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xi\Desktop\SustainableHackathon\"/>
    </mc:Choice>
  </mc:AlternateContent>
  <bookViews>
    <workbookView xWindow="4644" yWindow="3480" windowWidth="23184" windowHeight="13644" activeTab="2"/>
  </bookViews>
  <sheets>
    <sheet name="S&amp;P500 2018" sheetId="1" r:id="rId1"/>
    <sheet name="S&amp;P500 2019" sheetId="4" r:id="rId2"/>
    <sheet name="Portfolio" sheetId="2" r:id="rId3"/>
    <sheet name="Client Profile" sheetId="9" r:id="rId4"/>
    <sheet name="Pivot Table" sheetId="6" r:id="rId5"/>
    <sheet name="S&amp;P weights per sector" sheetId="3" r:id="rId6"/>
    <sheet name="UI sample" sheetId="8" r:id="rId7"/>
  </sheets>
  <definedNames>
    <definedName name="_xlnm._FilterDatabase" localSheetId="0" hidden="1">'S&amp;P500 2018'!$A$2:$V$507</definedName>
    <definedName name="_xlnm._FilterDatabase" localSheetId="1" hidden="1">'S&amp;P500 2019'!$A$2:$V$507</definedName>
  </definedNames>
  <calcPr calcId="162913" calcMode="manual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9" l="1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C5" i="9"/>
  <c r="T4" i="9"/>
  <c r="T3" i="9"/>
  <c r="H9" i="8"/>
  <c r="E9" i="8"/>
  <c r="H6" i="8"/>
  <c r="E6" i="8"/>
  <c r="T5" i="9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6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R235" i="1" s="1"/>
  <c r="R235" i="4" s="1"/>
  <c r="AI235" i="4" s="1"/>
  <c r="W236" i="1"/>
  <c r="W237" i="1"/>
  <c r="W238" i="1"/>
  <c r="W239" i="1"/>
  <c r="W240" i="1"/>
  <c r="W241" i="1"/>
  <c r="W242" i="1"/>
  <c r="W243" i="1"/>
  <c r="M243" i="1" s="1"/>
  <c r="M243" i="4" s="1"/>
  <c r="AD243" i="4" s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S256" i="1" s="1"/>
  <c r="S256" i="4" s="1"/>
  <c r="AJ256" i="4" s="1"/>
  <c r="W257" i="1"/>
  <c r="W258" i="1"/>
  <c r="W259" i="1"/>
  <c r="I259" i="1" s="1"/>
  <c r="I259" i="4" s="1"/>
  <c r="Z259" i="4" s="1"/>
  <c r="W260" i="1"/>
  <c r="W261" i="1"/>
  <c r="W262" i="1"/>
  <c r="W263" i="1"/>
  <c r="N263" i="1" s="1"/>
  <c r="N263" i="4" s="1"/>
  <c r="AE263" i="4" s="1"/>
  <c r="W264" i="1"/>
  <c r="W265" i="1"/>
  <c r="W266" i="1"/>
  <c r="W267" i="1"/>
  <c r="W268" i="1"/>
  <c r="W269" i="1"/>
  <c r="W270" i="1"/>
  <c r="W271" i="1"/>
  <c r="W272" i="1"/>
  <c r="W273" i="1"/>
  <c r="W274" i="1"/>
  <c r="W275" i="1"/>
  <c r="P275" i="1" s="1"/>
  <c r="P275" i="4" s="1"/>
  <c r="AG275" i="4" s="1"/>
  <c r="W276" i="1"/>
  <c r="W277" i="1"/>
  <c r="W278" i="1"/>
  <c r="W279" i="1"/>
  <c r="J279" i="1" s="1"/>
  <c r="J279" i="4" s="1"/>
  <c r="AA279" i="4" s="1"/>
  <c r="W280" i="1"/>
  <c r="W281" i="1"/>
  <c r="W282" i="1"/>
  <c r="W283" i="1"/>
  <c r="W284" i="1"/>
  <c r="J284" i="1" s="1"/>
  <c r="J284" i="4" s="1"/>
  <c r="AA284" i="4" s="1"/>
  <c r="W285" i="1"/>
  <c r="W286" i="1"/>
  <c r="W287" i="1"/>
  <c r="W288" i="1"/>
  <c r="W289" i="1"/>
  <c r="W290" i="1"/>
  <c r="Q290" i="1" s="1"/>
  <c r="Q290" i="4" s="1"/>
  <c r="AH290" i="4" s="1"/>
  <c r="W291" i="1"/>
  <c r="W292" i="1"/>
  <c r="W293" i="1"/>
  <c r="W294" i="1"/>
  <c r="W295" i="1"/>
  <c r="W296" i="1"/>
  <c r="W297" i="1"/>
  <c r="W298" i="1"/>
  <c r="W299" i="1"/>
  <c r="K299" i="1" s="1"/>
  <c r="K299" i="4" s="1"/>
  <c r="AB299" i="4" s="1"/>
  <c r="W300" i="1"/>
  <c r="R300" i="1" s="1"/>
  <c r="R300" i="4" s="1"/>
  <c r="AI300" i="4" s="1"/>
  <c r="W301" i="1"/>
  <c r="W302" i="1"/>
  <c r="N302" i="1" s="1"/>
  <c r="N302" i="4" s="1"/>
  <c r="AE302" i="4" s="1"/>
  <c r="W303" i="1"/>
  <c r="W304" i="1"/>
  <c r="K304" i="1" s="1"/>
  <c r="K304" i="4" s="1"/>
  <c r="AB304" i="4" s="1"/>
  <c r="W305" i="1"/>
  <c r="W306" i="1"/>
  <c r="W307" i="1"/>
  <c r="W308" i="1"/>
  <c r="W309" i="1"/>
  <c r="W310" i="1"/>
  <c r="W311" i="1"/>
  <c r="W312" i="1"/>
  <c r="W313" i="1"/>
  <c r="W314" i="1"/>
  <c r="W315" i="1"/>
  <c r="F315" i="1" s="1"/>
  <c r="F315" i="4" s="1"/>
  <c r="W315" i="4" s="1"/>
  <c r="W316" i="1"/>
  <c r="H316" i="1" s="1"/>
  <c r="H316" i="4" s="1"/>
  <c r="Y316" i="4" s="1"/>
  <c r="W317" i="1"/>
  <c r="W318" i="1"/>
  <c r="W319" i="1"/>
  <c r="W320" i="1"/>
  <c r="W321" i="1"/>
  <c r="W322" i="1"/>
  <c r="W323" i="1"/>
  <c r="N323" i="1" s="1"/>
  <c r="N323" i="4" s="1"/>
  <c r="AE323" i="4" s="1"/>
  <c r="W324" i="1"/>
  <c r="W325" i="1"/>
  <c r="W326" i="1"/>
  <c r="W327" i="1"/>
  <c r="P327" i="1" s="1"/>
  <c r="P327" i="4" s="1"/>
  <c r="AG327" i="4" s="1"/>
  <c r="W328" i="1"/>
  <c r="W329" i="1"/>
  <c r="W330" i="1"/>
  <c r="W331" i="1"/>
  <c r="T331" i="1" s="1"/>
  <c r="T331" i="4" s="1"/>
  <c r="AK331" i="4" s="1"/>
  <c r="W332" i="1"/>
  <c r="W333" i="1"/>
  <c r="W334" i="1"/>
  <c r="L334" i="1" s="1"/>
  <c r="L334" i="4" s="1"/>
  <c r="AC334" i="4" s="1"/>
  <c r="W335" i="1"/>
  <c r="W336" i="1"/>
  <c r="F336" i="1" s="1"/>
  <c r="F336" i="4" s="1"/>
  <c r="W336" i="4" s="1"/>
  <c r="W337" i="1"/>
  <c r="W338" i="1"/>
  <c r="W339" i="1"/>
  <c r="W340" i="1"/>
  <c r="W341" i="1"/>
  <c r="W342" i="1"/>
  <c r="Q342" i="1" s="1"/>
  <c r="Q342" i="4" s="1"/>
  <c r="AH342" i="4" s="1"/>
  <c r="W343" i="1"/>
  <c r="O343" i="1" s="1"/>
  <c r="O343" i="4" s="1"/>
  <c r="AF343" i="4" s="1"/>
  <c r="W344" i="1"/>
  <c r="L344" i="1" s="1"/>
  <c r="L344" i="4" s="1"/>
  <c r="AC344" i="4" s="1"/>
  <c r="W345" i="1"/>
  <c r="W346" i="1"/>
  <c r="W347" i="1"/>
  <c r="Q347" i="1" s="1"/>
  <c r="Q347" i="4" s="1"/>
  <c r="AH347" i="4" s="1"/>
  <c r="W348" i="1"/>
  <c r="O348" i="1" s="1"/>
  <c r="O348" i="4" s="1"/>
  <c r="AF348" i="4" s="1"/>
  <c r="W349" i="1"/>
  <c r="W350" i="1"/>
  <c r="I350" i="1" s="1"/>
  <c r="I350" i="4" s="1"/>
  <c r="Z350" i="4" s="1"/>
  <c r="W351" i="1"/>
  <c r="U351" i="1" s="1"/>
  <c r="U351" i="4" s="1"/>
  <c r="AL351" i="4" s="1"/>
  <c r="W352" i="1"/>
  <c r="W353" i="1"/>
  <c r="W354" i="1"/>
  <c r="M354" i="1" s="1"/>
  <c r="M354" i="4" s="1"/>
  <c r="AD354" i="4" s="1"/>
  <c r="W355" i="1"/>
  <c r="I355" i="1" s="1"/>
  <c r="I355" i="4" s="1"/>
  <c r="Z355" i="4" s="1"/>
  <c r="W356" i="1"/>
  <c r="W357" i="1"/>
  <c r="W358" i="1"/>
  <c r="P358" i="1" s="1"/>
  <c r="P358" i="4" s="1"/>
  <c r="AG358" i="4" s="1"/>
  <c r="W359" i="1"/>
  <c r="W360" i="1"/>
  <c r="W361" i="1"/>
  <c r="W362" i="1"/>
  <c r="W363" i="1"/>
  <c r="P363" i="1" s="1"/>
  <c r="P363" i="4" s="1"/>
  <c r="AG363" i="4" s="1"/>
  <c r="W364" i="1"/>
  <c r="N364" i="1" s="1"/>
  <c r="N364" i="4" s="1"/>
  <c r="AE364" i="4" s="1"/>
  <c r="W365" i="1"/>
  <c r="W366" i="1"/>
  <c r="W367" i="1"/>
  <c r="S367" i="1" s="1"/>
  <c r="S367" i="4" s="1"/>
  <c r="AJ367" i="4" s="1"/>
  <c r="W368" i="1"/>
  <c r="W369" i="1"/>
  <c r="W370" i="1"/>
  <c r="W371" i="1"/>
  <c r="H371" i="1" s="1"/>
  <c r="H371" i="4" s="1"/>
  <c r="Y371" i="4" s="1"/>
  <c r="W372" i="1"/>
  <c r="W373" i="1"/>
  <c r="W374" i="1"/>
  <c r="N374" i="1" s="1"/>
  <c r="N374" i="4" s="1"/>
  <c r="AE374" i="4" s="1"/>
  <c r="W375" i="1"/>
  <c r="W376" i="1"/>
  <c r="W377" i="1"/>
  <c r="W378" i="1"/>
  <c r="W379" i="1"/>
  <c r="H379" i="1" s="1"/>
  <c r="H379" i="4" s="1"/>
  <c r="Y379" i="4" s="1"/>
  <c r="W380" i="1"/>
  <c r="M380" i="1" s="1"/>
  <c r="M380" i="4" s="1"/>
  <c r="AD380" i="4" s="1"/>
  <c r="W381" i="1"/>
  <c r="W382" i="1"/>
  <c r="N382" i="1" s="1"/>
  <c r="N382" i="4" s="1"/>
  <c r="AE382" i="4" s="1"/>
  <c r="W383" i="1"/>
  <c r="K383" i="1" s="1"/>
  <c r="K383" i="4" s="1"/>
  <c r="AB383" i="4" s="1"/>
  <c r="W384" i="1"/>
  <c r="W385" i="1"/>
  <c r="W386" i="1"/>
  <c r="R386" i="1" s="1"/>
  <c r="R386" i="4" s="1"/>
  <c r="AI386" i="4" s="1"/>
  <c r="W387" i="1"/>
  <c r="J387" i="1" s="1"/>
  <c r="J387" i="4" s="1"/>
  <c r="AA387" i="4" s="1"/>
  <c r="W388" i="1"/>
  <c r="W389" i="1"/>
  <c r="W390" i="1"/>
  <c r="O390" i="1" s="1"/>
  <c r="O390" i="4" s="1"/>
  <c r="AF390" i="4" s="1"/>
  <c r="W391" i="1"/>
  <c r="T391" i="1" s="1"/>
  <c r="T391" i="4" s="1"/>
  <c r="AK391" i="4" s="1"/>
  <c r="W392" i="1"/>
  <c r="R392" i="1" s="1"/>
  <c r="R392" i="4" s="1"/>
  <c r="AI392" i="4" s="1"/>
  <c r="W393" i="1"/>
  <c r="W394" i="1"/>
  <c r="W395" i="1"/>
  <c r="P395" i="1" s="1"/>
  <c r="P395" i="4" s="1"/>
  <c r="AG395" i="4" s="1"/>
  <c r="W396" i="1"/>
  <c r="G396" i="1" s="1"/>
  <c r="G396" i="4" s="1"/>
  <c r="X396" i="4" s="1"/>
  <c r="W397" i="1"/>
  <c r="W398" i="1"/>
  <c r="F398" i="1" s="1"/>
  <c r="F398" i="4" s="1"/>
  <c r="W398" i="4" s="1"/>
  <c r="W399" i="1"/>
  <c r="T399" i="1" s="1"/>
  <c r="T399" i="4" s="1"/>
  <c r="AK399" i="4" s="1"/>
  <c r="W400" i="1"/>
  <c r="H400" i="1" s="1"/>
  <c r="H400" i="4" s="1"/>
  <c r="Y400" i="4" s="1"/>
  <c r="W401" i="1"/>
  <c r="W402" i="1"/>
  <c r="Q402" i="1" s="1"/>
  <c r="Q402" i="4" s="1"/>
  <c r="AH402" i="4" s="1"/>
  <c r="W403" i="1"/>
  <c r="G403" i="1" s="1"/>
  <c r="G403" i="4" s="1"/>
  <c r="X403" i="4" s="1"/>
  <c r="W404" i="1"/>
  <c r="W405" i="1"/>
  <c r="W406" i="1"/>
  <c r="F406" i="1" s="1"/>
  <c r="F406" i="4" s="1"/>
  <c r="W406" i="4" s="1"/>
  <c r="W407" i="1"/>
  <c r="N407" i="1" s="1"/>
  <c r="N407" i="4" s="1"/>
  <c r="AE407" i="4" s="1"/>
  <c r="W408" i="1"/>
  <c r="U408" i="1" s="1"/>
  <c r="U408" i="4" s="1"/>
  <c r="AL408" i="4" s="1"/>
  <c r="W409" i="1"/>
  <c r="W410" i="1"/>
  <c r="Q410" i="1" s="1"/>
  <c r="Q410" i="4" s="1"/>
  <c r="AH410" i="4" s="1"/>
  <c r="W411" i="1"/>
  <c r="M411" i="1" s="1"/>
  <c r="M411" i="4" s="1"/>
  <c r="AD411" i="4" s="1"/>
  <c r="W412" i="1"/>
  <c r="T412" i="1" s="1"/>
  <c r="T412" i="4" s="1"/>
  <c r="AK412" i="4" s="1"/>
  <c r="W413" i="1"/>
  <c r="O413" i="1" s="1"/>
  <c r="O413" i="4" s="1"/>
  <c r="AF413" i="4" s="1"/>
  <c r="W414" i="1"/>
  <c r="Q414" i="1" s="1"/>
  <c r="Q414" i="4" s="1"/>
  <c r="AH414" i="4" s="1"/>
  <c r="W415" i="1"/>
  <c r="F415" i="1" s="1"/>
  <c r="F415" i="4" s="1"/>
  <c r="W415" i="4" s="1"/>
  <c r="W416" i="1"/>
  <c r="O416" i="1" s="1"/>
  <c r="O416" i="4" s="1"/>
  <c r="AF416" i="4" s="1"/>
  <c r="W417" i="1"/>
  <c r="W418" i="1"/>
  <c r="P418" i="1" s="1"/>
  <c r="P418" i="4" s="1"/>
  <c r="AG418" i="4" s="1"/>
  <c r="W419" i="1"/>
  <c r="J419" i="1" s="1"/>
  <c r="J419" i="4" s="1"/>
  <c r="AA419" i="4" s="1"/>
  <c r="W420" i="1"/>
  <c r="O420" i="1" s="1"/>
  <c r="O420" i="4" s="1"/>
  <c r="AF420" i="4" s="1"/>
  <c r="W421" i="1"/>
  <c r="W422" i="1"/>
  <c r="R422" i="1" s="1"/>
  <c r="R422" i="4" s="1"/>
  <c r="AI422" i="4" s="1"/>
  <c r="W423" i="1"/>
  <c r="H423" i="1" s="1"/>
  <c r="H423" i="4" s="1"/>
  <c r="Y423" i="4" s="1"/>
  <c r="W424" i="1"/>
  <c r="G424" i="1" s="1"/>
  <c r="G424" i="4" s="1"/>
  <c r="X424" i="4" s="1"/>
  <c r="W425" i="1"/>
  <c r="W426" i="1"/>
  <c r="P426" i="1" s="1"/>
  <c r="P426" i="4" s="1"/>
  <c r="AG426" i="4" s="1"/>
  <c r="W427" i="1"/>
  <c r="G427" i="1" s="1"/>
  <c r="G427" i="4" s="1"/>
  <c r="X427" i="4" s="1"/>
  <c r="W428" i="1"/>
  <c r="G428" i="1" s="1"/>
  <c r="G428" i="4" s="1"/>
  <c r="X428" i="4" s="1"/>
  <c r="W429" i="1"/>
  <c r="W430" i="1"/>
  <c r="H430" i="1" s="1"/>
  <c r="H430" i="4" s="1"/>
  <c r="Y430" i="4" s="1"/>
  <c r="W431" i="1"/>
  <c r="H431" i="1" s="1"/>
  <c r="H431" i="4" s="1"/>
  <c r="Y431" i="4" s="1"/>
  <c r="W432" i="1"/>
  <c r="K432" i="1" s="1"/>
  <c r="K432" i="4" s="1"/>
  <c r="AB432" i="4" s="1"/>
  <c r="W433" i="1"/>
  <c r="W434" i="1"/>
  <c r="H434" i="1" s="1"/>
  <c r="H434" i="4" s="1"/>
  <c r="Y434" i="4" s="1"/>
  <c r="W435" i="1"/>
  <c r="O435" i="1" s="1"/>
  <c r="O435" i="4" s="1"/>
  <c r="AF435" i="4" s="1"/>
  <c r="W436" i="1"/>
  <c r="O436" i="1" s="1"/>
  <c r="O436" i="4" s="1"/>
  <c r="AF436" i="4" s="1"/>
  <c r="W437" i="1"/>
  <c r="W438" i="1"/>
  <c r="P438" i="1" s="1"/>
  <c r="P438" i="4" s="1"/>
  <c r="AG438" i="4" s="1"/>
  <c r="W439" i="1"/>
  <c r="P439" i="1" s="1"/>
  <c r="P439" i="4" s="1"/>
  <c r="AG439" i="4" s="1"/>
  <c r="W440" i="1"/>
  <c r="N440" i="1" s="1"/>
  <c r="N440" i="4" s="1"/>
  <c r="AE440" i="4" s="1"/>
  <c r="W441" i="1"/>
  <c r="W442" i="1"/>
  <c r="H442" i="1" s="1"/>
  <c r="H442" i="4" s="1"/>
  <c r="Y442" i="4" s="1"/>
  <c r="W443" i="1"/>
  <c r="G443" i="1" s="1"/>
  <c r="G443" i="4" s="1"/>
  <c r="X443" i="4" s="1"/>
  <c r="W444" i="1"/>
  <c r="G444" i="1" s="1"/>
  <c r="G444" i="4" s="1"/>
  <c r="X444" i="4" s="1"/>
  <c r="W445" i="1"/>
  <c r="W446" i="1"/>
  <c r="H446" i="1" s="1"/>
  <c r="H446" i="4" s="1"/>
  <c r="Y446" i="4" s="1"/>
  <c r="W447" i="1"/>
  <c r="H447" i="1" s="1"/>
  <c r="H447" i="4" s="1"/>
  <c r="Y447" i="4" s="1"/>
  <c r="W448" i="1"/>
  <c r="K448" i="1" s="1"/>
  <c r="K448" i="4" s="1"/>
  <c r="AB448" i="4" s="1"/>
  <c r="W449" i="1"/>
  <c r="W450" i="1"/>
  <c r="H450" i="1" s="1"/>
  <c r="H450" i="4" s="1"/>
  <c r="Y450" i="4" s="1"/>
  <c r="W451" i="1"/>
  <c r="G451" i="1" s="1"/>
  <c r="G451" i="4" s="1"/>
  <c r="X451" i="4" s="1"/>
  <c r="W452" i="1"/>
  <c r="O452" i="1" s="1"/>
  <c r="O452" i="4" s="1"/>
  <c r="AF452" i="4" s="1"/>
  <c r="W453" i="1"/>
  <c r="W454" i="1"/>
  <c r="P454" i="1" s="1"/>
  <c r="P454" i="4" s="1"/>
  <c r="AG454" i="4" s="1"/>
  <c r="W455" i="1"/>
  <c r="P455" i="1" s="1"/>
  <c r="P455" i="4" s="1"/>
  <c r="AG455" i="4" s="1"/>
  <c r="W456" i="1"/>
  <c r="N456" i="1" s="1"/>
  <c r="N456" i="4" s="1"/>
  <c r="AE456" i="4" s="1"/>
  <c r="W457" i="1"/>
  <c r="W458" i="1"/>
  <c r="H458" i="1" s="1"/>
  <c r="H458" i="4" s="1"/>
  <c r="Y458" i="4" s="1"/>
  <c r="W459" i="1"/>
  <c r="G459" i="1" s="1"/>
  <c r="G459" i="4" s="1"/>
  <c r="X459" i="4" s="1"/>
  <c r="W460" i="1"/>
  <c r="P460" i="1" s="1"/>
  <c r="P460" i="4" s="1"/>
  <c r="AG460" i="4" s="1"/>
  <c r="W461" i="1"/>
  <c r="J461" i="1" s="1"/>
  <c r="J461" i="4" s="1"/>
  <c r="AA461" i="4" s="1"/>
  <c r="W462" i="1"/>
  <c r="I462" i="1" s="1"/>
  <c r="I462" i="4" s="1"/>
  <c r="Z462" i="4" s="1"/>
  <c r="W463" i="1"/>
  <c r="G463" i="1" s="1"/>
  <c r="G463" i="4" s="1"/>
  <c r="X463" i="4" s="1"/>
  <c r="W464" i="1"/>
  <c r="N464" i="1" s="1"/>
  <c r="N464" i="4" s="1"/>
  <c r="AE464" i="4" s="1"/>
  <c r="W465" i="1"/>
  <c r="W466" i="1"/>
  <c r="I466" i="1" s="1"/>
  <c r="I466" i="4" s="1"/>
  <c r="Z466" i="4" s="1"/>
  <c r="W467" i="1"/>
  <c r="K467" i="1" s="1"/>
  <c r="K467" i="4" s="1"/>
  <c r="AB467" i="4" s="1"/>
  <c r="W468" i="1"/>
  <c r="F468" i="1" s="1"/>
  <c r="F468" i="4" s="1"/>
  <c r="W468" i="4" s="1"/>
  <c r="W469" i="1"/>
  <c r="W470" i="1"/>
  <c r="K470" i="1" s="1"/>
  <c r="K470" i="4" s="1"/>
  <c r="AB470" i="4" s="1"/>
  <c r="W471" i="1"/>
  <c r="G471" i="1" s="1"/>
  <c r="G471" i="4" s="1"/>
  <c r="X471" i="4" s="1"/>
  <c r="W472" i="1"/>
  <c r="H472" i="1" s="1"/>
  <c r="H472" i="4" s="1"/>
  <c r="Y472" i="4" s="1"/>
  <c r="W473" i="1"/>
  <c r="W474" i="1"/>
  <c r="M474" i="1" s="1"/>
  <c r="M474" i="4" s="1"/>
  <c r="AD474" i="4" s="1"/>
  <c r="W475" i="1"/>
  <c r="F475" i="1" s="1"/>
  <c r="F475" i="4" s="1"/>
  <c r="W475" i="4" s="1"/>
  <c r="W476" i="1"/>
  <c r="F476" i="1" s="1"/>
  <c r="F476" i="4" s="1"/>
  <c r="W476" i="4" s="1"/>
  <c r="W477" i="1"/>
  <c r="N477" i="1" s="1"/>
  <c r="N477" i="4" s="1"/>
  <c r="AE477" i="4" s="1"/>
  <c r="W478" i="1"/>
  <c r="G478" i="1" s="1"/>
  <c r="G478" i="4" s="1"/>
  <c r="X478" i="4" s="1"/>
  <c r="W479" i="1"/>
  <c r="F479" i="1" s="1"/>
  <c r="F479" i="4" s="1"/>
  <c r="W479" i="4" s="1"/>
  <c r="W480" i="1"/>
  <c r="M480" i="1" s="1"/>
  <c r="M480" i="4" s="1"/>
  <c r="AD480" i="4" s="1"/>
  <c r="W481" i="1"/>
  <c r="W482" i="1"/>
  <c r="M482" i="1" s="1"/>
  <c r="M482" i="4" s="1"/>
  <c r="AD482" i="4" s="1"/>
  <c r="W483" i="1"/>
  <c r="F483" i="1" s="1"/>
  <c r="F483" i="4" s="1"/>
  <c r="W483" i="4" s="1"/>
  <c r="W484" i="1"/>
  <c r="K484" i="1" s="1"/>
  <c r="K484" i="4" s="1"/>
  <c r="AB484" i="4" s="1"/>
  <c r="W485" i="1"/>
  <c r="N485" i="1" s="1"/>
  <c r="N485" i="4" s="1"/>
  <c r="AE485" i="4" s="1"/>
  <c r="W486" i="1"/>
  <c r="G486" i="1" s="1"/>
  <c r="G486" i="4" s="1"/>
  <c r="X486" i="4" s="1"/>
  <c r="W487" i="1"/>
  <c r="F487" i="1" s="1"/>
  <c r="F487" i="4" s="1"/>
  <c r="W487" i="4" s="1"/>
  <c r="W488" i="1"/>
  <c r="M488" i="1" s="1"/>
  <c r="M488" i="4" s="1"/>
  <c r="AD488" i="4" s="1"/>
  <c r="W489" i="1"/>
  <c r="W490" i="1"/>
  <c r="G490" i="1" s="1"/>
  <c r="G490" i="4" s="1"/>
  <c r="X490" i="4" s="1"/>
  <c r="W491" i="1"/>
  <c r="H491" i="1" s="1"/>
  <c r="H491" i="4" s="1"/>
  <c r="Y491" i="4" s="1"/>
  <c r="W492" i="1"/>
  <c r="F492" i="1" s="1"/>
  <c r="F492" i="4" s="1"/>
  <c r="W492" i="4" s="1"/>
  <c r="W493" i="1"/>
  <c r="R493" i="1" s="1"/>
  <c r="R493" i="4" s="1"/>
  <c r="AI493" i="4" s="1"/>
  <c r="W494" i="1"/>
  <c r="G494" i="1" s="1"/>
  <c r="G494" i="4" s="1"/>
  <c r="X494" i="4" s="1"/>
  <c r="W495" i="1"/>
  <c r="F495" i="1" s="1"/>
  <c r="F495" i="4" s="1"/>
  <c r="W495" i="4" s="1"/>
  <c r="W496" i="1"/>
  <c r="M496" i="1" s="1"/>
  <c r="M496" i="4" s="1"/>
  <c r="AD496" i="4" s="1"/>
  <c r="W497" i="1"/>
  <c r="W498" i="1"/>
  <c r="Q498" i="1" s="1"/>
  <c r="Q498" i="4" s="1"/>
  <c r="AH498" i="4" s="1"/>
  <c r="W499" i="1"/>
  <c r="P499" i="1" s="1"/>
  <c r="P499" i="4" s="1"/>
  <c r="AG499" i="4" s="1"/>
  <c r="W500" i="1"/>
  <c r="H500" i="1" s="1"/>
  <c r="H500" i="4" s="1"/>
  <c r="Y500" i="4" s="1"/>
  <c r="W501" i="1"/>
  <c r="R501" i="1" s="1"/>
  <c r="R501" i="4" s="1"/>
  <c r="AI501" i="4" s="1"/>
  <c r="W502" i="1"/>
  <c r="G502" i="1" s="1"/>
  <c r="G502" i="4" s="1"/>
  <c r="X502" i="4" s="1"/>
  <c r="W503" i="1"/>
  <c r="F503" i="1" s="1"/>
  <c r="F503" i="4" s="1"/>
  <c r="W503" i="4" s="1"/>
  <c r="W504" i="1"/>
  <c r="H504" i="1" s="1"/>
  <c r="H504" i="4" s="1"/>
  <c r="Y504" i="4" s="1"/>
  <c r="W505" i="1"/>
  <c r="W506" i="1"/>
  <c r="Q506" i="1" s="1"/>
  <c r="Q506" i="4" s="1"/>
  <c r="AH506" i="4" s="1"/>
  <c r="W507" i="1"/>
  <c r="P507" i="1" s="1"/>
  <c r="P507" i="4" s="1"/>
  <c r="AG507" i="4" s="1"/>
  <c r="W3" i="1"/>
  <c r="G3" i="1" s="1"/>
  <c r="G3" i="4" s="1"/>
  <c r="D5" i="3"/>
  <c r="D6" i="3"/>
  <c r="D7" i="3"/>
  <c r="D8" i="3"/>
  <c r="D9" i="3"/>
  <c r="D10" i="3"/>
  <c r="D11" i="3"/>
  <c r="D12" i="3"/>
  <c r="D13" i="3"/>
  <c r="D14" i="3"/>
  <c r="D4" i="3"/>
  <c r="F14" i="3"/>
  <c r="C5" i="3"/>
  <c r="F5" i="3" s="1"/>
  <c r="C6" i="3"/>
  <c r="F6" i="3" s="1"/>
  <c r="C7" i="3"/>
  <c r="F7" i="3" s="1"/>
  <c r="C8" i="3"/>
  <c r="F8" i="3" s="1"/>
  <c r="C9" i="3"/>
  <c r="F9" i="3" s="1"/>
  <c r="C10" i="3"/>
  <c r="F10" i="3" s="1"/>
  <c r="C11" i="3"/>
  <c r="F11" i="3" s="1"/>
  <c r="C12" i="3"/>
  <c r="F12" i="3" s="1"/>
  <c r="C13" i="3"/>
  <c r="F13" i="3" s="1"/>
  <c r="C14" i="3"/>
  <c r="C4" i="3"/>
  <c r="F4" i="3" s="1"/>
  <c r="J22" i="2" l="1"/>
  <c r="X3" i="4"/>
  <c r="AA22" i="2" s="1"/>
  <c r="I490" i="1"/>
  <c r="I490" i="4" s="1"/>
  <c r="Z490" i="4" s="1"/>
  <c r="I474" i="1"/>
  <c r="I474" i="4" s="1"/>
  <c r="Z474" i="4" s="1"/>
  <c r="P442" i="1"/>
  <c r="P442" i="4" s="1"/>
  <c r="AG442" i="4" s="1"/>
  <c r="U506" i="1"/>
  <c r="U506" i="4" s="1"/>
  <c r="AL506" i="4" s="1"/>
  <c r="G492" i="1"/>
  <c r="G492" i="4" s="1"/>
  <c r="X492" i="4" s="1"/>
  <c r="G476" i="1"/>
  <c r="G476" i="4" s="1"/>
  <c r="X476" i="4" s="1"/>
  <c r="P450" i="1"/>
  <c r="P450" i="4" s="1"/>
  <c r="AG450" i="4" s="1"/>
  <c r="P506" i="1"/>
  <c r="P506" i="4" s="1"/>
  <c r="AG506" i="4" s="1"/>
  <c r="U490" i="1"/>
  <c r="U490" i="4" s="1"/>
  <c r="AL490" i="4" s="1"/>
  <c r="U474" i="1"/>
  <c r="U474" i="4" s="1"/>
  <c r="AL474" i="4" s="1"/>
  <c r="V444" i="1"/>
  <c r="V444" i="4" s="1"/>
  <c r="AM444" i="4" s="1"/>
  <c r="G503" i="1"/>
  <c r="G503" i="4" s="1"/>
  <c r="X503" i="4" s="1"/>
  <c r="H502" i="1"/>
  <c r="H502" i="4" s="1"/>
  <c r="Y502" i="4" s="1"/>
  <c r="H487" i="1"/>
  <c r="H487" i="4" s="1"/>
  <c r="Y487" i="4" s="1"/>
  <c r="H471" i="1"/>
  <c r="H471" i="4" s="1"/>
  <c r="Y471" i="4" s="1"/>
  <c r="T430" i="1"/>
  <c r="T430" i="4" s="1"/>
  <c r="AK430" i="4" s="1"/>
  <c r="O499" i="1"/>
  <c r="O499" i="4" s="1"/>
  <c r="AF499" i="4" s="1"/>
  <c r="G484" i="1"/>
  <c r="G484" i="4" s="1"/>
  <c r="X484" i="4" s="1"/>
  <c r="Q467" i="1"/>
  <c r="Q467" i="4" s="1"/>
  <c r="AH467" i="4" s="1"/>
  <c r="H426" i="1"/>
  <c r="H426" i="4" s="1"/>
  <c r="Y426" i="4" s="1"/>
  <c r="U498" i="1"/>
  <c r="U498" i="4" s="1"/>
  <c r="AL498" i="4" s="1"/>
  <c r="U482" i="1"/>
  <c r="U482" i="4" s="1"/>
  <c r="AL482" i="4" s="1"/>
  <c r="O463" i="1"/>
  <c r="O463" i="4" s="1"/>
  <c r="AF463" i="4" s="1"/>
  <c r="P498" i="1"/>
  <c r="P498" i="4" s="1"/>
  <c r="AG498" i="4" s="1"/>
  <c r="I482" i="1"/>
  <c r="I482" i="4" s="1"/>
  <c r="Z482" i="4" s="1"/>
  <c r="S459" i="1"/>
  <c r="S459" i="4" s="1"/>
  <c r="AJ459" i="4" s="1"/>
  <c r="O507" i="1"/>
  <c r="O507" i="4" s="1"/>
  <c r="AF507" i="4" s="1"/>
  <c r="T494" i="1"/>
  <c r="T494" i="4" s="1"/>
  <c r="AK494" i="4" s="1"/>
  <c r="H479" i="1"/>
  <c r="H479" i="4" s="1"/>
  <c r="Y479" i="4" s="1"/>
  <c r="K455" i="1"/>
  <c r="K455" i="4" s="1"/>
  <c r="AB455" i="4" s="1"/>
  <c r="G504" i="1"/>
  <c r="G504" i="4" s="1"/>
  <c r="X504" i="4" s="1"/>
  <c r="L507" i="1"/>
  <c r="L507" i="4" s="1"/>
  <c r="AC507" i="4" s="1"/>
  <c r="M506" i="1"/>
  <c r="M506" i="4" s="1"/>
  <c r="AD506" i="4" s="1"/>
  <c r="T503" i="1"/>
  <c r="T503" i="4" s="1"/>
  <c r="AK503" i="4" s="1"/>
  <c r="U502" i="1"/>
  <c r="U502" i="4" s="1"/>
  <c r="AL502" i="4" s="1"/>
  <c r="S500" i="1"/>
  <c r="S500" i="4" s="1"/>
  <c r="AJ500" i="4" s="1"/>
  <c r="L499" i="1"/>
  <c r="L499" i="4" s="1"/>
  <c r="AC499" i="4" s="1"/>
  <c r="M498" i="1"/>
  <c r="M498" i="4" s="1"/>
  <c r="AD498" i="4" s="1"/>
  <c r="T495" i="1"/>
  <c r="T495" i="4" s="1"/>
  <c r="AK495" i="4" s="1"/>
  <c r="Q494" i="1"/>
  <c r="Q494" i="4" s="1"/>
  <c r="AH494" i="4" s="1"/>
  <c r="T491" i="1"/>
  <c r="T491" i="4" s="1"/>
  <c r="AK491" i="4" s="1"/>
  <c r="S488" i="1"/>
  <c r="S488" i="4" s="1"/>
  <c r="AJ488" i="4" s="1"/>
  <c r="U486" i="1"/>
  <c r="U486" i="4" s="1"/>
  <c r="AL486" i="4" s="1"/>
  <c r="T483" i="1"/>
  <c r="T483" i="4" s="1"/>
  <c r="AK483" i="4" s="1"/>
  <c r="S480" i="1"/>
  <c r="S480" i="4" s="1"/>
  <c r="AJ480" i="4" s="1"/>
  <c r="U478" i="1"/>
  <c r="U478" i="4" s="1"/>
  <c r="AL478" i="4" s="1"/>
  <c r="T475" i="1"/>
  <c r="T475" i="4" s="1"/>
  <c r="AK475" i="4" s="1"/>
  <c r="S472" i="1"/>
  <c r="S472" i="4" s="1"/>
  <c r="AJ472" i="4" s="1"/>
  <c r="U470" i="1"/>
  <c r="U470" i="4" s="1"/>
  <c r="AL470" i="4" s="1"/>
  <c r="H463" i="1"/>
  <c r="H463" i="4" s="1"/>
  <c r="Y463" i="4" s="1"/>
  <c r="L459" i="1"/>
  <c r="L459" i="4" s="1"/>
  <c r="AC459" i="4" s="1"/>
  <c r="T454" i="1"/>
  <c r="T454" i="4" s="1"/>
  <c r="AK454" i="4" s="1"/>
  <c r="N444" i="1"/>
  <c r="N444" i="4" s="1"/>
  <c r="AE444" i="4" s="1"/>
  <c r="S439" i="1"/>
  <c r="S439" i="4" s="1"/>
  <c r="AJ439" i="4" s="1"/>
  <c r="G435" i="1"/>
  <c r="G435" i="4" s="1"/>
  <c r="X435" i="4" s="1"/>
  <c r="L430" i="1"/>
  <c r="L430" i="4" s="1"/>
  <c r="AC430" i="4" s="1"/>
  <c r="U424" i="1"/>
  <c r="U424" i="4" s="1"/>
  <c r="AL424" i="4" s="1"/>
  <c r="T407" i="1"/>
  <c r="T407" i="4" s="1"/>
  <c r="AK407" i="4" s="1"/>
  <c r="I390" i="1"/>
  <c r="I390" i="4" s="1"/>
  <c r="Z390" i="4" s="1"/>
  <c r="G351" i="1"/>
  <c r="G351" i="4" s="1"/>
  <c r="X351" i="4" s="1"/>
  <c r="K507" i="1"/>
  <c r="K507" i="4" s="1"/>
  <c r="AB507" i="4" s="1"/>
  <c r="L506" i="1"/>
  <c r="L506" i="4" s="1"/>
  <c r="AC506" i="4" s="1"/>
  <c r="S503" i="1"/>
  <c r="S503" i="4" s="1"/>
  <c r="AJ503" i="4" s="1"/>
  <c r="T502" i="1"/>
  <c r="T502" i="4" s="1"/>
  <c r="AK502" i="4" s="1"/>
  <c r="O500" i="1"/>
  <c r="O500" i="4" s="1"/>
  <c r="AF500" i="4" s="1"/>
  <c r="K499" i="1"/>
  <c r="K499" i="4" s="1"/>
  <c r="AB499" i="4" s="1"/>
  <c r="L498" i="1"/>
  <c r="L498" i="4" s="1"/>
  <c r="AC498" i="4" s="1"/>
  <c r="S495" i="1"/>
  <c r="S495" i="4" s="1"/>
  <c r="AJ495" i="4" s="1"/>
  <c r="M494" i="1"/>
  <c r="M494" i="4" s="1"/>
  <c r="AD494" i="4" s="1"/>
  <c r="P491" i="1"/>
  <c r="P491" i="4" s="1"/>
  <c r="AG491" i="4" s="1"/>
  <c r="O488" i="1"/>
  <c r="O488" i="4" s="1"/>
  <c r="AF488" i="4" s="1"/>
  <c r="Q486" i="1"/>
  <c r="Q486" i="4" s="1"/>
  <c r="AH486" i="4" s="1"/>
  <c r="P483" i="1"/>
  <c r="P483" i="4" s="1"/>
  <c r="AG483" i="4" s="1"/>
  <c r="O480" i="1"/>
  <c r="O480" i="4" s="1"/>
  <c r="AF480" i="4" s="1"/>
  <c r="Q478" i="1"/>
  <c r="Q478" i="4" s="1"/>
  <c r="AH478" i="4" s="1"/>
  <c r="P475" i="1"/>
  <c r="P475" i="4" s="1"/>
  <c r="AG475" i="4" s="1"/>
  <c r="O472" i="1"/>
  <c r="O472" i="4" s="1"/>
  <c r="AF472" i="4" s="1"/>
  <c r="Q470" i="1"/>
  <c r="Q470" i="4" s="1"/>
  <c r="AH470" i="4" s="1"/>
  <c r="U466" i="1"/>
  <c r="U466" i="4" s="1"/>
  <c r="AL466" i="4" s="1"/>
  <c r="T462" i="1"/>
  <c r="T462" i="4" s="1"/>
  <c r="AK462" i="4" s="1"/>
  <c r="L454" i="1"/>
  <c r="L454" i="4" s="1"/>
  <c r="AC454" i="4" s="1"/>
  <c r="R448" i="1"/>
  <c r="R448" i="4" s="1"/>
  <c r="AI448" i="4" s="1"/>
  <c r="F444" i="1"/>
  <c r="F444" i="4" s="1"/>
  <c r="W444" i="4" s="1"/>
  <c r="K439" i="1"/>
  <c r="K439" i="4" s="1"/>
  <c r="AB439" i="4" s="1"/>
  <c r="P434" i="1"/>
  <c r="P434" i="4" s="1"/>
  <c r="AG434" i="4" s="1"/>
  <c r="V428" i="1"/>
  <c r="V428" i="4" s="1"/>
  <c r="AM428" i="4" s="1"/>
  <c r="K424" i="1"/>
  <c r="K424" i="4" s="1"/>
  <c r="AB424" i="4" s="1"/>
  <c r="M416" i="1"/>
  <c r="M416" i="4" s="1"/>
  <c r="AD416" i="4" s="1"/>
  <c r="H407" i="1"/>
  <c r="H407" i="4" s="1"/>
  <c r="Y407" i="4" s="1"/>
  <c r="H507" i="1"/>
  <c r="H507" i="4" s="1"/>
  <c r="Y507" i="4" s="1"/>
  <c r="I506" i="1"/>
  <c r="I506" i="4" s="1"/>
  <c r="Z506" i="4" s="1"/>
  <c r="P503" i="1"/>
  <c r="P503" i="4" s="1"/>
  <c r="AG503" i="4" s="1"/>
  <c r="Q502" i="1"/>
  <c r="Q502" i="4" s="1"/>
  <c r="AH502" i="4" s="1"/>
  <c r="K500" i="1"/>
  <c r="K500" i="4" s="1"/>
  <c r="AB500" i="4" s="1"/>
  <c r="H499" i="1"/>
  <c r="H499" i="4" s="1"/>
  <c r="Y499" i="4" s="1"/>
  <c r="I498" i="1"/>
  <c r="I498" i="4" s="1"/>
  <c r="Z498" i="4" s="1"/>
  <c r="P495" i="1"/>
  <c r="P495" i="4" s="1"/>
  <c r="AG495" i="4" s="1"/>
  <c r="L494" i="1"/>
  <c r="L494" i="4" s="1"/>
  <c r="AC494" i="4" s="1"/>
  <c r="L491" i="1"/>
  <c r="L491" i="4" s="1"/>
  <c r="AC491" i="4" s="1"/>
  <c r="K488" i="1"/>
  <c r="K488" i="4" s="1"/>
  <c r="AB488" i="4" s="1"/>
  <c r="M486" i="1"/>
  <c r="M486" i="4" s="1"/>
  <c r="AD486" i="4" s="1"/>
  <c r="L483" i="1"/>
  <c r="L483" i="4" s="1"/>
  <c r="AC483" i="4" s="1"/>
  <c r="K480" i="1"/>
  <c r="K480" i="4" s="1"/>
  <c r="AB480" i="4" s="1"/>
  <c r="M478" i="1"/>
  <c r="M478" i="4" s="1"/>
  <c r="AD478" i="4" s="1"/>
  <c r="L475" i="1"/>
  <c r="L475" i="4" s="1"/>
  <c r="AC475" i="4" s="1"/>
  <c r="K472" i="1"/>
  <c r="K472" i="4" s="1"/>
  <c r="AB472" i="4" s="1"/>
  <c r="M470" i="1"/>
  <c r="M470" i="4" s="1"/>
  <c r="AD470" i="4" s="1"/>
  <c r="P466" i="1"/>
  <c r="P466" i="4" s="1"/>
  <c r="AG466" i="4" s="1"/>
  <c r="M462" i="1"/>
  <c r="M462" i="4" s="1"/>
  <c r="AD462" i="4" s="1"/>
  <c r="P458" i="1"/>
  <c r="P458" i="4" s="1"/>
  <c r="AG458" i="4" s="1"/>
  <c r="V452" i="1"/>
  <c r="V452" i="4" s="1"/>
  <c r="AM452" i="4" s="1"/>
  <c r="J448" i="1"/>
  <c r="J448" i="4" s="1"/>
  <c r="AA448" i="4" s="1"/>
  <c r="O443" i="1"/>
  <c r="O443" i="4" s="1"/>
  <c r="AF443" i="4" s="1"/>
  <c r="T438" i="1"/>
  <c r="T438" i="4" s="1"/>
  <c r="AK438" i="4" s="1"/>
  <c r="N428" i="1"/>
  <c r="N428" i="4" s="1"/>
  <c r="AE428" i="4" s="1"/>
  <c r="Q423" i="1"/>
  <c r="Q423" i="4" s="1"/>
  <c r="AH423" i="4" s="1"/>
  <c r="Q415" i="1"/>
  <c r="Q415" i="4" s="1"/>
  <c r="AH415" i="4" s="1"/>
  <c r="M406" i="1"/>
  <c r="M406" i="4" s="1"/>
  <c r="AD406" i="4" s="1"/>
  <c r="G507" i="1"/>
  <c r="G507" i="4" s="1"/>
  <c r="X507" i="4" s="1"/>
  <c r="H506" i="1"/>
  <c r="H506" i="4" s="1"/>
  <c r="Y506" i="4" s="1"/>
  <c r="O503" i="1"/>
  <c r="O503" i="4" s="1"/>
  <c r="AF503" i="4" s="1"/>
  <c r="P502" i="1"/>
  <c r="P502" i="4" s="1"/>
  <c r="AG502" i="4" s="1"/>
  <c r="G500" i="1"/>
  <c r="G500" i="4" s="1"/>
  <c r="X500" i="4" s="1"/>
  <c r="G499" i="1"/>
  <c r="G499" i="4" s="1"/>
  <c r="X499" i="4" s="1"/>
  <c r="H498" i="1"/>
  <c r="H498" i="4" s="1"/>
  <c r="Y498" i="4" s="1"/>
  <c r="L495" i="1"/>
  <c r="L495" i="4" s="1"/>
  <c r="AC495" i="4" s="1"/>
  <c r="I494" i="1"/>
  <c r="I494" i="4" s="1"/>
  <c r="Z494" i="4" s="1"/>
  <c r="G488" i="1"/>
  <c r="G488" i="4" s="1"/>
  <c r="X488" i="4" s="1"/>
  <c r="I486" i="1"/>
  <c r="I486" i="4" s="1"/>
  <c r="Z486" i="4" s="1"/>
  <c r="H483" i="1"/>
  <c r="H483" i="4" s="1"/>
  <c r="Y483" i="4" s="1"/>
  <c r="G480" i="1"/>
  <c r="G480" i="4" s="1"/>
  <c r="X480" i="4" s="1"/>
  <c r="I478" i="1"/>
  <c r="I478" i="4" s="1"/>
  <c r="Z478" i="4" s="1"/>
  <c r="H475" i="1"/>
  <c r="H475" i="4" s="1"/>
  <c r="Y475" i="4" s="1"/>
  <c r="G472" i="1"/>
  <c r="G472" i="4" s="1"/>
  <c r="X472" i="4" s="1"/>
  <c r="I470" i="1"/>
  <c r="I470" i="4" s="1"/>
  <c r="Z470" i="4" s="1"/>
  <c r="F462" i="1"/>
  <c r="F462" i="4" s="1"/>
  <c r="W462" i="4" s="1"/>
  <c r="N452" i="1"/>
  <c r="N452" i="4" s="1"/>
  <c r="AE452" i="4" s="1"/>
  <c r="S447" i="1"/>
  <c r="S447" i="4" s="1"/>
  <c r="AJ447" i="4" s="1"/>
  <c r="L438" i="1"/>
  <c r="L438" i="4" s="1"/>
  <c r="AC438" i="4" s="1"/>
  <c r="R432" i="1"/>
  <c r="R432" i="4" s="1"/>
  <c r="AI432" i="4" s="1"/>
  <c r="F428" i="1"/>
  <c r="F428" i="4" s="1"/>
  <c r="W428" i="4" s="1"/>
  <c r="F423" i="1"/>
  <c r="F423" i="4" s="1"/>
  <c r="W423" i="4" s="1"/>
  <c r="V414" i="1"/>
  <c r="V414" i="4" s="1"/>
  <c r="AM414" i="4" s="1"/>
  <c r="V379" i="1"/>
  <c r="V379" i="4" s="1"/>
  <c r="AM379" i="4" s="1"/>
  <c r="F331" i="1"/>
  <c r="F331" i="4" s="1"/>
  <c r="W331" i="4" s="1"/>
  <c r="G496" i="1"/>
  <c r="G496" i="4" s="1"/>
  <c r="X496" i="4" s="1"/>
  <c r="T507" i="1"/>
  <c r="T507" i="4" s="1"/>
  <c r="AK507" i="4" s="1"/>
  <c r="S496" i="1"/>
  <c r="S496" i="4" s="1"/>
  <c r="AJ496" i="4" s="1"/>
  <c r="K495" i="1"/>
  <c r="K495" i="4" s="1"/>
  <c r="AB495" i="4" s="1"/>
  <c r="S492" i="1"/>
  <c r="S492" i="4" s="1"/>
  <c r="AJ492" i="4" s="1"/>
  <c r="T479" i="1"/>
  <c r="T479" i="4" s="1"/>
  <c r="AK479" i="4" s="1"/>
  <c r="S476" i="1"/>
  <c r="S476" i="4" s="1"/>
  <c r="AJ476" i="4" s="1"/>
  <c r="V436" i="1"/>
  <c r="V436" i="4" s="1"/>
  <c r="AM436" i="4" s="1"/>
  <c r="J432" i="1"/>
  <c r="J432" i="4" s="1"/>
  <c r="AA432" i="4" s="1"/>
  <c r="O427" i="1"/>
  <c r="O427" i="4" s="1"/>
  <c r="AF427" i="4" s="1"/>
  <c r="M422" i="1"/>
  <c r="M422" i="4" s="1"/>
  <c r="AD422" i="4" s="1"/>
  <c r="J414" i="1"/>
  <c r="J414" i="4" s="1"/>
  <c r="AA414" i="4" s="1"/>
  <c r="K399" i="1"/>
  <c r="K399" i="4" s="1"/>
  <c r="AB399" i="4" s="1"/>
  <c r="S507" i="1"/>
  <c r="S507" i="4" s="1"/>
  <c r="AJ507" i="4" s="1"/>
  <c r="T506" i="1"/>
  <c r="T506" i="4" s="1"/>
  <c r="AK506" i="4" s="1"/>
  <c r="O504" i="1"/>
  <c r="O504" i="4" s="1"/>
  <c r="AF504" i="4" s="1"/>
  <c r="K503" i="1"/>
  <c r="K503" i="4" s="1"/>
  <c r="AB503" i="4" s="1"/>
  <c r="L502" i="1"/>
  <c r="L502" i="4" s="1"/>
  <c r="AC502" i="4" s="1"/>
  <c r="S499" i="1"/>
  <c r="S499" i="4" s="1"/>
  <c r="AJ499" i="4" s="1"/>
  <c r="T498" i="1"/>
  <c r="T498" i="4" s="1"/>
  <c r="AK498" i="4" s="1"/>
  <c r="O496" i="1"/>
  <c r="O496" i="4" s="1"/>
  <c r="AF496" i="4" s="1"/>
  <c r="H495" i="1"/>
  <c r="H495" i="4" s="1"/>
  <c r="Y495" i="4" s="1"/>
  <c r="O492" i="1"/>
  <c r="O492" i="4" s="1"/>
  <c r="AF492" i="4" s="1"/>
  <c r="Q490" i="1"/>
  <c r="Q490" i="4" s="1"/>
  <c r="AH490" i="4" s="1"/>
  <c r="P487" i="1"/>
  <c r="P487" i="4" s="1"/>
  <c r="AG487" i="4" s="1"/>
  <c r="O484" i="1"/>
  <c r="O484" i="4" s="1"/>
  <c r="AF484" i="4" s="1"/>
  <c r="Q482" i="1"/>
  <c r="Q482" i="4" s="1"/>
  <c r="AH482" i="4" s="1"/>
  <c r="P479" i="1"/>
  <c r="P479" i="4" s="1"/>
  <c r="AG479" i="4" s="1"/>
  <c r="O476" i="1"/>
  <c r="O476" i="4" s="1"/>
  <c r="AF476" i="4" s="1"/>
  <c r="Q474" i="1"/>
  <c r="Q474" i="4" s="1"/>
  <c r="AH474" i="4" s="1"/>
  <c r="P471" i="1"/>
  <c r="P471" i="4" s="1"/>
  <c r="AG471" i="4" s="1"/>
  <c r="N468" i="1"/>
  <c r="N468" i="4" s="1"/>
  <c r="AE468" i="4" s="1"/>
  <c r="K464" i="1"/>
  <c r="K464" i="4" s="1"/>
  <c r="AB464" i="4" s="1"/>
  <c r="O460" i="1"/>
  <c r="O460" i="4" s="1"/>
  <c r="AF460" i="4" s="1"/>
  <c r="J456" i="1"/>
  <c r="J456" i="4" s="1"/>
  <c r="AA456" i="4" s="1"/>
  <c r="O451" i="1"/>
  <c r="O451" i="4" s="1"/>
  <c r="AF451" i="4" s="1"/>
  <c r="T446" i="1"/>
  <c r="T446" i="4" s="1"/>
  <c r="AK446" i="4" s="1"/>
  <c r="N436" i="1"/>
  <c r="N436" i="4" s="1"/>
  <c r="AE436" i="4" s="1"/>
  <c r="S431" i="1"/>
  <c r="S431" i="4" s="1"/>
  <c r="AJ431" i="4" s="1"/>
  <c r="H412" i="1"/>
  <c r="H412" i="4" s="1"/>
  <c r="Y412" i="4" s="1"/>
  <c r="M398" i="1"/>
  <c r="M398" i="4" s="1"/>
  <c r="AD398" i="4" s="1"/>
  <c r="S504" i="1"/>
  <c r="S504" i="4" s="1"/>
  <c r="AJ504" i="4" s="1"/>
  <c r="L503" i="1"/>
  <c r="L503" i="4" s="1"/>
  <c r="AC503" i="4" s="1"/>
  <c r="M502" i="1"/>
  <c r="M502" i="4" s="1"/>
  <c r="AD502" i="4" s="1"/>
  <c r="T499" i="1"/>
  <c r="T499" i="4" s="1"/>
  <c r="AK499" i="4" s="1"/>
  <c r="T487" i="1"/>
  <c r="T487" i="4" s="1"/>
  <c r="AK487" i="4" s="1"/>
  <c r="S484" i="1"/>
  <c r="S484" i="4" s="1"/>
  <c r="AJ484" i="4" s="1"/>
  <c r="T471" i="1"/>
  <c r="T471" i="4" s="1"/>
  <c r="AK471" i="4" s="1"/>
  <c r="S468" i="1"/>
  <c r="S468" i="4" s="1"/>
  <c r="AJ468" i="4" s="1"/>
  <c r="R464" i="1"/>
  <c r="R464" i="4" s="1"/>
  <c r="AI464" i="4" s="1"/>
  <c r="V460" i="1"/>
  <c r="V460" i="4" s="1"/>
  <c r="AM460" i="4" s="1"/>
  <c r="R456" i="1"/>
  <c r="R456" i="4" s="1"/>
  <c r="AI456" i="4" s="1"/>
  <c r="F452" i="1"/>
  <c r="F452" i="4" s="1"/>
  <c r="W452" i="4" s="1"/>
  <c r="K447" i="1"/>
  <c r="K447" i="4" s="1"/>
  <c r="AB447" i="4" s="1"/>
  <c r="K504" i="1"/>
  <c r="K504" i="4" s="1"/>
  <c r="AB504" i="4" s="1"/>
  <c r="H503" i="1"/>
  <c r="H503" i="4" s="1"/>
  <c r="Y503" i="4" s="1"/>
  <c r="I502" i="1"/>
  <c r="I502" i="4" s="1"/>
  <c r="Z502" i="4" s="1"/>
  <c r="K496" i="1"/>
  <c r="K496" i="4" s="1"/>
  <c r="AB496" i="4" s="1"/>
  <c r="U494" i="1"/>
  <c r="U494" i="4" s="1"/>
  <c r="AL494" i="4" s="1"/>
  <c r="K492" i="1"/>
  <c r="K492" i="4" s="1"/>
  <c r="AB492" i="4" s="1"/>
  <c r="M490" i="1"/>
  <c r="M490" i="4" s="1"/>
  <c r="AD490" i="4" s="1"/>
  <c r="L487" i="1"/>
  <c r="L487" i="4" s="1"/>
  <c r="AC487" i="4" s="1"/>
  <c r="L479" i="1"/>
  <c r="L479" i="4" s="1"/>
  <c r="AC479" i="4" s="1"/>
  <c r="K476" i="1"/>
  <c r="K476" i="4" s="1"/>
  <c r="AB476" i="4" s="1"/>
  <c r="L471" i="1"/>
  <c r="L471" i="4" s="1"/>
  <c r="AC471" i="4" s="1"/>
  <c r="G468" i="1"/>
  <c r="G468" i="4" s="1"/>
  <c r="X468" i="4" s="1"/>
  <c r="U463" i="1"/>
  <c r="U463" i="4" s="1"/>
  <c r="AL463" i="4" s="1"/>
  <c r="H460" i="1"/>
  <c r="H460" i="4" s="1"/>
  <c r="Y460" i="4" s="1"/>
  <c r="S455" i="1"/>
  <c r="S455" i="4" s="1"/>
  <c r="AJ455" i="4" s="1"/>
  <c r="L446" i="1"/>
  <c r="L446" i="4" s="1"/>
  <c r="AC446" i="4" s="1"/>
  <c r="R440" i="1"/>
  <c r="R440" i="4" s="1"/>
  <c r="AI440" i="4" s="1"/>
  <c r="F436" i="1"/>
  <c r="F436" i="4" s="1"/>
  <c r="W436" i="4" s="1"/>
  <c r="K431" i="1"/>
  <c r="K431" i="4" s="1"/>
  <c r="AB431" i="4" s="1"/>
  <c r="U419" i="1"/>
  <c r="U419" i="4" s="1"/>
  <c r="AL419" i="4" s="1"/>
  <c r="I395" i="1"/>
  <c r="I395" i="4" s="1"/>
  <c r="Z395" i="4" s="1"/>
  <c r="J440" i="1"/>
  <c r="J440" i="4" s="1"/>
  <c r="AA440" i="4" s="1"/>
  <c r="L453" i="1"/>
  <c r="L453" i="4" s="1"/>
  <c r="AC453" i="4" s="1"/>
  <c r="T453" i="1"/>
  <c r="T453" i="4" s="1"/>
  <c r="AK453" i="4" s="1"/>
  <c r="G453" i="1"/>
  <c r="G453" i="4" s="1"/>
  <c r="X453" i="4" s="1"/>
  <c r="O453" i="1"/>
  <c r="O453" i="4" s="1"/>
  <c r="AF453" i="4" s="1"/>
  <c r="H453" i="1"/>
  <c r="H453" i="4" s="1"/>
  <c r="Y453" i="4" s="1"/>
  <c r="P453" i="1"/>
  <c r="P453" i="4" s="1"/>
  <c r="AG453" i="4" s="1"/>
  <c r="K453" i="1"/>
  <c r="K453" i="4" s="1"/>
  <c r="AB453" i="4" s="1"/>
  <c r="S453" i="1"/>
  <c r="S453" i="4" s="1"/>
  <c r="AJ453" i="4" s="1"/>
  <c r="I453" i="1"/>
  <c r="I453" i="4" s="1"/>
  <c r="Z453" i="4" s="1"/>
  <c r="J453" i="1"/>
  <c r="J453" i="4" s="1"/>
  <c r="AA453" i="4" s="1"/>
  <c r="N453" i="1"/>
  <c r="N453" i="4" s="1"/>
  <c r="AE453" i="4" s="1"/>
  <c r="Q453" i="1"/>
  <c r="Q453" i="4" s="1"/>
  <c r="AH453" i="4" s="1"/>
  <c r="R453" i="1"/>
  <c r="R453" i="4" s="1"/>
  <c r="AI453" i="4" s="1"/>
  <c r="F453" i="1"/>
  <c r="F453" i="4" s="1"/>
  <c r="W453" i="4" s="1"/>
  <c r="V453" i="1"/>
  <c r="V453" i="4" s="1"/>
  <c r="AM453" i="4" s="1"/>
  <c r="I405" i="1"/>
  <c r="I405" i="4" s="1"/>
  <c r="Z405" i="4" s="1"/>
  <c r="Q405" i="1"/>
  <c r="Q405" i="4" s="1"/>
  <c r="AH405" i="4" s="1"/>
  <c r="L405" i="1"/>
  <c r="L405" i="4" s="1"/>
  <c r="AC405" i="4" s="1"/>
  <c r="T405" i="1"/>
  <c r="T405" i="4" s="1"/>
  <c r="AK405" i="4" s="1"/>
  <c r="G405" i="1"/>
  <c r="G405" i="4" s="1"/>
  <c r="X405" i="4" s="1"/>
  <c r="R405" i="1"/>
  <c r="R405" i="4" s="1"/>
  <c r="AI405" i="4" s="1"/>
  <c r="O405" i="1"/>
  <c r="O405" i="4" s="1"/>
  <c r="AF405" i="4" s="1"/>
  <c r="H405" i="1"/>
  <c r="H405" i="4" s="1"/>
  <c r="Y405" i="4" s="1"/>
  <c r="U405" i="1"/>
  <c r="U405" i="4" s="1"/>
  <c r="AL405" i="4" s="1"/>
  <c r="J405" i="1"/>
  <c r="J405" i="4" s="1"/>
  <c r="AA405" i="4" s="1"/>
  <c r="V405" i="1"/>
  <c r="V405" i="4" s="1"/>
  <c r="AM405" i="4" s="1"/>
  <c r="N405" i="1"/>
  <c r="N405" i="4" s="1"/>
  <c r="AE405" i="4" s="1"/>
  <c r="K405" i="1"/>
  <c r="K405" i="4" s="1"/>
  <c r="AB405" i="4" s="1"/>
  <c r="M405" i="1"/>
  <c r="M405" i="4" s="1"/>
  <c r="AD405" i="4" s="1"/>
  <c r="P405" i="1"/>
  <c r="P405" i="4" s="1"/>
  <c r="AG405" i="4" s="1"/>
  <c r="S405" i="1"/>
  <c r="S405" i="4" s="1"/>
  <c r="AJ405" i="4" s="1"/>
  <c r="F405" i="1"/>
  <c r="F405" i="4" s="1"/>
  <c r="W405" i="4" s="1"/>
  <c r="H341" i="1"/>
  <c r="H341" i="4" s="1"/>
  <c r="Y341" i="4" s="1"/>
  <c r="P341" i="1"/>
  <c r="P341" i="4" s="1"/>
  <c r="AG341" i="4" s="1"/>
  <c r="K341" i="1"/>
  <c r="K341" i="4" s="1"/>
  <c r="AB341" i="4" s="1"/>
  <c r="S341" i="1"/>
  <c r="S341" i="4" s="1"/>
  <c r="AJ341" i="4" s="1"/>
  <c r="O341" i="1"/>
  <c r="O341" i="4" s="1"/>
  <c r="AF341" i="4" s="1"/>
  <c r="I341" i="1"/>
  <c r="I341" i="4" s="1"/>
  <c r="Z341" i="4" s="1"/>
  <c r="T341" i="1"/>
  <c r="T341" i="4" s="1"/>
  <c r="AK341" i="4" s="1"/>
  <c r="L341" i="1"/>
  <c r="L341" i="4" s="1"/>
  <c r="AC341" i="4" s="1"/>
  <c r="Q341" i="1"/>
  <c r="Q341" i="4" s="1"/>
  <c r="AH341" i="4" s="1"/>
  <c r="R341" i="1"/>
  <c r="R341" i="4" s="1"/>
  <c r="AI341" i="4" s="1"/>
  <c r="J341" i="1"/>
  <c r="J341" i="4" s="1"/>
  <c r="AA341" i="4" s="1"/>
  <c r="G341" i="1"/>
  <c r="G341" i="4" s="1"/>
  <c r="X341" i="4" s="1"/>
  <c r="M341" i="1"/>
  <c r="M341" i="4" s="1"/>
  <c r="AD341" i="4" s="1"/>
  <c r="N341" i="1"/>
  <c r="N341" i="4" s="1"/>
  <c r="AE341" i="4" s="1"/>
  <c r="V341" i="1"/>
  <c r="V341" i="4" s="1"/>
  <c r="AM341" i="4" s="1"/>
  <c r="F341" i="1"/>
  <c r="F341" i="4" s="1"/>
  <c r="W341" i="4" s="1"/>
  <c r="U341" i="1"/>
  <c r="U341" i="4" s="1"/>
  <c r="AL341" i="4" s="1"/>
  <c r="H309" i="1"/>
  <c r="H309" i="4" s="1"/>
  <c r="Y309" i="4" s="1"/>
  <c r="P309" i="1"/>
  <c r="P309" i="4" s="1"/>
  <c r="AG309" i="4" s="1"/>
  <c r="K309" i="1"/>
  <c r="K309" i="4" s="1"/>
  <c r="AB309" i="4" s="1"/>
  <c r="S309" i="1"/>
  <c r="S309" i="4" s="1"/>
  <c r="AJ309" i="4" s="1"/>
  <c r="J309" i="1"/>
  <c r="J309" i="4" s="1"/>
  <c r="AA309" i="4" s="1"/>
  <c r="U309" i="1"/>
  <c r="U309" i="4" s="1"/>
  <c r="AL309" i="4" s="1"/>
  <c r="O309" i="1"/>
  <c r="O309" i="4" s="1"/>
  <c r="AF309" i="4" s="1"/>
  <c r="F309" i="1"/>
  <c r="F309" i="4" s="1"/>
  <c r="W309" i="4" s="1"/>
  <c r="Q309" i="1"/>
  <c r="Q309" i="4" s="1"/>
  <c r="AH309" i="4" s="1"/>
  <c r="I309" i="1"/>
  <c r="I309" i="4" s="1"/>
  <c r="Z309" i="4" s="1"/>
  <c r="T309" i="1"/>
  <c r="T309" i="4" s="1"/>
  <c r="AK309" i="4" s="1"/>
  <c r="G309" i="1"/>
  <c r="G309" i="4" s="1"/>
  <c r="X309" i="4" s="1"/>
  <c r="R309" i="1"/>
  <c r="R309" i="4" s="1"/>
  <c r="AI309" i="4" s="1"/>
  <c r="V309" i="1"/>
  <c r="V309" i="4" s="1"/>
  <c r="AM309" i="4" s="1"/>
  <c r="N309" i="1"/>
  <c r="N309" i="4" s="1"/>
  <c r="AE309" i="4" s="1"/>
  <c r="M309" i="1"/>
  <c r="M309" i="4" s="1"/>
  <c r="AD309" i="4" s="1"/>
  <c r="L309" i="1"/>
  <c r="L309" i="4" s="1"/>
  <c r="AC309" i="4" s="1"/>
  <c r="I269" i="1"/>
  <c r="I269" i="4" s="1"/>
  <c r="Z269" i="4" s="1"/>
  <c r="Q269" i="1"/>
  <c r="Q269" i="4" s="1"/>
  <c r="AH269" i="4" s="1"/>
  <c r="L269" i="1"/>
  <c r="L269" i="4" s="1"/>
  <c r="AC269" i="4" s="1"/>
  <c r="T269" i="1"/>
  <c r="T269" i="4" s="1"/>
  <c r="AK269" i="4" s="1"/>
  <c r="N269" i="1"/>
  <c r="N269" i="4" s="1"/>
  <c r="AE269" i="4" s="1"/>
  <c r="G269" i="1"/>
  <c r="G269" i="4" s="1"/>
  <c r="X269" i="4" s="1"/>
  <c r="R269" i="1"/>
  <c r="R269" i="4" s="1"/>
  <c r="AI269" i="4" s="1"/>
  <c r="F269" i="1"/>
  <c r="F269" i="4" s="1"/>
  <c r="W269" i="4" s="1"/>
  <c r="U269" i="1"/>
  <c r="U269" i="4" s="1"/>
  <c r="AL269" i="4" s="1"/>
  <c r="M269" i="1"/>
  <c r="M269" i="4" s="1"/>
  <c r="AD269" i="4" s="1"/>
  <c r="O269" i="1"/>
  <c r="O269" i="4" s="1"/>
  <c r="AF269" i="4" s="1"/>
  <c r="S269" i="1"/>
  <c r="S269" i="4" s="1"/>
  <c r="AJ269" i="4" s="1"/>
  <c r="P269" i="1"/>
  <c r="P269" i="4" s="1"/>
  <c r="AG269" i="4" s="1"/>
  <c r="H269" i="1"/>
  <c r="H269" i="4" s="1"/>
  <c r="Y269" i="4" s="1"/>
  <c r="V269" i="1"/>
  <c r="V269" i="4" s="1"/>
  <c r="AM269" i="4" s="1"/>
  <c r="J269" i="1"/>
  <c r="J269" i="4" s="1"/>
  <c r="AA269" i="4" s="1"/>
  <c r="K269" i="1"/>
  <c r="K269" i="4" s="1"/>
  <c r="AB269" i="4" s="1"/>
  <c r="I221" i="1"/>
  <c r="I221" i="4" s="1"/>
  <c r="Z221" i="4" s="1"/>
  <c r="Q221" i="1"/>
  <c r="Q221" i="4" s="1"/>
  <c r="AH221" i="4" s="1"/>
  <c r="L221" i="1"/>
  <c r="L221" i="4" s="1"/>
  <c r="AC221" i="4" s="1"/>
  <c r="T221" i="1"/>
  <c r="T221" i="4" s="1"/>
  <c r="AK221" i="4" s="1"/>
  <c r="H221" i="1"/>
  <c r="H221" i="4" s="1"/>
  <c r="Y221" i="4" s="1"/>
  <c r="S221" i="1"/>
  <c r="S221" i="4" s="1"/>
  <c r="AJ221" i="4" s="1"/>
  <c r="M221" i="1"/>
  <c r="M221" i="4" s="1"/>
  <c r="AD221" i="4" s="1"/>
  <c r="P221" i="1"/>
  <c r="P221" i="4" s="1"/>
  <c r="AG221" i="4" s="1"/>
  <c r="R221" i="1"/>
  <c r="R221" i="4" s="1"/>
  <c r="AI221" i="4" s="1"/>
  <c r="F221" i="1"/>
  <c r="F221" i="4" s="1"/>
  <c r="W221" i="4" s="1"/>
  <c r="N221" i="1"/>
  <c r="N221" i="4" s="1"/>
  <c r="AE221" i="4" s="1"/>
  <c r="O221" i="1"/>
  <c r="O221" i="4" s="1"/>
  <c r="AF221" i="4" s="1"/>
  <c r="V221" i="1"/>
  <c r="V221" i="4" s="1"/>
  <c r="AM221" i="4" s="1"/>
  <c r="U221" i="1"/>
  <c r="U221" i="4" s="1"/>
  <c r="AL221" i="4" s="1"/>
  <c r="G221" i="1"/>
  <c r="G221" i="4" s="1"/>
  <c r="X221" i="4" s="1"/>
  <c r="J221" i="1"/>
  <c r="J221" i="4" s="1"/>
  <c r="AA221" i="4" s="1"/>
  <c r="K221" i="1"/>
  <c r="K221" i="4" s="1"/>
  <c r="AB221" i="4" s="1"/>
  <c r="G181" i="1"/>
  <c r="G181" i="4" s="1"/>
  <c r="X181" i="4" s="1"/>
  <c r="O181" i="1"/>
  <c r="O181" i="4" s="1"/>
  <c r="AF181" i="4" s="1"/>
  <c r="J181" i="1"/>
  <c r="J181" i="4" s="1"/>
  <c r="AA181" i="4" s="1"/>
  <c r="R181" i="1"/>
  <c r="R181" i="4" s="1"/>
  <c r="AI181" i="4" s="1"/>
  <c r="K181" i="1"/>
  <c r="K181" i="4" s="1"/>
  <c r="AB181" i="4" s="1"/>
  <c r="U181" i="1"/>
  <c r="U181" i="4" s="1"/>
  <c r="AL181" i="4" s="1"/>
  <c r="N181" i="1"/>
  <c r="N181" i="4" s="1"/>
  <c r="AE181" i="4" s="1"/>
  <c r="I181" i="1"/>
  <c r="I181" i="4" s="1"/>
  <c r="Z181" i="4" s="1"/>
  <c r="P181" i="1"/>
  <c r="P181" i="4" s="1"/>
  <c r="AG181" i="4" s="1"/>
  <c r="F181" i="1"/>
  <c r="F181" i="4" s="1"/>
  <c r="W181" i="4" s="1"/>
  <c r="H181" i="1"/>
  <c r="H181" i="4" s="1"/>
  <c r="Y181" i="4" s="1"/>
  <c r="T181" i="1"/>
  <c r="T181" i="4" s="1"/>
  <c r="AK181" i="4" s="1"/>
  <c r="L181" i="1"/>
  <c r="L181" i="4" s="1"/>
  <c r="AC181" i="4" s="1"/>
  <c r="M181" i="1"/>
  <c r="M181" i="4" s="1"/>
  <c r="AD181" i="4" s="1"/>
  <c r="S181" i="1"/>
  <c r="S181" i="4" s="1"/>
  <c r="AJ181" i="4" s="1"/>
  <c r="Q181" i="1"/>
  <c r="Q181" i="4" s="1"/>
  <c r="AH181" i="4" s="1"/>
  <c r="V181" i="1"/>
  <c r="V181" i="4" s="1"/>
  <c r="AM181" i="4" s="1"/>
  <c r="G141" i="1"/>
  <c r="G141" i="4" s="1"/>
  <c r="X141" i="4" s="1"/>
  <c r="O141" i="1"/>
  <c r="O141" i="4" s="1"/>
  <c r="AF141" i="4" s="1"/>
  <c r="J141" i="1"/>
  <c r="J141" i="4" s="1"/>
  <c r="AA141" i="4" s="1"/>
  <c r="R141" i="1"/>
  <c r="R141" i="4" s="1"/>
  <c r="AI141" i="4" s="1"/>
  <c r="M141" i="1"/>
  <c r="M141" i="4" s="1"/>
  <c r="AD141" i="4" s="1"/>
  <c r="H141" i="1"/>
  <c r="H141" i="4" s="1"/>
  <c r="Y141" i="4" s="1"/>
  <c r="S141" i="1"/>
  <c r="S141" i="4" s="1"/>
  <c r="AJ141" i="4" s="1"/>
  <c r="I141" i="1"/>
  <c r="I141" i="4" s="1"/>
  <c r="Z141" i="4" s="1"/>
  <c r="L141" i="1"/>
  <c r="L141" i="4" s="1"/>
  <c r="AC141" i="4" s="1"/>
  <c r="V141" i="1"/>
  <c r="V141" i="4" s="1"/>
  <c r="AM141" i="4" s="1"/>
  <c r="P141" i="1"/>
  <c r="P141" i="4" s="1"/>
  <c r="AG141" i="4" s="1"/>
  <c r="Q141" i="1"/>
  <c r="Q141" i="4" s="1"/>
  <c r="AH141" i="4" s="1"/>
  <c r="T141" i="1"/>
  <c r="T141" i="4" s="1"/>
  <c r="AK141" i="4" s="1"/>
  <c r="U141" i="1"/>
  <c r="U141" i="4" s="1"/>
  <c r="AL141" i="4" s="1"/>
  <c r="F141" i="1"/>
  <c r="F141" i="4" s="1"/>
  <c r="W141" i="4" s="1"/>
  <c r="K141" i="1"/>
  <c r="K141" i="4" s="1"/>
  <c r="AB141" i="4" s="1"/>
  <c r="N141" i="1"/>
  <c r="N141" i="4" s="1"/>
  <c r="AE141" i="4" s="1"/>
  <c r="M61" i="1"/>
  <c r="M61" i="4" s="1"/>
  <c r="AD61" i="4" s="1"/>
  <c r="U61" i="1"/>
  <c r="U61" i="4" s="1"/>
  <c r="AL61" i="4" s="1"/>
  <c r="H61" i="1"/>
  <c r="H61" i="4" s="1"/>
  <c r="Y61" i="4" s="1"/>
  <c r="P61" i="1"/>
  <c r="P61" i="4" s="1"/>
  <c r="AG61" i="4" s="1"/>
  <c r="K61" i="1"/>
  <c r="K61" i="4" s="1"/>
  <c r="AB61" i="4" s="1"/>
  <c r="V61" i="1"/>
  <c r="V61" i="4" s="1"/>
  <c r="AM61" i="4" s="1"/>
  <c r="O61" i="1"/>
  <c r="O61" i="4" s="1"/>
  <c r="AF61" i="4" s="1"/>
  <c r="Q61" i="1"/>
  <c r="Q61" i="4" s="1"/>
  <c r="AH61" i="4" s="1"/>
  <c r="I61" i="1"/>
  <c r="I61" i="4" s="1"/>
  <c r="Z61" i="4" s="1"/>
  <c r="J61" i="1"/>
  <c r="J61" i="4" s="1"/>
  <c r="AA61" i="4" s="1"/>
  <c r="N61" i="1"/>
  <c r="N61" i="4" s="1"/>
  <c r="AE61" i="4" s="1"/>
  <c r="R61" i="1"/>
  <c r="R61" i="4" s="1"/>
  <c r="AI61" i="4" s="1"/>
  <c r="S61" i="1"/>
  <c r="S61" i="4" s="1"/>
  <c r="AJ61" i="4" s="1"/>
  <c r="F61" i="1"/>
  <c r="F61" i="4" s="1"/>
  <c r="W61" i="4" s="1"/>
  <c r="G61" i="1"/>
  <c r="G61" i="4" s="1"/>
  <c r="X61" i="4" s="1"/>
  <c r="L61" i="1"/>
  <c r="L61" i="4" s="1"/>
  <c r="AC61" i="4" s="1"/>
  <c r="T61" i="1"/>
  <c r="T61" i="4" s="1"/>
  <c r="AK61" i="4" s="1"/>
  <c r="H505" i="1"/>
  <c r="H505" i="4" s="1"/>
  <c r="Y505" i="4" s="1"/>
  <c r="P505" i="1"/>
  <c r="P505" i="4" s="1"/>
  <c r="AG505" i="4" s="1"/>
  <c r="Q505" i="1"/>
  <c r="Q505" i="4" s="1"/>
  <c r="AH505" i="4" s="1"/>
  <c r="K505" i="1"/>
  <c r="K505" i="4" s="1"/>
  <c r="AB505" i="4" s="1"/>
  <c r="S505" i="1"/>
  <c r="S505" i="4" s="1"/>
  <c r="AJ505" i="4" s="1"/>
  <c r="U505" i="1"/>
  <c r="U505" i="4" s="1"/>
  <c r="AL505" i="4" s="1"/>
  <c r="L505" i="1"/>
  <c r="L505" i="4" s="1"/>
  <c r="AC505" i="4" s="1"/>
  <c r="T505" i="1"/>
  <c r="T505" i="4" s="1"/>
  <c r="AK505" i="4" s="1"/>
  <c r="M505" i="1"/>
  <c r="M505" i="4" s="1"/>
  <c r="AD505" i="4" s="1"/>
  <c r="G505" i="1"/>
  <c r="G505" i="4" s="1"/>
  <c r="X505" i="4" s="1"/>
  <c r="O505" i="1"/>
  <c r="O505" i="4" s="1"/>
  <c r="AF505" i="4" s="1"/>
  <c r="I505" i="1"/>
  <c r="I505" i="4" s="1"/>
  <c r="Z505" i="4" s="1"/>
  <c r="H497" i="1"/>
  <c r="H497" i="4" s="1"/>
  <c r="Y497" i="4" s="1"/>
  <c r="P497" i="1"/>
  <c r="P497" i="4" s="1"/>
  <c r="AG497" i="4" s="1"/>
  <c r="Q497" i="1"/>
  <c r="Q497" i="4" s="1"/>
  <c r="AH497" i="4" s="1"/>
  <c r="K497" i="1"/>
  <c r="K497" i="4" s="1"/>
  <c r="AB497" i="4" s="1"/>
  <c r="S497" i="1"/>
  <c r="S497" i="4" s="1"/>
  <c r="AJ497" i="4" s="1"/>
  <c r="L497" i="1"/>
  <c r="L497" i="4" s="1"/>
  <c r="AC497" i="4" s="1"/>
  <c r="T497" i="1"/>
  <c r="T497" i="4" s="1"/>
  <c r="AK497" i="4" s="1"/>
  <c r="M497" i="1"/>
  <c r="M497" i="4" s="1"/>
  <c r="AD497" i="4" s="1"/>
  <c r="U497" i="1"/>
  <c r="U497" i="4" s="1"/>
  <c r="AL497" i="4" s="1"/>
  <c r="G497" i="1"/>
  <c r="G497" i="4" s="1"/>
  <c r="X497" i="4" s="1"/>
  <c r="O497" i="1"/>
  <c r="O497" i="4" s="1"/>
  <c r="AF497" i="4" s="1"/>
  <c r="I497" i="1"/>
  <c r="I497" i="4" s="1"/>
  <c r="Z497" i="4" s="1"/>
  <c r="H489" i="1"/>
  <c r="H489" i="4" s="1"/>
  <c r="Y489" i="4" s="1"/>
  <c r="P489" i="1"/>
  <c r="P489" i="4" s="1"/>
  <c r="AG489" i="4" s="1"/>
  <c r="I489" i="1"/>
  <c r="I489" i="4" s="1"/>
  <c r="Z489" i="4" s="1"/>
  <c r="Q489" i="1"/>
  <c r="Q489" i="4" s="1"/>
  <c r="AH489" i="4" s="1"/>
  <c r="K489" i="1"/>
  <c r="K489" i="4" s="1"/>
  <c r="AB489" i="4" s="1"/>
  <c r="S489" i="1"/>
  <c r="S489" i="4" s="1"/>
  <c r="AJ489" i="4" s="1"/>
  <c r="L489" i="1"/>
  <c r="L489" i="4" s="1"/>
  <c r="AC489" i="4" s="1"/>
  <c r="T489" i="1"/>
  <c r="T489" i="4" s="1"/>
  <c r="AK489" i="4" s="1"/>
  <c r="M489" i="1"/>
  <c r="M489" i="4" s="1"/>
  <c r="AD489" i="4" s="1"/>
  <c r="U489" i="1"/>
  <c r="U489" i="4" s="1"/>
  <c r="AL489" i="4" s="1"/>
  <c r="G489" i="1"/>
  <c r="G489" i="4" s="1"/>
  <c r="X489" i="4" s="1"/>
  <c r="O489" i="1"/>
  <c r="O489" i="4" s="1"/>
  <c r="AF489" i="4" s="1"/>
  <c r="H481" i="1"/>
  <c r="H481" i="4" s="1"/>
  <c r="Y481" i="4" s="1"/>
  <c r="P481" i="1"/>
  <c r="P481" i="4" s="1"/>
  <c r="AG481" i="4" s="1"/>
  <c r="I481" i="1"/>
  <c r="I481" i="4" s="1"/>
  <c r="Z481" i="4" s="1"/>
  <c r="Q481" i="1"/>
  <c r="Q481" i="4" s="1"/>
  <c r="AH481" i="4" s="1"/>
  <c r="K481" i="1"/>
  <c r="K481" i="4" s="1"/>
  <c r="AB481" i="4" s="1"/>
  <c r="S481" i="1"/>
  <c r="S481" i="4" s="1"/>
  <c r="AJ481" i="4" s="1"/>
  <c r="L481" i="1"/>
  <c r="L481" i="4" s="1"/>
  <c r="AC481" i="4" s="1"/>
  <c r="T481" i="1"/>
  <c r="T481" i="4" s="1"/>
  <c r="AK481" i="4" s="1"/>
  <c r="M481" i="1"/>
  <c r="M481" i="4" s="1"/>
  <c r="AD481" i="4" s="1"/>
  <c r="U481" i="1"/>
  <c r="U481" i="4" s="1"/>
  <c r="AL481" i="4" s="1"/>
  <c r="G481" i="1"/>
  <c r="G481" i="4" s="1"/>
  <c r="X481" i="4" s="1"/>
  <c r="O481" i="1"/>
  <c r="O481" i="4" s="1"/>
  <c r="AF481" i="4" s="1"/>
  <c r="H473" i="1"/>
  <c r="H473" i="4" s="1"/>
  <c r="Y473" i="4" s="1"/>
  <c r="P473" i="1"/>
  <c r="P473" i="4" s="1"/>
  <c r="AG473" i="4" s="1"/>
  <c r="I473" i="1"/>
  <c r="I473" i="4" s="1"/>
  <c r="Z473" i="4" s="1"/>
  <c r="Q473" i="1"/>
  <c r="Q473" i="4" s="1"/>
  <c r="AH473" i="4" s="1"/>
  <c r="K473" i="1"/>
  <c r="K473" i="4" s="1"/>
  <c r="AB473" i="4" s="1"/>
  <c r="S473" i="1"/>
  <c r="S473" i="4" s="1"/>
  <c r="AJ473" i="4" s="1"/>
  <c r="L473" i="1"/>
  <c r="L473" i="4" s="1"/>
  <c r="AC473" i="4" s="1"/>
  <c r="T473" i="1"/>
  <c r="T473" i="4" s="1"/>
  <c r="AK473" i="4" s="1"/>
  <c r="M473" i="1"/>
  <c r="M473" i="4" s="1"/>
  <c r="AD473" i="4" s="1"/>
  <c r="U473" i="1"/>
  <c r="U473" i="4" s="1"/>
  <c r="AL473" i="4" s="1"/>
  <c r="G473" i="1"/>
  <c r="G473" i="4" s="1"/>
  <c r="X473" i="4" s="1"/>
  <c r="O473" i="1"/>
  <c r="O473" i="4" s="1"/>
  <c r="AF473" i="4" s="1"/>
  <c r="H465" i="1"/>
  <c r="H465" i="4" s="1"/>
  <c r="Y465" i="4" s="1"/>
  <c r="P465" i="1"/>
  <c r="P465" i="4" s="1"/>
  <c r="AG465" i="4" s="1"/>
  <c r="L465" i="1"/>
  <c r="L465" i="4" s="1"/>
  <c r="AC465" i="4" s="1"/>
  <c r="T465" i="1"/>
  <c r="T465" i="4" s="1"/>
  <c r="AK465" i="4" s="1"/>
  <c r="G465" i="1"/>
  <c r="G465" i="4" s="1"/>
  <c r="X465" i="4" s="1"/>
  <c r="O465" i="1"/>
  <c r="O465" i="4" s="1"/>
  <c r="AF465" i="4" s="1"/>
  <c r="Q465" i="1"/>
  <c r="Q465" i="4" s="1"/>
  <c r="AH465" i="4" s="1"/>
  <c r="R465" i="1"/>
  <c r="R465" i="4" s="1"/>
  <c r="AI465" i="4" s="1"/>
  <c r="I465" i="1"/>
  <c r="I465" i="4" s="1"/>
  <c r="Z465" i="4" s="1"/>
  <c r="U465" i="1"/>
  <c r="U465" i="4" s="1"/>
  <c r="AL465" i="4" s="1"/>
  <c r="J465" i="1"/>
  <c r="J465" i="4" s="1"/>
  <c r="AA465" i="4" s="1"/>
  <c r="V465" i="1"/>
  <c r="V465" i="4" s="1"/>
  <c r="AM465" i="4" s="1"/>
  <c r="K465" i="1"/>
  <c r="K465" i="4" s="1"/>
  <c r="AB465" i="4" s="1"/>
  <c r="N465" i="1"/>
  <c r="N465" i="4" s="1"/>
  <c r="AE465" i="4" s="1"/>
  <c r="H457" i="1"/>
  <c r="H457" i="4" s="1"/>
  <c r="Y457" i="4" s="1"/>
  <c r="P457" i="1"/>
  <c r="P457" i="4" s="1"/>
  <c r="AG457" i="4" s="1"/>
  <c r="K457" i="1"/>
  <c r="K457" i="4" s="1"/>
  <c r="AB457" i="4" s="1"/>
  <c r="S457" i="1"/>
  <c r="S457" i="4" s="1"/>
  <c r="AJ457" i="4" s="1"/>
  <c r="L457" i="1"/>
  <c r="L457" i="4" s="1"/>
  <c r="AC457" i="4" s="1"/>
  <c r="T457" i="1"/>
  <c r="T457" i="4" s="1"/>
  <c r="AK457" i="4" s="1"/>
  <c r="G457" i="1"/>
  <c r="G457" i="4" s="1"/>
  <c r="X457" i="4" s="1"/>
  <c r="O457" i="1"/>
  <c r="O457" i="4" s="1"/>
  <c r="AF457" i="4" s="1"/>
  <c r="U457" i="1"/>
  <c r="U457" i="4" s="1"/>
  <c r="AL457" i="4" s="1"/>
  <c r="F457" i="1"/>
  <c r="F457" i="4" s="1"/>
  <c r="W457" i="4" s="1"/>
  <c r="V457" i="1"/>
  <c r="V457" i="4" s="1"/>
  <c r="AM457" i="4" s="1"/>
  <c r="J457" i="1"/>
  <c r="J457" i="4" s="1"/>
  <c r="AA457" i="4" s="1"/>
  <c r="M457" i="1"/>
  <c r="M457" i="4" s="1"/>
  <c r="AD457" i="4" s="1"/>
  <c r="N457" i="1"/>
  <c r="N457" i="4" s="1"/>
  <c r="AE457" i="4" s="1"/>
  <c r="R457" i="1"/>
  <c r="R457" i="4" s="1"/>
  <c r="AI457" i="4" s="1"/>
  <c r="H449" i="1"/>
  <c r="H449" i="4" s="1"/>
  <c r="Y449" i="4" s="1"/>
  <c r="P449" i="1"/>
  <c r="P449" i="4" s="1"/>
  <c r="AG449" i="4" s="1"/>
  <c r="K449" i="1"/>
  <c r="K449" i="4" s="1"/>
  <c r="AB449" i="4" s="1"/>
  <c r="S449" i="1"/>
  <c r="S449" i="4" s="1"/>
  <c r="AJ449" i="4" s="1"/>
  <c r="L449" i="1"/>
  <c r="L449" i="4" s="1"/>
  <c r="AC449" i="4" s="1"/>
  <c r="T449" i="1"/>
  <c r="T449" i="4" s="1"/>
  <c r="AK449" i="4" s="1"/>
  <c r="G449" i="1"/>
  <c r="G449" i="4" s="1"/>
  <c r="X449" i="4" s="1"/>
  <c r="O449" i="1"/>
  <c r="O449" i="4" s="1"/>
  <c r="AF449" i="4" s="1"/>
  <c r="M449" i="1"/>
  <c r="M449" i="4" s="1"/>
  <c r="AD449" i="4" s="1"/>
  <c r="N449" i="1"/>
  <c r="N449" i="4" s="1"/>
  <c r="AE449" i="4" s="1"/>
  <c r="R449" i="1"/>
  <c r="R449" i="4" s="1"/>
  <c r="AI449" i="4" s="1"/>
  <c r="U449" i="1"/>
  <c r="U449" i="4" s="1"/>
  <c r="AL449" i="4" s="1"/>
  <c r="F449" i="1"/>
  <c r="F449" i="4" s="1"/>
  <c r="W449" i="4" s="1"/>
  <c r="V449" i="1"/>
  <c r="V449" i="4" s="1"/>
  <c r="AM449" i="4" s="1"/>
  <c r="J449" i="1"/>
  <c r="J449" i="4" s="1"/>
  <c r="AA449" i="4" s="1"/>
  <c r="H441" i="1"/>
  <c r="H441" i="4" s="1"/>
  <c r="Y441" i="4" s="1"/>
  <c r="P441" i="1"/>
  <c r="P441" i="4" s="1"/>
  <c r="AG441" i="4" s="1"/>
  <c r="K441" i="1"/>
  <c r="K441" i="4" s="1"/>
  <c r="AB441" i="4" s="1"/>
  <c r="S441" i="1"/>
  <c r="S441" i="4" s="1"/>
  <c r="AJ441" i="4" s="1"/>
  <c r="L441" i="1"/>
  <c r="L441" i="4" s="1"/>
  <c r="AC441" i="4" s="1"/>
  <c r="T441" i="1"/>
  <c r="T441" i="4" s="1"/>
  <c r="AK441" i="4" s="1"/>
  <c r="G441" i="1"/>
  <c r="G441" i="4" s="1"/>
  <c r="X441" i="4" s="1"/>
  <c r="O441" i="1"/>
  <c r="O441" i="4" s="1"/>
  <c r="AF441" i="4" s="1"/>
  <c r="U441" i="1"/>
  <c r="U441" i="4" s="1"/>
  <c r="AL441" i="4" s="1"/>
  <c r="F441" i="1"/>
  <c r="F441" i="4" s="1"/>
  <c r="W441" i="4" s="1"/>
  <c r="V441" i="1"/>
  <c r="V441" i="4" s="1"/>
  <c r="AM441" i="4" s="1"/>
  <c r="J441" i="1"/>
  <c r="J441" i="4" s="1"/>
  <c r="AA441" i="4" s="1"/>
  <c r="M441" i="1"/>
  <c r="M441" i="4" s="1"/>
  <c r="AD441" i="4" s="1"/>
  <c r="N441" i="1"/>
  <c r="N441" i="4" s="1"/>
  <c r="AE441" i="4" s="1"/>
  <c r="Q441" i="1"/>
  <c r="Q441" i="4" s="1"/>
  <c r="AH441" i="4" s="1"/>
  <c r="R441" i="1"/>
  <c r="R441" i="4" s="1"/>
  <c r="AI441" i="4" s="1"/>
  <c r="H433" i="1"/>
  <c r="H433" i="4" s="1"/>
  <c r="Y433" i="4" s="1"/>
  <c r="P433" i="1"/>
  <c r="P433" i="4" s="1"/>
  <c r="AG433" i="4" s="1"/>
  <c r="K433" i="1"/>
  <c r="K433" i="4" s="1"/>
  <c r="AB433" i="4" s="1"/>
  <c r="S433" i="1"/>
  <c r="S433" i="4" s="1"/>
  <c r="AJ433" i="4" s="1"/>
  <c r="L433" i="1"/>
  <c r="L433" i="4" s="1"/>
  <c r="AC433" i="4" s="1"/>
  <c r="T433" i="1"/>
  <c r="T433" i="4" s="1"/>
  <c r="AK433" i="4" s="1"/>
  <c r="G433" i="1"/>
  <c r="G433" i="4" s="1"/>
  <c r="X433" i="4" s="1"/>
  <c r="O433" i="1"/>
  <c r="O433" i="4" s="1"/>
  <c r="AF433" i="4" s="1"/>
  <c r="M433" i="1"/>
  <c r="M433" i="4" s="1"/>
  <c r="AD433" i="4" s="1"/>
  <c r="N433" i="1"/>
  <c r="N433" i="4" s="1"/>
  <c r="AE433" i="4" s="1"/>
  <c r="R433" i="1"/>
  <c r="R433" i="4" s="1"/>
  <c r="AI433" i="4" s="1"/>
  <c r="I433" i="1"/>
  <c r="I433" i="4" s="1"/>
  <c r="Z433" i="4" s="1"/>
  <c r="U433" i="1"/>
  <c r="U433" i="4" s="1"/>
  <c r="AL433" i="4" s="1"/>
  <c r="F433" i="1"/>
  <c r="F433" i="4" s="1"/>
  <c r="W433" i="4" s="1"/>
  <c r="V433" i="1"/>
  <c r="V433" i="4" s="1"/>
  <c r="AM433" i="4" s="1"/>
  <c r="J433" i="1"/>
  <c r="J433" i="4" s="1"/>
  <c r="AA433" i="4" s="1"/>
  <c r="Q433" i="1"/>
  <c r="Q433" i="4" s="1"/>
  <c r="AH433" i="4" s="1"/>
  <c r="M425" i="1"/>
  <c r="M425" i="4" s="1"/>
  <c r="AD425" i="4" s="1"/>
  <c r="U425" i="1"/>
  <c r="U425" i="4" s="1"/>
  <c r="AL425" i="4" s="1"/>
  <c r="H425" i="1"/>
  <c r="H425" i="4" s="1"/>
  <c r="Y425" i="4" s="1"/>
  <c r="P425" i="1"/>
  <c r="P425" i="4" s="1"/>
  <c r="AG425" i="4" s="1"/>
  <c r="N425" i="1"/>
  <c r="N425" i="4" s="1"/>
  <c r="AE425" i="4" s="1"/>
  <c r="G425" i="1"/>
  <c r="G425" i="4" s="1"/>
  <c r="X425" i="4" s="1"/>
  <c r="R425" i="1"/>
  <c r="R425" i="4" s="1"/>
  <c r="AI425" i="4" s="1"/>
  <c r="I425" i="1"/>
  <c r="I425" i="4" s="1"/>
  <c r="Z425" i="4" s="1"/>
  <c r="S425" i="1"/>
  <c r="S425" i="4" s="1"/>
  <c r="AJ425" i="4" s="1"/>
  <c r="L425" i="1"/>
  <c r="L425" i="4" s="1"/>
  <c r="AC425" i="4" s="1"/>
  <c r="T425" i="1"/>
  <c r="T425" i="4" s="1"/>
  <c r="AK425" i="4" s="1"/>
  <c r="V425" i="1"/>
  <c r="V425" i="4" s="1"/>
  <c r="AM425" i="4" s="1"/>
  <c r="F425" i="1"/>
  <c r="F425" i="4" s="1"/>
  <c r="W425" i="4" s="1"/>
  <c r="J425" i="1"/>
  <c r="J425" i="4" s="1"/>
  <c r="AA425" i="4" s="1"/>
  <c r="K425" i="1"/>
  <c r="K425" i="4" s="1"/>
  <c r="AB425" i="4" s="1"/>
  <c r="O425" i="1"/>
  <c r="O425" i="4" s="1"/>
  <c r="AF425" i="4" s="1"/>
  <c r="Q425" i="1"/>
  <c r="Q425" i="4" s="1"/>
  <c r="AH425" i="4" s="1"/>
  <c r="M417" i="1"/>
  <c r="M417" i="4" s="1"/>
  <c r="AD417" i="4" s="1"/>
  <c r="U417" i="1"/>
  <c r="U417" i="4" s="1"/>
  <c r="AL417" i="4" s="1"/>
  <c r="H417" i="1"/>
  <c r="H417" i="4" s="1"/>
  <c r="Y417" i="4" s="1"/>
  <c r="P417" i="1"/>
  <c r="P417" i="4" s="1"/>
  <c r="AG417" i="4" s="1"/>
  <c r="F417" i="1"/>
  <c r="F417" i="4" s="1"/>
  <c r="W417" i="4" s="1"/>
  <c r="Q417" i="1"/>
  <c r="Q417" i="4" s="1"/>
  <c r="AH417" i="4" s="1"/>
  <c r="G417" i="1"/>
  <c r="G417" i="4" s="1"/>
  <c r="X417" i="4" s="1"/>
  <c r="S417" i="1"/>
  <c r="S417" i="4" s="1"/>
  <c r="AJ417" i="4" s="1"/>
  <c r="K417" i="1"/>
  <c r="K417" i="4" s="1"/>
  <c r="AB417" i="4" s="1"/>
  <c r="L417" i="1"/>
  <c r="L417" i="4" s="1"/>
  <c r="AC417" i="4" s="1"/>
  <c r="R417" i="1"/>
  <c r="R417" i="4" s="1"/>
  <c r="AI417" i="4" s="1"/>
  <c r="I417" i="1"/>
  <c r="I417" i="4" s="1"/>
  <c r="Z417" i="4" s="1"/>
  <c r="J417" i="1"/>
  <c r="J417" i="4" s="1"/>
  <c r="AA417" i="4" s="1"/>
  <c r="N417" i="1"/>
  <c r="N417" i="4" s="1"/>
  <c r="AE417" i="4" s="1"/>
  <c r="O417" i="1"/>
  <c r="O417" i="4" s="1"/>
  <c r="AF417" i="4" s="1"/>
  <c r="T417" i="1"/>
  <c r="T417" i="4" s="1"/>
  <c r="AK417" i="4" s="1"/>
  <c r="V417" i="1"/>
  <c r="V417" i="4" s="1"/>
  <c r="AM417" i="4" s="1"/>
  <c r="M409" i="1"/>
  <c r="M409" i="4" s="1"/>
  <c r="AD409" i="4" s="1"/>
  <c r="U409" i="1"/>
  <c r="U409" i="4" s="1"/>
  <c r="AL409" i="4" s="1"/>
  <c r="H409" i="1"/>
  <c r="H409" i="4" s="1"/>
  <c r="Y409" i="4" s="1"/>
  <c r="P409" i="1"/>
  <c r="P409" i="4" s="1"/>
  <c r="AG409" i="4" s="1"/>
  <c r="N409" i="1"/>
  <c r="N409" i="4" s="1"/>
  <c r="AE409" i="4" s="1"/>
  <c r="I409" i="1"/>
  <c r="I409" i="4" s="1"/>
  <c r="Z409" i="4" s="1"/>
  <c r="T409" i="1"/>
  <c r="T409" i="4" s="1"/>
  <c r="AK409" i="4" s="1"/>
  <c r="L409" i="1"/>
  <c r="L409" i="4" s="1"/>
  <c r="AC409" i="4" s="1"/>
  <c r="O409" i="1"/>
  <c r="O409" i="4" s="1"/>
  <c r="AF409" i="4" s="1"/>
  <c r="G409" i="1"/>
  <c r="G409" i="4" s="1"/>
  <c r="X409" i="4" s="1"/>
  <c r="S409" i="1"/>
  <c r="S409" i="4" s="1"/>
  <c r="AJ409" i="4" s="1"/>
  <c r="Q409" i="1"/>
  <c r="Q409" i="4" s="1"/>
  <c r="AH409" i="4" s="1"/>
  <c r="R409" i="1"/>
  <c r="R409" i="4" s="1"/>
  <c r="AI409" i="4" s="1"/>
  <c r="V409" i="1"/>
  <c r="V409" i="4" s="1"/>
  <c r="AM409" i="4" s="1"/>
  <c r="F409" i="1"/>
  <c r="F409" i="4" s="1"/>
  <c r="W409" i="4" s="1"/>
  <c r="J409" i="1"/>
  <c r="J409" i="4" s="1"/>
  <c r="AA409" i="4" s="1"/>
  <c r="K409" i="1"/>
  <c r="K409" i="4" s="1"/>
  <c r="AB409" i="4" s="1"/>
  <c r="M401" i="1"/>
  <c r="M401" i="4" s="1"/>
  <c r="AD401" i="4" s="1"/>
  <c r="U401" i="1"/>
  <c r="U401" i="4" s="1"/>
  <c r="AL401" i="4" s="1"/>
  <c r="H401" i="1"/>
  <c r="H401" i="4" s="1"/>
  <c r="Y401" i="4" s="1"/>
  <c r="P401" i="1"/>
  <c r="P401" i="4" s="1"/>
  <c r="AG401" i="4" s="1"/>
  <c r="F401" i="1"/>
  <c r="F401" i="4" s="1"/>
  <c r="W401" i="4" s="1"/>
  <c r="Q401" i="1"/>
  <c r="Q401" i="4" s="1"/>
  <c r="AH401" i="4" s="1"/>
  <c r="K401" i="1"/>
  <c r="K401" i="4" s="1"/>
  <c r="AB401" i="4" s="1"/>
  <c r="V401" i="1"/>
  <c r="V401" i="4" s="1"/>
  <c r="AM401" i="4" s="1"/>
  <c r="R401" i="1"/>
  <c r="R401" i="4" s="1"/>
  <c r="AI401" i="4" s="1"/>
  <c r="I401" i="1"/>
  <c r="I401" i="4" s="1"/>
  <c r="Z401" i="4" s="1"/>
  <c r="J401" i="1"/>
  <c r="J401" i="4" s="1"/>
  <c r="AA401" i="4" s="1"/>
  <c r="O401" i="1"/>
  <c r="O401" i="4" s="1"/>
  <c r="AF401" i="4" s="1"/>
  <c r="G401" i="1"/>
  <c r="G401" i="4" s="1"/>
  <c r="X401" i="4" s="1"/>
  <c r="L401" i="1"/>
  <c r="L401" i="4" s="1"/>
  <c r="AC401" i="4" s="1"/>
  <c r="N401" i="1"/>
  <c r="N401" i="4" s="1"/>
  <c r="AE401" i="4" s="1"/>
  <c r="S401" i="1"/>
  <c r="S401" i="4" s="1"/>
  <c r="AJ401" i="4" s="1"/>
  <c r="T401" i="1"/>
  <c r="T401" i="4" s="1"/>
  <c r="AK401" i="4" s="1"/>
  <c r="M393" i="1"/>
  <c r="M393" i="4" s="1"/>
  <c r="AD393" i="4" s="1"/>
  <c r="U393" i="1"/>
  <c r="U393" i="4" s="1"/>
  <c r="AL393" i="4" s="1"/>
  <c r="H393" i="1"/>
  <c r="H393" i="4" s="1"/>
  <c r="Y393" i="4" s="1"/>
  <c r="P393" i="1"/>
  <c r="P393" i="4" s="1"/>
  <c r="AG393" i="4" s="1"/>
  <c r="N393" i="1"/>
  <c r="N393" i="4" s="1"/>
  <c r="AE393" i="4" s="1"/>
  <c r="I393" i="1"/>
  <c r="I393" i="4" s="1"/>
  <c r="Z393" i="4" s="1"/>
  <c r="S393" i="1"/>
  <c r="S393" i="4" s="1"/>
  <c r="AJ393" i="4" s="1"/>
  <c r="K393" i="1"/>
  <c r="K393" i="4" s="1"/>
  <c r="AB393" i="4" s="1"/>
  <c r="L393" i="1"/>
  <c r="L393" i="4" s="1"/>
  <c r="AC393" i="4" s="1"/>
  <c r="Q393" i="1"/>
  <c r="Q393" i="4" s="1"/>
  <c r="AH393" i="4" s="1"/>
  <c r="R393" i="1"/>
  <c r="R393" i="4" s="1"/>
  <c r="AI393" i="4" s="1"/>
  <c r="F393" i="1"/>
  <c r="F393" i="4" s="1"/>
  <c r="W393" i="4" s="1"/>
  <c r="T393" i="1"/>
  <c r="T393" i="4" s="1"/>
  <c r="AK393" i="4" s="1"/>
  <c r="J393" i="1"/>
  <c r="J393" i="4" s="1"/>
  <c r="AA393" i="4" s="1"/>
  <c r="G393" i="1"/>
  <c r="G393" i="4" s="1"/>
  <c r="X393" i="4" s="1"/>
  <c r="O393" i="1"/>
  <c r="O393" i="4" s="1"/>
  <c r="AF393" i="4" s="1"/>
  <c r="V393" i="1"/>
  <c r="V393" i="4" s="1"/>
  <c r="AM393" i="4" s="1"/>
  <c r="M385" i="1"/>
  <c r="M385" i="4" s="1"/>
  <c r="AD385" i="4" s="1"/>
  <c r="U385" i="1"/>
  <c r="U385" i="4" s="1"/>
  <c r="AL385" i="4" s="1"/>
  <c r="H385" i="1"/>
  <c r="H385" i="4" s="1"/>
  <c r="Y385" i="4" s="1"/>
  <c r="P385" i="1"/>
  <c r="P385" i="4" s="1"/>
  <c r="AG385" i="4" s="1"/>
  <c r="G385" i="1"/>
  <c r="G385" i="4" s="1"/>
  <c r="X385" i="4" s="1"/>
  <c r="R385" i="1"/>
  <c r="R385" i="4" s="1"/>
  <c r="AI385" i="4" s="1"/>
  <c r="K385" i="1"/>
  <c r="K385" i="4" s="1"/>
  <c r="AB385" i="4" s="1"/>
  <c r="V385" i="1"/>
  <c r="V385" i="4" s="1"/>
  <c r="AM385" i="4" s="1"/>
  <c r="F385" i="1"/>
  <c r="F385" i="4" s="1"/>
  <c r="W385" i="4" s="1"/>
  <c r="Q385" i="1"/>
  <c r="Q385" i="4" s="1"/>
  <c r="AH385" i="4" s="1"/>
  <c r="N385" i="1"/>
  <c r="N385" i="4" s="1"/>
  <c r="AE385" i="4" s="1"/>
  <c r="O385" i="1"/>
  <c r="O385" i="4" s="1"/>
  <c r="AF385" i="4" s="1"/>
  <c r="T385" i="1"/>
  <c r="T385" i="4" s="1"/>
  <c r="AK385" i="4" s="1"/>
  <c r="I385" i="1"/>
  <c r="I385" i="4" s="1"/>
  <c r="Z385" i="4" s="1"/>
  <c r="L385" i="1"/>
  <c r="L385" i="4" s="1"/>
  <c r="AC385" i="4" s="1"/>
  <c r="J385" i="1"/>
  <c r="J385" i="4" s="1"/>
  <c r="AA385" i="4" s="1"/>
  <c r="S385" i="1"/>
  <c r="S385" i="4" s="1"/>
  <c r="AJ385" i="4" s="1"/>
  <c r="L377" i="1"/>
  <c r="L377" i="4" s="1"/>
  <c r="AC377" i="4" s="1"/>
  <c r="T377" i="1"/>
  <c r="T377" i="4" s="1"/>
  <c r="AK377" i="4" s="1"/>
  <c r="G377" i="1"/>
  <c r="G377" i="4" s="1"/>
  <c r="X377" i="4" s="1"/>
  <c r="O377" i="1"/>
  <c r="O377" i="4" s="1"/>
  <c r="AF377" i="4" s="1"/>
  <c r="K377" i="1"/>
  <c r="K377" i="4" s="1"/>
  <c r="AB377" i="4" s="1"/>
  <c r="V377" i="1"/>
  <c r="V377" i="4" s="1"/>
  <c r="AM377" i="4" s="1"/>
  <c r="P377" i="1"/>
  <c r="P377" i="4" s="1"/>
  <c r="AG377" i="4" s="1"/>
  <c r="J377" i="1"/>
  <c r="J377" i="4" s="1"/>
  <c r="AA377" i="4" s="1"/>
  <c r="Q377" i="1"/>
  <c r="Q377" i="4" s="1"/>
  <c r="AH377" i="4" s="1"/>
  <c r="I377" i="1"/>
  <c r="I377" i="4" s="1"/>
  <c r="Z377" i="4" s="1"/>
  <c r="F377" i="1"/>
  <c r="F377" i="4" s="1"/>
  <c r="W377" i="4" s="1"/>
  <c r="M377" i="1"/>
  <c r="M377" i="4" s="1"/>
  <c r="AD377" i="4" s="1"/>
  <c r="N377" i="1"/>
  <c r="N377" i="4" s="1"/>
  <c r="AE377" i="4" s="1"/>
  <c r="R377" i="1"/>
  <c r="R377" i="4" s="1"/>
  <c r="AI377" i="4" s="1"/>
  <c r="U377" i="1"/>
  <c r="U377" i="4" s="1"/>
  <c r="AL377" i="4" s="1"/>
  <c r="H377" i="1"/>
  <c r="H377" i="4" s="1"/>
  <c r="Y377" i="4" s="1"/>
  <c r="S377" i="1"/>
  <c r="S377" i="4" s="1"/>
  <c r="AJ377" i="4" s="1"/>
  <c r="L369" i="1"/>
  <c r="L369" i="4" s="1"/>
  <c r="AC369" i="4" s="1"/>
  <c r="T369" i="1"/>
  <c r="T369" i="4" s="1"/>
  <c r="AK369" i="4" s="1"/>
  <c r="G369" i="1"/>
  <c r="G369" i="4" s="1"/>
  <c r="X369" i="4" s="1"/>
  <c r="O369" i="1"/>
  <c r="O369" i="4" s="1"/>
  <c r="AF369" i="4" s="1"/>
  <c r="I369" i="1"/>
  <c r="I369" i="4" s="1"/>
  <c r="Z369" i="4" s="1"/>
  <c r="S369" i="1"/>
  <c r="S369" i="4" s="1"/>
  <c r="AJ369" i="4" s="1"/>
  <c r="M369" i="1"/>
  <c r="M369" i="4" s="1"/>
  <c r="AD369" i="4" s="1"/>
  <c r="R369" i="1"/>
  <c r="R369" i="4" s="1"/>
  <c r="AI369" i="4" s="1"/>
  <c r="J369" i="1"/>
  <c r="J369" i="4" s="1"/>
  <c r="AA369" i="4" s="1"/>
  <c r="K369" i="1"/>
  <c r="K369" i="4" s="1"/>
  <c r="AB369" i="4" s="1"/>
  <c r="Q369" i="1"/>
  <c r="Q369" i="4" s="1"/>
  <c r="AH369" i="4" s="1"/>
  <c r="F369" i="1"/>
  <c r="F369" i="4" s="1"/>
  <c r="W369" i="4" s="1"/>
  <c r="H369" i="1"/>
  <c r="H369" i="4" s="1"/>
  <c r="Y369" i="4" s="1"/>
  <c r="P369" i="1"/>
  <c r="P369" i="4" s="1"/>
  <c r="AG369" i="4" s="1"/>
  <c r="U369" i="1"/>
  <c r="U369" i="4" s="1"/>
  <c r="AL369" i="4" s="1"/>
  <c r="V369" i="1"/>
  <c r="V369" i="4" s="1"/>
  <c r="AM369" i="4" s="1"/>
  <c r="N369" i="1"/>
  <c r="N369" i="4" s="1"/>
  <c r="AE369" i="4" s="1"/>
  <c r="L361" i="1"/>
  <c r="L361" i="4" s="1"/>
  <c r="AC361" i="4" s="1"/>
  <c r="T361" i="1"/>
  <c r="T361" i="4" s="1"/>
  <c r="AK361" i="4" s="1"/>
  <c r="G361" i="1"/>
  <c r="G361" i="4" s="1"/>
  <c r="X361" i="4" s="1"/>
  <c r="O361" i="1"/>
  <c r="O361" i="4" s="1"/>
  <c r="AF361" i="4" s="1"/>
  <c r="F361" i="1"/>
  <c r="F361" i="4" s="1"/>
  <c r="W361" i="4" s="1"/>
  <c r="Q361" i="1"/>
  <c r="Q361" i="4" s="1"/>
  <c r="AH361" i="4" s="1"/>
  <c r="J361" i="1"/>
  <c r="J361" i="4" s="1"/>
  <c r="AA361" i="4" s="1"/>
  <c r="U361" i="1"/>
  <c r="U361" i="4" s="1"/>
  <c r="AL361" i="4" s="1"/>
  <c r="M361" i="1"/>
  <c r="M361" i="4" s="1"/>
  <c r="AD361" i="4" s="1"/>
  <c r="R361" i="1"/>
  <c r="R361" i="4" s="1"/>
  <c r="AI361" i="4" s="1"/>
  <c r="S361" i="1"/>
  <c r="S361" i="4" s="1"/>
  <c r="AJ361" i="4" s="1"/>
  <c r="K361" i="1"/>
  <c r="K361" i="4" s="1"/>
  <c r="AB361" i="4" s="1"/>
  <c r="I361" i="1"/>
  <c r="I361" i="4" s="1"/>
  <c r="Z361" i="4" s="1"/>
  <c r="N361" i="1"/>
  <c r="N361" i="4" s="1"/>
  <c r="AE361" i="4" s="1"/>
  <c r="P361" i="1"/>
  <c r="P361" i="4" s="1"/>
  <c r="AG361" i="4" s="1"/>
  <c r="H361" i="1"/>
  <c r="H361" i="4" s="1"/>
  <c r="Y361" i="4" s="1"/>
  <c r="V361" i="1"/>
  <c r="V361" i="4" s="1"/>
  <c r="AM361" i="4" s="1"/>
  <c r="L353" i="1"/>
  <c r="L353" i="4" s="1"/>
  <c r="AC353" i="4" s="1"/>
  <c r="T353" i="1"/>
  <c r="T353" i="4" s="1"/>
  <c r="AK353" i="4" s="1"/>
  <c r="G353" i="1"/>
  <c r="G353" i="4" s="1"/>
  <c r="X353" i="4" s="1"/>
  <c r="O353" i="1"/>
  <c r="O353" i="4" s="1"/>
  <c r="AF353" i="4" s="1"/>
  <c r="N353" i="1"/>
  <c r="N353" i="4" s="1"/>
  <c r="AE353" i="4" s="1"/>
  <c r="H353" i="1"/>
  <c r="H353" i="4" s="1"/>
  <c r="Y353" i="4" s="1"/>
  <c r="R353" i="1"/>
  <c r="R353" i="4" s="1"/>
  <c r="AI353" i="4" s="1"/>
  <c r="F353" i="1"/>
  <c r="F353" i="4" s="1"/>
  <c r="W353" i="4" s="1"/>
  <c r="U353" i="1"/>
  <c r="U353" i="4" s="1"/>
  <c r="AL353" i="4" s="1"/>
  <c r="K353" i="1"/>
  <c r="K353" i="4" s="1"/>
  <c r="AB353" i="4" s="1"/>
  <c r="M353" i="1"/>
  <c r="M353" i="4" s="1"/>
  <c r="AD353" i="4" s="1"/>
  <c r="S353" i="1"/>
  <c r="S353" i="4" s="1"/>
  <c r="AJ353" i="4" s="1"/>
  <c r="V353" i="1"/>
  <c r="V353" i="4" s="1"/>
  <c r="AM353" i="4" s="1"/>
  <c r="I353" i="1"/>
  <c r="I353" i="4" s="1"/>
  <c r="Z353" i="4" s="1"/>
  <c r="J353" i="1"/>
  <c r="J353" i="4" s="1"/>
  <c r="AA353" i="4" s="1"/>
  <c r="Q353" i="1"/>
  <c r="Q353" i="4" s="1"/>
  <c r="AH353" i="4" s="1"/>
  <c r="P353" i="1"/>
  <c r="P353" i="4" s="1"/>
  <c r="AG353" i="4" s="1"/>
  <c r="L345" i="1"/>
  <c r="L345" i="4" s="1"/>
  <c r="AC345" i="4" s="1"/>
  <c r="T345" i="1"/>
  <c r="T345" i="4" s="1"/>
  <c r="AK345" i="4" s="1"/>
  <c r="G345" i="1"/>
  <c r="G345" i="4" s="1"/>
  <c r="X345" i="4" s="1"/>
  <c r="O345" i="1"/>
  <c r="O345" i="4" s="1"/>
  <c r="AF345" i="4" s="1"/>
  <c r="K345" i="1"/>
  <c r="K345" i="4" s="1"/>
  <c r="AB345" i="4" s="1"/>
  <c r="V345" i="1"/>
  <c r="V345" i="4" s="1"/>
  <c r="AM345" i="4" s="1"/>
  <c r="P345" i="1"/>
  <c r="P345" i="4" s="1"/>
  <c r="AG345" i="4" s="1"/>
  <c r="N345" i="1"/>
  <c r="N345" i="4" s="1"/>
  <c r="AE345" i="4" s="1"/>
  <c r="F345" i="1"/>
  <c r="F345" i="4" s="1"/>
  <c r="W345" i="4" s="1"/>
  <c r="S345" i="1"/>
  <c r="S345" i="4" s="1"/>
  <c r="AJ345" i="4" s="1"/>
  <c r="H345" i="1"/>
  <c r="H345" i="4" s="1"/>
  <c r="Y345" i="4" s="1"/>
  <c r="U345" i="1"/>
  <c r="U345" i="4" s="1"/>
  <c r="AL345" i="4" s="1"/>
  <c r="M345" i="1"/>
  <c r="M345" i="4" s="1"/>
  <c r="AD345" i="4" s="1"/>
  <c r="Q345" i="1"/>
  <c r="Q345" i="4" s="1"/>
  <c r="AH345" i="4" s="1"/>
  <c r="R345" i="1"/>
  <c r="R345" i="4" s="1"/>
  <c r="AI345" i="4" s="1"/>
  <c r="J345" i="1"/>
  <c r="J345" i="4" s="1"/>
  <c r="AA345" i="4" s="1"/>
  <c r="I345" i="1"/>
  <c r="I345" i="4" s="1"/>
  <c r="Z345" i="4" s="1"/>
  <c r="L337" i="1"/>
  <c r="L337" i="4" s="1"/>
  <c r="AC337" i="4" s="1"/>
  <c r="T337" i="1"/>
  <c r="T337" i="4" s="1"/>
  <c r="AK337" i="4" s="1"/>
  <c r="G337" i="1"/>
  <c r="G337" i="4" s="1"/>
  <c r="X337" i="4" s="1"/>
  <c r="O337" i="1"/>
  <c r="O337" i="4" s="1"/>
  <c r="AF337" i="4" s="1"/>
  <c r="I337" i="1"/>
  <c r="I337" i="4" s="1"/>
  <c r="Z337" i="4" s="1"/>
  <c r="S337" i="1"/>
  <c r="S337" i="4" s="1"/>
  <c r="AJ337" i="4" s="1"/>
  <c r="M337" i="1"/>
  <c r="M337" i="4" s="1"/>
  <c r="AD337" i="4" s="1"/>
  <c r="H337" i="1"/>
  <c r="H337" i="4" s="1"/>
  <c r="Y337" i="4" s="1"/>
  <c r="V337" i="1"/>
  <c r="V337" i="4" s="1"/>
  <c r="AM337" i="4" s="1"/>
  <c r="N337" i="1"/>
  <c r="N337" i="4" s="1"/>
  <c r="AE337" i="4" s="1"/>
  <c r="P337" i="1"/>
  <c r="P337" i="4" s="1"/>
  <c r="AG337" i="4" s="1"/>
  <c r="F337" i="1"/>
  <c r="F337" i="4" s="1"/>
  <c r="W337" i="4" s="1"/>
  <c r="U337" i="1"/>
  <c r="U337" i="4" s="1"/>
  <c r="AL337" i="4" s="1"/>
  <c r="J337" i="1"/>
  <c r="J337" i="4" s="1"/>
  <c r="AA337" i="4" s="1"/>
  <c r="K337" i="1"/>
  <c r="K337" i="4" s="1"/>
  <c r="AB337" i="4" s="1"/>
  <c r="R337" i="1"/>
  <c r="R337" i="4" s="1"/>
  <c r="AI337" i="4" s="1"/>
  <c r="Q337" i="1"/>
  <c r="Q337" i="4" s="1"/>
  <c r="AH337" i="4" s="1"/>
  <c r="L329" i="1"/>
  <c r="L329" i="4" s="1"/>
  <c r="AC329" i="4" s="1"/>
  <c r="T329" i="1"/>
  <c r="T329" i="4" s="1"/>
  <c r="AK329" i="4" s="1"/>
  <c r="G329" i="1"/>
  <c r="G329" i="4" s="1"/>
  <c r="X329" i="4" s="1"/>
  <c r="O329" i="1"/>
  <c r="O329" i="4" s="1"/>
  <c r="AF329" i="4" s="1"/>
  <c r="F329" i="1"/>
  <c r="F329" i="4" s="1"/>
  <c r="W329" i="4" s="1"/>
  <c r="Q329" i="1"/>
  <c r="Q329" i="4" s="1"/>
  <c r="AH329" i="4" s="1"/>
  <c r="J329" i="1"/>
  <c r="J329" i="4" s="1"/>
  <c r="AA329" i="4" s="1"/>
  <c r="U329" i="1"/>
  <c r="U329" i="4" s="1"/>
  <c r="AL329" i="4" s="1"/>
  <c r="P329" i="1"/>
  <c r="P329" i="4" s="1"/>
  <c r="AG329" i="4" s="1"/>
  <c r="H329" i="1"/>
  <c r="H329" i="4" s="1"/>
  <c r="Y329" i="4" s="1"/>
  <c r="V329" i="1"/>
  <c r="V329" i="4" s="1"/>
  <c r="AM329" i="4" s="1"/>
  <c r="I329" i="1"/>
  <c r="I329" i="4" s="1"/>
  <c r="Z329" i="4" s="1"/>
  <c r="N329" i="1"/>
  <c r="N329" i="4" s="1"/>
  <c r="AE329" i="4" s="1"/>
  <c r="M329" i="1"/>
  <c r="M329" i="4" s="1"/>
  <c r="AD329" i="4" s="1"/>
  <c r="R329" i="1"/>
  <c r="R329" i="4" s="1"/>
  <c r="AI329" i="4" s="1"/>
  <c r="S329" i="1"/>
  <c r="S329" i="4" s="1"/>
  <c r="AJ329" i="4" s="1"/>
  <c r="K329" i="1"/>
  <c r="K329" i="4" s="1"/>
  <c r="AB329" i="4" s="1"/>
  <c r="L321" i="1"/>
  <c r="L321" i="4" s="1"/>
  <c r="AC321" i="4" s="1"/>
  <c r="T321" i="1"/>
  <c r="T321" i="4" s="1"/>
  <c r="AK321" i="4" s="1"/>
  <c r="G321" i="1"/>
  <c r="G321" i="4" s="1"/>
  <c r="X321" i="4" s="1"/>
  <c r="O321" i="1"/>
  <c r="O321" i="4" s="1"/>
  <c r="AF321" i="4" s="1"/>
  <c r="N321" i="1"/>
  <c r="N321" i="4" s="1"/>
  <c r="AE321" i="4" s="1"/>
  <c r="H321" i="1"/>
  <c r="H321" i="4" s="1"/>
  <c r="Y321" i="4" s="1"/>
  <c r="R321" i="1"/>
  <c r="R321" i="4" s="1"/>
  <c r="AI321" i="4" s="1"/>
  <c r="K321" i="1"/>
  <c r="K321" i="4" s="1"/>
  <c r="AB321" i="4" s="1"/>
  <c r="S321" i="1"/>
  <c r="S321" i="4" s="1"/>
  <c r="AJ321" i="4" s="1"/>
  <c r="F321" i="1"/>
  <c r="F321" i="4" s="1"/>
  <c r="W321" i="4" s="1"/>
  <c r="M321" i="1"/>
  <c r="M321" i="4" s="1"/>
  <c r="AD321" i="4" s="1"/>
  <c r="P321" i="1"/>
  <c r="P321" i="4" s="1"/>
  <c r="AG321" i="4" s="1"/>
  <c r="V321" i="1"/>
  <c r="V321" i="4" s="1"/>
  <c r="AM321" i="4" s="1"/>
  <c r="I321" i="1"/>
  <c r="I321" i="4" s="1"/>
  <c r="Z321" i="4" s="1"/>
  <c r="J321" i="1"/>
  <c r="J321" i="4" s="1"/>
  <c r="AA321" i="4" s="1"/>
  <c r="U321" i="1"/>
  <c r="U321" i="4" s="1"/>
  <c r="AL321" i="4" s="1"/>
  <c r="Q321" i="1"/>
  <c r="Q321" i="4" s="1"/>
  <c r="AH321" i="4" s="1"/>
  <c r="L313" i="1"/>
  <c r="L313" i="4" s="1"/>
  <c r="AC313" i="4" s="1"/>
  <c r="T313" i="1"/>
  <c r="T313" i="4" s="1"/>
  <c r="AK313" i="4" s="1"/>
  <c r="G313" i="1"/>
  <c r="G313" i="4" s="1"/>
  <c r="X313" i="4" s="1"/>
  <c r="O313" i="1"/>
  <c r="O313" i="4" s="1"/>
  <c r="AF313" i="4" s="1"/>
  <c r="F313" i="1"/>
  <c r="F313" i="4" s="1"/>
  <c r="W313" i="4" s="1"/>
  <c r="K313" i="1"/>
  <c r="K313" i="4" s="1"/>
  <c r="AB313" i="4" s="1"/>
  <c r="V313" i="1"/>
  <c r="V313" i="4" s="1"/>
  <c r="AM313" i="4" s="1"/>
  <c r="P313" i="1"/>
  <c r="P313" i="4" s="1"/>
  <c r="AG313" i="4" s="1"/>
  <c r="S313" i="1"/>
  <c r="S313" i="4" s="1"/>
  <c r="AJ313" i="4" s="1"/>
  <c r="M313" i="1"/>
  <c r="M313" i="4" s="1"/>
  <c r="AD313" i="4" s="1"/>
  <c r="I313" i="1"/>
  <c r="I313" i="4" s="1"/>
  <c r="Z313" i="4" s="1"/>
  <c r="Q313" i="1"/>
  <c r="Q313" i="4" s="1"/>
  <c r="AH313" i="4" s="1"/>
  <c r="R313" i="1"/>
  <c r="R313" i="4" s="1"/>
  <c r="AI313" i="4" s="1"/>
  <c r="H313" i="1"/>
  <c r="H313" i="4" s="1"/>
  <c r="Y313" i="4" s="1"/>
  <c r="J313" i="1"/>
  <c r="J313" i="4" s="1"/>
  <c r="AA313" i="4" s="1"/>
  <c r="N313" i="1"/>
  <c r="N313" i="4" s="1"/>
  <c r="AE313" i="4" s="1"/>
  <c r="U313" i="1"/>
  <c r="U313" i="4" s="1"/>
  <c r="AL313" i="4" s="1"/>
  <c r="L305" i="1"/>
  <c r="L305" i="4" s="1"/>
  <c r="AC305" i="4" s="1"/>
  <c r="T305" i="1"/>
  <c r="T305" i="4" s="1"/>
  <c r="AK305" i="4" s="1"/>
  <c r="G305" i="1"/>
  <c r="G305" i="4" s="1"/>
  <c r="X305" i="4" s="1"/>
  <c r="O305" i="1"/>
  <c r="O305" i="4" s="1"/>
  <c r="AF305" i="4" s="1"/>
  <c r="N305" i="1"/>
  <c r="N305" i="4" s="1"/>
  <c r="AE305" i="4" s="1"/>
  <c r="I305" i="1"/>
  <c r="I305" i="4" s="1"/>
  <c r="Z305" i="4" s="1"/>
  <c r="S305" i="1"/>
  <c r="S305" i="4" s="1"/>
  <c r="AJ305" i="4" s="1"/>
  <c r="J305" i="1"/>
  <c r="J305" i="4" s="1"/>
  <c r="AA305" i="4" s="1"/>
  <c r="U305" i="1"/>
  <c r="U305" i="4" s="1"/>
  <c r="AL305" i="4" s="1"/>
  <c r="M305" i="1"/>
  <c r="M305" i="4" s="1"/>
  <c r="AD305" i="4" s="1"/>
  <c r="K305" i="1"/>
  <c r="K305" i="4" s="1"/>
  <c r="AB305" i="4" s="1"/>
  <c r="V305" i="1"/>
  <c r="V305" i="4" s="1"/>
  <c r="AM305" i="4" s="1"/>
  <c r="P305" i="1"/>
  <c r="P305" i="4" s="1"/>
  <c r="AG305" i="4" s="1"/>
  <c r="Q305" i="1"/>
  <c r="Q305" i="4" s="1"/>
  <c r="AH305" i="4" s="1"/>
  <c r="F305" i="1"/>
  <c r="F305" i="4" s="1"/>
  <c r="W305" i="4" s="1"/>
  <c r="H305" i="1"/>
  <c r="H305" i="4" s="1"/>
  <c r="Y305" i="4" s="1"/>
  <c r="R305" i="1"/>
  <c r="R305" i="4" s="1"/>
  <c r="AI305" i="4" s="1"/>
  <c r="L297" i="1"/>
  <c r="L297" i="4" s="1"/>
  <c r="AC297" i="4" s="1"/>
  <c r="T297" i="1"/>
  <c r="T297" i="4" s="1"/>
  <c r="AK297" i="4" s="1"/>
  <c r="G297" i="1"/>
  <c r="G297" i="4" s="1"/>
  <c r="X297" i="4" s="1"/>
  <c r="O297" i="1"/>
  <c r="O297" i="4" s="1"/>
  <c r="AF297" i="4" s="1"/>
  <c r="K297" i="1"/>
  <c r="K297" i="4" s="1"/>
  <c r="AB297" i="4" s="1"/>
  <c r="V297" i="1"/>
  <c r="V297" i="4" s="1"/>
  <c r="AM297" i="4" s="1"/>
  <c r="F297" i="1"/>
  <c r="F297" i="4" s="1"/>
  <c r="W297" i="4" s="1"/>
  <c r="Q297" i="1"/>
  <c r="Q297" i="4" s="1"/>
  <c r="AH297" i="4" s="1"/>
  <c r="H297" i="1"/>
  <c r="H297" i="4" s="1"/>
  <c r="Y297" i="4" s="1"/>
  <c r="R297" i="1"/>
  <c r="R297" i="4" s="1"/>
  <c r="AI297" i="4" s="1"/>
  <c r="J297" i="1"/>
  <c r="J297" i="4" s="1"/>
  <c r="AA297" i="4" s="1"/>
  <c r="U297" i="1"/>
  <c r="U297" i="4" s="1"/>
  <c r="AL297" i="4" s="1"/>
  <c r="S297" i="1"/>
  <c r="S297" i="4" s="1"/>
  <c r="AJ297" i="4" s="1"/>
  <c r="I297" i="1"/>
  <c r="I297" i="4" s="1"/>
  <c r="Z297" i="4" s="1"/>
  <c r="M297" i="1"/>
  <c r="M297" i="4" s="1"/>
  <c r="AD297" i="4" s="1"/>
  <c r="P297" i="1"/>
  <c r="P297" i="4" s="1"/>
  <c r="AG297" i="4" s="1"/>
  <c r="N297" i="1"/>
  <c r="N297" i="4" s="1"/>
  <c r="AE297" i="4" s="1"/>
  <c r="L289" i="1"/>
  <c r="L289" i="4" s="1"/>
  <c r="AC289" i="4" s="1"/>
  <c r="T289" i="1"/>
  <c r="T289" i="4" s="1"/>
  <c r="AK289" i="4" s="1"/>
  <c r="G289" i="1"/>
  <c r="G289" i="4" s="1"/>
  <c r="X289" i="4" s="1"/>
  <c r="O289" i="1"/>
  <c r="O289" i="4" s="1"/>
  <c r="AF289" i="4" s="1"/>
  <c r="I289" i="1"/>
  <c r="I289" i="4" s="1"/>
  <c r="Z289" i="4" s="1"/>
  <c r="S289" i="1"/>
  <c r="S289" i="4" s="1"/>
  <c r="AJ289" i="4" s="1"/>
  <c r="N289" i="1"/>
  <c r="N289" i="4" s="1"/>
  <c r="AE289" i="4" s="1"/>
  <c r="P289" i="1"/>
  <c r="P289" i="4" s="1"/>
  <c r="AG289" i="4" s="1"/>
  <c r="H289" i="1"/>
  <c r="H289" i="4" s="1"/>
  <c r="Y289" i="4" s="1"/>
  <c r="R289" i="1"/>
  <c r="R289" i="4" s="1"/>
  <c r="AI289" i="4" s="1"/>
  <c r="F289" i="1"/>
  <c r="F289" i="4" s="1"/>
  <c r="W289" i="4" s="1"/>
  <c r="Q289" i="1"/>
  <c r="Q289" i="4" s="1"/>
  <c r="AH289" i="4" s="1"/>
  <c r="U289" i="1"/>
  <c r="U289" i="4" s="1"/>
  <c r="AL289" i="4" s="1"/>
  <c r="M289" i="1"/>
  <c r="M289" i="4" s="1"/>
  <c r="AD289" i="4" s="1"/>
  <c r="V289" i="1"/>
  <c r="V289" i="4" s="1"/>
  <c r="AM289" i="4" s="1"/>
  <c r="K289" i="1"/>
  <c r="K289" i="4" s="1"/>
  <c r="AB289" i="4" s="1"/>
  <c r="J289" i="1"/>
  <c r="J289" i="4" s="1"/>
  <c r="AA289" i="4" s="1"/>
  <c r="L281" i="1"/>
  <c r="L281" i="4" s="1"/>
  <c r="AC281" i="4" s="1"/>
  <c r="T281" i="1"/>
  <c r="T281" i="4" s="1"/>
  <c r="AK281" i="4" s="1"/>
  <c r="G281" i="1"/>
  <c r="G281" i="4" s="1"/>
  <c r="X281" i="4" s="1"/>
  <c r="O281" i="1"/>
  <c r="O281" i="4" s="1"/>
  <c r="AF281" i="4" s="1"/>
  <c r="F281" i="1"/>
  <c r="F281" i="4" s="1"/>
  <c r="W281" i="4" s="1"/>
  <c r="Q281" i="1"/>
  <c r="Q281" i="4" s="1"/>
  <c r="AH281" i="4" s="1"/>
  <c r="K281" i="1"/>
  <c r="K281" i="4" s="1"/>
  <c r="AB281" i="4" s="1"/>
  <c r="V281" i="1"/>
  <c r="V281" i="4" s="1"/>
  <c r="AM281" i="4" s="1"/>
  <c r="M281" i="1"/>
  <c r="M281" i="4" s="1"/>
  <c r="AD281" i="4" s="1"/>
  <c r="P281" i="1"/>
  <c r="P281" i="4" s="1"/>
  <c r="AG281" i="4" s="1"/>
  <c r="N281" i="1"/>
  <c r="N281" i="4" s="1"/>
  <c r="AE281" i="4" s="1"/>
  <c r="J281" i="1"/>
  <c r="J281" i="4" s="1"/>
  <c r="AA281" i="4" s="1"/>
  <c r="U281" i="1"/>
  <c r="U281" i="4" s="1"/>
  <c r="AL281" i="4" s="1"/>
  <c r="I281" i="1"/>
  <c r="I281" i="4" s="1"/>
  <c r="Z281" i="4" s="1"/>
  <c r="H281" i="1"/>
  <c r="H281" i="4" s="1"/>
  <c r="Y281" i="4" s="1"/>
  <c r="R281" i="1"/>
  <c r="R281" i="4" s="1"/>
  <c r="AI281" i="4" s="1"/>
  <c r="S281" i="1"/>
  <c r="S281" i="4" s="1"/>
  <c r="AJ281" i="4" s="1"/>
  <c r="L273" i="1"/>
  <c r="L273" i="4" s="1"/>
  <c r="AC273" i="4" s="1"/>
  <c r="T273" i="1"/>
  <c r="T273" i="4" s="1"/>
  <c r="AK273" i="4" s="1"/>
  <c r="G273" i="1"/>
  <c r="G273" i="4" s="1"/>
  <c r="X273" i="4" s="1"/>
  <c r="O273" i="1"/>
  <c r="O273" i="4" s="1"/>
  <c r="AF273" i="4" s="1"/>
  <c r="N273" i="1"/>
  <c r="N273" i="4" s="1"/>
  <c r="AE273" i="4" s="1"/>
  <c r="I273" i="1"/>
  <c r="I273" i="4" s="1"/>
  <c r="Z273" i="4" s="1"/>
  <c r="S273" i="1"/>
  <c r="S273" i="4" s="1"/>
  <c r="AJ273" i="4" s="1"/>
  <c r="J273" i="1"/>
  <c r="J273" i="4" s="1"/>
  <c r="AA273" i="4" s="1"/>
  <c r="U273" i="1"/>
  <c r="U273" i="4" s="1"/>
  <c r="AL273" i="4" s="1"/>
  <c r="M273" i="1"/>
  <c r="M273" i="4" s="1"/>
  <c r="AD273" i="4" s="1"/>
  <c r="V273" i="1"/>
  <c r="V273" i="4" s="1"/>
  <c r="AM273" i="4" s="1"/>
  <c r="K273" i="1"/>
  <c r="K273" i="4" s="1"/>
  <c r="AB273" i="4" s="1"/>
  <c r="F273" i="1"/>
  <c r="F273" i="4" s="1"/>
  <c r="W273" i="4" s="1"/>
  <c r="Q273" i="1"/>
  <c r="Q273" i="4" s="1"/>
  <c r="AH273" i="4" s="1"/>
  <c r="R273" i="1"/>
  <c r="R273" i="4" s="1"/>
  <c r="AI273" i="4" s="1"/>
  <c r="H273" i="1"/>
  <c r="H273" i="4" s="1"/>
  <c r="Y273" i="4" s="1"/>
  <c r="P273" i="1"/>
  <c r="P273" i="4" s="1"/>
  <c r="AG273" i="4" s="1"/>
  <c r="M265" i="1"/>
  <c r="M265" i="4" s="1"/>
  <c r="AD265" i="4" s="1"/>
  <c r="U265" i="1"/>
  <c r="U265" i="4" s="1"/>
  <c r="AL265" i="4" s="1"/>
  <c r="H265" i="1"/>
  <c r="H265" i="4" s="1"/>
  <c r="Y265" i="4" s="1"/>
  <c r="P265" i="1"/>
  <c r="P265" i="4" s="1"/>
  <c r="AG265" i="4" s="1"/>
  <c r="G265" i="1"/>
  <c r="G265" i="4" s="1"/>
  <c r="X265" i="4" s="1"/>
  <c r="R265" i="1"/>
  <c r="R265" i="4" s="1"/>
  <c r="AI265" i="4" s="1"/>
  <c r="K265" i="1"/>
  <c r="K265" i="4" s="1"/>
  <c r="AB265" i="4" s="1"/>
  <c r="V265" i="1"/>
  <c r="V265" i="4" s="1"/>
  <c r="AM265" i="4" s="1"/>
  <c r="Q265" i="1"/>
  <c r="Q265" i="4" s="1"/>
  <c r="AH265" i="4" s="1"/>
  <c r="J265" i="1"/>
  <c r="J265" i="4" s="1"/>
  <c r="AA265" i="4" s="1"/>
  <c r="L265" i="1"/>
  <c r="L265" i="4" s="1"/>
  <c r="AC265" i="4" s="1"/>
  <c r="O265" i="1"/>
  <c r="O265" i="4" s="1"/>
  <c r="AF265" i="4" s="1"/>
  <c r="N265" i="1"/>
  <c r="N265" i="4" s="1"/>
  <c r="AE265" i="4" s="1"/>
  <c r="I265" i="1"/>
  <c r="I265" i="4" s="1"/>
  <c r="Z265" i="4" s="1"/>
  <c r="S265" i="1"/>
  <c r="S265" i="4" s="1"/>
  <c r="AJ265" i="4" s="1"/>
  <c r="F265" i="1"/>
  <c r="F265" i="4" s="1"/>
  <c r="W265" i="4" s="1"/>
  <c r="T265" i="1"/>
  <c r="T265" i="4" s="1"/>
  <c r="AK265" i="4" s="1"/>
  <c r="M257" i="1"/>
  <c r="M257" i="4" s="1"/>
  <c r="AD257" i="4" s="1"/>
  <c r="U257" i="1"/>
  <c r="U257" i="4" s="1"/>
  <c r="AL257" i="4" s="1"/>
  <c r="H257" i="1"/>
  <c r="H257" i="4" s="1"/>
  <c r="Y257" i="4" s="1"/>
  <c r="P257" i="1"/>
  <c r="P257" i="4" s="1"/>
  <c r="AG257" i="4" s="1"/>
  <c r="O257" i="1"/>
  <c r="O257" i="4" s="1"/>
  <c r="AF257" i="4" s="1"/>
  <c r="I257" i="1"/>
  <c r="I257" i="4" s="1"/>
  <c r="Z257" i="4" s="1"/>
  <c r="S257" i="1"/>
  <c r="S257" i="4" s="1"/>
  <c r="AJ257" i="4" s="1"/>
  <c r="K257" i="1"/>
  <c r="K257" i="4" s="1"/>
  <c r="AB257" i="4" s="1"/>
  <c r="R257" i="1"/>
  <c r="R257" i="4" s="1"/>
  <c r="AI257" i="4" s="1"/>
  <c r="F257" i="1"/>
  <c r="F257" i="4" s="1"/>
  <c r="W257" i="4" s="1"/>
  <c r="T257" i="1"/>
  <c r="T257" i="4" s="1"/>
  <c r="AK257" i="4" s="1"/>
  <c r="J257" i="1"/>
  <c r="J257" i="4" s="1"/>
  <c r="AA257" i="4" s="1"/>
  <c r="V257" i="1"/>
  <c r="V257" i="4" s="1"/>
  <c r="AM257" i="4" s="1"/>
  <c r="G257" i="1"/>
  <c r="G257" i="4" s="1"/>
  <c r="X257" i="4" s="1"/>
  <c r="Q257" i="1"/>
  <c r="Q257" i="4" s="1"/>
  <c r="AH257" i="4" s="1"/>
  <c r="N257" i="1"/>
  <c r="N257" i="4" s="1"/>
  <c r="AE257" i="4" s="1"/>
  <c r="L257" i="1"/>
  <c r="L257" i="4" s="1"/>
  <c r="AC257" i="4" s="1"/>
  <c r="M249" i="1"/>
  <c r="M249" i="4" s="1"/>
  <c r="AD249" i="4" s="1"/>
  <c r="U249" i="1"/>
  <c r="U249" i="4" s="1"/>
  <c r="AL249" i="4" s="1"/>
  <c r="H249" i="1"/>
  <c r="H249" i="4" s="1"/>
  <c r="Y249" i="4" s="1"/>
  <c r="P249" i="1"/>
  <c r="P249" i="4" s="1"/>
  <c r="AG249" i="4" s="1"/>
  <c r="L249" i="1"/>
  <c r="L249" i="4" s="1"/>
  <c r="AC249" i="4" s="1"/>
  <c r="F249" i="1"/>
  <c r="F249" i="4" s="1"/>
  <c r="W249" i="4" s="1"/>
  <c r="Q249" i="1"/>
  <c r="Q249" i="4" s="1"/>
  <c r="AH249" i="4" s="1"/>
  <c r="S249" i="1"/>
  <c r="S249" i="4" s="1"/>
  <c r="AJ249" i="4" s="1"/>
  <c r="K249" i="1"/>
  <c r="K249" i="4" s="1"/>
  <c r="AB249" i="4" s="1"/>
  <c r="N249" i="1"/>
  <c r="N249" i="4" s="1"/>
  <c r="AE249" i="4" s="1"/>
  <c r="R249" i="1"/>
  <c r="R249" i="4" s="1"/>
  <c r="AI249" i="4" s="1"/>
  <c r="O249" i="1"/>
  <c r="O249" i="4" s="1"/>
  <c r="AF249" i="4" s="1"/>
  <c r="G249" i="1"/>
  <c r="G249" i="4" s="1"/>
  <c r="X249" i="4" s="1"/>
  <c r="T249" i="1"/>
  <c r="T249" i="4" s="1"/>
  <c r="AK249" i="4" s="1"/>
  <c r="V249" i="1"/>
  <c r="V249" i="4" s="1"/>
  <c r="AM249" i="4" s="1"/>
  <c r="I249" i="1"/>
  <c r="I249" i="4" s="1"/>
  <c r="Z249" i="4" s="1"/>
  <c r="J249" i="1"/>
  <c r="J249" i="4" s="1"/>
  <c r="AA249" i="4" s="1"/>
  <c r="M241" i="1"/>
  <c r="M241" i="4" s="1"/>
  <c r="AD241" i="4" s="1"/>
  <c r="U241" i="1"/>
  <c r="U241" i="4" s="1"/>
  <c r="AL241" i="4" s="1"/>
  <c r="H241" i="1"/>
  <c r="H241" i="4" s="1"/>
  <c r="Y241" i="4" s="1"/>
  <c r="P241" i="1"/>
  <c r="P241" i="4" s="1"/>
  <c r="AG241" i="4" s="1"/>
  <c r="J241" i="1"/>
  <c r="J241" i="4" s="1"/>
  <c r="AA241" i="4" s="1"/>
  <c r="T241" i="1"/>
  <c r="T241" i="4" s="1"/>
  <c r="AK241" i="4" s="1"/>
  <c r="N241" i="1"/>
  <c r="N241" i="4" s="1"/>
  <c r="AE241" i="4" s="1"/>
  <c r="L241" i="1"/>
  <c r="L241" i="4" s="1"/>
  <c r="AC241" i="4" s="1"/>
  <c r="F241" i="1"/>
  <c r="F241" i="4" s="1"/>
  <c r="W241" i="4" s="1"/>
  <c r="S241" i="1"/>
  <c r="S241" i="4" s="1"/>
  <c r="AJ241" i="4" s="1"/>
  <c r="G241" i="1"/>
  <c r="G241" i="4" s="1"/>
  <c r="X241" i="4" s="1"/>
  <c r="V241" i="1"/>
  <c r="V241" i="4" s="1"/>
  <c r="AM241" i="4" s="1"/>
  <c r="K241" i="1"/>
  <c r="K241" i="4" s="1"/>
  <c r="AB241" i="4" s="1"/>
  <c r="I241" i="1"/>
  <c r="I241" i="4" s="1"/>
  <c r="Z241" i="4" s="1"/>
  <c r="R241" i="1"/>
  <c r="R241" i="4" s="1"/>
  <c r="AI241" i="4" s="1"/>
  <c r="Q241" i="1"/>
  <c r="Q241" i="4" s="1"/>
  <c r="AH241" i="4" s="1"/>
  <c r="O241" i="1"/>
  <c r="O241" i="4" s="1"/>
  <c r="AF241" i="4" s="1"/>
  <c r="M233" i="1"/>
  <c r="M233" i="4" s="1"/>
  <c r="AD233" i="4" s="1"/>
  <c r="U233" i="1"/>
  <c r="U233" i="4" s="1"/>
  <c r="AL233" i="4" s="1"/>
  <c r="H233" i="1"/>
  <c r="H233" i="4" s="1"/>
  <c r="Y233" i="4" s="1"/>
  <c r="P233" i="1"/>
  <c r="P233" i="4" s="1"/>
  <c r="AG233" i="4" s="1"/>
  <c r="G233" i="1"/>
  <c r="G233" i="4" s="1"/>
  <c r="X233" i="4" s="1"/>
  <c r="R233" i="1"/>
  <c r="R233" i="4" s="1"/>
  <c r="AI233" i="4" s="1"/>
  <c r="K233" i="1"/>
  <c r="K233" i="4" s="1"/>
  <c r="AB233" i="4" s="1"/>
  <c r="V233" i="1"/>
  <c r="V233" i="4" s="1"/>
  <c r="AM233" i="4" s="1"/>
  <c r="L233" i="1"/>
  <c r="L233" i="4" s="1"/>
  <c r="AC233" i="4" s="1"/>
  <c r="N233" i="1"/>
  <c r="N233" i="4" s="1"/>
  <c r="AE233" i="4" s="1"/>
  <c r="I233" i="1"/>
  <c r="I233" i="4" s="1"/>
  <c r="Z233" i="4" s="1"/>
  <c r="S233" i="1"/>
  <c r="S233" i="4" s="1"/>
  <c r="AJ233" i="4" s="1"/>
  <c r="T233" i="1"/>
  <c r="T233" i="4" s="1"/>
  <c r="AK233" i="4" s="1"/>
  <c r="F233" i="1"/>
  <c r="F233" i="4" s="1"/>
  <c r="W233" i="4" s="1"/>
  <c r="Q233" i="1"/>
  <c r="Q233" i="4" s="1"/>
  <c r="AH233" i="4" s="1"/>
  <c r="O233" i="1"/>
  <c r="O233" i="4" s="1"/>
  <c r="AF233" i="4" s="1"/>
  <c r="J233" i="1"/>
  <c r="J233" i="4" s="1"/>
  <c r="AA233" i="4" s="1"/>
  <c r="M225" i="1"/>
  <c r="M225" i="4" s="1"/>
  <c r="AD225" i="4" s="1"/>
  <c r="U225" i="1"/>
  <c r="U225" i="4" s="1"/>
  <c r="AL225" i="4" s="1"/>
  <c r="H225" i="1"/>
  <c r="H225" i="4" s="1"/>
  <c r="Y225" i="4" s="1"/>
  <c r="P225" i="1"/>
  <c r="P225" i="4" s="1"/>
  <c r="AG225" i="4" s="1"/>
  <c r="O225" i="1"/>
  <c r="O225" i="4" s="1"/>
  <c r="AF225" i="4" s="1"/>
  <c r="I225" i="1"/>
  <c r="I225" i="4" s="1"/>
  <c r="Z225" i="4" s="1"/>
  <c r="S225" i="1"/>
  <c r="S225" i="4" s="1"/>
  <c r="AJ225" i="4" s="1"/>
  <c r="F225" i="1"/>
  <c r="F225" i="4" s="1"/>
  <c r="W225" i="4" s="1"/>
  <c r="T225" i="1"/>
  <c r="T225" i="4" s="1"/>
  <c r="AK225" i="4" s="1"/>
  <c r="G225" i="1"/>
  <c r="G225" i="4" s="1"/>
  <c r="X225" i="4" s="1"/>
  <c r="V225" i="1"/>
  <c r="V225" i="4" s="1"/>
  <c r="AM225" i="4" s="1"/>
  <c r="L225" i="1"/>
  <c r="L225" i="4" s="1"/>
  <c r="AC225" i="4" s="1"/>
  <c r="K225" i="1"/>
  <c r="K225" i="4" s="1"/>
  <c r="AB225" i="4" s="1"/>
  <c r="J225" i="1"/>
  <c r="J225" i="4" s="1"/>
  <c r="AA225" i="4" s="1"/>
  <c r="N225" i="1"/>
  <c r="N225" i="4" s="1"/>
  <c r="AE225" i="4" s="1"/>
  <c r="Q225" i="1"/>
  <c r="Q225" i="4" s="1"/>
  <c r="AH225" i="4" s="1"/>
  <c r="R225" i="1"/>
  <c r="R225" i="4" s="1"/>
  <c r="AI225" i="4" s="1"/>
  <c r="M217" i="1"/>
  <c r="M217" i="4" s="1"/>
  <c r="AD217" i="4" s="1"/>
  <c r="U217" i="1"/>
  <c r="U217" i="4" s="1"/>
  <c r="AL217" i="4" s="1"/>
  <c r="H217" i="1"/>
  <c r="H217" i="4" s="1"/>
  <c r="Y217" i="4" s="1"/>
  <c r="P217" i="1"/>
  <c r="P217" i="4" s="1"/>
  <c r="AG217" i="4" s="1"/>
  <c r="L217" i="1"/>
  <c r="L217" i="4" s="1"/>
  <c r="AC217" i="4" s="1"/>
  <c r="F217" i="1"/>
  <c r="F217" i="4" s="1"/>
  <c r="W217" i="4" s="1"/>
  <c r="Q217" i="1"/>
  <c r="Q217" i="4" s="1"/>
  <c r="AH217" i="4" s="1"/>
  <c r="N217" i="1"/>
  <c r="N217" i="4" s="1"/>
  <c r="AE217" i="4" s="1"/>
  <c r="O217" i="1"/>
  <c r="O217" i="4" s="1"/>
  <c r="AF217" i="4" s="1"/>
  <c r="R217" i="1"/>
  <c r="R217" i="4" s="1"/>
  <c r="AI217" i="4" s="1"/>
  <c r="G217" i="1"/>
  <c r="G217" i="4" s="1"/>
  <c r="X217" i="4" s="1"/>
  <c r="I217" i="1"/>
  <c r="I217" i="4" s="1"/>
  <c r="Z217" i="4" s="1"/>
  <c r="K217" i="1"/>
  <c r="K217" i="4" s="1"/>
  <c r="AB217" i="4" s="1"/>
  <c r="J217" i="1"/>
  <c r="J217" i="4" s="1"/>
  <c r="AA217" i="4" s="1"/>
  <c r="S217" i="1"/>
  <c r="S217" i="4" s="1"/>
  <c r="AJ217" i="4" s="1"/>
  <c r="T217" i="1"/>
  <c r="T217" i="4" s="1"/>
  <c r="AK217" i="4" s="1"/>
  <c r="V217" i="1"/>
  <c r="V217" i="4" s="1"/>
  <c r="AM217" i="4" s="1"/>
  <c r="K209" i="1"/>
  <c r="K209" i="4" s="1"/>
  <c r="AB209" i="4" s="1"/>
  <c r="S209" i="1"/>
  <c r="S209" i="4" s="1"/>
  <c r="AJ209" i="4" s="1"/>
  <c r="F209" i="1"/>
  <c r="F209" i="4" s="1"/>
  <c r="W209" i="4" s="1"/>
  <c r="N209" i="1"/>
  <c r="N209" i="4" s="1"/>
  <c r="AE209" i="4" s="1"/>
  <c r="V209" i="1"/>
  <c r="V209" i="4" s="1"/>
  <c r="AM209" i="4" s="1"/>
  <c r="O209" i="1"/>
  <c r="O209" i="4" s="1"/>
  <c r="AF209" i="4" s="1"/>
  <c r="H209" i="1"/>
  <c r="H209" i="4" s="1"/>
  <c r="Y209" i="4" s="1"/>
  <c r="R209" i="1"/>
  <c r="R209" i="4" s="1"/>
  <c r="AI209" i="4" s="1"/>
  <c r="Q209" i="1"/>
  <c r="Q209" i="4" s="1"/>
  <c r="AH209" i="4" s="1"/>
  <c r="I209" i="1"/>
  <c r="I209" i="4" s="1"/>
  <c r="Z209" i="4" s="1"/>
  <c r="G209" i="1"/>
  <c r="G209" i="4" s="1"/>
  <c r="X209" i="4" s="1"/>
  <c r="M209" i="1"/>
  <c r="M209" i="4" s="1"/>
  <c r="AD209" i="4" s="1"/>
  <c r="P209" i="1"/>
  <c r="P209" i="4" s="1"/>
  <c r="AG209" i="4" s="1"/>
  <c r="U209" i="1"/>
  <c r="U209" i="4" s="1"/>
  <c r="AL209" i="4" s="1"/>
  <c r="T209" i="1"/>
  <c r="T209" i="4" s="1"/>
  <c r="AK209" i="4" s="1"/>
  <c r="L209" i="1"/>
  <c r="L209" i="4" s="1"/>
  <c r="AC209" i="4" s="1"/>
  <c r="J209" i="1"/>
  <c r="J209" i="4" s="1"/>
  <c r="AA209" i="4" s="1"/>
  <c r="K201" i="1"/>
  <c r="K201" i="4" s="1"/>
  <c r="AB201" i="4" s="1"/>
  <c r="S201" i="1"/>
  <c r="S201" i="4" s="1"/>
  <c r="AJ201" i="4" s="1"/>
  <c r="F201" i="1"/>
  <c r="F201" i="4" s="1"/>
  <c r="W201" i="4" s="1"/>
  <c r="N201" i="1"/>
  <c r="N201" i="4" s="1"/>
  <c r="AE201" i="4" s="1"/>
  <c r="V201" i="1"/>
  <c r="V201" i="4" s="1"/>
  <c r="AM201" i="4" s="1"/>
  <c r="L201" i="1"/>
  <c r="L201" i="4" s="1"/>
  <c r="AC201" i="4" s="1"/>
  <c r="P201" i="1"/>
  <c r="P201" i="4" s="1"/>
  <c r="AG201" i="4" s="1"/>
  <c r="J201" i="1"/>
  <c r="J201" i="4" s="1"/>
  <c r="AA201" i="4" s="1"/>
  <c r="Q201" i="1"/>
  <c r="Q201" i="4" s="1"/>
  <c r="AH201" i="4" s="1"/>
  <c r="H201" i="1"/>
  <c r="H201" i="4" s="1"/>
  <c r="Y201" i="4" s="1"/>
  <c r="I201" i="1"/>
  <c r="I201" i="4" s="1"/>
  <c r="Z201" i="4" s="1"/>
  <c r="M201" i="1"/>
  <c r="M201" i="4" s="1"/>
  <c r="AD201" i="4" s="1"/>
  <c r="U201" i="1"/>
  <c r="U201" i="4" s="1"/>
  <c r="AL201" i="4" s="1"/>
  <c r="G201" i="1"/>
  <c r="G201" i="4" s="1"/>
  <c r="X201" i="4" s="1"/>
  <c r="R201" i="1"/>
  <c r="R201" i="4" s="1"/>
  <c r="AI201" i="4" s="1"/>
  <c r="O201" i="1"/>
  <c r="O201" i="4" s="1"/>
  <c r="AF201" i="4" s="1"/>
  <c r="T201" i="1"/>
  <c r="T201" i="4" s="1"/>
  <c r="AK201" i="4" s="1"/>
  <c r="K193" i="1"/>
  <c r="K193" i="4" s="1"/>
  <c r="AB193" i="4" s="1"/>
  <c r="S193" i="1"/>
  <c r="S193" i="4" s="1"/>
  <c r="AJ193" i="4" s="1"/>
  <c r="F193" i="1"/>
  <c r="F193" i="4" s="1"/>
  <c r="W193" i="4" s="1"/>
  <c r="N193" i="1"/>
  <c r="N193" i="4" s="1"/>
  <c r="AE193" i="4" s="1"/>
  <c r="V193" i="1"/>
  <c r="V193" i="4" s="1"/>
  <c r="AM193" i="4" s="1"/>
  <c r="I193" i="1"/>
  <c r="I193" i="4" s="1"/>
  <c r="Z193" i="4" s="1"/>
  <c r="T193" i="1"/>
  <c r="T193" i="4" s="1"/>
  <c r="AK193" i="4" s="1"/>
  <c r="M193" i="1"/>
  <c r="M193" i="4" s="1"/>
  <c r="AD193" i="4" s="1"/>
  <c r="R193" i="1"/>
  <c r="R193" i="4" s="1"/>
  <c r="AI193" i="4" s="1"/>
  <c r="J193" i="1"/>
  <c r="J193" i="4" s="1"/>
  <c r="AA193" i="4" s="1"/>
  <c r="L193" i="1"/>
  <c r="L193" i="4" s="1"/>
  <c r="AC193" i="4" s="1"/>
  <c r="O193" i="1"/>
  <c r="O193" i="4" s="1"/>
  <c r="AF193" i="4" s="1"/>
  <c r="U193" i="1"/>
  <c r="U193" i="4" s="1"/>
  <c r="AL193" i="4" s="1"/>
  <c r="G193" i="1"/>
  <c r="G193" i="4" s="1"/>
  <c r="X193" i="4" s="1"/>
  <c r="H193" i="1"/>
  <c r="H193" i="4" s="1"/>
  <c r="Y193" i="4" s="1"/>
  <c r="Q193" i="1"/>
  <c r="Q193" i="4" s="1"/>
  <c r="AH193" i="4" s="1"/>
  <c r="P193" i="1"/>
  <c r="P193" i="4" s="1"/>
  <c r="AG193" i="4" s="1"/>
  <c r="K185" i="1"/>
  <c r="K185" i="4" s="1"/>
  <c r="AB185" i="4" s="1"/>
  <c r="S185" i="1"/>
  <c r="S185" i="4" s="1"/>
  <c r="AJ185" i="4" s="1"/>
  <c r="F185" i="1"/>
  <c r="F185" i="4" s="1"/>
  <c r="W185" i="4" s="1"/>
  <c r="N185" i="1"/>
  <c r="N185" i="4" s="1"/>
  <c r="AE185" i="4" s="1"/>
  <c r="V185" i="1"/>
  <c r="V185" i="4" s="1"/>
  <c r="AM185" i="4" s="1"/>
  <c r="G185" i="1"/>
  <c r="G185" i="4" s="1"/>
  <c r="X185" i="4" s="1"/>
  <c r="Q185" i="1"/>
  <c r="Q185" i="4" s="1"/>
  <c r="AH185" i="4" s="1"/>
  <c r="J185" i="1"/>
  <c r="J185" i="4" s="1"/>
  <c r="AA185" i="4" s="1"/>
  <c r="U185" i="1"/>
  <c r="U185" i="4" s="1"/>
  <c r="AL185" i="4" s="1"/>
  <c r="M185" i="1"/>
  <c r="M185" i="4" s="1"/>
  <c r="AD185" i="4" s="1"/>
  <c r="R185" i="1"/>
  <c r="R185" i="4" s="1"/>
  <c r="AI185" i="4" s="1"/>
  <c r="O185" i="1"/>
  <c r="O185" i="4" s="1"/>
  <c r="AF185" i="4" s="1"/>
  <c r="P185" i="1"/>
  <c r="P185" i="4" s="1"/>
  <c r="AG185" i="4" s="1"/>
  <c r="T185" i="1"/>
  <c r="T185" i="4" s="1"/>
  <c r="AK185" i="4" s="1"/>
  <c r="L185" i="1"/>
  <c r="L185" i="4" s="1"/>
  <c r="AC185" i="4" s="1"/>
  <c r="I185" i="1"/>
  <c r="I185" i="4" s="1"/>
  <c r="Z185" i="4" s="1"/>
  <c r="H185" i="1"/>
  <c r="H185" i="4" s="1"/>
  <c r="Y185" i="4" s="1"/>
  <c r="K177" i="1"/>
  <c r="K177" i="4" s="1"/>
  <c r="AB177" i="4" s="1"/>
  <c r="S177" i="1"/>
  <c r="S177" i="4" s="1"/>
  <c r="AJ177" i="4" s="1"/>
  <c r="F177" i="1"/>
  <c r="F177" i="4" s="1"/>
  <c r="W177" i="4" s="1"/>
  <c r="N177" i="1"/>
  <c r="N177" i="4" s="1"/>
  <c r="AE177" i="4" s="1"/>
  <c r="V177" i="1"/>
  <c r="V177" i="4" s="1"/>
  <c r="AM177" i="4" s="1"/>
  <c r="O177" i="1"/>
  <c r="O177" i="4" s="1"/>
  <c r="AF177" i="4" s="1"/>
  <c r="H177" i="1"/>
  <c r="H177" i="4" s="1"/>
  <c r="Y177" i="4" s="1"/>
  <c r="R177" i="1"/>
  <c r="R177" i="4" s="1"/>
  <c r="AI177" i="4" s="1"/>
  <c r="G177" i="1"/>
  <c r="G177" i="4" s="1"/>
  <c r="X177" i="4" s="1"/>
  <c r="U177" i="1"/>
  <c r="U177" i="4" s="1"/>
  <c r="AL177" i="4" s="1"/>
  <c r="L177" i="1"/>
  <c r="L177" i="4" s="1"/>
  <c r="AC177" i="4" s="1"/>
  <c r="Q177" i="1"/>
  <c r="Q177" i="4" s="1"/>
  <c r="AH177" i="4" s="1"/>
  <c r="T177" i="1"/>
  <c r="T177" i="4" s="1"/>
  <c r="AK177" i="4" s="1"/>
  <c r="M177" i="1"/>
  <c r="M177" i="4" s="1"/>
  <c r="AD177" i="4" s="1"/>
  <c r="P177" i="1"/>
  <c r="P177" i="4" s="1"/>
  <c r="AG177" i="4" s="1"/>
  <c r="I177" i="1"/>
  <c r="I177" i="4" s="1"/>
  <c r="Z177" i="4" s="1"/>
  <c r="J177" i="1"/>
  <c r="J177" i="4" s="1"/>
  <c r="AA177" i="4" s="1"/>
  <c r="K169" i="1"/>
  <c r="K169" i="4" s="1"/>
  <c r="AB169" i="4" s="1"/>
  <c r="S169" i="1"/>
  <c r="S169" i="4" s="1"/>
  <c r="AJ169" i="4" s="1"/>
  <c r="F169" i="1"/>
  <c r="F169" i="4" s="1"/>
  <c r="W169" i="4" s="1"/>
  <c r="N169" i="1"/>
  <c r="N169" i="4" s="1"/>
  <c r="AE169" i="4" s="1"/>
  <c r="V169" i="1"/>
  <c r="V169" i="4" s="1"/>
  <c r="AM169" i="4" s="1"/>
  <c r="L169" i="1"/>
  <c r="L169" i="4" s="1"/>
  <c r="AC169" i="4" s="1"/>
  <c r="P169" i="1"/>
  <c r="P169" i="4" s="1"/>
  <c r="AG169" i="4" s="1"/>
  <c r="I169" i="1"/>
  <c r="I169" i="4" s="1"/>
  <c r="Z169" i="4" s="1"/>
  <c r="J169" i="1"/>
  <c r="J169" i="4" s="1"/>
  <c r="AA169" i="4" s="1"/>
  <c r="M169" i="1"/>
  <c r="M169" i="4" s="1"/>
  <c r="AD169" i="4" s="1"/>
  <c r="O169" i="1"/>
  <c r="O169" i="4" s="1"/>
  <c r="AF169" i="4" s="1"/>
  <c r="G169" i="1"/>
  <c r="G169" i="4" s="1"/>
  <c r="X169" i="4" s="1"/>
  <c r="T169" i="1"/>
  <c r="T169" i="4" s="1"/>
  <c r="AK169" i="4" s="1"/>
  <c r="U169" i="1"/>
  <c r="U169" i="4" s="1"/>
  <c r="AL169" i="4" s="1"/>
  <c r="H169" i="1"/>
  <c r="H169" i="4" s="1"/>
  <c r="Y169" i="4" s="1"/>
  <c r="Q169" i="1"/>
  <c r="Q169" i="4" s="1"/>
  <c r="AH169" i="4" s="1"/>
  <c r="R169" i="1"/>
  <c r="R169" i="4" s="1"/>
  <c r="AI169" i="4" s="1"/>
  <c r="K161" i="1"/>
  <c r="K161" i="4" s="1"/>
  <c r="AB161" i="4" s="1"/>
  <c r="S161" i="1"/>
  <c r="S161" i="4" s="1"/>
  <c r="AJ161" i="4" s="1"/>
  <c r="F161" i="1"/>
  <c r="F161" i="4" s="1"/>
  <c r="W161" i="4" s="1"/>
  <c r="N161" i="1"/>
  <c r="N161" i="4" s="1"/>
  <c r="AE161" i="4" s="1"/>
  <c r="V161" i="1"/>
  <c r="V161" i="4" s="1"/>
  <c r="AM161" i="4" s="1"/>
  <c r="I161" i="1"/>
  <c r="I161" i="4" s="1"/>
  <c r="Z161" i="4" s="1"/>
  <c r="T161" i="1"/>
  <c r="T161" i="4" s="1"/>
  <c r="AK161" i="4" s="1"/>
  <c r="M161" i="1"/>
  <c r="M161" i="4" s="1"/>
  <c r="AD161" i="4" s="1"/>
  <c r="Q161" i="1"/>
  <c r="Q161" i="4" s="1"/>
  <c r="AH161" i="4" s="1"/>
  <c r="R161" i="1"/>
  <c r="R161" i="4" s="1"/>
  <c r="AI161" i="4" s="1"/>
  <c r="G161" i="1"/>
  <c r="G161" i="4" s="1"/>
  <c r="X161" i="4" s="1"/>
  <c r="U161" i="1"/>
  <c r="U161" i="4" s="1"/>
  <c r="AL161" i="4" s="1"/>
  <c r="H161" i="1"/>
  <c r="H161" i="4" s="1"/>
  <c r="Y161" i="4" s="1"/>
  <c r="L161" i="1"/>
  <c r="L161" i="4" s="1"/>
  <c r="AC161" i="4" s="1"/>
  <c r="O161" i="1"/>
  <c r="O161" i="4" s="1"/>
  <c r="AF161" i="4" s="1"/>
  <c r="P161" i="1"/>
  <c r="P161" i="4" s="1"/>
  <c r="AG161" i="4" s="1"/>
  <c r="J161" i="1"/>
  <c r="J161" i="4" s="1"/>
  <c r="AA161" i="4" s="1"/>
  <c r="K153" i="1"/>
  <c r="K153" i="4" s="1"/>
  <c r="AB153" i="4" s="1"/>
  <c r="S153" i="1"/>
  <c r="S153" i="4" s="1"/>
  <c r="AJ153" i="4" s="1"/>
  <c r="F153" i="1"/>
  <c r="F153" i="4" s="1"/>
  <c r="W153" i="4" s="1"/>
  <c r="N153" i="1"/>
  <c r="N153" i="4" s="1"/>
  <c r="AE153" i="4" s="1"/>
  <c r="V153" i="1"/>
  <c r="V153" i="4" s="1"/>
  <c r="AM153" i="4" s="1"/>
  <c r="G153" i="1"/>
  <c r="G153" i="4" s="1"/>
  <c r="X153" i="4" s="1"/>
  <c r="Q153" i="1"/>
  <c r="Q153" i="4" s="1"/>
  <c r="AH153" i="4" s="1"/>
  <c r="J153" i="1"/>
  <c r="J153" i="4" s="1"/>
  <c r="AA153" i="4" s="1"/>
  <c r="U153" i="1"/>
  <c r="U153" i="4" s="1"/>
  <c r="AL153" i="4" s="1"/>
  <c r="L153" i="1"/>
  <c r="L153" i="4" s="1"/>
  <c r="AC153" i="4" s="1"/>
  <c r="M153" i="1"/>
  <c r="M153" i="4" s="1"/>
  <c r="AD153" i="4" s="1"/>
  <c r="O153" i="1"/>
  <c r="O153" i="4" s="1"/>
  <c r="AF153" i="4" s="1"/>
  <c r="P153" i="1"/>
  <c r="P153" i="4" s="1"/>
  <c r="AG153" i="4" s="1"/>
  <c r="T153" i="1"/>
  <c r="T153" i="4" s="1"/>
  <c r="AK153" i="4" s="1"/>
  <c r="H153" i="1"/>
  <c r="H153" i="4" s="1"/>
  <c r="Y153" i="4" s="1"/>
  <c r="I153" i="1"/>
  <c r="I153" i="4" s="1"/>
  <c r="Z153" i="4" s="1"/>
  <c r="R153" i="1"/>
  <c r="R153" i="4" s="1"/>
  <c r="AI153" i="4" s="1"/>
  <c r="K145" i="1"/>
  <c r="K145" i="4" s="1"/>
  <c r="AB145" i="4" s="1"/>
  <c r="S145" i="1"/>
  <c r="S145" i="4" s="1"/>
  <c r="AJ145" i="4" s="1"/>
  <c r="F145" i="1"/>
  <c r="F145" i="4" s="1"/>
  <c r="W145" i="4" s="1"/>
  <c r="N145" i="1"/>
  <c r="N145" i="4" s="1"/>
  <c r="AE145" i="4" s="1"/>
  <c r="V145" i="1"/>
  <c r="V145" i="4" s="1"/>
  <c r="AM145" i="4" s="1"/>
  <c r="O145" i="1"/>
  <c r="O145" i="4" s="1"/>
  <c r="AF145" i="4" s="1"/>
  <c r="H145" i="1"/>
  <c r="H145" i="4" s="1"/>
  <c r="Y145" i="4" s="1"/>
  <c r="R145" i="1"/>
  <c r="R145" i="4" s="1"/>
  <c r="AI145" i="4" s="1"/>
  <c r="T145" i="1"/>
  <c r="T145" i="4" s="1"/>
  <c r="AK145" i="4" s="1"/>
  <c r="G145" i="1"/>
  <c r="G145" i="4" s="1"/>
  <c r="X145" i="4" s="1"/>
  <c r="U145" i="1"/>
  <c r="U145" i="4" s="1"/>
  <c r="AL145" i="4" s="1"/>
  <c r="I145" i="1"/>
  <c r="I145" i="4" s="1"/>
  <c r="Z145" i="4" s="1"/>
  <c r="J145" i="1"/>
  <c r="J145" i="4" s="1"/>
  <c r="AA145" i="4" s="1"/>
  <c r="M145" i="1"/>
  <c r="M145" i="4" s="1"/>
  <c r="AD145" i="4" s="1"/>
  <c r="P145" i="1"/>
  <c r="P145" i="4" s="1"/>
  <c r="AG145" i="4" s="1"/>
  <c r="L145" i="1"/>
  <c r="L145" i="4" s="1"/>
  <c r="AC145" i="4" s="1"/>
  <c r="Q145" i="1"/>
  <c r="Q145" i="4" s="1"/>
  <c r="AH145" i="4" s="1"/>
  <c r="K137" i="1"/>
  <c r="K137" i="4" s="1"/>
  <c r="AB137" i="4" s="1"/>
  <c r="S137" i="1"/>
  <c r="S137" i="4" s="1"/>
  <c r="AJ137" i="4" s="1"/>
  <c r="F137" i="1"/>
  <c r="F137" i="4" s="1"/>
  <c r="W137" i="4" s="1"/>
  <c r="N137" i="1"/>
  <c r="N137" i="4" s="1"/>
  <c r="AE137" i="4" s="1"/>
  <c r="V137" i="1"/>
  <c r="V137" i="4" s="1"/>
  <c r="AM137" i="4" s="1"/>
  <c r="G137" i="1"/>
  <c r="G137" i="4" s="1"/>
  <c r="X137" i="4" s="1"/>
  <c r="Q137" i="1"/>
  <c r="Q137" i="4" s="1"/>
  <c r="AH137" i="4" s="1"/>
  <c r="L137" i="1"/>
  <c r="L137" i="4" s="1"/>
  <c r="AC137" i="4" s="1"/>
  <c r="M137" i="1"/>
  <c r="M137" i="4" s="1"/>
  <c r="AD137" i="4" s="1"/>
  <c r="P137" i="1"/>
  <c r="P137" i="4" s="1"/>
  <c r="AG137" i="4" s="1"/>
  <c r="T137" i="1"/>
  <c r="T137" i="4" s="1"/>
  <c r="AK137" i="4" s="1"/>
  <c r="U137" i="1"/>
  <c r="U137" i="4" s="1"/>
  <c r="AL137" i="4" s="1"/>
  <c r="H137" i="1"/>
  <c r="H137" i="4" s="1"/>
  <c r="Y137" i="4" s="1"/>
  <c r="J137" i="1"/>
  <c r="J137" i="4" s="1"/>
  <c r="AA137" i="4" s="1"/>
  <c r="O137" i="1"/>
  <c r="O137" i="4" s="1"/>
  <c r="AF137" i="4" s="1"/>
  <c r="I137" i="1"/>
  <c r="I137" i="4" s="1"/>
  <c r="Z137" i="4" s="1"/>
  <c r="R137" i="1"/>
  <c r="R137" i="4" s="1"/>
  <c r="AI137" i="4" s="1"/>
  <c r="K129" i="1"/>
  <c r="K129" i="4" s="1"/>
  <c r="AB129" i="4" s="1"/>
  <c r="S129" i="1"/>
  <c r="S129" i="4" s="1"/>
  <c r="AJ129" i="4" s="1"/>
  <c r="F129" i="1"/>
  <c r="F129" i="4" s="1"/>
  <c r="W129" i="4" s="1"/>
  <c r="N129" i="1"/>
  <c r="N129" i="4" s="1"/>
  <c r="AE129" i="4" s="1"/>
  <c r="V129" i="1"/>
  <c r="V129" i="4" s="1"/>
  <c r="AM129" i="4" s="1"/>
  <c r="O129" i="1"/>
  <c r="O129" i="4" s="1"/>
  <c r="AF129" i="4" s="1"/>
  <c r="I129" i="1"/>
  <c r="I129" i="4" s="1"/>
  <c r="Z129" i="4" s="1"/>
  <c r="T129" i="1"/>
  <c r="T129" i="4" s="1"/>
  <c r="AK129" i="4" s="1"/>
  <c r="J129" i="1"/>
  <c r="J129" i="4" s="1"/>
  <c r="AA129" i="4" s="1"/>
  <c r="U129" i="1"/>
  <c r="U129" i="4" s="1"/>
  <c r="AL129" i="4" s="1"/>
  <c r="M129" i="1"/>
  <c r="M129" i="4" s="1"/>
  <c r="AD129" i="4" s="1"/>
  <c r="G129" i="1"/>
  <c r="G129" i="4" s="1"/>
  <c r="X129" i="4" s="1"/>
  <c r="H129" i="1"/>
  <c r="H129" i="4" s="1"/>
  <c r="Y129" i="4" s="1"/>
  <c r="L129" i="1"/>
  <c r="L129" i="4" s="1"/>
  <c r="AC129" i="4" s="1"/>
  <c r="P129" i="1"/>
  <c r="P129" i="4" s="1"/>
  <c r="AG129" i="4" s="1"/>
  <c r="R129" i="1"/>
  <c r="R129" i="4" s="1"/>
  <c r="AI129" i="4" s="1"/>
  <c r="Q129" i="1"/>
  <c r="Q129" i="4" s="1"/>
  <c r="AH129" i="4" s="1"/>
  <c r="M121" i="1"/>
  <c r="M121" i="4" s="1"/>
  <c r="AD121" i="4" s="1"/>
  <c r="U121" i="1"/>
  <c r="U121" i="4" s="1"/>
  <c r="AL121" i="4" s="1"/>
  <c r="H121" i="1"/>
  <c r="H121" i="4" s="1"/>
  <c r="Y121" i="4" s="1"/>
  <c r="P121" i="1"/>
  <c r="P121" i="4" s="1"/>
  <c r="AG121" i="4" s="1"/>
  <c r="N121" i="1"/>
  <c r="N121" i="4" s="1"/>
  <c r="AE121" i="4" s="1"/>
  <c r="G121" i="1"/>
  <c r="G121" i="4" s="1"/>
  <c r="X121" i="4" s="1"/>
  <c r="R121" i="1"/>
  <c r="R121" i="4" s="1"/>
  <c r="AI121" i="4" s="1"/>
  <c r="I121" i="1"/>
  <c r="I121" i="4" s="1"/>
  <c r="Z121" i="4" s="1"/>
  <c r="V121" i="1"/>
  <c r="V121" i="4" s="1"/>
  <c r="AM121" i="4" s="1"/>
  <c r="O121" i="1"/>
  <c r="O121" i="4" s="1"/>
  <c r="AF121" i="4" s="1"/>
  <c r="Q121" i="1"/>
  <c r="Q121" i="4" s="1"/>
  <c r="AH121" i="4" s="1"/>
  <c r="F121" i="1"/>
  <c r="F121" i="4" s="1"/>
  <c r="W121" i="4" s="1"/>
  <c r="T121" i="1"/>
  <c r="T121" i="4" s="1"/>
  <c r="AK121" i="4" s="1"/>
  <c r="J121" i="1"/>
  <c r="J121" i="4" s="1"/>
  <c r="AA121" i="4" s="1"/>
  <c r="L121" i="1"/>
  <c r="L121" i="4" s="1"/>
  <c r="AC121" i="4" s="1"/>
  <c r="S121" i="1"/>
  <c r="S121" i="4" s="1"/>
  <c r="AJ121" i="4" s="1"/>
  <c r="K121" i="1"/>
  <c r="K121" i="4" s="1"/>
  <c r="AB121" i="4" s="1"/>
  <c r="M113" i="1"/>
  <c r="M113" i="4" s="1"/>
  <c r="AD113" i="4" s="1"/>
  <c r="U113" i="1"/>
  <c r="U113" i="4" s="1"/>
  <c r="AL113" i="4" s="1"/>
  <c r="H113" i="1"/>
  <c r="H113" i="4" s="1"/>
  <c r="Y113" i="4" s="1"/>
  <c r="P113" i="1"/>
  <c r="P113" i="4" s="1"/>
  <c r="AG113" i="4" s="1"/>
  <c r="K113" i="1"/>
  <c r="K113" i="4" s="1"/>
  <c r="AB113" i="4" s="1"/>
  <c r="V113" i="1"/>
  <c r="V113" i="4" s="1"/>
  <c r="AM113" i="4" s="1"/>
  <c r="O113" i="1"/>
  <c r="O113" i="4" s="1"/>
  <c r="AF113" i="4" s="1"/>
  <c r="Q113" i="1"/>
  <c r="Q113" i="4" s="1"/>
  <c r="AH113" i="4" s="1"/>
  <c r="I113" i="1"/>
  <c r="I113" i="4" s="1"/>
  <c r="Z113" i="4" s="1"/>
  <c r="J113" i="1"/>
  <c r="J113" i="4" s="1"/>
  <c r="AA113" i="4" s="1"/>
  <c r="N113" i="1"/>
  <c r="N113" i="4" s="1"/>
  <c r="AE113" i="4" s="1"/>
  <c r="S113" i="1"/>
  <c r="S113" i="4" s="1"/>
  <c r="AJ113" i="4" s="1"/>
  <c r="T113" i="1"/>
  <c r="T113" i="4" s="1"/>
  <c r="AK113" i="4" s="1"/>
  <c r="G113" i="1"/>
  <c r="G113" i="4" s="1"/>
  <c r="X113" i="4" s="1"/>
  <c r="L113" i="1"/>
  <c r="L113" i="4" s="1"/>
  <c r="AC113" i="4" s="1"/>
  <c r="R113" i="1"/>
  <c r="R113" i="4" s="1"/>
  <c r="AI113" i="4" s="1"/>
  <c r="F113" i="1"/>
  <c r="F113" i="4" s="1"/>
  <c r="W113" i="4" s="1"/>
  <c r="M105" i="1"/>
  <c r="M105" i="4" s="1"/>
  <c r="AD105" i="4" s="1"/>
  <c r="U105" i="1"/>
  <c r="U105" i="4" s="1"/>
  <c r="AL105" i="4" s="1"/>
  <c r="H105" i="1"/>
  <c r="H105" i="4" s="1"/>
  <c r="Y105" i="4" s="1"/>
  <c r="P105" i="1"/>
  <c r="P105" i="4" s="1"/>
  <c r="AG105" i="4" s="1"/>
  <c r="I105" i="1"/>
  <c r="I105" i="4" s="1"/>
  <c r="Z105" i="4" s="1"/>
  <c r="S105" i="1"/>
  <c r="S105" i="4" s="1"/>
  <c r="AJ105" i="4" s="1"/>
  <c r="L105" i="1"/>
  <c r="L105" i="4" s="1"/>
  <c r="AC105" i="4" s="1"/>
  <c r="J105" i="1"/>
  <c r="J105" i="4" s="1"/>
  <c r="AA105" i="4" s="1"/>
  <c r="Q105" i="1"/>
  <c r="Q105" i="4" s="1"/>
  <c r="AH105" i="4" s="1"/>
  <c r="R105" i="1"/>
  <c r="R105" i="4" s="1"/>
  <c r="AI105" i="4" s="1"/>
  <c r="G105" i="1"/>
  <c r="G105" i="4" s="1"/>
  <c r="X105" i="4" s="1"/>
  <c r="V105" i="1"/>
  <c r="V105" i="4" s="1"/>
  <c r="AM105" i="4" s="1"/>
  <c r="N105" i="1"/>
  <c r="N105" i="4" s="1"/>
  <c r="AE105" i="4" s="1"/>
  <c r="O105" i="1"/>
  <c r="O105" i="4" s="1"/>
  <c r="AF105" i="4" s="1"/>
  <c r="T105" i="1"/>
  <c r="T105" i="4" s="1"/>
  <c r="AK105" i="4" s="1"/>
  <c r="F105" i="1"/>
  <c r="F105" i="4" s="1"/>
  <c r="W105" i="4" s="1"/>
  <c r="K105" i="1"/>
  <c r="K105" i="4" s="1"/>
  <c r="AB105" i="4" s="1"/>
  <c r="I97" i="1"/>
  <c r="I97" i="4" s="1"/>
  <c r="Z97" i="4" s="1"/>
  <c r="Q97" i="1"/>
  <c r="Q97" i="4" s="1"/>
  <c r="AH97" i="4" s="1"/>
  <c r="L97" i="1"/>
  <c r="L97" i="4" s="1"/>
  <c r="AC97" i="4" s="1"/>
  <c r="T97" i="1"/>
  <c r="T97" i="4" s="1"/>
  <c r="AK97" i="4" s="1"/>
  <c r="G97" i="1"/>
  <c r="G97" i="4" s="1"/>
  <c r="X97" i="4" s="1"/>
  <c r="R97" i="1"/>
  <c r="R97" i="4" s="1"/>
  <c r="AI97" i="4" s="1"/>
  <c r="K97" i="1"/>
  <c r="K97" i="4" s="1"/>
  <c r="AB97" i="4" s="1"/>
  <c r="V97" i="1"/>
  <c r="V97" i="4" s="1"/>
  <c r="AM97" i="4" s="1"/>
  <c r="H97" i="1"/>
  <c r="H97" i="4" s="1"/>
  <c r="Y97" i="4" s="1"/>
  <c r="N97" i="1"/>
  <c r="N97" i="4" s="1"/>
  <c r="AE97" i="4" s="1"/>
  <c r="S97" i="1"/>
  <c r="S97" i="4" s="1"/>
  <c r="AJ97" i="4" s="1"/>
  <c r="J97" i="1"/>
  <c r="J97" i="4" s="1"/>
  <c r="AA97" i="4" s="1"/>
  <c r="M97" i="1"/>
  <c r="M97" i="4" s="1"/>
  <c r="AD97" i="4" s="1"/>
  <c r="P97" i="1"/>
  <c r="P97" i="4" s="1"/>
  <c r="AG97" i="4" s="1"/>
  <c r="F97" i="1"/>
  <c r="F97" i="4" s="1"/>
  <c r="W97" i="4" s="1"/>
  <c r="O97" i="1"/>
  <c r="O97" i="4" s="1"/>
  <c r="AF97" i="4" s="1"/>
  <c r="U97" i="1"/>
  <c r="U97" i="4" s="1"/>
  <c r="AL97" i="4" s="1"/>
  <c r="I89" i="1"/>
  <c r="I89" i="4" s="1"/>
  <c r="Z89" i="4" s="1"/>
  <c r="Q89" i="1"/>
  <c r="Q89" i="4" s="1"/>
  <c r="AH89" i="4" s="1"/>
  <c r="L89" i="1"/>
  <c r="L89" i="4" s="1"/>
  <c r="AC89" i="4" s="1"/>
  <c r="T89" i="1"/>
  <c r="T89" i="4" s="1"/>
  <c r="AK89" i="4" s="1"/>
  <c r="O89" i="1"/>
  <c r="O89" i="4" s="1"/>
  <c r="AF89" i="4" s="1"/>
  <c r="H89" i="1"/>
  <c r="H89" i="4" s="1"/>
  <c r="Y89" i="4" s="1"/>
  <c r="S89" i="1"/>
  <c r="S89" i="4" s="1"/>
  <c r="AJ89" i="4" s="1"/>
  <c r="J89" i="1"/>
  <c r="J89" i="4" s="1"/>
  <c r="AA89" i="4" s="1"/>
  <c r="P89" i="1"/>
  <c r="P89" i="4" s="1"/>
  <c r="AG89" i="4" s="1"/>
  <c r="R89" i="1"/>
  <c r="R89" i="4" s="1"/>
  <c r="AI89" i="4" s="1"/>
  <c r="G89" i="1"/>
  <c r="G89" i="4" s="1"/>
  <c r="X89" i="4" s="1"/>
  <c r="V89" i="1"/>
  <c r="V89" i="4" s="1"/>
  <c r="AM89" i="4" s="1"/>
  <c r="K89" i="1"/>
  <c r="K89" i="4" s="1"/>
  <c r="AB89" i="4" s="1"/>
  <c r="F89" i="1"/>
  <c r="F89" i="4" s="1"/>
  <c r="W89" i="4" s="1"/>
  <c r="M89" i="1"/>
  <c r="M89" i="4" s="1"/>
  <c r="AD89" i="4" s="1"/>
  <c r="N89" i="1"/>
  <c r="N89" i="4" s="1"/>
  <c r="AE89" i="4" s="1"/>
  <c r="U89" i="1"/>
  <c r="U89" i="4" s="1"/>
  <c r="AL89" i="4" s="1"/>
  <c r="I81" i="1"/>
  <c r="I81" i="4" s="1"/>
  <c r="Z81" i="4" s="1"/>
  <c r="Q81" i="1"/>
  <c r="Q81" i="4" s="1"/>
  <c r="AH81" i="4" s="1"/>
  <c r="L81" i="1"/>
  <c r="L81" i="4" s="1"/>
  <c r="AC81" i="4" s="1"/>
  <c r="T81" i="1"/>
  <c r="T81" i="4" s="1"/>
  <c r="AK81" i="4" s="1"/>
  <c r="M81" i="1"/>
  <c r="M81" i="4" s="1"/>
  <c r="AD81" i="4" s="1"/>
  <c r="F81" i="1"/>
  <c r="F81" i="4" s="1"/>
  <c r="W81" i="4" s="1"/>
  <c r="P81" i="1"/>
  <c r="P81" i="4" s="1"/>
  <c r="AG81" i="4" s="1"/>
  <c r="R81" i="1"/>
  <c r="R81" i="4" s="1"/>
  <c r="AI81" i="4" s="1"/>
  <c r="J81" i="1"/>
  <c r="J81" i="4" s="1"/>
  <c r="AA81" i="4" s="1"/>
  <c r="K81" i="1"/>
  <c r="K81" i="4" s="1"/>
  <c r="AB81" i="4" s="1"/>
  <c r="O81" i="1"/>
  <c r="O81" i="4" s="1"/>
  <c r="AF81" i="4" s="1"/>
  <c r="S81" i="1"/>
  <c r="S81" i="4" s="1"/>
  <c r="AJ81" i="4" s="1"/>
  <c r="U81" i="1"/>
  <c r="U81" i="4" s="1"/>
  <c r="AL81" i="4" s="1"/>
  <c r="G81" i="1"/>
  <c r="G81" i="4" s="1"/>
  <c r="X81" i="4" s="1"/>
  <c r="H81" i="1"/>
  <c r="H81" i="4" s="1"/>
  <c r="Y81" i="4" s="1"/>
  <c r="N81" i="1"/>
  <c r="N81" i="4" s="1"/>
  <c r="AE81" i="4" s="1"/>
  <c r="V81" i="1"/>
  <c r="V81" i="4" s="1"/>
  <c r="AM81" i="4" s="1"/>
  <c r="I73" i="1"/>
  <c r="I73" i="4" s="1"/>
  <c r="Z73" i="4" s="1"/>
  <c r="Q73" i="1"/>
  <c r="Q73" i="4" s="1"/>
  <c r="AH73" i="4" s="1"/>
  <c r="L73" i="1"/>
  <c r="L73" i="4" s="1"/>
  <c r="AC73" i="4" s="1"/>
  <c r="T73" i="1"/>
  <c r="T73" i="4" s="1"/>
  <c r="AK73" i="4" s="1"/>
  <c r="J73" i="1"/>
  <c r="J73" i="4" s="1"/>
  <c r="AA73" i="4" s="1"/>
  <c r="U73" i="1"/>
  <c r="U73" i="4" s="1"/>
  <c r="AL73" i="4" s="1"/>
  <c r="N73" i="1"/>
  <c r="N73" i="4" s="1"/>
  <c r="AE73" i="4" s="1"/>
  <c r="K73" i="1"/>
  <c r="K73" i="4" s="1"/>
  <c r="AB73" i="4" s="1"/>
  <c r="R73" i="1"/>
  <c r="R73" i="4" s="1"/>
  <c r="AI73" i="4" s="1"/>
  <c r="F73" i="1"/>
  <c r="F73" i="4" s="1"/>
  <c r="W73" i="4" s="1"/>
  <c r="S73" i="1"/>
  <c r="S73" i="4" s="1"/>
  <c r="AJ73" i="4" s="1"/>
  <c r="H73" i="1"/>
  <c r="H73" i="4" s="1"/>
  <c r="Y73" i="4" s="1"/>
  <c r="M73" i="1"/>
  <c r="M73" i="4" s="1"/>
  <c r="AD73" i="4" s="1"/>
  <c r="O73" i="1"/>
  <c r="O73" i="4" s="1"/>
  <c r="AF73" i="4" s="1"/>
  <c r="V73" i="1"/>
  <c r="V73" i="4" s="1"/>
  <c r="AM73" i="4" s="1"/>
  <c r="G73" i="1"/>
  <c r="G73" i="4" s="1"/>
  <c r="X73" i="4" s="1"/>
  <c r="P73" i="1"/>
  <c r="P73" i="4" s="1"/>
  <c r="AG73" i="4" s="1"/>
  <c r="I65" i="1"/>
  <c r="I65" i="4" s="1"/>
  <c r="Z65" i="4" s="1"/>
  <c r="Q65" i="1"/>
  <c r="Q65" i="4" s="1"/>
  <c r="AH65" i="4" s="1"/>
  <c r="L65" i="1"/>
  <c r="L65" i="4" s="1"/>
  <c r="AC65" i="4" s="1"/>
  <c r="T65" i="1"/>
  <c r="T65" i="4" s="1"/>
  <c r="AK65" i="4" s="1"/>
  <c r="G65" i="1"/>
  <c r="G65" i="4" s="1"/>
  <c r="X65" i="4" s="1"/>
  <c r="R65" i="1"/>
  <c r="R65" i="4" s="1"/>
  <c r="AI65" i="4" s="1"/>
  <c r="K65" i="1"/>
  <c r="K65" i="4" s="1"/>
  <c r="AB65" i="4" s="1"/>
  <c r="V65" i="1"/>
  <c r="V65" i="4" s="1"/>
  <c r="AM65" i="4" s="1"/>
  <c r="S65" i="1"/>
  <c r="S65" i="4" s="1"/>
  <c r="AJ65" i="4" s="1"/>
  <c r="M65" i="1"/>
  <c r="M65" i="4" s="1"/>
  <c r="AD65" i="4" s="1"/>
  <c r="N65" i="1"/>
  <c r="N65" i="4" s="1"/>
  <c r="AE65" i="4" s="1"/>
  <c r="P65" i="1"/>
  <c r="P65" i="4" s="1"/>
  <c r="AG65" i="4" s="1"/>
  <c r="U65" i="1"/>
  <c r="U65" i="4" s="1"/>
  <c r="AL65" i="4" s="1"/>
  <c r="F65" i="1"/>
  <c r="F65" i="4" s="1"/>
  <c r="W65" i="4" s="1"/>
  <c r="H65" i="1"/>
  <c r="H65" i="4" s="1"/>
  <c r="Y65" i="4" s="1"/>
  <c r="O65" i="1"/>
  <c r="O65" i="4" s="1"/>
  <c r="AF65" i="4" s="1"/>
  <c r="J65" i="1"/>
  <c r="J65" i="4" s="1"/>
  <c r="AA65" i="4" s="1"/>
  <c r="I57" i="1"/>
  <c r="I57" i="4" s="1"/>
  <c r="Z57" i="4" s="1"/>
  <c r="Q57" i="1"/>
  <c r="Q57" i="4" s="1"/>
  <c r="AH57" i="4" s="1"/>
  <c r="L57" i="1"/>
  <c r="L57" i="4" s="1"/>
  <c r="AC57" i="4" s="1"/>
  <c r="T57" i="1"/>
  <c r="T57" i="4" s="1"/>
  <c r="AK57" i="4" s="1"/>
  <c r="O57" i="1"/>
  <c r="O57" i="4" s="1"/>
  <c r="AF57" i="4" s="1"/>
  <c r="H57" i="1"/>
  <c r="H57" i="4" s="1"/>
  <c r="Y57" i="4" s="1"/>
  <c r="S57" i="1"/>
  <c r="S57" i="4" s="1"/>
  <c r="AJ57" i="4" s="1"/>
  <c r="M57" i="1"/>
  <c r="M57" i="4" s="1"/>
  <c r="AD57" i="4" s="1"/>
  <c r="F57" i="1"/>
  <c r="F57" i="4" s="1"/>
  <c r="W57" i="4" s="1"/>
  <c r="U57" i="1"/>
  <c r="U57" i="4" s="1"/>
  <c r="AL57" i="4" s="1"/>
  <c r="G57" i="1"/>
  <c r="G57" i="4" s="1"/>
  <c r="X57" i="4" s="1"/>
  <c r="V57" i="1"/>
  <c r="V57" i="4" s="1"/>
  <c r="AM57" i="4" s="1"/>
  <c r="K57" i="1"/>
  <c r="K57" i="4" s="1"/>
  <c r="AB57" i="4" s="1"/>
  <c r="N57" i="1"/>
  <c r="N57" i="4" s="1"/>
  <c r="AE57" i="4" s="1"/>
  <c r="J57" i="1"/>
  <c r="J57" i="4" s="1"/>
  <c r="AA57" i="4" s="1"/>
  <c r="P57" i="1"/>
  <c r="P57" i="4" s="1"/>
  <c r="AG57" i="4" s="1"/>
  <c r="R57" i="1"/>
  <c r="R57" i="4" s="1"/>
  <c r="AI57" i="4" s="1"/>
  <c r="G49" i="1"/>
  <c r="G49" i="4" s="1"/>
  <c r="X49" i="4" s="1"/>
  <c r="O49" i="1"/>
  <c r="O49" i="4" s="1"/>
  <c r="AF49" i="4" s="1"/>
  <c r="J49" i="1"/>
  <c r="J49" i="4" s="1"/>
  <c r="AA49" i="4" s="1"/>
  <c r="R49" i="1"/>
  <c r="R49" i="4" s="1"/>
  <c r="AI49" i="4" s="1"/>
  <c r="M49" i="1"/>
  <c r="M49" i="4" s="1"/>
  <c r="AD49" i="4" s="1"/>
  <c r="F49" i="1"/>
  <c r="F49" i="4" s="1"/>
  <c r="W49" i="4" s="1"/>
  <c r="Q49" i="1"/>
  <c r="Q49" i="4" s="1"/>
  <c r="AH49" i="4" s="1"/>
  <c r="N49" i="1"/>
  <c r="N49" i="4" s="1"/>
  <c r="AE49" i="4" s="1"/>
  <c r="T49" i="1"/>
  <c r="T49" i="4" s="1"/>
  <c r="AK49" i="4" s="1"/>
  <c r="P49" i="1"/>
  <c r="P49" i="4" s="1"/>
  <c r="AG49" i="4" s="1"/>
  <c r="H49" i="1"/>
  <c r="H49" i="4" s="1"/>
  <c r="Y49" i="4" s="1"/>
  <c r="I49" i="1"/>
  <c r="I49" i="4" s="1"/>
  <c r="Z49" i="4" s="1"/>
  <c r="L49" i="1"/>
  <c r="L49" i="4" s="1"/>
  <c r="AC49" i="4" s="1"/>
  <c r="S49" i="1"/>
  <c r="S49" i="4" s="1"/>
  <c r="AJ49" i="4" s="1"/>
  <c r="K49" i="1"/>
  <c r="K49" i="4" s="1"/>
  <c r="AB49" i="4" s="1"/>
  <c r="U49" i="1"/>
  <c r="U49" i="4" s="1"/>
  <c r="AL49" i="4" s="1"/>
  <c r="V49" i="1"/>
  <c r="V49" i="4" s="1"/>
  <c r="AM49" i="4" s="1"/>
  <c r="F41" i="1"/>
  <c r="F41" i="4" s="1"/>
  <c r="W41" i="4" s="1"/>
  <c r="N41" i="1"/>
  <c r="N41" i="4" s="1"/>
  <c r="AE41" i="4" s="1"/>
  <c r="V41" i="1"/>
  <c r="V41" i="4" s="1"/>
  <c r="AM41" i="4" s="1"/>
  <c r="H41" i="1"/>
  <c r="H41" i="4" s="1"/>
  <c r="Y41" i="4" s="1"/>
  <c r="P41" i="1"/>
  <c r="P41" i="4" s="1"/>
  <c r="AG41" i="4" s="1"/>
  <c r="K41" i="1"/>
  <c r="K41" i="4" s="1"/>
  <c r="AB41" i="4" s="1"/>
  <c r="U41" i="1"/>
  <c r="U41" i="4" s="1"/>
  <c r="AL41" i="4" s="1"/>
  <c r="O41" i="1"/>
  <c r="O41" i="4" s="1"/>
  <c r="AF41" i="4" s="1"/>
  <c r="I41" i="1"/>
  <c r="I41" i="4" s="1"/>
  <c r="Z41" i="4" s="1"/>
  <c r="M41" i="1"/>
  <c r="M41" i="4" s="1"/>
  <c r="AD41" i="4" s="1"/>
  <c r="J41" i="1"/>
  <c r="J41" i="4" s="1"/>
  <c r="AA41" i="4" s="1"/>
  <c r="R41" i="1"/>
  <c r="R41" i="4" s="1"/>
  <c r="AI41" i="4" s="1"/>
  <c r="S41" i="1"/>
  <c r="S41" i="4" s="1"/>
  <c r="AJ41" i="4" s="1"/>
  <c r="T41" i="1"/>
  <c r="T41" i="4" s="1"/>
  <c r="AK41" i="4" s="1"/>
  <c r="G41" i="1"/>
  <c r="G41" i="4" s="1"/>
  <c r="X41" i="4" s="1"/>
  <c r="L41" i="1"/>
  <c r="L41" i="4" s="1"/>
  <c r="AC41" i="4" s="1"/>
  <c r="Q41" i="1"/>
  <c r="Q41" i="4" s="1"/>
  <c r="AH41" i="4" s="1"/>
  <c r="F33" i="1"/>
  <c r="F33" i="4" s="1"/>
  <c r="W33" i="4" s="1"/>
  <c r="N33" i="1"/>
  <c r="N33" i="4" s="1"/>
  <c r="AE33" i="4" s="1"/>
  <c r="V33" i="1"/>
  <c r="V33" i="4" s="1"/>
  <c r="AM33" i="4" s="1"/>
  <c r="H33" i="1"/>
  <c r="H33" i="4" s="1"/>
  <c r="Y33" i="4" s="1"/>
  <c r="P33" i="1"/>
  <c r="P33" i="4" s="1"/>
  <c r="AG33" i="4" s="1"/>
  <c r="I33" i="1"/>
  <c r="I33" i="4" s="1"/>
  <c r="Z33" i="4" s="1"/>
  <c r="S33" i="1"/>
  <c r="S33" i="4" s="1"/>
  <c r="AJ33" i="4" s="1"/>
  <c r="L33" i="1"/>
  <c r="L33" i="4" s="1"/>
  <c r="AC33" i="4" s="1"/>
  <c r="Q33" i="1"/>
  <c r="Q33" i="4" s="1"/>
  <c r="AH33" i="4" s="1"/>
  <c r="G33" i="1"/>
  <c r="G33" i="4" s="1"/>
  <c r="X33" i="4" s="1"/>
  <c r="U33" i="1"/>
  <c r="U33" i="4" s="1"/>
  <c r="AL33" i="4" s="1"/>
  <c r="M33" i="1"/>
  <c r="M33" i="4" s="1"/>
  <c r="AD33" i="4" s="1"/>
  <c r="T33" i="1"/>
  <c r="T33" i="4" s="1"/>
  <c r="AK33" i="4" s="1"/>
  <c r="O33" i="1"/>
  <c r="O33" i="4" s="1"/>
  <c r="AF33" i="4" s="1"/>
  <c r="K33" i="1"/>
  <c r="K33" i="4" s="1"/>
  <c r="AB33" i="4" s="1"/>
  <c r="R33" i="1"/>
  <c r="R33" i="4" s="1"/>
  <c r="AI33" i="4" s="1"/>
  <c r="J33" i="1"/>
  <c r="J33" i="4" s="1"/>
  <c r="AA33" i="4" s="1"/>
  <c r="F25" i="1"/>
  <c r="F25" i="4" s="1"/>
  <c r="W25" i="4" s="1"/>
  <c r="N25" i="1"/>
  <c r="N25" i="4" s="1"/>
  <c r="AE25" i="4" s="1"/>
  <c r="V25" i="1"/>
  <c r="V25" i="4" s="1"/>
  <c r="AM25" i="4" s="1"/>
  <c r="H25" i="1"/>
  <c r="H25" i="4" s="1"/>
  <c r="Y25" i="4" s="1"/>
  <c r="P25" i="1"/>
  <c r="P25" i="4" s="1"/>
  <c r="AG25" i="4" s="1"/>
  <c r="Q25" i="1"/>
  <c r="Q25" i="4" s="1"/>
  <c r="AH25" i="4" s="1"/>
  <c r="J25" i="1"/>
  <c r="J25" i="4" s="1"/>
  <c r="AA25" i="4" s="1"/>
  <c r="T25" i="1"/>
  <c r="T25" i="4" s="1"/>
  <c r="AK25" i="4" s="1"/>
  <c r="K25" i="1"/>
  <c r="K25" i="4" s="1"/>
  <c r="AB25" i="4" s="1"/>
  <c r="O25" i="1"/>
  <c r="O25" i="4" s="1"/>
  <c r="AF25" i="4" s="1"/>
  <c r="R25" i="1"/>
  <c r="R25" i="4" s="1"/>
  <c r="AI25" i="4" s="1"/>
  <c r="L25" i="1"/>
  <c r="L25" i="4" s="1"/>
  <c r="AC25" i="4" s="1"/>
  <c r="M25" i="1"/>
  <c r="M25" i="4" s="1"/>
  <c r="AD25" i="4" s="1"/>
  <c r="U25" i="1"/>
  <c r="U25" i="4" s="1"/>
  <c r="AL25" i="4" s="1"/>
  <c r="G25" i="1"/>
  <c r="G25" i="4" s="1"/>
  <c r="X25" i="4" s="1"/>
  <c r="I25" i="1"/>
  <c r="I25" i="4" s="1"/>
  <c r="Z25" i="4" s="1"/>
  <c r="S25" i="1"/>
  <c r="S25" i="4" s="1"/>
  <c r="AJ25" i="4" s="1"/>
  <c r="F17" i="1"/>
  <c r="F17" i="4" s="1"/>
  <c r="N17" i="1"/>
  <c r="N17" i="4" s="1"/>
  <c r="V17" i="1"/>
  <c r="V17" i="4" s="1"/>
  <c r="H17" i="1"/>
  <c r="H17" i="4" s="1"/>
  <c r="P17" i="1"/>
  <c r="P17" i="4" s="1"/>
  <c r="M17" i="1"/>
  <c r="M17" i="4" s="1"/>
  <c r="G17" i="1"/>
  <c r="G17" i="4" s="1"/>
  <c r="R17" i="1"/>
  <c r="R17" i="4" s="1"/>
  <c r="S17" i="1"/>
  <c r="S17" i="4" s="1"/>
  <c r="J17" i="1"/>
  <c r="J17" i="4" s="1"/>
  <c r="T17" i="1"/>
  <c r="T17" i="4" s="1"/>
  <c r="I17" i="1"/>
  <c r="I17" i="4" s="1"/>
  <c r="K17" i="1"/>
  <c r="K17" i="4" s="1"/>
  <c r="U17" i="1"/>
  <c r="U17" i="4" s="1"/>
  <c r="L17" i="1"/>
  <c r="L17" i="4" s="1"/>
  <c r="O17" i="1"/>
  <c r="O17" i="4" s="1"/>
  <c r="Q17" i="1"/>
  <c r="Q17" i="4" s="1"/>
  <c r="F9" i="1"/>
  <c r="F9" i="4" s="1"/>
  <c r="N9" i="1"/>
  <c r="N9" i="4" s="1"/>
  <c r="V9" i="1"/>
  <c r="V9" i="4" s="1"/>
  <c r="H9" i="1"/>
  <c r="H9" i="4" s="1"/>
  <c r="P9" i="1"/>
  <c r="P9" i="4" s="1"/>
  <c r="K9" i="1"/>
  <c r="K9" i="4" s="1"/>
  <c r="U9" i="1"/>
  <c r="U9" i="4" s="1"/>
  <c r="O9" i="1"/>
  <c r="O9" i="4" s="1"/>
  <c r="L9" i="1"/>
  <c r="L9" i="4" s="1"/>
  <c r="R9" i="1"/>
  <c r="R9" i="4" s="1"/>
  <c r="J9" i="1"/>
  <c r="J9" i="4" s="1"/>
  <c r="S9" i="1"/>
  <c r="S9" i="4" s="1"/>
  <c r="G9" i="1"/>
  <c r="G9" i="4" s="1"/>
  <c r="I9" i="1"/>
  <c r="I9" i="4" s="1"/>
  <c r="Q9" i="1"/>
  <c r="Q9" i="4" s="1"/>
  <c r="T9" i="1"/>
  <c r="T9" i="4" s="1"/>
  <c r="M9" i="1"/>
  <c r="M9" i="4" s="1"/>
  <c r="N505" i="1"/>
  <c r="N505" i="4" s="1"/>
  <c r="AE505" i="4" s="1"/>
  <c r="V497" i="1"/>
  <c r="V497" i="4" s="1"/>
  <c r="AM497" i="4" s="1"/>
  <c r="J493" i="1"/>
  <c r="J493" i="4" s="1"/>
  <c r="AA493" i="4" s="1"/>
  <c r="N489" i="1"/>
  <c r="N489" i="4" s="1"/>
  <c r="AE489" i="4" s="1"/>
  <c r="R485" i="1"/>
  <c r="R485" i="4" s="1"/>
  <c r="AI485" i="4" s="1"/>
  <c r="V481" i="1"/>
  <c r="V481" i="4" s="1"/>
  <c r="AM481" i="4" s="1"/>
  <c r="M465" i="1"/>
  <c r="M465" i="4" s="1"/>
  <c r="AD465" i="4" s="1"/>
  <c r="L501" i="1"/>
  <c r="L501" i="4" s="1"/>
  <c r="AC501" i="4" s="1"/>
  <c r="T501" i="1"/>
  <c r="T501" i="4" s="1"/>
  <c r="AK501" i="4" s="1"/>
  <c r="U501" i="1"/>
  <c r="U501" i="4" s="1"/>
  <c r="AL501" i="4" s="1"/>
  <c r="G501" i="1"/>
  <c r="G501" i="4" s="1"/>
  <c r="X501" i="4" s="1"/>
  <c r="O501" i="1"/>
  <c r="O501" i="4" s="1"/>
  <c r="AF501" i="4" s="1"/>
  <c r="Q501" i="1"/>
  <c r="Q501" i="4" s="1"/>
  <c r="AH501" i="4" s="1"/>
  <c r="H501" i="1"/>
  <c r="H501" i="4" s="1"/>
  <c r="Y501" i="4" s="1"/>
  <c r="P501" i="1"/>
  <c r="P501" i="4" s="1"/>
  <c r="AG501" i="4" s="1"/>
  <c r="I501" i="1"/>
  <c r="I501" i="4" s="1"/>
  <c r="Z501" i="4" s="1"/>
  <c r="K501" i="1"/>
  <c r="K501" i="4" s="1"/>
  <c r="AB501" i="4" s="1"/>
  <c r="S501" i="1"/>
  <c r="S501" i="4" s="1"/>
  <c r="AJ501" i="4" s="1"/>
  <c r="M501" i="1"/>
  <c r="M501" i="4" s="1"/>
  <c r="AD501" i="4" s="1"/>
  <c r="L429" i="1"/>
  <c r="L429" i="4" s="1"/>
  <c r="AC429" i="4" s="1"/>
  <c r="T429" i="1"/>
  <c r="T429" i="4" s="1"/>
  <c r="AK429" i="4" s="1"/>
  <c r="G429" i="1"/>
  <c r="G429" i="4" s="1"/>
  <c r="X429" i="4" s="1"/>
  <c r="O429" i="1"/>
  <c r="O429" i="4" s="1"/>
  <c r="AF429" i="4" s="1"/>
  <c r="H429" i="1"/>
  <c r="H429" i="4" s="1"/>
  <c r="Y429" i="4" s="1"/>
  <c r="P429" i="1"/>
  <c r="P429" i="4" s="1"/>
  <c r="AG429" i="4" s="1"/>
  <c r="K429" i="1"/>
  <c r="K429" i="4" s="1"/>
  <c r="AB429" i="4" s="1"/>
  <c r="S429" i="1"/>
  <c r="S429" i="4" s="1"/>
  <c r="AJ429" i="4" s="1"/>
  <c r="Q429" i="1"/>
  <c r="Q429" i="4" s="1"/>
  <c r="AH429" i="4" s="1"/>
  <c r="R429" i="1"/>
  <c r="R429" i="4" s="1"/>
  <c r="AI429" i="4" s="1"/>
  <c r="U429" i="1"/>
  <c r="U429" i="4" s="1"/>
  <c r="AL429" i="4" s="1"/>
  <c r="F429" i="1"/>
  <c r="F429" i="4" s="1"/>
  <c r="W429" i="4" s="1"/>
  <c r="V429" i="1"/>
  <c r="V429" i="4" s="1"/>
  <c r="AM429" i="4" s="1"/>
  <c r="I429" i="1"/>
  <c r="I429" i="4" s="1"/>
  <c r="Z429" i="4" s="1"/>
  <c r="M429" i="1"/>
  <c r="M429" i="4" s="1"/>
  <c r="AD429" i="4" s="1"/>
  <c r="J429" i="1"/>
  <c r="J429" i="4" s="1"/>
  <c r="AA429" i="4" s="1"/>
  <c r="N429" i="1"/>
  <c r="N429" i="4" s="1"/>
  <c r="AE429" i="4" s="1"/>
  <c r="H381" i="1"/>
  <c r="H381" i="4" s="1"/>
  <c r="Y381" i="4" s="1"/>
  <c r="P381" i="1"/>
  <c r="P381" i="4" s="1"/>
  <c r="AG381" i="4" s="1"/>
  <c r="K381" i="1"/>
  <c r="K381" i="4" s="1"/>
  <c r="AB381" i="4" s="1"/>
  <c r="S381" i="1"/>
  <c r="S381" i="4" s="1"/>
  <c r="AJ381" i="4" s="1"/>
  <c r="G381" i="1"/>
  <c r="G381" i="4" s="1"/>
  <c r="X381" i="4" s="1"/>
  <c r="R381" i="1"/>
  <c r="R381" i="4" s="1"/>
  <c r="AI381" i="4" s="1"/>
  <c r="L381" i="1"/>
  <c r="L381" i="4" s="1"/>
  <c r="AC381" i="4" s="1"/>
  <c r="V381" i="1"/>
  <c r="V381" i="4" s="1"/>
  <c r="AM381" i="4" s="1"/>
  <c r="N381" i="1"/>
  <c r="N381" i="4" s="1"/>
  <c r="AE381" i="4" s="1"/>
  <c r="T381" i="1"/>
  <c r="T381" i="4" s="1"/>
  <c r="AK381" i="4" s="1"/>
  <c r="M381" i="1"/>
  <c r="M381" i="4" s="1"/>
  <c r="AD381" i="4" s="1"/>
  <c r="F381" i="1"/>
  <c r="F381" i="4" s="1"/>
  <c r="W381" i="4" s="1"/>
  <c r="J381" i="1"/>
  <c r="J381" i="4" s="1"/>
  <c r="AA381" i="4" s="1"/>
  <c r="O381" i="1"/>
  <c r="O381" i="4" s="1"/>
  <c r="AF381" i="4" s="1"/>
  <c r="Q381" i="1"/>
  <c r="Q381" i="4" s="1"/>
  <c r="AH381" i="4" s="1"/>
  <c r="I381" i="1"/>
  <c r="I381" i="4" s="1"/>
  <c r="Z381" i="4" s="1"/>
  <c r="U381" i="1"/>
  <c r="U381" i="4" s="1"/>
  <c r="AL381" i="4" s="1"/>
  <c r="H317" i="1"/>
  <c r="H317" i="4" s="1"/>
  <c r="Y317" i="4" s="1"/>
  <c r="P317" i="1"/>
  <c r="P317" i="4" s="1"/>
  <c r="AG317" i="4" s="1"/>
  <c r="K317" i="1"/>
  <c r="K317" i="4" s="1"/>
  <c r="AB317" i="4" s="1"/>
  <c r="S317" i="1"/>
  <c r="S317" i="4" s="1"/>
  <c r="AJ317" i="4" s="1"/>
  <c r="G317" i="1"/>
  <c r="G317" i="4" s="1"/>
  <c r="X317" i="4" s="1"/>
  <c r="R317" i="1"/>
  <c r="R317" i="4" s="1"/>
  <c r="AI317" i="4" s="1"/>
  <c r="L317" i="1"/>
  <c r="L317" i="4" s="1"/>
  <c r="AC317" i="4" s="1"/>
  <c r="V317" i="1"/>
  <c r="V317" i="4" s="1"/>
  <c r="AM317" i="4" s="1"/>
  <c r="I317" i="1"/>
  <c r="I317" i="4" s="1"/>
  <c r="Z317" i="4" s="1"/>
  <c r="O317" i="1"/>
  <c r="O317" i="4" s="1"/>
  <c r="AF317" i="4" s="1"/>
  <c r="Q317" i="1"/>
  <c r="Q317" i="4" s="1"/>
  <c r="AH317" i="4" s="1"/>
  <c r="F317" i="1"/>
  <c r="F317" i="4" s="1"/>
  <c r="W317" i="4" s="1"/>
  <c r="N317" i="1"/>
  <c r="N317" i="4" s="1"/>
  <c r="AE317" i="4" s="1"/>
  <c r="T317" i="1"/>
  <c r="T317" i="4" s="1"/>
  <c r="AK317" i="4" s="1"/>
  <c r="U317" i="1"/>
  <c r="U317" i="4" s="1"/>
  <c r="AL317" i="4" s="1"/>
  <c r="M317" i="1"/>
  <c r="M317" i="4" s="1"/>
  <c r="AD317" i="4" s="1"/>
  <c r="J317" i="1"/>
  <c r="J317" i="4" s="1"/>
  <c r="AA317" i="4" s="1"/>
  <c r="I253" i="1"/>
  <c r="I253" i="4" s="1"/>
  <c r="Z253" i="4" s="1"/>
  <c r="Q253" i="1"/>
  <c r="Q253" i="4" s="1"/>
  <c r="AH253" i="4" s="1"/>
  <c r="L253" i="1"/>
  <c r="L253" i="4" s="1"/>
  <c r="AC253" i="4" s="1"/>
  <c r="T253" i="1"/>
  <c r="T253" i="4" s="1"/>
  <c r="AK253" i="4" s="1"/>
  <c r="H253" i="1"/>
  <c r="H253" i="4" s="1"/>
  <c r="Y253" i="4" s="1"/>
  <c r="S253" i="1"/>
  <c r="S253" i="4" s="1"/>
  <c r="AJ253" i="4" s="1"/>
  <c r="M253" i="1"/>
  <c r="M253" i="4" s="1"/>
  <c r="AD253" i="4" s="1"/>
  <c r="G253" i="1"/>
  <c r="G253" i="4" s="1"/>
  <c r="X253" i="4" s="1"/>
  <c r="V253" i="1"/>
  <c r="V253" i="4" s="1"/>
  <c r="AM253" i="4" s="1"/>
  <c r="O253" i="1"/>
  <c r="O253" i="4" s="1"/>
  <c r="AF253" i="4" s="1"/>
  <c r="P253" i="1"/>
  <c r="P253" i="4" s="1"/>
  <c r="AG253" i="4" s="1"/>
  <c r="F253" i="1"/>
  <c r="F253" i="4" s="1"/>
  <c r="W253" i="4" s="1"/>
  <c r="U253" i="1"/>
  <c r="U253" i="4" s="1"/>
  <c r="AL253" i="4" s="1"/>
  <c r="R253" i="1"/>
  <c r="R253" i="4" s="1"/>
  <c r="AI253" i="4" s="1"/>
  <c r="K253" i="1"/>
  <c r="K253" i="4" s="1"/>
  <c r="AB253" i="4" s="1"/>
  <c r="J253" i="1"/>
  <c r="J253" i="4" s="1"/>
  <c r="AA253" i="4" s="1"/>
  <c r="N253" i="1"/>
  <c r="N253" i="4" s="1"/>
  <c r="AE253" i="4" s="1"/>
  <c r="G197" i="1"/>
  <c r="G197" i="4" s="1"/>
  <c r="X197" i="4" s="1"/>
  <c r="O197" i="1"/>
  <c r="O197" i="4" s="1"/>
  <c r="AF197" i="4" s="1"/>
  <c r="J197" i="1"/>
  <c r="J197" i="4" s="1"/>
  <c r="AA197" i="4" s="1"/>
  <c r="R197" i="1"/>
  <c r="R197" i="4" s="1"/>
  <c r="AI197" i="4" s="1"/>
  <c r="P197" i="1"/>
  <c r="P197" i="4" s="1"/>
  <c r="AG197" i="4" s="1"/>
  <c r="I197" i="1"/>
  <c r="I197" i="4" s="1"/>
  <c r="Z197" i="4" s="1"/>
  <c r="T197" i="1"/>
  <c r="T197" i="4" s="1"/>
  <c r="AK197" i="4" s="1"/>
  <c r="H197" i="1"/>
  <c r="H197" i="4" s="1"/>
  <c r="Y197" i="4" s="1"/>
  <c r="V197" i="1"/>
  <c r="V197" i="4" s="1"/>
  <c r="AM197" i="4" s="1"/>
  <c r="M197" i="1"/>
  <c r="M197" i="4" s="1"/>
  <c r="AD197" i="4" s="1"/>
  <c r="S197" i="1"/>
  <c r="S197" i="4" s="1"/>
  <c r="AJ197" i="4" s="1"/>
  <c r="U197" i="1"/>
  <c r="U197" i="4" s="1"/>
  <c r="AL197" i="4" s="1"/>
  <c r="N197" i="1"/>
  <c r="N197" i="4" s="1"/>
  <c r="AE197" i="4" s="1"/>
  <c r="Q197" i="1"/>
  <c r="Q197" i="4" s="1"/>
  <c r="AH197" i="4" s="1"/>
  <c r="L197" i="1"/>
  <c r="L197" i="4" s="1"/>
  <c r="AC197" i="4" s="1"/>
  <c r="K197" i="1"/>
  <c r="K197" i="4" s="1"/>
  <c r="AB197" i="4" s="1"/>
  <c r="F197" i="1"/>
  <c r="F197" i="4" s="1"/>
  <c r="W197" i="4" s="1"/>
  <c r="I109" i="1"/>
  <c r="I109" i="4" s="1"/>
  <c r="Z109" i="4" s="1"/>
  <c r="Q109" i="1"/>
  <c r="Q109" i="4" s="1"/>
  <c r="AH109" i="4" s="1"/>
  <c r="L109" i="1"/>
  <c r="L109" i="4" s="1"/>
  <c r="AC109" i="4" s="1"/>
  <c r="T109" i="1"/>
  <c r="T109" i="4" s="1"/>
  <c r="AK109" i="4" s="1"/>
  <c r="O109" i="1"/>
  <c r="O109" i="4" s="1"/>
  <c r="AF109" i="4" s="1"/>
  <c r="H109" i="1"/>
  <c r="H109" i="4" s="1"/>
  <c r="Y109" i="4" s="1"/>
  <c r="S109" i="1"/>
  <c r="S109" i="4" s="1"/>
  <c r="AJ109" i="4" s="1"/>
  <c r="M109" i="1"/>
  <c r="M109" i="4" s="1"/>
  <c r="AD109" i="4" s="1"/>
  <c r="F109" i="1"/>
  <c r="F109" i="4" s="1"/>
  <c r="W109" i="4" s="1"/>
  <c r="U109" i="1"/>
  <c r="U109" i="4" s="1"/>
  <c r="AL109" i="4" s="1"/>
  <c r="G109" i="1"/>
  <c r="G109" i="4" s="1"/>
  <c r="X109" i="4" s="1"/>
  <c r="V109" i="1"/>
  <c r="V109" i="4" s="1"/>
  <c r="AM109" i="4" s="1"/>
  <c r="K109" i="1"/>
  <c r="K109" i="4" s="1"/>
  <c r="AB109" i="4" s="1"/>
  <c r="J109" i="1"/>
  <c r="J109" i="4" s="1"/>
  <c r="AA109" i="4" s="1"/>
  <c r="N109" i="1"/>
  <c r="N109" i="4" s="1"/>
  <c r="AE109" i="4" s="1"/>
  <c r="R109" i="1"/>
  <c r="R109" i="4" s="1"/>
  <c r="AI109" i="4" s="1"/>
  <c r="P109" i="1"/>
  <c r="P109" i="4" s="1"/>
  <c r="AG109" i="4" s="1"/>
  <c r="J505" i="1"/>
  <c r="J505" i="4" s="1"/>
  <c r="AA505" i="4" s="1"/>
  <c r="N501" i="1"/>
  <c r="N501" i="4" s="1"/>
  <c r="AE501" i="4" s="1"/>
  <c r="R497" i="1"/>
  <c r="R497" i="4" s="1"/>
  <c r="AI497" i="4" s="1"/>
  <c r="F493" i="1"/>
  <c r="F493" i="4" s="1"/>
  <c r="W493" i="4" s="1"/>
  <c r="J489" i="1"/>
  <c r="J489" i="4" s="1"/>
  <c r="AA489" i="4" s="1"/>
  <c r="R481" i="1"/>
  <c r="R481" i="4" s="1"/>
  <c r="AI481" i="4" s="1"/>
  <c r="V477" i="1"/>
  <c r="V477" i="4" s="1"/>
  <c r="AM477" i="4" s="1"/>
  <c r="F465" i="1"/>
  <c r="F465" i="4" s="1"/>
  <c r="W465" i="4" s="1"/>
  <c r="L485" i="1"/>
  <c r="L485" i="4" s="1"/>
  <c r="AC485" i="4" s="1"/>
  <c r="T485" i="1"/>
  <c r="T485" i="4" s="1"/>
  <c r="AK485" i="4" s="1"/>
  <c r="M485" i="1"/>
  <c r="M485" i="4" s="1"/>
  <c r="AD485" i="4" s="1"/>
  <c r="U485" i="1"/>
  <c r="U485" i="4" s="1"/>
  <c r="AL485" i="4" s="1"/>
  <c r="G485" i="1"/>
  <c r="G485" i="4" s="1"/>
  <c r="X485" i="4" s="1"/>
  <c r="O485" i="1"/>
  <c r="O485" i="4" s="1"/>
  <c r="AF485" i="4" s="1"/>
  <c r="H485" i="1"/>
  <c r="H485" i="4" s="1"/>
  <c r="Y485" i="4" s="1"/>
  <c r="P485" i="1"/>
  <c r="P485" i="4" s="1"/>
  <c r="AG485" i="4" s="1"/>
  <c r="I485" i="1"/>
  <c r="I485" i="4" s="1"/>
  <c r="Z485" i="4" s="1"/>
  <c r="Q485" i="1"/>
  <c r="Q485" i="4" s="1"/>
  <c r="AH485" i="4" s="1"/>
  <c r="K485" i="1"/>
  <c r="K485" i="4" s="1"/>
  <c r="AB485" i="4" s="1"/>
  <c r="S485" i="1"/>
  <c r="S485" i="4" s="1"/>
  <c r="AJ485" i="4" s="1"/>
  <c r="L445" i="1"/>
  <c r="L445" i="4" s="1"/>
  <c r="AC445" i="4" s="1"/>
  <c r="T445" i="1"/>
  <c r="T445" i="4" s="1"/>
  <c r="AK445" i="4" s="1"/>
  <c r="G445" i="1"/>
  <c r="G445" i="4" s="1"/>
  <c r="X445" i="4" s="1"/>
  <c r="O445" i="1"/>
  <c r="O445" i="4" s="1"/>
  <c r="AF445" i="4" s="1"/>
  <c r="H445" i="1"/>
  <c r="H445" i="4" s="1"/>
  <c r="Y445" i="4" s="1"/>
  <c r="P445" i="1"/>
  <c r="P445" i="4" s="1"/>
  <c r="AG445" i="4" s="1"/>
  <c r="K445" i="1"/>
  <c r="K445" i="4" s="1"/>
  <c r="AB445" i="4" s="1"/>
  <c r="S445" i="1"/>
  <c r="S445" i="4" s="1"/>
  <c r="AJ445" i="4" s="1"/>
  <c r="Q445" i="1"/>
  <c r="Q445" i="4" s="1"/>
  <c r="AH445" i="4" s="1"/>
  <c r="R445" i="1"/>
  <c r="R445" i="4" s="1"/>
  <c r="AI445" i="4" s="1"/>
  <c r="F445" i="1"/>
  <c r="F445" i="4" s="1"/>
  <c r="W445" i="4" s="1"/>
  <c r="V445" i="1"/>
  <c r="V445" i="4" s="1"/>
  <c r="AM445" i="4" s="1"/>
  <c r="M445" i="1"/>
  <c r="M445" i="4" s="1"/>
  <c r="AD445" i="4" s="1"/>
  <c r="I445" i="1"/>
  <c r="I445" i="4" s="1"/>
  <c r="Z445" i="4" s="1"/>
  <c r="J445" i="1"/>
  <c r="J445" i="4" s="1"/>
  <c r="AA445" i="4" s="1"/>
  <c r="N445" i="1"/>
  <c r="N445" i="4" s="1"/>
  <c r="AE445" i="4" s="1"/>
  <c r="I397" i="1"/>
  <c r="I397" i="4" s="1"/>
  <c r="Z397" i="4" s="1"/>
  <c r="Q397" i="1"/>
  <c r="Q397" i="4" s="1"/>
  <c r="AH397" i="4" s="1"/>
  <c r="L397" i="1"/>
  <c r="L397" i="4" s="1"/>
  <c r="AC397" i="4" s="1"/>
  <c r="T397" i="1"/>
  <c r="T397" i="4" s="1"/>
  <c r="AK397" i="4" s="1"/>
  <c r="J397" i="1"/>
  <c r="J397" i="4" s="1"/>
  <c r="AA397" i="4" s="1"/>
  <c r="U397" i="1"/>
  <c r="U397" i="4" s="1"/>
  <c r="AL397" i="4" s="1"/>
  <c r="O397" i="1"/>
  <c r="O397" i="4" s="1"/>
  <c r="AF397" i="4" s="1"/>
  <c r="N397" i="1"/>
  <c r="N397" i="4" s="1"/>
  <c r="AE397" i="4" s="1"/>
  <c r="F397" i="1"/>
  <c r="F397" i="4" s="1"/>
  <c r="W397" i="4" s="1"/>
  <c r="S397" i="1"/>
  <c r="S397" i="4" s="1"/>
  <c r="AJ397" i="4" s="1"/>
  <c r="G397" i="1"/>
  <c r="G397" i="4" s="1"/>
  <c r="X397" i="4" s="1"/>
  <c r="V397" i="1"/>
  <c r="V397" i="4" s="1"/>
  <c r="AM397" i="4" s="1"/>
  <c r="M397" i="1"/>
  <c r="M397" i="4" s="1"/>
  <c r="AD397" i="4" s="1"/>
  <c r="H397" i="1"/>
  <c r="H397" i="4" s="1"/>
  <c r="Y397" i="4" s="1"/>
  <c r="K397" i="1"/>
  <c r="K397" i="4" s="1"/>
  <c r="AB397" i="4" s="1"/>
  <c r="P397" i="1"/>
  <c r="P397" i="4" s="1"/>
  <c r="AG397" i="4" s="1"/>
  <c r="R397" i="1"/>
  <c r="R397" i="4" s="1"/>
  <c r="AI397" i="4" s="1"/>
  <c r="H333" i="1"/>
  <c r="H333" i="4" s="1"/>
  <c r="Y333" i="4" s="1"/>
  <c r="P333" i="1"/>
  <c r="P333" i="4" s="1"/>
  <c r="AG333" i="4" s="1"/>
  <c r="K333" i="1"/>
  <c r="K333" i="4" s="1"/>
  <c r="AB333" i="4" s="1"/>
  <c r="S333" i="1"/>
  <c r="S333" i="4" s="1"/>
  <c r="AJ333" i="4" s="1"/>
  <c r="M333" i="1"/>
  <c r="M333" i="4" s="1"/>
  <c r="AD333" i="4" s="1"/>
  <c r="F333" i="1"/>
  <c r="F333" i="4" s="1"/>
  <c r="W333" i="4" s="1"/>
  <c r="Q333" i="1"/>
  <c r="Q333" i="4" s="1"/>
  <c r="AH333" i="4" s="1"/>
  <c r="T333" i="1"/>
  <c r="T333" i="4" s="1"/>
  <c r="AK333" i="4" s="1"/>
  <c r="J333" i="1"/>
  <c r="J333" i="4" s="1"/>
  <c r="AA333" i="4" s="1"/>
  <c r="L333" i="1"/>
  <c r="L333" i="4" s="1"/>
  <c r="AC333" i="4" s="1"/>
  <c r="R333" i="1"/>
  <c r="R333" i="4" s="1"/>
  <c r="AI333" i="4" s="1"/>
  <c r="U333" i="1"/>
  <c r="U333" i="4" s="1"/>
  <c r="AL333" i="4" s="1"/>
  <c r="V333" i="1"/>
  <c r="V333" i="4" s="1"/>
  <c r="AM333" i="4" s="1"/>
  <c r="G333" i="1"/>
  <c r="G333" i="4" s="1"/>
  <c r="X333" i="4" s="1"/>
  <c r="I333" i="1"/>
  <c r="I333" i="4" s="1"/>
  <c r="Z333" i="4" s="1"/>
  <c r="O333" i="1"/>
  <c r="O333" i="4" s="1"/>
  <c r="AF333" i="4" s="1"/>
  <c r="N333" i="1"/>
  <c r="N333" i="4" s="1"/>
  <c r="AE333" i="4" s="1"/>
  <c r="H285" i="1"/>
  <c r="H285" i="4" s="1"/>
  <c r="Y285" i="4" s="1"/>
  <c r="P285" i="1"/>
  <c r="P285" i="4" s="1"/>
  <c r="AG285" i="4" s="1"/>
  <c r="K285" i="1"/>
  <c r="K285" i="4" s="1"/>
  <c r="AB285" i="4" s="1"/>
  <c r="S285" i="1"/>
  <c r="S285" i="4" s="1"/>
  <c r="AJ285" i="4" s="1"/>
  <c r="M285" i="1"/>
  <c r="M285" i="4" s="1"/>
  <c r="AD285" i="4" s="1"/>
  <c r="G285" i="1"/>
  <c r="G285" i="4" s="1"/>
  <c r="X285" i="4" s="1"/>
  <c r="R285" i="1"/>
  <c r="R285" i="4" s="1"/>
  <c r="AI285" i="4" s="1"/>
  <c r="I285" i="1"/>
  <c r="I285" i="4" s="1"/>
  <c r="Z285" i="4" s="1"/>
  <c r="T285" i="1"/>
  <c r="T285" i="4" s="1"/>
  <c r="AK285" i="4" s="1"/>
  <c r="L285" i="1"/>
  <c r="L285" i="4" s="1"/>
  <c r="AC285" i="4" s="1"/>
  <c r="V285" i="1"/>
  <c r="V285" i="4" s="1"/>
  <c r="AM285" i="4" s="1"/>
  <c r="J285" i="1"/>
  <c r="J285" i="4" s="1"/>
  <c r="AA285" i="4" s="1"/>
  <c r="U285" i="1"/>
  <c r="U285" i="4" s="1"/>
  <c r="AL285" i="4" s="1"/>
  <c r="N285" i="1"/>
  <c r="N285" i="4" s="1"/>
  <c r="AE285" i="4" s="1"/>
  <c r="O285" i="1"/>
  <c r="O285" i="4" s="1"/>
  <c r="AF285" i="4" s="1"/>
  <c r="F285" i="1"/>
  <c r="F285" i="4" s="1"/>
  <c r="W285" i="4" s="1"/>
  <c r="Q285" i="1"/>
  <c r="Q285" i="4" s="1"/>
  <c r="AH285" i="4" s="1"/>
  <c r="I229" i="1"/>
  <c r="I229" i="4" s="1"/>
  <c r="Z229" i="4" s="1"/>
  <c r="Q229" i="1"/>
  <c r="Q229" i="4" s="1"/>
  <c r="AH229" i="4" s="1"/>
  <c r="L229" i="1"/>
  <c r="L229" i="4" s="1"/>
  <c r="AC229" i="4" s="1"/>
  <c r="T229" i="1"/>
  <c r="T229" i="4" s="1"/>
  <c r="AK229" i="4" s="1"/>
  <c r="K229" i="1"/>
  <c r="K229" i="4" s="1"/>
  <c r="AB229" i="4" s="1"/>
  <c r="V229" i="1"/>
  <c r="V229" i="4" s="1"/>
  <c r="AM229" i="4" s="1"/>
  <c r="O229" i="1"/>
  <c r="O229" i="4" s="1"/>
  <c r="AF229" i="4" s="1"/>
  <c r="H229" i="1"/>
  <c r="H229" i="4" s="1"/>
  <c r="Y229" i="4" s="1"/>
  <c r="J229" i="1"/>
  <c r="J229" i="4" s="1"/>
  <c r="AA229" i="4" s="1"/>
  <c r="S229" i="1"/>
  <c r="S229" i="4" s="1"/>
  <c r="AJ229" i="4" s="1"/>
  <c r="M229" i="1"/>
  <c r="M229" i="4" s="1"/>
  <c r="AD229" i="4" s="1"/>
  <c r="N229" i="1"/>
  <c r="N229" i="4" s="1"/>
  <c r="AE229" i="4" s="1"/>
  <c r="R229" i="1"/>
  <c r="R229" i="4" s="1"/>
  <c r="AI229" i="4" s="1"/>
  <c r="P229" i="1"/>
  <c r="P229" i="4" s="1"/>
  <c r="AG229" i="4" s="1"/>
  <c r="G229" i="1"/>
  <c r="G229" i="4" s="1"/>
  <c r="X229" i="4" s="1"/>
  <c r="U229" i="1"/>
  <c r="U229" i="4" s="1"/>
  <c r="AL229" i="4" s="1"/>
  <c r="F229" i="1"/>
  <c r="F229" i="4" s="1"/>
  <c r="W229" i="4" s="1"/>
  <c r="G165" i="1"/>
  <c r="G165" i="4" s="1"/>
  <c r="X165" i="4" s="1"/>
  <c r="O165" i="1"/>
  <c r="O165" i="4" s="1"/>
  <c r="AF165" i="4" s="1"/>
  <c r="J165" i="1"/>
  <c r="J165" i="4" s="1"/>
  <c r="AA165" i="4" s="1"/>
  <c r="R165" i="1"/>
  <c r="R165" i="4" s="1"/>
  <c r="AI165" i="4" s="1"/>
  <c r="P165" i="1"/>
  <c r="P165" i="4" s="1"/>
  <c r="AG165" i="4" s="1"/>
  <c r="I165" i="1"/>
  <c r="I165" i="4" s="1"/>
  <c r="Z165" i="4" s="1"/>
  <c r="T165" i="1"/>
  <c r="T165" i="4" s="1"/>
  <c r="AK165" i="4" s="1"/>
  <c r="F165" i="1"/>
  <c r="F165" i="4" s="1"/>
  <c r="W165" i="4" s="1"/>
  <c r="U165" i="1"/>
  <c r="U165" i="4" s="1"/>
  <c r="AL165" i="4" s="1"/>
  <c r="H165" i="1"/>
  <c r="H165" i="4" s="1"/>
  <c r="Y165" i="4" s="1"/>
  <c r="V165" i="1"/>
  <c r="V165" i="4" s="1"/>
  <c r="AM165" i="4" s="1"/>
  <c r="K165" i="1"/>
  <c r="K165" i="4" s="1"/>
  <c r="AB165" i="4" s="1"/>
  <c r="L165" i="1"/>
  <c r="L165" i="4" s="1"/>
  <c r="AC165" i="4" s="1"/>
  <c r="N165" i="1"/>
  <c r="N165" i="4" s="1"/>
  <c r="AE165" i="4" s="1"/>
  <c r="Q165" i="1"/>
  <c r="Q165" i="4" s="1"/>
  <c r="AH165" i="4" s="1"/>
  <c r="M165" i="1"/>
  <c r="M165" i="4" s="1"/>
  <c r="AD165" i="4" s="1"/>
  <c r="S165" i="1"/>
  <c r="S165" i="4" s="1"/>
  <c r="AJ165" i="4" s="1"/>
  <c r="M69" i="1"/>
  <c r="M69" i="4" s="1"/>
  <c r="AD69" i="4" s="1"/>
  <c r="U69" i="1"/>
  <c r="U69" i="4" s="1"/>
  <c r="AL69" i="4" s="1"/>
  <c r="H69" i="1"/>
  <c r="H69" i="4" s="1"/>
  <c r="Y69" i="4" s="1"/>
  <c r="P69" i="1"/>
  <c r="P69" i="4" s="1"/>
  <c r="AG69" i="4" s="1"/>
  <c r="N69" i="1"/>
  <c r="N69" i="4" s="1"/>
  <c r="AE69" i="4" s="1"/>
  <c r="G69" i="1"/>
  <c r="G69" i="4" s="1"/>
  <c r="X69" i="4" s="1"/>
  <c r="R69" i="1"/>
  <c r="R69" i="4" s="1"/>
  <c r="AI69" i="4" s="1"/>
  <c r="I69" i="1"/>
  <c r="I69" i="4" s="1"/>
  <c r="Z69" i="4" s="1"/>
  <c r="V69" i="1"/>
  <c r="V69" i="4" s="1"/>
  <c r="AM69" i="4" s="1"/>
  <c r="O69" i="1"/>
  <c r="O69" i="4" s="1"/>
  <c r="AF69" i="4" s="1"/>
  <c r="Q69" i="1"/>
  <c r="Q69" i="4" s="1"/>
  <c r="AH69" i="4" s="1"/>
  <c r="F69" i="1"/>
  <c r="F69" i="4" s="1"/>
  <c r="W69" i="4" s="1"/>
  <c r="T69" i="1"/>
  <c r="T69" i="4" s="1"/>
  <c r="AK69" i="4" s="1"/>
  <c r="J69" i="1"/>
  <c r="J69" i="4" s="1"/>
  <c r="AA69" i="4" s="1"/>
  <c r="K69" i="1"/>
  <c r="K69" i="4" s="1"/>
  <c r="AB69" i="4" s="1"/>
  <c r="L69" i="1"/>
  <c r="L69" i="4" s="1"/>
  <c r="AC69" i="4" s="1"/>
  <c r="S69" i="1"/>
  <c r="S69" i="4" s="1"/>
  <c r="AJ69" i="4" s="1"/>
  <c r="F505" i="1"/>
  <c r="F505" i="4" s="1"/>
  <c r="W505" i="4" s="1"/>
  <c r="J501" i="1"/>
  <c r="J501" i="4" s="1"/>
  <c r="AA501" i="4" s="1"/>
  <c r="N497" i="1"/>
  <c r="N497" i="4" s="1"/>
  <c r="AE497" i="4" s="1"/>
  <c r="F489" i="1"/>
  <c r="F489" i="4" s="1"/>
  <c r="W489" i="4" s="1"/>
  <c r="J485" i="1"/>
  <c r="J485" i="4" s="1"/>
  <c r="AA485" i="4" s="1"/>
  <c r="N481" i="1"/>
  <c r="N481" i="4" s="1"/>
  <c r="AE481" i="4" s="1"/>
  <c r="R477" i="1"/>
  <c r="R477" i="4" s="1"/>
  <c r="AI477" i="4" s="1"/>
  <c r="V473" i="1"/>
  <c r="V473" i="4" s="1"/>
  <c r="AM473" i="4" s="1"/>
  <c r="Q461" i="1"/>
  <c r="Q461" i="4" s="1"/>
  <c r="AH461" i="4" s="1"/>
  <c r="L469" i="1"/>
  <c r="L469" i="4" s="1"/>
  <c r="AC469" i="4" s="1"/>
  <c r="H469" i="1"/>
  <c r="H469" i="4" s="1"/>
  <c r="Y469" i="4" s="1"/>
  <c r="K469" i="1"/>
  <c r="K469" i="4" s="1"/>
  <c r="AB469" i="4" s="1"/>
  <c r="T469" i="1"/>
  <c r="T469" i="4" s="1"/>
  <c r="AK469" i="4" s="1"/>
  <c r="M469" i="1"/>
  <c r="M469" i="4" s="1"/>
  <c r="AD469" i="4" s="1"/>
  <c r="U469" i="1"/>
  <c r="U469" i="4" s="1"/>
  <c r="AL469" i="4" s="1"/>
  <c r="O469" i="1"/>
  <c r="O469" i="4" s="1"/>
  <c r="AF469" i="4" s="1"/>
  <c r="F469" i="1"/>
  <c r="F469" i="4" s="1"/>
  <c r="W469" i="4" s="1"/>
  <c r="P469" i="1"/>
  <c r="P469" i="4" s="1"/>
  <c r="AG469" i="4" s="1"/>
  <c r="G469" i="1"/>
  <c r="G469" i="4" s="1"/>
  <c r="X469" i="4" s="1"/>
  <c r="Q469" i="1"/>
  <c r="Q469" i="4" s="1"/>
  <c r="AH469" i="4" s="1"/>
  <c r="J469" i="1"/>
  <c r="J469" i="4" s="1"/>
  <c r="AA469" i="4" s="1"/>
  <c r="S469" i="1"/>
  <c r="S469" i="4" s="1"/>
  <c r="AJ469" i="4" s="1"/>
  <c r="H373" i="1"/>
  <c r="H373" i="4" s="1"/>
  <c r="Y373" i="4" s="1"/>
  <c r="P373" i="1"/>
  <c r="P373" i="4" s="1"/>
  <c r="AG373" i="4" s="1"/>
  <c r="K373" i="1"/>
  <c r="K373" i="4" s="1"/>
  <c r="AB373" i="4" s="1"/>
  <c r="S373" i="1"/>
  <c r="S373" i="4" s="1"/>
  <c r="AJ373" i="4" s="1"/>
  <c r="O373" i="1"/>
  <c r="O373" i="4" s="1"/>
  <c r="AF373" i="4" s="1"/>
  <c r="I373" i="1"/>
  <c r="I373" i="4" s="1"/>
  <c r="Z373" i="4" s="1"/>
  <c r="T373" i="1"/>
  <c r="T373" i="4" s="1"/>
  <c r="AK373" i="4" s="1"/>
  <c r="G373" i="1"/>
  <c r="G373" i="4" s="1"/>
  <c r="X373" i="4" s="1"/>
  <c r="V373" i="1"/>
  <c r="V373" i="4" s="1"/>
  <c r="AM373" i="4" s="1"/>
  <c r="M373" i="1"/>
  <c r="M373" i="4" s="1"/>
  <c r="AD373" i="4" s="1"/>
  <c r="N373" i="1"/>
  <c r="N373" i="4" s="1"/>
  <c r="AE373" i="4" s="1"/>
  <c r="F373" i="1"/>
  <c r="F373" i="4" s="1"/>
  <c r="W373" i="4" s="1"/>
  <c r="U373" i="1"/>
  <c r="U373" i="4" s="1"/>
  <c r="AL373" i="4" s="1"/>
  <c r="J373" i="1"/>
  <c r="J373" i="4" s="1"/>
  <c r="AA373" i="4" s="1"/>
  <c r="L373" i="1"/>
  <c r="L373" i="4" s="1"/>
  <c r="AC373" i="4" s="1"/>
  <c r="R373" i="1"/>
  <c r="R373" i="4" s="1"/>
  <c r="AI373" i="4" s="1"/>
  <c r="Q373" i="1"/>
  <c r="Q373" i="4" s="1"/>
  <c r="AH373" i="4" s="1"/>
  <c r="I261" i="1"/>
  <c r="I261" i="4" s="1"/>
  <c r="Z261" i="4" s="1"/>
  <c r="Q261" i="1"/>
  <c r="Q261" i="4" s="1"/>
  <c r="AH261" i="4" s="1"/>
  <c r="L261" i="1"/>
  <c r="L261" i="4" s="1"/>
  <c r="AC261" i="4" s="1"/>
  <c r="T261" i="1"/>
  <c r="T261" i="4" s="1"/>
  <c r="AK261" i="4" s="1"/>
  <c r="K261" i="1"/>
  <c r="K261" i="4" s="1"/>
  <c r="AB261" i="4" s="1"/>
  <c r="V261" i="1"/>
  <c r="V261" i="4" s="1"/>
  <c r="AM261" i="4" s="1"/>
  <c r="O261" i="1"/>
  <c r="O261" i="4" s="1"/>
  <c r="AF261" i="4" s="1"/>
  <c r="N261" i="1"/>
  <c r="N261" i="4" s="1"/>
  <c r="AE261" i="4" s="1"/>
  <c r="G261" i="1"/>
  <c r="G261" i="4" s="1"/>
  <c r="X261" i="4" s="1"/>
  <c r="U261" i="1"/>
  <c r="U261" i="4" s="1"/>
  <c r="AL261" i="4" s="1"/>
  <c r="H261" i="1"/>
  <c r="H261" i="4" s="1"/>
  <c r="Y261" i="4" s="1"/>
  <c r="M261" i="1"/>
  <c r="M261" i="4" s="1"/>
  <c r="AD261" i="4" s="1"/>
  <c r="J261" i="1"/>
  <c r="J261" i="4" s="1"/>
  <c r="AA261" i="4" s="1"/>
  <c r="F261" i="1"/>
  <c r="F261" i="4" s="1"/>
  <c r="W261" i="4" s="1"/>
  <c r="S261" i="1"/>
  <c r="S261" i="4" s="1"/>
  <c r="AJ261" i="4" s="1"/>
  <c r="R261" i="1"/>
  <c r="R261" i="4" s="1"/>
  <c r="AI261" i="4" s="1"/>
  <c r="P261" i="1"/>
  <c r="P261" i="4" s="1"/>
  <c r="AG261" i="4" s="1"/>
  <c r="G149" i="1"/>
  <c r="G149" i="4" s="1"/>
  <c r="X149" i="4" s="1"/>
  <c r="O149" i="1"/>
  <c r="O149" i="4" s="1"/>
  <c r="AF149" i="4" s="1"/>
  <c r="J149" i="1"/>
  <c r="J149" i="4" s="1"/>
  <c r="AA149" i="4" s="1"/>
  <c r="R149" i="1"/>
  <c r="R149" i="4" s="1"/>
  <c r="AI149" i="4" s="1"/>
  <c r="K149" i="1"/>
  <c r="K149" i="4" s="1"/>
  <c r="AB149" i="4" s="1"/>
  <c r="U149" i="1"/>
  <c r="U149" i="4" s="1"/>
  <c r="AL149" i="4" s="1"/>
  <c r="N149" i="1"/>
  <c r="N149" i="4" s="1"/>
  <c r="AE149" i="4" s="1"/>
  <c r="H149" i="1"/>
  <c r="H149" i="4" s="1"/>
  <c r="Y149" i="4" s="1"/>
  <c r="V149" i="1"/>
  <c r="V149" i="4" s="1"/>
  <c r="AM149" i="4" s="1"/>
  <c r="I149" i="1"/>
  <c r="I149" i="4" s="1"/>
  <c r="Z149" i="4" s="1"/>
  <c r="L149" i="1"/>
  <c r="L149" i="4" s="1"/>
  <c r="AC149" i="4" s="1"/>
  <c r="M149" i="1"/>
  <c r="M149" i="4" s="1"/>
  <c r="AD149" i="4" s="1"/>
  <c r="Q149" i="1"/>
  <c r="Q149" i="4" s="1"/>
  <c r="AH149" i="4" s="1"/>
  <c r="S149" i="1"/>
  <c r="S149" i="4" s="1"/>
  <c r="AJ149" i="4" s="1"/>
  <c r="T149" i="1"/>
  <c r="T149" i="4" s="1"/>
  <c r="AK149" i="4" s="1"/>
  <c r="F149" i="1"/>
  <c r="F149" i="4" s="1"/>
  <c r="W149" i="4" s="1"/>
  <c r="P149" i="1"/>
  <c r="P149" i="4" s="1"/>
  <c r="AG149" i="4" s="1"/>
  <c r="F501" i="1"/>
  <c r="F501" i="4" s="1"/>
  <c r="W501" i="4" s="1"/>
  <c r="J497" i="1"/>
  <c r="J497" i="4" s="1"/>
  <c r="AA497" i="4" s="1"/>
  <c r="F485" i="1"/>
  <c r="F485" i="4" s="1"/>
  <c r="W485" i="4" s="1"/>
  <c r="J481" i="1"/>
  <c r="J481" i="4" s="1"/>
  <c r="AA481" i="4" s="1"/>
  <c r="R473" i="1"/>
  <c r="R473" i="4" s="1"/>
  <c r="AI473" i="4" s="1"/>
  <c r="V469" i="1"/>
  <c r="V469" i="4" s="1"/>
  <c r="AM469" i="4" s="1"/>
  <c r="L477" i="1"/>
  <c r="L477" i="4" s="1"/>
  <c r="AC477" i="4" s="1"/>
  <c r="T477" i="1"/>
  <c r="T477" i="4" s="1"/>
  <c r="AK477" i="4" s="1"/>
  <c r="M477" i="1"/>
  <c r="M477" i="4" s="1"/>
  <c r="AD477" i="4" s="1"/>
  <c r="U477" i="1"/>
  <c r="U477" i="4" s="1"/>
  <c r="AL477" i="4" s="1"/>
  <c r="G477" i="1"/>
  <c r="G477" i="4" s="1"/>
  <c r="X477" i="4" s="1"/>
  <c r="O477" i="1"/>
  <c r="O477" i="4" s="1"/>
  <c r="AF477" i="4" s="1"/>
  <c r="H477" i="1"/>
  <c r="H477" i="4" s="1"/>
  <c r="Y477" i="4" s="1"/>
  <c r="P477" i="1"/>
  <c r="P477" i="4" s="1"/>
  <c r="AG477" i="4" s="1"/>
  <c r="I477" i="1"/>
  <c r="I477" i="4" s="1"/>
  <c r="Z477" i="4" s="1"/>
  <c r="Q477" i="1"/>
  <c r="Q477" i="4" s="1"/>
  <c r="AH477" i="4" s="1"/>
  <c r="K477" i="1"/>
  <c r="K477" i="4" s="1"/>
  <c r="AB477" i="4" s="1"/>
  <c r="S477" i="1"/>
  <c r="S477" i="4" s="1"/>
  <c r="AJ477" i="4" s="1"/>
  <c r="H357" i="1"/>
  <c r="H357" i="4" s="1"/>
  <c r="Y357" i="4" s="1"/>
  <c r="P357" i="1"/>
  <c r="P357" i="4" s="1"/>
  <c r="AG357" i="4" s="1"/>
  <c r="K357" i="1"/>
  <c r="K357" i="4" s="1"/>
  <c r="AB357" i="4" s="1"/>
  <c r="S357" i="1"/>
  <c r="S357" i="4" s="1"/>
  <c r="AJ357" i="4" s="1"/>
  <c r="J357" i="1"/>
  <c r="J357" i="4" s="1"/>
  <c r="AA357" i="4" s="1"/>
  <c r="U357" i="1"/>
  <c r="U357" i="4" s="1"/>
  <c r="AL357" i="4" s="1"/>
  <c r="N357" i="1"/>
  <c r="N357" i="4" s="1"/>
  <c r="AE357" i="4" s="1"/>
  <c r="I357" i="1"/>
  <c r="I357" i="4" s="1"/>
  <c r="Z357" i="4" s="1"/>
  <c r="O357" i="1"/>
  <c r="O357" i="4" s="1"/>
  <c r="AF357" i="4" s="1"/>
  <c r="Q357" i="1"/>
  <c r="Q357" i="4" s="1"/>
  <c r="AH357" i="4" s="1"/>
  <c r="G357" i="1"/>
  <c r="G357" i="4" s="1"/>
  <c r="X357" i="4" s="1"/>
  <c r="V357" i="1"/>
  <c r="V357" i="4" s="1"/>
  <c r="AM357" i="4" s="1"/>
  <c r="L357" i="1"/>
  <c r="L357" i="4" s="1"/>
  <c r="AC357" i="4" s="1"/>
  <c r="M357" i="1"/>
  <c r="M357" i="4" s="1"/>
  <c r="AD357" i="4" s="1"/>
  <c r="T357" i="1"/>
  <c r="T357" i="4" s="1"/>
  <c r="AK357" i="4" s="1"/>
  <c r="F357" i="1"/>
  <c r="F357" i="4" s="1"/>
  <c r="W357" i="4" s="1"/>
  <c r="R357" i="1"/>
  <c r="R357" i="4" s="1"/>
  <c r="AI357" i="4" s="1"/>
  <c r="H293" i="1"/>
  <c r="H293" i="4" s="1"/>
  <c r="Y293" i="4" s="1"/>
  <c r="P293" i="1"/>
  <c r="P293" i="4" s="1"/>
  <c r="AG293" i="4" s="1"/>
  <c r="K293" i="1"/>
  <c r="K293" i="4" s="1"/>
  <c r="AB293" i="4" s="1"/>
  <c r="S293" i="1"/>
  <c r="S293" i="4" s="1"/>
  <c r="AJ293" i="4" s="1"/>
  <c r="O293" i="1"/>
  <c r="O293" i="4" s="1"/>
  <c r="AF293" i="4" s="1"/>
  <c r="J293" i="1"/>
  <c r="J293" i="4" s="1"/>
  <c r="AA293" i="4" s="1"/>
  <c r="U293" i="1"/>
  <c r="U293" i="4" s="1"/>
  <c r="AL293" i="4" s="1"/>
  <c r="L293" i="1"/>
  <c r="L293" i="4" s="1"/>
  <c r="AC293" i="4" s="1"/>
  <c r="V293" i="1"/>
  <c r="V293" i="4" s="1"/>
  <c r="AM293" i="4" s="1"/>
  <c r="N293" i="1"/>
  <c r="N293" i="4" s="1"/>
  <c r="AE293" i="4" s="1"/>
  <c r="M293" i="1"/>
  <c r="M293" i="4" s="1"/>
  <c r="AD293" i="4" s="1"/>
  <c r="G293" i="1"/>
  <c r="G293" i="4" s="1"/>
  <c r="X293" i="4" s="1"/>
  <c r="R293" i="1"/>
  <c r="R293" i="4" s="1"/>
  <c r="AI293" i="4" s="1"/>
  <c r="T293" i="1"/>
  <c r="T293" i="4" s="1"/>
  <c r="AK293" i="4" s="1"/>
  <c r="F293" i="1"/>
  <c r="F293" i="4" s="1"/>
  <c r="W293" i="4" s="1"/>
  <c r="I293" i="1"/>
  <c r="I293" i="4" s="1"/>
  <c r="Z293" i="4" s="1"/>
  <c r="Q293" i="1"/>
  <c r="Q293" i="4" s="1"/>
  <c r="AH293" i="4" s="1"/>
  <c r="I237" i="1"/>
  <c r="I237" i="4" s="1"/>
  <c r="Z237" i="4" s="1"/>
  <c r="Q237" i="1"/>
  <c r="Q237" i="4" s="1"/>
  <c r="AH237" i="4" s="1"/>
  <c r="L237" i="1"/>
  <c r="L237" i="4" s="1"/>
  <c r="AC237" i="4" s="1"/>
  <c r="T237" i="1"/>
  <c r="T237" i="4" s="1"/>
  <c r="AK237" i="4" s="1"/>
  <c r="N237" i="1"/>
  <c r="N237" i="4" s="1"/>
  <c r="AE237" i="4" s="1"/>
  <c r="G237" i="1"/>
  <c r="G237" i="4" s="1"/>
  <c r="X237" i="4" s="1"/>
  <c r="R237" i="1"/>
  <c r="R237" i="4" s="1"/>
  <c r="AI237" i="4" s="1"/>
  <c r="O237" i="1"/>
  <c r="O237" i="4" s="1"/>
  <c r="AF237" i="4" s="1"/>
  <c r="P237" i="1"/>
  <c r="P237" i="4" s="1"/>
  <c r="AG237" i="4" s="1"/>
  <c r="S237" i="1"/>
  <c r="S237" i="4" s="1"/>
  <c r="AJ237" i="4" s="1"/>
  <c r="H237" i="1"/>
  <c r="H237" i="4" s="1"/>
  <c r="Y237" i="4" s="1"/>
  <c r="J237" i="1"/>
  <c r="J237" i="4" s="1"/>
  <c r="AA237" i="4" s="1"/>
  <c r="M237" i="1"/>
  <c r="M237" i="4" s="1"/>
  <c r="AD237" i="4" s="1"/>
  <c r="K237" i="1"/>
  <c r="K237" i="4" s="1"/>
  <c r="AB237" i="4" s="1"/>
  <c r="F237" i="1"/>
  <c r="F237" i="4" s="1"/>
  <c r="W237" i="4" s="1"/>
  <c r="U237" i="1"/>
  <c r="U237" i="4" s="1"/>
  <c r="AL237" i="4" s="1"/>
  <c r="V237" i="1"/>
  <c r="V237" i="4" s="1"/>
  <c r="AM237" i="4" s="1"/>
  <c r="G205" i="1"/>
  <c r="G205" i="4" s="1"/>
  <c r="X205" i="4" s="1"/>
  <c r="O205" i="1"/>
  <c r="O205" i="4" s="1"/>
  <c r="AF205" i="4" s="1"/>
  <c r="J205" i="1"/>
  <c r="J205" i="4" s="1"/>
  <c r="AA205" i="4" s="1"/>
  <c r="R205" i="1"/>
  <c r="R205" i="4" s="1"/>
  <c r="AI205" i="4" s="1"/>
  <c r="H205" i="1"/>
  <c r="H205" i="4" s="1"/>
  <c r="Y205" i="4" s="1"/>
  <c r="S205" i="1"/>
  <c r="S205" i="4" s="1"/>
  <c r="AJ205" i="4" s="1"/>
  <c r="L205" i="1"/>
  <c r="L205" i="4" s="1"/>
  <c r="AC205" i="4" s="1"/>
  <c r="V205" i="1"/>
  <c r="V205" i="4" s="1"/>
  <c r="AM205" i="4" s="1"/>
  <c r="N205" i="1"/>
  <c r="N205" i="4" s="1"/>
  <c r="AE205" i="4" s="1"/>
  <c r="T205" i="1"/>
  <c r="T205" i="4" s="1"/>
  <c r="AK205" i="4" s="1"/>
  <c r="P205" i="1"/>
  <c r="P205" i="4" s="1"/>
  <c r="AG205" i="4" s="1"/>
  <c r="Q205" i="1"/>
  <c r="Q205" i="4" s="1"/>
  <c r="AH205" i="4" s="1"/>
  <c r="U205" i="1"/>
  <c r="U205" i="4" s="1"/>
  <c r="AL205" i="4" s="1"/>
  <c r="F205" i="1"/>
  <c r="F205" i="4" s="1"/>
  <c r="W205" i="4" s="1"/>
  <c r="I205" i="1"/>
  <c r="I205" i="4" s="1"/>
  <c r="Z205" i="4" s="1"/>
  <c r="M205" i="1"/>
  <c r="M205" i="4" s="1"/>
  <c r="AD205" i="4" s="1"/>
  <c r="K205" i="1"/>
  <c r="K205" i="4" s="1"/>
  <c r="AB205" i="4" s="1"/>
  <c r="G173" i="1"/>
  <c r="G173" i="4" s="1"/>
  <c r="X173" i="4" s="1"/>
  <c r="O173" i="1"/>
  <c r="O173" i="4" s="1"/>
  <c r="AF173" i="4" s="1"/>
  <c r="J173" i="1"/>
  <c r="J173" i="4" s="1"/>
  <c r="AA173" i="4" s="1"/>
  <c r="R173" i="1"/>
  <c r="R173" i="4" s="1"/>
  <c r="AI173" i="4" s="1"/>
  <c r="H173" i="1"/>
  <c r="H173" i="4" s="1"/>
  <c r="Y173" i="4" s="1"/>
  <c r="S173" i="1"/>
  <c r="S173" i="4" s="1"/>
  <c r="AJ173" i="4" s="1"/>
  <c r="L173" i="1"/>
  <c r="L173" i="4" s="1"/>
  <c r="AC173" i="4" s="1"/>
  <c r="V173" i="1"/>
  <c r="V173" i="4" s="1"/>
  <c r="AM173" i="4" s="1"/>
  <c r="Q173" i="1"/>
  <c r="Q173" i="4" s="1"/>
  <c r="AH173" i="4" s="1"/>
  <c r="I173" i="1"/>
  <c r="I173" i="4" s="1"/>
  <c r="Z173" i="4" s="1"/>
  <c r="K173" i="1"/>
  <c r="K173" i="4" s="1"/>
  <c r="AB173" i="4" s="1"/>
  <c r="M173" i="1"/>
  <c r="M173" i="4" s="1"/>
  <c r="AD173" i="4" s="1"/>
  <c r="F173" i="1"/>
  <c r="F173" i="4" s="1"/>
  <c r="W173" i="4" s="1"/>
  <c r="N173" i="1"/>
  <c r="N173" i="4" s="1"/>
  <c r="AE173" i="4" s="1"/>
  <c r="P173" i="1"/>
  <c r="P173" i="4" s="1"/>
  <c r="AG173" i="4" s="1"/>
  <c r="T173" i="1"/>
  <c r="T173" i="4" s="1"/>
  <c r="AK173" i="4" s="1"/>
  <c r="U173" i="1"/>
  <c r="U173" i="4" s="1"/>
  <c r="AL173" i="4" s="1"/>
  <c r="G125" i="1"/>
  <c r="G125" i="4" s="1"/>
  <c r="X125" i="4" s="1"/>
  <c r="O125" i="1"/>
  <c r="O125" i="4" s="1"/>
  <c r="AF125" i="4" s="1"/>
  <c r="J125" i="1"/>
  <c r="J125" i="4" s="1"/>
  <c r="AA125" i="4" s="1"/>
  <c r="R125" i="1"/>
  <c r="R125" i="4" s="1"/>
  <c r="AI125" i="4" s="1"/>
  <c r="H125" i="1"/>
  <c r="H125" i="4" s="1"/>
  <c r="Y125" i="4" s="1"/>
  <c r="S125" i="1"/>
  <c r="S125" i="4" s="1"/>
  <c r="AJ125" i="4" s="1"/>
  <c r="M125" i="1"/>
  <c r="M125" i="4" s="1"/>
  <c r="AD125" i="4" s="1"/>
  <c r="N125" i="1"/>
  <c r="N125" i="4" s="1"/>
  <c r="AE125" i="4" s="1"/>
  <c r="F125" i="1"/>
  <c r="F125" i="4" s="1"/>
  <c r="W125" i="4" s="1"/>
  <c r="Q125" i="1"/>
  <c r="Q125" i="4" s="1"/>
  <c r="AH125" i="4" s="1"/>
  <c r="K125" i="1"/>
  <c r="K125" i="4" s="1"/>
  <c r="AB125" i="4" s="1"/>
  <c r="L125" i="1"/>
  <c r="L125" i="4" s="1"/>
  <c r="AC125" i="4" s="1"/>
  <c r="P125" i="1"/>
  <c r="P125" i="4" s="1"/>
  <c r="AG125" i="4" s="1"/>
  <c r="T125" i="1"/>
  <c r="T125" i="4" s="1"/>
  <c r="AK125" i="4" s="1"/>
  <c r="V125" i="1"/>
  <c r="V125" i="4" s="1"/>
  <c r="AM125" i="4" s="1"/>
  <c r="I125" i="1"/>
  <c r="I125" i="4" s="1"/>
  <c r="Z125" i="4" s="1"/>
  <c r="U125" i="1"/>
  <c r="U125" i="4" s="1"/>
  <c r="AL125" i="4" s="1"/>
  <c r="I117" i="1"/>
  <c r="I117" i="4" s="1"/>
  <c r="Z117" i="4" s="1"/>
  <c r="Q117" i="1"/>
  <c r="Q117" i="4" s="1"/>
  <c r="AH117" i="4" s="1"/>
  <c r="L117" i="1"/>
  <c r="L117" i="4" s="1"/>
  <c r="AC117" i="4" s="1"/>
  <c r="T117" i="1"/>
  <c r="T117" i="4" s="1"/>
  <c r="AK117" i="4" s="1"/>
  <c r="G117" i="1"/>
  <c r="G117" i="4" s="1"/>
  <c r="X117" i="4" s="1"/>
  <c r="R117" i="1"/>
  <c r="R117" i="4" s="1"/>
  <c r="AI117" i="4" s="1"/>
  <c r="K117" i="1"/>
  <c r="K117" i="4" s="1"/>
  <c r="AB117" i="4" s="1"/>
  <c r="V117" i="1"/>
  <c r="V117" i="4" s="1"/>
  <c r="AM117" i="4" s="1"/>
  <c r="S117" i="1"/>
  <c r="S117" i="4" s="1"/>
  <c r="AJ117" i="4" s="1"/>
  <c r="M117" i="1"/>
  <c r="M117" i="4" s="1"/>
  <c r="AD117" i="4" s="1"/>
  <c r="N117" i="1"/>
  <c r="N117" i="4" s="1"/>
  <c r="AE117" i="4" s="1"/>
  <c r="P117" i="1"/>
  <c r="P117" i="4" s="1"/>
  <c r="AG117" i="4" s="1"/>
  <c r="H117" i="1"/>
  <c r="H117" i="4" s="1"/>
  <c r="Y117" i="4" s="1"/>
  <c r="J117" i="1"/>
  <c r="J117" i="4" s="1"/>
  <c r="AA117" i="4" s="1"/>
  <c r="O117" i="1"/>
  <c r="O117" i="4" s="1"/>
  <c r="AF117" i="4" s="1"/>
  <c r="U117" i="1"/>
  <c r="U117" i="4" s="1"/>
  <c r="AL117" i="4" s="1"/>
  <c r="F117" i="1"/>
  <c r="F117" i="4" s="1"/>
  <c r="W117" i="4" s="1"/>
  <c r="M101" i="1"/>
  <c r="M101" i="4" s="1"/>
  <c r="AD101" i="4" s="1"/>
  <c r="U101" i="1"/>
  <c r="U101" i="4" s="1"/>
  <c r="AL101" i="4" s="1"/>
  <c r="H101" i="1"/>
  <c r="H101" i="4" s="1"/>
  <c r="Y101" i="4" s="1"/>
  <c r="P101" i="1"/>
  <c r="P101" i="4" s="1"/>
  <c r="AG101" i="4" s="1"/>
  <c r="N101" i="1"/>
  <c r="N101" i="4" s="1"/>
  <c r="AE101" i="4" s="1"/>
  <c r="G101" i="1"/>
  <c r="G101" i="4" s="1"/>
  <c r="X101" i="4" s="1"/>
  <c r="R101" i="1"/>
  <c r="R101" i="4" s="1"/>
  <c r="AI101" i="4" s="1"/>
  <c r="K101" i="1"/>
  <c r="K101" i="4" s="1"/>
  <c r="AB101" i="4" s="1"/>
  <c r="Q101" i="1"/>
  <c r="Q101" i="4" s="1"/>
  <c r="AH101" i="4" s="1"/>
  <c r="I101" i="1"/>
  <c r="I101" i="4" s="1"/>
  <c r="Z101" i="4" s="1"/>
  <c r="S101" i="1"/>
  <c r="S101" i="4" s="1"/>
  <c r="AJ101" i="4" s="1"/>
  <c r="T101" i="1"/>
  <c r="T101" i="4" s="1"/>
  <c r="AK101" i="4" s="1"/>
  <c r="F101" i="1"/>
  <c r="F101" i="4" s="1"/>
  <c r="W101" i="4" s="1"/>
  <c r="L101" i="1"/>
  <c r="L101" i="4" s="1"/>
  <c r="AC101" i="4" s="1"/>
  <c r="O101" i="1"/>
  <c r="O101" i="4" s="1"/>
  <c r="AF101" i="4" s="1"/>
  <c r="V101" i="1"/>
  <c r="V101" i="4" s="1"/>
  <c r="AM101" i="4" s="1"/>
  <c r="J101" i="1"/>
  <c r="J101" i="4" s="1"/>
  <c r="AA101" i="4" s="1"/>
  <c r="M85" i="1"/>
  <c r="M85" i="4" s="1"/>
  <c r="AD85" i="4" s="1"/>
  <c r="U85" i="1"/>
  <c r="U85" i="4" s="1"/>
  <c r="AL85" i="4" s="1"/>
  <c r="H85" i="1"/>
  <c r="H85" i="4" s="1"/>
  <c r="Y85" i="4" s="1"/>
  <c r="P85" i="1"/>
  <c r="P85" i="4" s="1"/>
  <c r="AG85" i="4" s="1"/>
  <c r="I85" i="1"/>
  <c r="I85" i="4" s="1"/>
  <c r="Z85" i="4" s="1"/>
  <c r="S85" i="1"/>
  <c r="S85" i="4" s="1"/>
  <c r="AJ85" i="4" s="1"/>
  <c r="L85" i="1"/>
  <c r="L85" i="4" s="1"/>
  <c r="AC85" i="4" s="1"/>
  <c r="F85" i="1"/>
  <c r="F85" i="4" s="1"/>
  <c r="W85" i="4" s="1"/>
  <c r="T85" i="1"/>
  <c r="T85" i="4" s="1"/>
  <c r="AK85" i="4" s="1"/>
  <c r="N85" i="1"/>
  <c r="N85" i="4" s="1"/>
  <c r="AE85" i="4" s="1"/>
  <c r="O85" i="1"/>
  <c r="O85" i="4" s="1"/>
  <c r="AF85" i="4" s="1"/>
  <c r="R85" i="1"/>
  <c r="R85" i="4" s="1"/>
  <c r="AI85" i="4" s="1"/>
  <c r="V85" i="1"/>
  <c r="V85" i="4" s="1"/>
  <c r="AM85" i="4" s="1"/>
  <c r="G85" i="1"/>
  <c r="G85" i="4" s="1"/>
  <c r="X85" i="4" s="1"/>
  <c r="J85" i="1"/>
  <c r="J85" i="4" s="1"/>
  <c r="AA85" i="4" s="1"/>
  <c r="Q85" i="1"/>
  <c r="Q85" i="4" s="1"/>
  <c r="AH85" i="4" s="1"/>
  <c r="K85" i="1"/>
  <c r="K85" i="4" s="1"/>
  <c r="AB85" i="4" s="1"/>
  <c r="K53" i="1"/>
  <c r="K53" i="4" s="1"/>
  <c r="AB53" i="4" s="1"/>
  <c r="S53" i="1"/>
  <c r="S53" i="4" s="1"/>
  <c r="AJ53" i="4" s="1"/>
  <c r="F53" i="1"/>
  <c r="F53" i="4" s="1"/>
  <c r="W53" i="4" s="1"/>
  <c r="N53" i="1"/>
  <c r="N53" i="4" s="1"/>
  <c r="AE53" i="4" s="1"/>
  <c r="V53" i="1"/>
  <c r="V53" i="4" s="1"/>
  <c r="AM53" i="4" s="1"/>
  <c r="I53" i="1"/>
  <c r="I53" i="4" s="1"/>
  <c r="Z53" i="4" s="1"/>
  <c r="T53" i="1"/>
  <c r="T53" i="4" s="1"/>
  <c r="AK53" i="4" s="1"/>
  <c r="M53" i="1"/>
  <c r="M53" i="4" s="1"/>
  <c r="AD53" i="4" s="1"/>
  <c r="Q53" i="1"/>
  <c r="Q53" i="4" s="1"/>
  <c r="AH53" i="4" s="1"/>
  <c r="H53" i="1"/>
  <c r="H53" i="4" s="1"/>
  <c r="Y53" i="4" s="1"/>
  <c r="O53" i="1"/>
  <c r="O53" i="4" s="1"/>
  <c r="AF53" i="4" s="1"/>
  <c r="P53" i="1"/>
  <c r="P53" i="4" s="1"/>
  <c r="AG53" i="4" s="1"/>
  <c r="U53" i="1"/>
  <c r="U53" i="4" s="1"/>
  <c r="AL53" i="4" s="1"/>
  <c r="G53" i="1"/>
  <c r="G53" i="4" s="1"/>
  <c r="X53" i="4" s="1"/>
  <c r="J53" i="1"/>
  <c r="J53" i="4" s="1"/>
  <c r="AA53" i="4" s="1"/>
  <c r="R53" i="1"/>
  <c r="R53" i="4" s="1"/>
  <c r="AI53" i="4" s="1"/>
  <c r="L53" i="1"/>
  <c r="L53" i="4" s="1"/>
  <c r="AC53" i="4" s="1"/>
  <c r="K45" i="1"/>
  <c r="K45" i="4" s="1"/>
  <c r="AB45" i="4" s="1"/>
  <c r="S45" i="1"/>
  <c r="S45" i="4" s="1"/>
  <c r="AJ45" i="4" s="1"/>
  <c r="F45" i="1"/>
  <c r="F45" i="4" s="1"/>
  <c r="W45" i="4" s="1"/>
  <c r="N45" i="1"/>
  <c r="N45" i="4" s="1"/>
  <c r="AE45" i="4" s="1"/>
  <c r="V45" i="1"/>
  <c r="V45" i="4" s="1"/>
  <c r="AM45" i="4" s="1"/>
  <c r="G45" i="1"/>
  <c r="G45" i="4" s="1"/>
  <c r="X45" i="4" s="1"/>
  <c r="Q45" i="1"/>
  <c r="Q45" i="4" s="1"/>
  <c r="AH45" i="4" s="1"/>
  <c r="J45" i="1"/>
  <c r="J45" i="4" s="1"/>
  <c r="AA45" i="4" s="1"/>
  <c r="U45" i="1"/>
  <c r="U45" i="4" s="1"/>
  <c r="AL45" i="4" s="1"/>
  <c r="L45" i="1"/>
  <c r="L45" i="4" s="1"/>
  <c r="AC45" i="4" s="1"/>
  <c r="P45" i="1"/>
  <c r="P45" i="4" s="1"/>
  <c r="AG45" i="4" s="1"/>
  <c r="H45" i="1"/>
  <c r="H45" i="4" s="1"/>
  <c r="Y45" i="4" s="1"/>
  <c r="R45" i="1"/>
  <c r="R45" i="4" s="1"/>
  <c r="AI45" i="4" s="1"/>
  <c r="T45" i="1"/>
  <c r="T45" i="4" s="1"/>
  <c r="AK45" i="4" s="1"/>
  <c r="I45" i="1"/>
  <c r="I45" i="4" s="1"/>
  <c r="Z45" i="4" s="1"/>
  <c r="M45" i="1"/>
  <c r="M45" i="4" s="1"/>
  <c r="AD45" i="4" s="1"/>
  <c r="O45" i="1"/>
  <c r="O45" i="4" s="1"/>
  <c r="AF45" i="4" s="1"/>
  <c r="J37" i="1"/>
  <c r="J37" i="4" s="1"/>
  <c r="AA37" i="4" s="1"/>
  <c r="R37" i="1"/>
  <c r="R37" i="4" s="1"/>
  <c r="AI37" i="4" s="1"/>
  <c r="L37" i="1"/>
  <c r="L37" i="4" s="1"/>
  <c r="AC37" i="4" s="1"/>
  <c r="T37" i="1"/>
  <c r="T37" i="4" s="1"/>
  <c r="AK37" i="4" s="1"/>
  <c r="O37" i="1"/>
  <c r="O37" i="4" s="1"/>
  <c r="AF37" i="4" s="1"/>
  <c r="H37" i="1"/>
  <c r="H37" i="4" s="1"/>
  <c r="Y37" i="4" s="1"/>
  <c r="S37" i="1"/>
  <c r="S37" i="4" s="1"/>
  <c r="AJ37" i="4" s="1"/>
  <c r="F37" i="1"/>
  <c r="F37" i="4" s="1"/>
  <c r="W37" i="4" s="1"/>
  <c r="U37" i="1"/>
  <c r="U37" i="4" s="1"/>
  <c r="AL37" i="4" s="1"/>
  <c r="K37" i="1"/>
  <c r="K37" i="4" s="1"/>
  <c r="AB37" i="4" s="1"/>
  <c r="V37" i="1"/>
  <c r="V37" i="4" s="1"/>
  <c r="AM37" i="4" s="1"/>
  <c r="I37" i="1"/>
  <c r="I37" i="4" s="1"/>
  <c r="Z37" i="4" s="1"/>
  <c r="M37" i="1"/>
  <c r="M37" i="4" s="1"/>
  <c r="AD37" i="4" s="1"/>
  <c r="N37" i="1"/>
  <c r="N37" i="4" s="1"/>
  <c r="AE37" i="4" s="1"/>
  <c r="Q37" i="1"/>
  <c r="Q37" i="4" s="1"/>
  <c r="AH37" i="4" s="1"/>
  <c r="G37" i="1"/>
  <c r="G37" i="4" s="1"/>
  <c r="X37" i="4" s="1"/>
  <c r="P37" i="1"/>
  <c r="P37" i="4" s="1"/>
  <c r="AG37" i="4" s="1"/>
  <c r="J29" i="1"/>
  <c r="J29" i="4" s="1"/>
  <c r="R29" i="1"/>
  <c r="R29" i="4" s="1"/>
  <c r="L29" i="1"/>
  <c r="L29" i="4" s="1"/>
  <c r="T29" i="1"/>
  <c r="T29" i="4" s="1"/>
  <c r="M29" i="1"/>
  <c r="M29" i="4" s="1"/>
  <c r="F29" i="1"/>
  <c r="F29" i="4" s="1"/>
  <c r="P29" i="1"/>
  <c r="P29" i="4" s="1"/>
  <c r="N29" i="1"/>
  <c r="N29" i="4" s="1"/>
  <c r="S29" i="1"/>
  <c r="S29" i="4" s="1"/>
  <c r="G29" i="1"/>
  <c r="G29" i="4" s="1"/>
  <c r="K29" i="1"/>
  <c r="K29" i="4" s="1"/>
  <c r="H29" i="1"/>
  <c r="H29" i="4" s="1"/>
  <c r="U29" i="1"/>
  <c r="U29" i="4" s="1"/>
  <c r="V29" i="1"/>
  <c r="V29" i="4" s="1"/>
  <c r="I29" i="1"/>
  <c r="I29" i="4" s="1"/>
  <c r="O29" i="1"/>
  <c r="O29" i="4" s="1"/>
  <c r="Q29" i="1"/>
  <c r="Q29" i="4" s="1"/>
  <c r="J21" i="1"/>
  <c r="J21" i="4" s="1"/>
  <c r="AA21" i="4" s="1"/>
  <c r="R21" i="1"/>
  <c r="R21" i="4" s="1"/>
  <c r="AI21" i="4" s="1"/>
  <c r="L21" i="1"/>
  <c r="L21" i="4" s="1"/>
  <c r="AC21" i="4" s="1"/>
  <c r="T21" i="1"/>
  <c r="T21" i="4" s="1"/>
  <c r="AK21" i="4" s="1"/>
  <c r="I21" i="1"/>
  <c r="I21" i="4" s="1"/>
  <c r="Z21" i="4" s="1"/>
  <c r="U21" i="1"/>
  <c r="U21" i="4" s="1"/>
  <c r="AL21" i="4" s="1"/>
  <c r="N21" i="1"/>
  <c r="N21" i="4" s="1"/>
  <c r="AE21" i="4" s="1"/>
  <c r="G21" i="1"/>
  <c r="G21" i="4" s="1"/>
  <c r="X21" i="4" s="1"/>
  <c r="V21" i="1"/>
  <c r="V21" i="4" s="1"/>
  <c r="AM21" i="4" s="1"/>
  <c r="M21" i="1"/>
  <c r="M21" i="4" s="1"/>
  <c r="AD21" i="4" s="1"/>
  <c r="H21" i="1"/>
  <c r="H21" i="4" s="1"/>
  <c r="Y21" i="4" s="1"/>
  <c r="P21" i="1"/>
  <c r="P21" i="4" s="1"/>
  <c r="AG21" i="4" s="1"/>
  <c r="Q21" i="1"/>
  <c r="Q21" i="4" s="1"/>
  <c r="AH21" i="4" s="1"/>
  <c r="F21" i="1"/>
  <c r="F21" i="4" s="1"/>
  <c r="W21" i="4" s="1"/>
  <c r="O21" i="1"/>
  <c r="O21" i="4" s="1"/>
  <c r="AF21" i="4" s="1"/>
  <c r="S21" i="1"/>
  <c r="S21" i="4" s="1"/>
  <c r="AJ21" i="4" s="1"/>
  <c r="K21" i="1"/>
  <c r="K21" i="4" s="1"/>
  <c r="AB21" i="4" s="1"/>
  <c r="J13" i="1"/>
  <c r="J13" i="4" s="1"/>
  <c r="R13" i="1"/>
  <c r="R13" i="4" s="1"/>
  <c r="L13" i="1"/>
  <c r="L13" i="4" s="1"/>
  <c r="T13" i="1"/>
  <c r="T13" i="4" s="1"/>
  <c r="G13" i="1"/>
  <c r="G13" i="4" s="1"/>
  <c r="Q13" i="1"/>
  <c r="Q13" i="4" s="1"/>
  <c r="K13" i="1"/>
  <c r="K13" i="4" s="1"/>
  <c r="V13" i="1"/>
  <c r="V13" i="4" s="1"/>
  <c r="O13" i="1"/>
  <c r="O13" i="4" s="1"/>
  <c r="F13" i="1"/>
  <c r="F13" i="4" s="1"/>
  <c r="U13" i="1"/>
  <c r="U13" i="4" s="1"/>
  <c r="M13" i="1"/>
  <c r="M13" i="4" s="1"/>
  <c r="S13" i="1"/>
  <c r="S13" i="4" s="1"/>
  <c r="N13" i="1"/>
  <c r="N13" i="4" s="1"/>
  <c r="P13" i="1"/>
  <c r="P13" i="4" s="1"/>
  <c r="H13" i="1"/>
  <c r="H13" i="4" s="1"/>
  <c r="I13" i="1"/>
  <c r="I13" i="4" s="1"/>
  <c r="J5" i="1"/>
  <c r="J5" i="4" s="1"/>
  <c r="R5" i="1"/>
  <c r="R5" i="4" s="1"/>
  <c r="L5" i="1"/>
  <c r="L5" i="4" s="1"/>
  <c r="T5" i="1"/>
  <c r="T5" i="4" s="1"/>
  <c r="O5" i="1"/>
  <c r="O5" i="4" s="1"/>
  <c r="H5" i="1"/>
  <c r="H5" i="4" s="1"/>
  <c r="S5" i="1"/>
  <c r="S5" i="4" s="1"/>
  <c r="I5" i="1"/>
  <c r="I5" i="4" s="1"/>
  <c r="N5" i="1"/>
  <c r="N5" i="4" s="1"/>
  <c r="P5" i="1"/>
  <c r="P5" i="4" s="1"/>
  <c r="V5" i="1"/>
  <c r="V5" i="4" s="1"/>
  <c r="K5" i="1"/>
  <c r="K5" i="4" s="1"/>
  <c r="G5" i="1"/>
  <c r="G5" i="4" s="1"/>
  <c r="M5" i="1"/>
  <c r="M5" i="4" s="1"/>
  <c r="Q5" i="1"/>
  <c r="Q5" i="4" s="1"/>
  <c r="F5" i="1"/>
  <c r="F5" i="4" s="1"/>
  <c r="U5" i="1"/>
  <c r="U5" i="4" s="1"/>
  <c r="F497" i="1"/>
  <c r="F497" i="4" s="1"/>
  <c r="W497" i="4" s="1"/>
  <c r="F481" i="1"/>
  <c r="F481" i="4" s="1"/>
  <c r="W481" i="4" s="1"/>
  <c r="J477" i="1"/>
  <c r="J477" i="4" s="1"/>
  <c r="AA477" i="4" s="1"/>
  <c r="N473" i="1"/>
  <c r="N473" i="4" s="1"/>
  <c r="AE473" i="4" s="1"/>
  <c r="R469" i="1"/>
  <c r="R469" i="4" s="1"/>
  <c r="AI469" i="4" s="1"/>
  <c r="Q457" i="1"/>
  <c r="Q457" i="4" s="1"/>
  <c r="AH457" i="4" s="1"/>
  <c r="U453" i="1"/>
  <c r="U453" i="4" s="1"/>
  <c r="AL453" i="4" s="1"/>
  <c r="I421" i="1"/>
  <c r="I421" i="4" s="1"/>
  <c r="Z421" i="4" s="1"/>
  <c r="Q421" i="1"/>
  <c r="Q421" i="4" s="1"/>
  <c r="AH421" i="4" s="1"/>
  <c r="L421" i="1"/>
  <c r="L421" i="4" s="1"/>
  <c r="AC421" i="4" s="1"/>
  <c r="T421" i="1"/>
  <c r="T421" i="4" s="1"/>
  <c r="AK421" i="4" s="1"/>
  <c r="G421" i="1"/>
  <c r="G421" i="4" s="1"/>
  <c r="X421" i="4" s="1"/>
  <c r="R421" i="1"/>
  <c r="R421" i="4" s="1"/>
  <c r="AI421" i="4" s="1"/>
  <c r="K421" i="1"/>
  <c r="K421" i="4" s="1"/>
  <c r="AB421" i="4" s="1"/>
  <c r="V421" i="1"/>
  <c r="V421" i="4" s="1"/>
  <c r="AM421" i="4" s="1"/>
  <c r="M421" i="1"/>
  <c r="M421" i="4" s="1"/>
  <c r="AD421" i="4" s="1"/>
  <c r="F421" i="1"/>
  <c r="F421" i="4" s="1"/>
  <c r="W421" i="4" s="1"/>
  <c r="P421" i="1"/>
  <c r="P421" i="4" s="1"/>
  <c r="AG421" i="4" s="1"/>
  <c r="J421" i="1"/>
  <c r="J421" i="4" s="1"/>
  <c r="AA421" i="4" s="1"/>
  <c r="N421" i="1"/>
  <c r="N421" i="4" s="1"/>
  <c r="AE421" i="4" s="1"/>
  <c r="S421" i="1"/>
  <c r="S421" i="4" s="1"/>
  <c r="AJ421" i="4" s="1"/>
  <c r="O421" i="1"/>
  <c r="O421" i="4" s="1"/>
  <c r="AF421" i="4" s="1"/>
  <c r="U421" i="1"/>
  <c r="U421" i="4" s="1"/>
  <c r="AL421" i="4" s="1"/>
  <c r="H421" i="1"/>
  <c r="H421" i="4" s="1"/>
  <c r="Y421" i="4" s="1"/>
  <c r="H365" i="1"/>
  <c r="H365" i="4" s="1"/>
  <c r="Y365" i="4" s="1"/>
  <c r="P365" i="1"/>
  <c r="P365" i="4" s="1"/>
  <c r="AG365" i="4" s="1"/>
  <c r="K365" i="1"/>
  <c r="K365" i="4" s="1"/>
  <c r="AB365" i="4" s="1"/>
  <c r="S365" i="1"/>
  <c r="S365" i="4" s="1"/>
  <c r="AJ365" i="4" s="1"/>
  <c r="M365" i="1"/>
  <c r="M365" i="4" s="1"/>
  <c r="AD365" i="4" s="1"/>
  <c r="F365" i="1"/>
  <c r="F365" i="4" s="1"/>
  <c r="W365" i="4" s="1"/>
  <c r="Q365" i="1"/>
  <c r="Q365" i="4" s="1"/>
  <c r="AH365" i="4" s="1"/>
  <c r="O365" i="1"/>
  <c r="O365" i="4" s="1"/>
  <c r="AF365" i="4" s="1"/>
  <c r="G365" i="1"/>
  <c r="G365" i="4" s="1"/>
  <c r="X365" i="4" s="1"/>
  <c r="U365" i="1"/>
  <c r="U365" i="4" s="1"/>
  <c r="AL365" i="4" s="1"/>
  <c r="I365" i="1"/>
  <c r="I365" i="4" s="1"/>
  <c r="Z365" i="4" s="1"/>
  <c r="V365" i="1"/>
  <c r="V365" i="4" s="1"/>
  <c r="AM365" i="4" s="1"/>
  <c r="N365" i="1"/>
  <c r="N365" i="4" s="1"/>
  <c r="AE365" i="4" s="1"/>
  <c r="R365" i="1"/>
  <c r="R365" i="4" s="1"/>
  <c r="AI365" i="4" s="1"/>
  <c r="T365" i="1"/>
  <c r="T365" i="4" s="1"/>
  <c r="AK365" i="4" s="1"/>
  <c r="L365" i="1"/>
  <c r="L365" i="4" s="1"/>
  <c r="AC365" i="4" s="1"/>
  <c r="J365" i="1"/>
  <c r="J365" i="4" s="1"/>
  <c r="AA365" i="4" s="1"/>
  <c r="H301" i="1"/>
  <c r="H301" i="4" s="1"/>
  <c r="Y301" i="4" s="1"/>
  <c r="P301" i="1"/>
  <c r="P301" i="4" s="1"/>
  <c r="AG301" i="4" s="1"/>
  <c r="K301" i="1"/>
  <c r="K301" i="4" s="1"/>
  <c r="AB301" i="4" s="1"/>
  <c r="S301" i="1"/>
  <c r="S301" i="4" s="1"/>
  <c r="AJ301" i="4" s="1"/>
  <c r="G301" i="1"/>
  <c r="G301" i="4" s="1"/>
  <c r="X301" i="4" s="1"/>
  <c r="R301" i="1"/>
  <c r="R301" i="4" s="1"/>
  <c r="AI301" i="4" s="1"/>
  <c r="M301" i="1"/>
  <c r="M301" i="4" s="1"/>
  <c r="AD301" i="4" s="1"/>
  <c r="N301" i="1"/>
  <c r="N301" i="4" s="1"/>
  <c r="AE301" i="4" s="1"/>
  <c r="F301" i="1"/>
  <c r="F301" i="4" s="1"/>
  <c r="W301" i="4" s="1"/>
  <c r="Q301" i="1"/>
  <c r="Q301" i="4" s="1"/>
  <c r="AH301" i="4" s="1"/>
  <c r="O301" i="1"/>
  <c r="O301" i="4" s="1"/>
  <c r="AF301" i="4" s="1"/>
  <c r="L301" i="1"/>
  <c r="L301" i="4" s="1"/>
  <c r="AC301" i="4" s="1"/>
  <c r="V301" i="1"/>
  <c r="V301" i="4" s="1"/>
  <c r="AM301" i="4" s="1"/>
  <c r="J301" i="1"/>
  <c r="J301" i="4" s="1"/>
  <c r="AA301" i="4" s="1"/>
  <c r="I301" i="1"/>
  <c r="I301" i="4" s="1"/>
  <c r="Z301" i="4" s="1"/>
  <c r="T301" i="1"/>
  <c r="T301" i="4" s="1"/>
  <c r="AK301" i="4" s="1"/>
  <c r="U301" i="1"/>
  <c r="U301" i="4" s="1"/>
  <c r="AL301" i="4" s="1"/>
  <c r="G189" i="1"/>
  <c r="G189" i="4" s="1"/>
  <c r="X189" i="4" s="1"/>
  <c r="O189" i="1"/>
  <c r="O189" i="4" s="1"/>
  <c r="AF189" i="4" s="1"/>
  <c r="J189" i="1"/>
  <c r="J189" i="4" s="1"/>
  <c r="AA189" i="4" s="1"/>
  <c r="R189" i="1"/>
  <c r="R189" i="4" s="1"/>
  <c r="AI189" i="4" s="1"/>
  <c r="M189" i="1"/>
  <c r="M189" i="4" s="1"/>
  <c r="AD189" i="4" s="1"/>
  <c r="F189" i="1"/>
  <c r="F189" i="4" s="1"/>
  <c r="W189" i="4" s="1"/>
  <c r="Q189" i="1"/>
  <c r="Q189" i="4" s="1"/>
  <c r="AH189" i="4" s="1"/>
  <c r="P189" i="1"/>
  <c r="P189" i="4" s="1"/>
  <c r="AG189" i="4" s="1"/>
  <c r="H189" i="1"/>
  <c r="H189" i="4" s="1"/>
  <c r="Y189" i="4" s="1"/>
  <c r="U189" i="1"/>
  <c r="U189" i="4" s="1"/>
  <c r="AL189" i="4" s="1"/>
  <c r="V189" i="1"/>
  <c r="V189" i="4" s="1"/>
  <c r="AM189" i="4" s="1"/>
  <c r="L189" i="1"/>
  <c r="L189" i="4" s="1"/>
  <c r="AC189" i="4" s="1"/>
  <c r="K189" i="1"/>
  <c r="K189" i="4" s="1"/>
  <c r="AB189" i="4" s="1"/>
  <c r="I189" i="1"/>
  <c r="I189" i="4" s="1"/>
  <c r="Z189" i="4" s="1"/>
  <c r="S189" i="1"/>
  <c r="S189" i="4" s="1"/>
  <c r="AJ189" i="4" s="1"/>
  <c r="N189" i="1"/>
  <c r="N189" i="4" s="1"/>
  <c r="AE189" i="4" s="1"/>
  <c r="T189" i="1"/>
  <c r="T189" i="4" s="1"/>
  <c r="AK189" i="4" s="1"/>
  <c r="M77" i="1"/>
  <c r="M77" i="4" s="1"/>
  <c r="AD77" i="4" s="1"/>
  <c r="U77" i="1"/>
  <c r="U77" i="4" s="1"/>
  <c r="AL77" i="4" s="1"/>
  <c r="H77" i="1"/>
  <c r="H77" i="4" s="1"/>
  <c r="Y77" i="4" s="1"/>
  <c r="P77" i="1"/>
  <c r="P77" i="4" s="1"/>
  <c r="AG77" i="4" s="1"/>
  <c r="F77" i="1"/>
  <c r="F77" i="4" s="1"/>
  <c r="W77" i="4" s="1"/>
  <c r="Q77" i="1"/>
  <c r="Q77" i="4" s="1"/>
  <c r="AH77" i="4" s="1"/>
  <c r="J77" i="1"/>
  <c r="J77" i="4" s="1"/>
  <c r="AA77" i="4" s="1"/>
  <c r="T77" i="1"/>
  <c r="T77" i="4" s="1"/>
  <c r="AK77" i="4" s="1"/>
  <c r="N77" i="1"/>
  <c r="N77" i="4" s="1"/>
  <c r="AE77" i="4" s="1"/>
  <c r="G77" i="1"/>
  <c r="G77" i="4" s="1"/>
  <c r="X77" i="4" s="1"/>
  <c r="V77" i="1"/>
  <c r="V77" i="4" s="1"/>
  <c r="AM77" i="4" s="1"/>
  <c r="I77" i="1"/>
  <c r="I77" i="4" s="1"/>
  <c r="Z77" i="4" s="1"/>
  <c r="L77" i="1"/>
  <c r="L77" i="4" s="1"/>
  <c r="AC77" i="4" s="1"/>
  <c r="O77" i="1"/>
  <c r="O77" i="4" s="1"/>
  <c r="AF77" i="4" s="1"/>
  <c r="K77" i="1"/>
  <c r="K77" i="4" s="1"/>
  <c r="AB77" i="4" s="1"/>
  <c r="R77" i="1"/>
  <c r="R77" i="4" s="1"/>
  <c r="AI77" i="4" s="1"/>
  <c r="S77" i="1"/>
  <c r="S77" i="4" s="1"/>
  <c r="AJ77" i="4" s="1"/>
  <c r="V493" i="1"/>
  <c r="V493" i="4" s="1"/>
  <c r="AM493" i="4" s="1"/>
  <c r="F477" i="1"/>
  <c r="F477" i="4" s="1"/>
  <c r="W477" i="4" s="1"/>
  <c r="J473" i="1"/>
  <c r="J473" i="4" s="1"/>
  <c r="AA473" i="4" s="1"/>
  <c r="N469" i="1"/>
  <c r="N469" i="4" s="1"/>
  <c r="AE469" i="4" s="1"/>
  <c r="I457" i="1"/>
  <c r="I457" i="4" s="1"/>
  <c r="Z457" i="4" s="1"/>
  <c r="M453" i="1"/>
  <c r="M453" i="4" s="1"/>
  <c r="AD453" i="4" s="1"/>
  <c r="Q449" i="1"/>
  <c r="Q449" i="4" s="1"/>
  <c r="AH449" i="4" s="1"/>
  <c r="U445" i="1"/>
  <c r="U445" i="4" s="1"/>
  <c r="AL445" i="4" s="1"/>
  <c r="I441" i="1"/>
  <c r="I441" i="4" s="1"/>
  <c r="Z441" i="4" s="1"/>
  <c r="L437" i="1"/>
  <c r="L437" i="4" s="1"/>
  <c r="AC437" i="4" s="1"/>
  <c r="T437" i="1"/>
  <c r="T437" i="4" s="1"/>
  <c r="AK437" i="4" s="1"/>
  <c r="G437" i="1"/>
  <c r="G437" i="4" s="1"/>
  <c r="X437" i="4" s="1"/>
  <c r="O437" i="1"/>
  <c r="O437" i="4" s="1"/>
  <c r="AF437" i="4" s="1"/>
  <c r="H437" i="1"/>
  <c r="H437" i="4" s="1"/>
  <c r="Y437" i="4" s="1"/>
  <c r="P437" i="1"/>
  <c r="P437" i="4" s="1"/>
  <c r="AG437" i="4" s="1"/>
  <c r="K437" i="1"/>
  <c r="K437" i="4" s="1"/>
  <c r="AB437" i="4" s="1"/>
  <c r="S437" i="1"/>
  <c r="S437" i="4" s="1"/>
  <c r="AJ437" i="4" s="1"/>
  <c r="I437" i="1"/>
  <c r="I437" i="4" s="1"/>
  <c r="Z437" i="4" s="1"/>
  <c r="J437" i="1"/>
  <c r="J437" i="4" s="1"/>
  <c r="AA437" i="4" s="1"/>
  <c r="N437" i="1"/>
  <c r="N437" i="4" s="1"/>
  <c r="AE437" i="4" s="1"/>
  <c r="Q437" i="1"/>
  <c r="Q437" i="4" s="1"/>
  <c r="AH437" i="4" s="1"/>
  <c r="R437" i="1"/>
  <c r="R437" i="4" s="1"/>
  <c r="AI437" i="4" s="1"/>
  <c r="U437" i="1"/>
  <c r="U437" i="4" s="1"/>
  <c r="AL437" i="4" s="1"/>
  <c r="F437" i="1"/>
  <c r="F437" i="4" s="1"/>
  <c r="W437" i="4" s="1"/>
  <c r="V437" i="1"/>
  <c r="V437" i="4" s="1"/>
  <c r="AM437" i="4" s="1"/>
  <c r="M437" i="1"/>
  <c r="M437" i="4" s="1"/>
  <c r="AD437" i="4" s="1"/>
  <c r="H349" i="1"/>
  <c r="H349" i="4" s="1"/>
  <c r="Y349" i="4" s="1"/>
  <c r="P349" i="1"/>
  <c r="P349" i="4" s="1"/>
  <c r="AG349" i="4" s="1"/>
  <c r="K349" i="1"/>
  <c r="K349" i="4" s="1"/>
  <c r="AB349" i="4" s="1"/>
  <c r="S349" i="1"/>
  <c r="S349" i="4" s="1"/>
  <c r="AJ349" i="4" s="1"/>
  <c r="G349" i="1"/>
  <c r="G349" i="4" s="1"/>
  <c r="X349" i="4" s="1"/>
  <c r="R349" i="1"/>
  <c r="R349" i="4" s="1"/>
  <c r="AI349" i="4" s="1"/>
  <c r="L349" i="1"/>
  <c r="L349" i="4" s="1"/>
  <c r="AC349" i="4" s="1"/>
  <c r="V349" i="1"/>
  <c r="V349" i="4" s="1"/>
  <c r="AM349" i="4" s="1"/>
  <c r="Q349" i="1"/>
  <c r="Q349" i="4" s="1"/>
  <c r="AH349" i="4" s="1"/>
  <c r="I349" i="1"/>
  <c r="I349" i="4" s="1"/>
  <c r="Z349" i="4" s="1"/>
  <c r="J349" i="1"/>
  <c r="J349" i="4" s="1"/>
  <c r="AA349" i="4" s="1"/>
  <c r="O349" i="1"/>
  <c r="O349" i="4" s="1"/>
  <c r="AF349" i="4" s="1"/>
  <c r="F349" i="1"/>
  <c r="F349" i="4" s="1"/>
  <c r="W349" i="4" s="1"/>
  <c r="N349" i="1"/>
  <c r="N349" i="4" s="1"/>
  <c r="AE349" i="4" s="1"/>
  <c r="T349" i="1"/>
  <c r="T349" i="4" s="1"/>
  <c r="AK349" i="4" s="1"/>
  <c r="U349" i="1"/>
  <c r="U349" i="4" s="1"/>
  <c r="AL349" i="4" s="1"/>
  <c r="M349" i="1"/>
  <c r="M349" i="4" s="1"/>
  <c r="AD349" i="4" s="1"/>
  <c r="I245" i="1"/>
  <c r="I245" i="4" s="1"/>
  <c r="Z245" i="4" s="1"/>
  <c r="Q245" i="1"/>
  <c r="Q245" i="4" s="1"/>
  <c r="AH245" i="4" s="1"/>
  <c r="L245" i="1"/>
  <c r="L245" i="4" s="1"/>
  <c r="AC245" i="4" s="1"/>
  <c r="T245" i="1"/>
  <c r="T245" i="4" s="1"/>
  <c r="AK245" i="4" s="1"/>
  <c r="F245" i="1"/>
  <c r="F245" i="4" s="1"/>
  <c r="W245" i="4" s="1"/>
  <c r="P245" i="1"/>
  <c r="P245" i="4" s="1"/>
  <c r="AG245" i="4" s="1"/>
  <c r="J245" i="1"/>
  <c r="J245" i="4" s="1"/>
  <c r="AA245" i="4" s="1"/>
  <c r="U245" i="1"/>
  <c r="U245" i="4" s="1"/>
  <c r="AL245" i="4" s="1"/>
  <c r="O245" i="1"/>
  <c r="O245" i="4" s="1"/>
  <c r="AF245" i="4" s="1"/>
  <c r="H245" i="1"/>
  <c r="H245" i="4" s="1"/>
  <c r="Y245" i="4" s="1"/>
  <c r="K245" i="1"/>
  <c r="K245" i="4" s="1"/>
  <c r="AB245" i="4" s="1"/>
  <c r="N245" i="1"/>
  <c r="N245" i="4" s="1"/>
  <c r="AE245" i="4" s="1"/>
  <c r="M245" i="1"/>
  <c r="M245" i="4" s="1"/>
  <c r="AD245" i="4" s="1"/>
  <c r="G245" i="1"/>
  <c r="G245" i="4" s="1"/>
  <c r="X245" i="4" s="1"/>
  <c r="R245" i="1"/>
  <c r="R245" i="4" s="1"/>
  <c r="AI245" i="4" s="1"/>
  <c r="V245" i="1"/>
  <c r="V245" i="4" s="1"/>
  <c r="AM245" i="4" s="1"/>
  <c r="S245" i="1"/>
  <c r="S245" i="4" s="1"/>
  <c r="AJ245" i="4" s="1"/>
  <c r="G133" i="1"/>
  <c r="G133" i="4" s="1"/>
  <c r="X133" i="4" s="1"/>
  <c r="O133" i="1"/>
  <c r="O133" i="4" s="1"/>
  <c r="AF133" i="4" s="1"/>
  <c r="J133" i="1"/>
  <c r="J133" i="4" s="1"/>
  <c r="AA133" i="4" s="1"/>
  <c r="R133" i="1"/>
  <c r="R133" i="4" s="1"/>
  <c r="AI133" i="4" s="1"/>
  <c r="K133" i="1"/>
  <c r="K133" i="4" s="1"/>
  <c r="AB133" i="4" s="1"/>
  <c r="U133" i="1"/>
  <c r="U133" i="4" s="1"/>
  <c r="AL133" i="4" s="1"/>
  <c r="P133" i="1"/>
  <c r="P133" i="4" s="1"/>
  <c r="AG133" i="4" s="1"/>
  <c r="F133" i="1"/>
  <c r="F133" i="4" s="1"/>
  <c r="W133" i="4" s="1"/>
  <c r="Q133" i="1"/>
  <c r="Q133" i="4" s="1"/>
  <c r="AH133" i="4" s="1"/>
  <c r="I133" i="1"/>
  <c r="I133" i="4" s="1"/>
  <c r="Z133" i="4" s="1"/>
  <c r="T133" i="1"/>
  <c r="T133" i="4" s="1"/>
  <c r="AK133" i="4" s="1"/>
  <c r="H133" i="1"/>
  <c r="H133" i="4" s="1"/>
  <c r="Y133" i="4" s="1"/>
  <c r="L133" i="1"/>
  <c r="L133" i="4" s="1"/>
  <c r="AC133" i="4" s="1"/>
  <c r="N133" i="1"/>
  <c r="N133" i="4" s="1"/>
  <c r="AE133" i="4" s="1"/>
  <c r="S133" i="1"/>
  <c r="S133" i="4" s="1"/>
  <c r="AJ133" i="4" s="1"/>
  <c r="V133" i="1"/>
  <c r="V133" i="4" s="1"/>
  <c r="AM133" i="4" s="1"/>
  <c r="M133" i="1"/>
  <c r="M133" i="4" s="1"/>
  <c r="AD133" i="4" s="1"/>
  <c r="V505" i="1"/>
  <c r="V505" i="4" s="1"/>
  <c r="AM505" i="4" s="1"/>
  <c r="V489" i="1"/>
  <c r="V489" i="4" s="1"/>
  <c r="AM489" i="4" s="1"/>
  <c r="F473" i="1"/>
  <c r="F473" i="4" s="1"/>
  <c r="W473" i="4" s="1"/>
  <c r="I469" i="1"/>
  <c r="I469" i="4" s="1"/>
  <c r="Z469" i="4" s="1"/>
  <c r="I449" i="1"/>
  <c r="I449" i="4" s="1"/>
  <c r="Z449" i="4" s="1"/>
  <c r="L493" i="1"/>
  <c r="L493" i="4" s="1"/>
  <c r="AC493" i="4" s="1"/>
  <c r="T493" i="1"/>
  <c r="T493" i="4" s="1"/>
  <c r="AK493" i="4" s="1"/>
  <c r="M493" i="1"/>
  <c r="M493" i="4" s="1"/>
  <c r="AD493" i="4" s="1"/>
  <c r="U493" i="1"/>
  <c r="U493" i="4" s="1"/>
  <c r="AL493" i="4" s="1"/>
  <c r="G493" i="1"/>
  <c r="G493" i="4" s="1"/>
  <c r="X493" i="4" s="1"/>
  <c r="O493" i="1"/>
  <c r="O493" i="4" s="1"/>
  <c r="AF493" i="4" s="1"/>
  <c r="H493" i="1"/>
  <c r="H493" i="4" s="1"/>
  <c r="Y493" i="4" s="1"/>
  <c r="P493" i="1"/>
  <c r="P493" i="4" s="1"/>
  <c r="AG493" i="4" s="1"/>
  <c r="I493" i="1"/>
  <c r="I493" i="4" s="1"/>
  <c r="Z493" i="4" s="1"/>
  <c r="Q493" i="1"/>
  <c r="Q493" i="4" s="1"/>
  <c r="AH493" i="4" s="1"/>
  <c r="K493" i="1"/>
  <c r="K493" i="4" s="1"/>
  <c r="AB493" i="4" s="1"/>
  <c r="S493" i="1"/>
  <c r="S493" i="4" s="1"/>
  <c r="AJ493" i="4" s="1"/>
  <c r="L461" i="1"/>
  <c r="L461" i="4" s="1"/>
  <c r="AC461" i="4" s="1"/>
  <c r="T461" i="1"/>
  <c r="T461" i="4" s="1"/>
  <c r="AK461" i="4" s="1"/>
  <c r="H461" i="1"/>
  <c r="H461" i="4" s="1"/>
  <c r="Y461" i="4" s="1"/>
  <c r="P461" i="1"/>
  <c r="P461" i="4" s="1"/>
  <c r="AG461" i="4" s="1"/>
  <c r="K461" i="1"/>
  <c r="K461" i="4" s="1"/>
  <c r="AB461" i="4" s="1"/>
  <c r="S461" i="1"/>
  <c r="S461" i="4" s="1"/>
  <c r="AJ461" i="4" s="1"/>
  <c r="G461" i="1"/>
  <c r="G461" i="4" s="1"/>
  <c r="X461" i="4" s="1"/>
  <c r="U461" i="1"/>
  <c r="U461" i="4" s="1"/>
  <c r="AL461" i="4" s="1"/>
  <c r="I461" i="1"/>
  <c r="I461" i="4" s="1"/>
  <c r="Z461" i="4" s="1"/>
  <c r="V461" i="1"/>
  <c r="V461" i="4" s="1"/>
  <c r="AM461" i="4" s="1"/>
  <c r="M461" i="1"/>
  <c r="M461" i="4" s="1"/>
  <c r="AD461" i="4" s="1"/>
  <c r="N461" i="1"/>
  <c r="N461" i="4" s="1"/>
  <c r="AE461" i="4" s="1"/>
  <c r="O461" i="1"/>
  <c r="O461" i="4" s="1"/>
  <c r="AF461" i="4" s="1"/>
  <c r="F461" i="1"/>
  <c r="F461" i="4" s="1"/>
  <c r="W461" i="4" s="1"/>
  <c r="R461" i="1"/>
  <c r="R461" i="4" s="1"/>
  <c r="AI461" i="4" s="1"/>
  <c r="I413" i="1"/>
  <c r="I413" i="4" s="1"/>
  <c r="Z413" i="4" s="1"/>
  <c r="Q413" i="1"/>
  <c r="Q413" i="4" s="1"/>
  <c r="AH413" i="4" s="1"/>
  <c r="L413" i="1"/>
  <c r="L413" i="4" s="1"/>
  <c r="AC413" i="4" s="1"/>
  <c r="T413" i="1"/>
  <c r="T413" i="4" s="1"/>
  <c r="AK413" i="4" s="1"/>
  <c r="J413" i="1"/>
  <c r="J413" i="4" s="1"/>
  <c r="AA413" i="4" s="1"/>
  <c r="U413" i="1"/>
  <c r="U413" i="4" s="1"/>
  <c r="AL413" i="4" s="1"/>
  <c r="N413" i="1"/>
  <c r="N413" i="4" s="1"/>
  <c r="AE413" i="4" s="1"/>
  <c r="F413" i="1"/>
  <c r="F413" i="4" s="1"/>
  <c r="W413" i="4" s="1"/>
  <c r="R413" i="1"/>
  <c r="R413" i="4" s="1"/>
  <c r="AI413" i="4" s="1"/>
  <c r="G413" i="1"/>
  <c r="G413" i="4" s="1"/>
  <c r="X413" i="4" s="1"/>
  <c r="S413" i="1"/>
  <c r="S413" i="4" s="1"/>
  <c r="AJ413" i="4" s="1"/>
  <c r="M413" i="1"/>
  <c r="M413" i="4" s="1"/>
  <c r="AD413" i="4" s="1"/>
  <c r="V413" i="1"/>
  <c r="V413" i="4" s="1"/>
  <c r="AM413" i="4" s="1"/>
  <c r="H413" i="1"/>
  <c r="H413" i="4" s="1"/>
  <c r="Y413" i="4" s="1"/>
  <c r="K413" i="1"/>
  <c r="K413" i="4" s="1"/>
  <c r="AB413" i="4" s="1"/>
  <c r="P413" i="1"/>
  <c r="P413" i="4" s="1"/>
  <c r="AG413" i="4" s="1"/>
  <c r="I389" i="1"/>
  <c r="I389" i="4" s="1"/>
  <c r="Z389" i="4" s="1"/>
  <c r="Q389" i="1"/>
  <c r="Q389" i="4" s="1"/>
  <c r="AH389" i="4" s="1"/>
  <c r="L389" i="1"/>
  <c r="L389" i="4" s="1"/>
  <c r="AC389" i="4" s="1"/>
  <c r="T389" i="1"/>
  <c r="T389" i="4" s="1"/>
  <c r="AK389" i="4" s="1"/>
  <c r="G389" i="1"/>
  <c r="G389" i="4" s="1"/>
  <c r="X389" i="4" s="1"/>
  <c r="R389" i="1"/>
  <c r="R389" i="4" s="1"/>
  <c r="AI389" i="4" s="1"/>
  <c r="M389" i="1"/>
  <c r="M389" i="4" s="1"/>
  <c r="AD389" i="4" s="1"/>
  <c r="H389" i="1"/>
  <c r="H389" i="4" s="1"/>
  <c r="Y389" i="4" s="1"/>
  <c r="V389" i="1"/>
  <c r="V389" i="4" s="1"/>
  <c r="AM389" i="4" s="1"/>
  <c r="J389" i="1"/>
  <c r="J389" i="4" s="1"/>
  <c r="AA389" i="4" s="1"/>
  <c r="N389" i="1"/>
  <c r="N389" i="4" s="1"/>
  <c r="AE389" i="4" s="1"/>
  <c r="O389" i="1"/>
  <c r="O389" i="4" s="1"/>
  <c r="AF389" i="4" s="1"/>
  <c r="P389" i="1"/>
  <c r="P389" i="4" s="1"/>
  <c r="AG389" i="4" s="1"/>
  <c r="F389" i="1"/>
  <c r="F389" i="4" s="1"/>
  <c r="W389" i="4" s="1"/>
  <c r="U389" i="1"/>
  <c r="U389" i="4" s="1"/>
  <c r="AL389" i="4" s="1"/>
  <c r="K389" i="1"/>
  <c r="K389" i="4" s="1"/>
  <c r="AB389" i="4" s="1"/>
  <c r="S389" i="1"/>
  <c r="S389" i="4" s="1"/>
  <c r="AJ389" i="4" s="1"/>
  <c r="H325" i="1"/>
  <c r="H325" i="4" s="1"/>
  <c r="Y325" i="4" s="1"/>
  <c r="P325" i="1"/>
  <c r="P325" i="4" s="1"/>
  <c r="AG325" i="4" s="1"/>
  <c r="K325" i="1"/>
  <c r="K325" i="4" s="1"/>
  <c r="AB325" i="4" s="1"/>
  <c r="S325" i="1"/>
  <c r="S325" i="4" s="1"/>
  <c r="AJ325" i="4" s="1"/>
  <c r="J325" i="1"/>
  <c r="J325" i="4" s="1"/>
  <c r="AA325" i="4" s="1"/>
  <c r="U325" i="1"/>
  <c r="U325" i="4" s="1"/>
  <c r="AL325" i="4" s="1"/>
  <c r="N325" i="1"/>
  <c r="N325" i="4" s="1"/>
  <c r="AE325" i="4" s="1"/>
  <c r="M325" i="1"/>
  <c r="M325" i="4" s="1"/>
  <c r="AD325" i="4" s="1"/>
  <c r="R325" i="1"/>
  <c r="R325" i="4" s="1"/>
  <c r="AI325" i="4" s="1"/>
  <c r="F325" i="1"/>
  <c r="F325" i="4" s="1"/>
  <c r="W325" i="4" s="1"/>
  <c r="T325" i="1"/>
  <c r="T325" i="4" s="1"/>
  <c r="AK325" i="4" s="1"/>
  <c r="L325" i="1"/>
  <c r="L325" i="4" s="1"/>
  <c r="AC325" i="4" s="1"/>
  <c r="O325" i="1"/>
  <c r="O325" i="4" s="1"/>
  <c r="AF325" i="4" s="1"/>
  <c r="Q325" i="1"/>
  <c r="Q325" i="4" s="1"/>
  <c r="AH325" i="4" s="1"/>
  <c r="I325" i="1"/>
  <c r="I325" i="4" s="1"/>
  <c r="Z325" i="4" s="1"/>
  <c r="V325" i="1"/>
  <c r="V325" i="4" s="1"/>
  <c r="AM325" i="4" s="1"/>
  <c r="G325" i="1"/>
  <c r="G325" i="4" s="1"/>
  <c r="X325" i="4" s="1"/>
  <c r="H277" i="1"/>
  <c r="H277" i="4" s="1"/>
  <c r="Y277" i="4" s="1"/>
  <c r="P277" i="1"/>
  <c r="P277" i="4" s="1"/>
  <c r="AG277" i="4" s="1"/>
  <c r="K277" i="1"/>
  <c r="K277" i="4" s="1"/>
  <c r="AB277" i="4" s="1"/>
  <c r="S277" i="1"/>
  <c r="S277" i="4" s="1"/>
  <c r="AJ277" i="4" s="1"/>
  <c r="J277" i="1"/>
  <c r="J277" i="4" s="1"/>
  <c r="AA277" i="4" s="1"/>
  <c r="U277" i="1"/>
  <c r="U277" i="4" s="1"/>
  <c r="AL277" i="4" s="1"/>
  <c r="O277" i="1"/>
  <c r="O277" i="4" s="1"/>
  <c r="AF277" i="4" s="1"/>
  <c r="F277" i="1"/>
  <c r="F277" i="4" s="1"/>
  <c r="W277" i="4" s="1"/>
  <c r="Q277" i="1"/>
  <c r="Q277" i="4" s="1"/>
  <c r="AH277" i="4" s="1"/>
  <c r="I277" i="1"/>
  <c r="I277" i="4" s="1"/>
  <c r="Z277" i="4" s="1"/>
  <c r="T277" i="1"/>
  <c r="T277" i="4" s="1"/>
  <c r="AK277" i="4" s="1"/>
  <c r="R277" i="1"/>
  <c r="R277" i="4" s="1"/>
  <c r="AI277" i="4" s="1"/>
  <c r="G277" i="1"/>
  <c r="G277" i="4" s="1"/>
  <c r="X277" i="4" s="1"/>
  <c r="L277" i="1"/>
  <c r="L277" i="4" s="1"/>
  <c r="AC277" i="4" s="1"/>
  <c r="V277" i="1"/>
  <c r="V277" i="4" s="1"/>
  <c r="AM277" i="4" s="1"/>
  <c r="N277" i="1"/>
  <c r="N277" i="4" s="1"/>
  <c r="AE277" i="4" s="1"/>
  <c r="M277" i="1"/>
  <c r="M277" i="4" s="1"/>
  <c r="AD277" i="4" s="1"/>
  <c r="I213" i="1"/>
  <c r="I213" i="4" s="1"/>
  <c r="Z213" i="4" s="1"/>
  <c r="Q213" i="1"/>
  <c r="Q213" i="4" s="1"/>
  <c r="AH213" i="4" s="1"/>
  <c r="L213" i="1"/>
  <c r="L213" i="4" s="1"/>
  <c r="AC213" i="4" s="1"/>
  <c r="T213" i="1"/>
  <c r="T213" i="4" s="1"/>
  <c r="AK213" i="4" s="1"/>
  <c r="F213" i="1"/>
  <c r="F213" i="4" s="1"/>
  <c r="W213" i="4" s="1"/>
  <c r="P213" i="1"/>
  <c r="P213" i="4" s="1"/>
  <c r="AG213" i="4" s="1"/>
  <c r="J213" i="1"/>
  <c r="J213" i="4" s="1"/>
  <c r="AA213" i="4" s="1"/>
  <c r="U213" i="1"/>
  <c r="U213" i="4" s="1"/>
  <c r="AL213" i="4" s="1"/>
  <c r="K213" i="1"/>
  <c r="K213" i="4" s="1"/>
  <c r="AB213" i="4" s="1"/>
  <c r="M213" i="1"/>
  <c r="M213" i="4" s="1"/>
  <c r="AD213" i="4" s="1"/>
  <c r="G213" i="1"/>
  <c r="G213" i="4" s="1"/>
  <c r="X213" i="4" s="1"/>
  <c r="R213" i="1"/>
  <c r="R213" i="4" s="1"/>
  <c r="AI213" i="4" s="1"/>
  <c r="S213" i="1"/>
  <c r="S213" i="4" s="1"/>
  <c r="AJ213" i="4" s="1"/>
  <c r="V213" i="1"/>
  <c r="V213" i="4" s="1"/>
  <c r="AM213" i="4" s="1"/>
  <c r="N213" i="1"/>
  <c r="N213" i="4" s="1"/>
  <c r="AE213" i="4" s="1"/>
  <c r="H213" i="1"/>
  <c r="H213" i="4" s="1"/>
  <c r="Y213" i="4" s="1"/>
  <c r="O213" i="1"/>
  <c r="O213" i="4" s="1"/>
  <c r="AF213" i="4" s="1"/>
  <c r="G157" i="1"/>
  <c r="G157" i="4" s="1"/>
  <c r="X157" i="4" s="1"/>
  <c r="O157" i="1"/>
  <c r="O157" i="4" s="1"/>
  <c r="AF157" i="4" s="1"/>
  <c r="J157" i="1"/>
  <c r="J157" i="4" s="1"/>
  <c r="AA157" i="4" s="1"/>
  <c r="R157" i="1"/>
  <c r="R157" i="4" s="1"/>
  <c r="AI157" i="4" s="1"/>
  <c r="M157" i="1"/>
  <c r="M157" i="4" s="1"/>
  <c r="AD157" i="4" s="1"/>
  <c r="F157" i="1"/>
  <c r="F157" i="4" s="1"/>
  <c r="W157" i="4" s="1"/>
  <c r="Q157" i="1"/>
  <c r="Q157" i="4" s="1"/>
  <c r="AH157" i="4" s="1"/>
  <c r="N157" i="1"/>
  <c r="N157" i="4" s="1"/>
  <c r="AE157" i="4" s="1"/>
  <c r="P157" i="1"/>
  <c r="P157" i="4" s="1"/>
  <c r="AG157" i="4" s="1"/>
  <c r="S157" i="1"/>
  <c r="S157" i="4" s="1"/>
  <c r="AJ157" i="4" s="1"/>
  <c r="T157" i="1"/>
  <c r="T157" i="4" s="1"/>
  <c r="AK157" i="4" s="1"/>
  <c r="I157" i="1"/>
  <c r="I157" i="4" s="1"/>
  <c r="Z157" i="4" s="1"/>
  <c r="V157" i="1"/>
  <c r="V157" i="4" s="1"/>
  <c r="AM157" i="4" s="1"/>
  <c r="K157" i="1"/>
  <c r="K157" i="4" s="1"/>
  <c r="AB157" i="4" s="1"/>
  <c r="H157" i="1"/>
  <c r="H157" i="4" s="1"/>
  <c r="Y157" i="4" s="1"/>
  <c r="L157" i="1"/>
  <c r="L157" i="4" s="1"/>
  <c r="AC157" i="4" s="1"/>
  <c r="U157" i="1"/>
  <c r="U157" i="4" s="1"/>
  <c r="AL157" i="4" s="1"/>
  <c r="M93" i="1"/>
  <c r="M93" i="4" s="1"/>
  <c r="AD93" i="4" s="1"/>
  <c r="U93" i="1"/>
  <c r="U93" i="4" s="1"/>
  <c r="AL93" i="4" s="1"/>
  <c r="H93" i="1"/>
  <c r="H93" i="4" s="1"/>
  <c r="Y93" i="4" s="1"/>
  <c r="P93" i="1"/>
  <c r="P93" i="4" s="1"/>
  <c r="AG93" i="4" s="1"/>
  <c r="K93" i="1"/>
  <c r="K93" i="4" s="1"/>
  <c r="AB93" i="4" s="1"/>
  <c r="V93" i="1"/>
  <c r="V93" i="4" s="1"/>
  <c r="AM93" i="4" s="1"/>
  <c r="O93" i="1"/>
  <c r="O93" i="4" s="1"/>
  <c r="AF93" i="4" s="1"/>
  <c r="L93" i="1"/>
  <c r="L93" i="4" s="1"/>
  <c r="AC93" i="4" s="1"/>
  <c r="F93" i="1"/>
  <c r="F93" i="4" s="1"/>
  <c r="W93" i="4" s="1"/>
  <c r="S93" i="1"/>
  <c r="S93" i="4" s="1"/>
  <c r="AJ93" i="4" s="1"/>
  <c r="G93" i="1"/>
  <c r="G93" i="4" s="1"/>
  <c r="X93" i="4" s="1"/>
  <c r="T93" i="1"/>
  <c r="T93" i="4" s="1"/>
  <c r="AK93" i="4" s="1"/>
  <c r="J93" i="1"/>
  <c r="J93" i="4" s="1"/>
  <c r="AA93" i="4" s="1"/>
  <c r="N93" i="1"/>
  <c r="N93" i="4" s="1"/>
  <c r="AE93" i="4" s="1"/>
  <c r="Q93" i="1"/>
  <c r="Q93" i="4" s="1"/>
  <c r="AH93" i="4" s="1"/>
  <c r="I93" i="1"/>
  <c r="I93" i="4" s="1"/>
  <c r="Z93" i="4" s="1"/>
  <c r="R93" i="1"/>
  <c r="R93" i="4" s="1"/>
  <c r="AI93" i="4" s="1"/>
  <c r="R505" i="1"/>
  <c r="R505" i="4" s="1"/>
  <c r="AI505" i="4" s="1"/>
  <c r="V501" i="1"/>
  <c r="V501" i="4" s="1"/>
  <c r="AM501" i="4" s="1"/>
  <c r="N493" i="1"/>
  <c r="N493" i="4" s="1"/>
  <c r="AE493" i="4" s="1"/>
  <c r="R489" i="1"/>
  <c r="R489" i="4" s="1"/>
  <c r="AI489" i="4" s="1"/>
  <c r="V485" i="1"/>
  <c r="V485" i="4" s="1"/>
  <c r="AM485" i="4" s="1"/>
  <c r="S465" i="1"/>
  <c r="S465" i="4" s="1"/>
  <c r="AJ465" i="4" s="1"/>
  <c r="J420" i="1"/>
  <c r="J420" i="4" s="1"/>
  <c r="AA420" i="4" s="1"/>
  <c r="R420" i="1"/>
  <c r="R420" i="4" s="1"/>
  <c r="AI420" i="4" s="1"/>
  <c r="M420" i="1"/>
  <c r="M420" i="4" s="1"/>
  <c r="AD420" i="4" s="1"/>
  <c r="U420" i="1"/>
  <c r="U420" i="4" s="1"/>
  <c r="AL420" i="4" s="1"/>
  <c r="N420" i="1"/>
  <c r="N420" i="4" s="1"/>
  <c r="AE420" i="4" s="1"/>
  <c r="G420" i="1"/>
  <c r="G420" i="4" s="1"/>
  <c r="X420" i="4" s="1"/>
  <c r="Q420" i="1"/>
  <c r="Q420" i="4" s="1"/>
  <c r="AH420" i="4" s="1"/>
  <c r="H420" i="1"/>
  <c r="H420" i="4" s="1"/>
  <c r="Y420" i="4" s="1"/>
  <c r="S420" i="1"/>
  <c r="S420" i="4" s="1"/>
  <c r="AJ420" i="4" s="1"/>
  <c r="L420" i="1"/>
  <c r="L420" i="4" s="1"/>
  <c r="AC420" i="4" s="1"/>
  <c r="J404" i="1"/>
  <c r="J404" i="4" s="1"/>
  <c r="AA404" i="4" s="1"/>
  <c r="R404" i="1"/>
  <c r="R404" i="4" s="1"/>
  <c r="AI404" i="4" s="1"/>
  <c r="M404" i="1"/>
  <c r="M404" i="4" s="1"/>
  <c r="AD404" i="4" s="1"/>
  <c r="U404" i="1"/>
  <c r="U404" i="4" s="1"/>
  <c r="AL404" i="4" s="1"/>
  <c r="N404" i="1"/>
  <c r="N404" i="4" s="1"/>
  <c r="AE404" i="4" s="1"/>
  <c r="H404" i="1"/>
  <c r="H404" i="4" s="1"/>
  <c r="Y404" i="4" s="1"/>
  <c r="T404" i="1"/>
  <c r="T404" i="4" s="1"/>
  <c r="AK404" i="4" s="1"/>
  <c r="L404" i="1"/>
  <c r="L404" i="4" s="1"/>
  <c r="AC404" i="4" s="1"/>
  <c r="O404" i="1"/>
  <c r="O404" i="4" s="1"/>
  <c r="AF404" i="4" s="1"/>
  <c r="G404" i="1"/>
  <c r="G404" i="4" s="1"/>
  <c r="X404" i="4" s="1"/>
  <c r="S404" i="1"/>
  <c r="S404" i="4" s="1"/>
  <c r="AJ404" i="4" s="1"/>
  <c r="J388" i="1"/>
  <c r="J388" i="4" s="1"/>
  <c r="AA388" i="4" s="1"/>
  <c r="R388" i="1"/>
  <c r="R388" i="4" s="1"/>
  <c r="AI388" i="4" s="1"/>
  <c r="M388" i="1"/>
  <c r="M388" i="4" s="1"/>
  <c r="AD388" i="4" s="1"/>
  <c r="U388" i="1"/>
  <c r="U388" i="4" s="1"/>
  <c r="AL388" i="4" s="1"/>
  <c r="N388" i="1"/>
  <c r="N388" i="4" s="1"/>
  <c r="AE388" i="4" s="1"/>
  <c r="H388" i="1"/>
  <c r="H388" i="4" s="1"/>
  <c r="Y388" i="4" s="1"/>
  <c r="S388" i="1"/>
  <c r="S388" i="4" s="1"/>
  <c r="AJ388" i="4" s="1"/>
  <c r="K388" i="1"/>
  <c r="K388" i="4" s="1"/>
  <c r="AB388" i="4" s="1"/>
  <c r="L388" i="1"/>
  <c r="L388" i="4" s="1"/>
  <c r="AC388" i="4" s="1"/>
  <c r="P388" i="1"/>
  <c r="P388" i="4" s="1"/>
  <c r="AG388" i="4" s="1"/>
  <c r="Q388" i="1"/>
  <c r="Q388" i="4" s="1"/>
  <c r="AH388" i="4" s="1"/>
  <c r="F388" i="1"/>
  <c r="F388" i="4" s="1"/>
  <c r="W388" i="4" s="1"/>
  <c r="T388" i="1"/>
  <c r="T388" i="4" s="1"/>
  <c r="AK388" i="4" s="1"/>
  <c r="I388" i="1"/>
  <c r="I388" i="4" s="1"/>
  <c r="Z388" i="4" s="1"/>
  <c r="I372" i="1"/>
  <c r="I372" i="4" s="1"/>
  <c r="Z372" i="4" s="1"/>
  <c r="Q372" i="1"/>
  <c r="Q372" i="4" s="1"/>
  <c r="AH372" i="4" s="1"/>
  <c r="L372" i="1"/>
  <c r="L372" i="4" s="1"/>
  <c r="AC372" i="4" s="1"/>
  <c r="T372" i="1"/>
  <c r="T372" i="4" s="1"/>
  <c r="AK372" i="4" s="1"/>
  <c r="K372" i="1"/>
  <c r="K372" i="4" s="1"/>
  <c r="AB372" i="4" s="1"/>
  <c r="V372" i="1"/>
  <c r="V372" i="4" s="1"/>
  <c r="AM372" i="4" s="1"/>
  <c r="O372" i="1"/>
  <c r="O372" i="4" s="1"/>
  <c r="AF372" i="4" s="1"/>
  <c r="J372" i="1"/>
  <c r="J372" i="4" s="1"/>
  <c r="AA372" i="4" s="1"/>
  <c r="P372" i="1"/>
  <c r="P372" i="4" s="1"/>
  <c r="AG372" i="4" s="1"/>
  <c r="R372" i="1"/>
  <c r="R372" i="4" s="1"/>
  <c r="AI372" i="4" s="1"/>
  <c r="H372" i="1"/>
  <c r="H372" i="4" s="1"/>
  <c r="Y372" i="4" s="1"/>
  <c r="M372" i="1"/>
  <c r="M372" i="4" s="1"/>
  <c r="AD372" i="4" s="1"/>
  <c r="N372" i="1"/>
  <c r="N372" i="4" s="1"/>
  <c r="AE372" i="4" s="1"/>
  <c r="U372" i="1"/>
  <c r="U372" i="4" s="1"/>
  <c r="AL372" i="4" s="1"/>
  <c r="G372" i="1"/>
  <c r="G372" i="4" s="1"/>
  <c r="X372" i="4" s="1"/>
  <c r="I356" i="1"/>
  <c r="I356" i="4" s="1"/>
  <c r="Z356" i="4" s="1"/>
  <c r="Q356" i="1"/>
  <c r="Q356" i="4" s="1"/>
  <c r="AH356" i="4" s="1"/>
  <c r="L356" i="1"/>
  <c r="L356" i="4" s="1"/>
  <c r="AC356" i="4" s="1"/>
  <c r="T356" i="1"/>
  <c r="T356" i="4" s="1"/>
  <c r="AK356" i="4" s="1"/>
  <c r="F356" i="1"/>
  <c r="F356" i="4" s="1"/>
  <c r="W356" i="4" s="1"/>
  <c r="P356" i="1"/>
  <c r="P356" i="4" s="1"/>
  <c r="AG356" i="4" s="1"/>
  <c r="J356" i="1"/>
  <c r="J356" i="4" s="1"/>
  <c r="AA356" i="4" s="1"/>
  <c r="U356" i="1"/>
  <c r="U356" i="4" s="1"/>
  <c r="AL356" i="4" s="1"/>
  <c r="M356" i="1"/>
  <c r="M356" i="4" s="1"/>
  <c r="AD356" i="4" s="1"/>
  <c r="R356" i="1"/>
  <c r="R356" i="4" s="1"/>
  <c r="AI356" i="4" s="1"/>
  <c r="S356" i="1"/>
  <c r="S356" i="4" s="1"/>
  <c r="AJ356" i="4" s="1"/>
  <c r="K356" i="1"/>
  <c r="K356" i="4" s="1"/>
  <c r="AB356" i="4" s="1"/>
  <c r="H356" i="1"/>
  <c r="H356" i="4" s="1"/>
  <c r="Y356" i="4" s="1"/>
  <c r="N356" i="1"/>
  <c r="N356" i="4" s="1"/>
  <c r="AE356" i="4" s="1"/>
  <c r="O356" i="1"/>
  <c r="O356" i="4" s="1"/>
  <c r="AF356" i="4" s="1"/>
  <c r="I340" i="1"/>
  <c r="I340" i="4" s="1"/>
  <c r="Z340" i="4" s="1"/>
  <c r="Q340" i="1"/>
  <c r="Q340" i="4" s="1"/>
  <c r="AH340" i="4" s="1"/>
  <c r="L340" i="1"/>
  <c r="L340" i="4" s="1"/>
  <c r="AC340" i="4" s="1"/>
  <c r="T340" i="1"/>
  <c r="T340" i="4" s="1"/>
  <c r="AK340" i="4" s="1"/>
  <c r="K340" i="1"/>
  <c r="K340" i="4" s="1"/>
  <c r="AB340" i="4" s="1"/>
  <c r="V340" i="1"/>
  <c r="V340" i="4" s="1"/>
  <c r="AM340" i="4" s="1"/>
  <c r="O340" i="1"/>
  <c r="O340" i="4" s="1"/>
  <c r="AF340" i="4" s="1"/>
  <c r="N340" i="1"/>
  <c r="N340" i="4" s="1"/>
  <c r="AE340" i="4" s="1"/>
  <c r="F340" i="1"/>
  <c r="F340" i="4" s="1"/>
  <c r="W340" i="4" s="1"/>
  <c r="S340" i="1"/>
  <c r="S340" i="4" s="1"/>
  <c r="AJ340" i="4" s="1"/>
  <c r="G340" i="1"/>
  <c r="G340" i="4" s="1"/>
  <c r="X340" i="4" s="1"/>
  <c r="U340" i="1"/>
  <c r="U340" i="4" s="1"/>
  <c r="AL340" i="4" s="1"/>
  <c r="M340" i="1"/>
  <c r="M340" i="4" s="1"/>
  <c r="AD340" i="4" s="1"/>
  <c r="P340" i="1"/>
  <c r="P340" i="4" s="1"/>
  <c r="AG340" i="4" s="1"/>
  <c r="R340" i="1"/>
  <c r="R340" i="4" s="1"/>
  <c r="AI340" i="4" s="1"/>
  <c r="J340" i="1"/>
  <c r="J340" i="4" s="1"/>
  <c r="AA340" i="4" s="1"/>
  <c r="I324" i="1"/>
  <c r="I324" i="4" s="1"/>
  <c r="Z324" i="4" s="1"/>
  <c r="Q324" i="1"/>
  <c r="Q324" i="4" s="1"/>
  <c r="AH324" i="4" s="1"/>
  <c r="L324" i="1"/>
  <c r="L324" i="4" s="1"/>
  <c r="AC324" i="4" s="1"/>
  <c r="T324" i="1"/>
  <c r="T324" i="4" s="1"/>
  <c r="AK324" i="4" s="1"/>
  <c r="F324" i="1"/>
  <c r="F324" i="4" s="1"/>
  <c r="W324" i="4" s="1"/>
  <c r="P324" i="1"/>
  <c r="P324" i="4" s="1"/>
  <c r="AG324" i="4" s="1"/>
  <c r="J324" i="1"/>
  <c r="J324" i="4" s="1"/>
  <c r="AA324" i="4" s="1"/>
  <c r="U324" i="1"/>
  <c r="U324" i="4" s="1"/>
  <c r="AL324" i="4" s="1"/>
  <c r="O324" i="1"/>
  <c r="O324" i="4" s="1"/>
  <c r="AF324" i="4" s="1"/>
  <c r="G324" i="1"/>
  <c r="G324" i="4" s="1"/>
  <c r="X324" i="4" s="1"/>
  <c r="V324" i="1"/>
  <c r="V324" i="4" s="1"/>
  <c r="AM324" i="4" s="1"/>
  <c r="H324" i="1"/>
  <c r="H324" i="4" s="1"/>
  <c r="Y324" i="4" s="1"/>
  <c r="N324" i="1"/>
  <c r="N324" i="4" s="1"/>
  <c r="AE324" i="4" s="1"/>
  <c r="M324" i="1"/>
  <c r="M324" i="4" s="1"/>
  <c r="AD324" i="4" s="1"/>
  <c r="R324" i="1"/>
  <c r="R324" i="4" s="1"/>
  <c r="AI324" i="4" s="1"/>
  <c r="S324" i="1"/>
  <c r="S324" i="4" s="1"/>
  <c r="AJ324" i="4" s="1"/>
  <c r="I308" i="1"/>
  <c r="I308" i="4" s="1"/>
  <c r="Z308" i="4" s="1"/>
  <c r="Q308" i="1"/>
  <c r="Q308" i="4" s="1"/>
  <c r="AH308" i="4" s="1"/>
  <c r="L308" i="1"/>
  <c r="L308" i="4" s="1"/>
  <c r="AC308" i="4" s="1"/>
  <c r="T308" i="1"/>
  <c r="T308" i="4" s="1"/>
  <c r="AK308" i="4" s="1"/>
  <c r="F308" i="1"/>
  <c r="F308" i="4" s="1"/>
  <c r="W308" i="4" s="1"/>
  <c r="P308" i="1"/>
  <c r="P308" i="4" s="1"/>
  <c r="AG308" i="4" s="1"/>
  <c r="K308" i="1"/>
  <c r="K308" i="4" s="1"/>
  <c r="AB308" i="4" s="1"/>
  <c r="V308" i="1"/>
  <c r="V308" i="4" s="1"/>
  <c r="AM308" i="4" s="1"/>
  <c r="M308" i="1"/>
  <c r="M308" i="4" s="1"/>
  <c r="AD308" i="4" s="1"/>
  <c r="O308" i="1"/>
  <c r="O308" i="4" s="1"/>
  <c r="AF308" i="4" s="1"/>
  <c r="N308" i="1"/>
  <c r="N308" i="4" s="1"/>
  <c r="AE308" i="4" s="1"/>
  <c r="H308" i="1"/>
  <c r="H308" i="4" s="1"/>
  <c r="Y308" i="4" s="1"/>
  <c r="S308" i="1"/>
  <c r="S308" i="4" s="1"/>
  <c r="AJ308" i="4" s="1"/>
  <c r="U308" i="1"/>
  <c r="U308" i="4" s="1"/>
  <c r="AL308" i="4" s="1"/>
  <c r="G308" i="1"/>
  <c r="G308" i="4" s="1"/>
  <c r="X308" i="4" s="1"/>
  <c r="J308" i="1"/>
  <c r="J308" i="4" s="1"/>
  <c r="AA308" i="4" s="1"/>
  <c r="R308" i="1"/>
  <c r="R308" i="4" s="1"/>
  <c r="AI308" i="4" s="1"/>
  <c r="I292" i="1"/>
  <c r="I292" i="4" s="1"/>
  <c r="Z292" i="4" s="1"/>
  <c r="Q292" i="1"/>
  <c r="Q292" i="4" s="1"/>
  <c r="AH292" i="4" s="1"/>
  <c r="L292" i="1"/>
  <c r="L292" i="4" s="1"/>
  <c r="AC292" i="4" s="1"/>
  <c r="T292" i="1"/>
  <c r="T292" i="4" s="1"/>
  <c r="AK292" i="4" s="1"/>
  <c r="K292" i="1"/>
  <c r="K292" i="4" s="1"/>
  <c r="AB292" i="4" s="1"/>
  <c r="V292" i="1"/>
  <c r="V292" i="4" s="1"/>
  <c r="AM292" i="4" s="1"/>
  <c r="F292" i="1"/>
  <c r="F292" i="4" s="1"/>
  <c r="W292" i="4" s="1"/>
  <c r="P292" i="1"/>
  <c r="P292" i="4" s="1"/>
  <c r="AG292" i="4" s="1"/>
  <c r="G292" i="1"/>
  <c r="G292" i="4" s="1"/>
  <c r="X292" i="4" s="1"/>
  <c r="R292" i="1"/>
  <c r="R292" i="4" s="1"/>
  <c r="AI292" i="4" s="1"/>
  <c r="J292" i="1"/>
  <c r="J292" i="4" s="1"/>
  <c r="AA292" i="4" s="1"/>
  <c r="U292" i="1"/>
  <c r="U292" i="4" s="1"/>
  <c r="AL292" i="4" s="1"/>
  <c r="S292" i="1"/>
  <c r="S292" i="4" s="1"/>
  <c r="AJ292" i="4" s="1"/>
  <c r="H292" i="1"/>
  <c r="H292" i="4" s="1"/>
  <c r="Y292" i="4" s="1"/>
  <c r="M292" i="1"/>
  <c r="M292" i="4" s="1"/>
  <c r="AD292" i="4" s="1"/>
  <c r="O292" i="1"/>
  <c r="O292" i="4" s="1"/>
  <c r="AF292" i="4" s="1"/>
  <c r="I276" i="1"/>
  <c r="I276" i="4" s="1"/>
  <c r="Z276" i="4" s="1"/>
  <c r="Q276" i="1"/>
  <c r="Q276" i="4" s="1"/>
  <c r="AH276" i="4" s="1"/>
  <c r="L276" i="1"/>
  <c r="L276" i="4" s="1"/>
  <c r="AC276" i="4" s="1"/>
  <c r="T276" i="1"/>
  <c r="T276" i="4" s="1"/>
  <c r="AK276" i="4" s="1"/>
  <c r="F276" i="1"/>
  <c r="F276" i="4" s="1"/>
  <c r="W276" i="4" s="1"/>
  <c r="P276" i="1"/>
  <c r="P276" i="4" s="1"/>
  <c r="AG276" i="4" s="1"/>
  <c r="K276" i="1"/>
  <c r="K276" i="4" s="1"/>
  <c r="AB276" i="4" s="1"/>
  <c r="V276" i="1"/>
  <c r="V276" i="4" s="1"/>
  <c r="AM276" i="4" s="1"/>
  <c r="M276" i="1"/>
  <c r="M276" i="4" s="1"/>
  <c r="AD276" i="4" s="1"/>
  <c r="O276" i="1"/>
  <c r="O276" i="4" s="1"/>
  <c r="AF276" i="4" s="1"/>
  <c r="N276" i="1"/>
  <c r="N276" i="4" s="1"/>
  <c r="AE276" i="4" s="1"/>
  <c r="J276" i="1"/>
  <c r="J276" i="4" s="1"/>
  <c r="AA276" i="4" s="1"/>
  <c r="U276" i="1"/>
  <c r="U276" i="4" s="1"/>
  <c r="AL276" i="4" s="1"/>
  <c r="H276" i="1"/>
  <c r="H276" i="4" s="1"/>
  <c r="Y276" i="4" s="1"/>
  <c r="R276" i="1"/>
  <c r="R276" i="4" s="1"/>
  <c r="AI276" i="4" s="1"/>
  <c r="S276" i="1"/>
  <c r="S276" i="4" s="1"/>
  <c r="AJ276" i="4" s="1"/>
  <c r="G276" i="1"/>
  <c r="G276" i="4" s="1"/>
  <c r="X276" i="4" s="1"/>
  <c r="J252" i="1"/>
  <c r="J252" i="4" s="1"/>
  <c r="AA252" i="4" s="1"/>
  <c r="R252" i="1"/>
  <c r="R252" i="4" s="1"/>
  <c r="AI252" i="4" s="1"/>
  <c r="M252" i="1"/>
  <c r="M252" i="4" s="1"/>
  <c r="AD252" i="4" s="1"/>
  <c r="U252" i="1"/>
  <c r="U252" i="4" s="1"/>
  <c r="AL252" i="4" s="1"/>
  <c r="O252" i="1"/>
  <c r="O252" i="4" s="1"/>
  <c r="AF252" i="4" s="1"/>
  <c r="H252" i="1"/>
  <c r="H252" i="4" s="1"/>
  <c r="Y252" i="4" s="1"/>
  <c r="S252" i="1"/>
  <c r="S252" i="4" s="1"/>
  <c r="AJ252" i="4" s="1"/>
  <c r="K252" i="1"/>
  <c r="K252" i="4" s="1"/>
  <c r="AB252" i="4" s="1"/>
  <c r="Q252" i="1"/>
  <c r="Q252" i="4" s="1"/>
  <c r="AH252" i="4" s="1"/>
  <c r="F252" i="1"/>
  <c r="F252" i="4" s="1"/>
  <c r="W252" i="4" s="1"/>
  <c r="T252" i="1"/>
  <c r="T252" i="4" s="1"/>
  <c r="AK252" i="4" s="1"/>
  <c r="I252" i="1"/>
  <c r="I252" i="4" s="1"/>
  <c r="Z252" i="4" s="1"/>
  <c r="V252" i="1"/>
  <c r="V252" i="4" s="1"/>
  <c r="AM252" i="4" s="1"/>
  <c r="G252" i="1"/>
  <c r="G252" i="4" s="1"/>
  <c r="X252" i="4" s="1"/>
  <c r="L252" i="1"/>
  <c r="L252" i="4" s="1"/>
  <c r="AC252" i="4" s="1"/>
  <c r="P252" i="1"/>
  <c r="P252" i="4" s="1"/>
  <c r="AG252" i="4" s="1"/>
  <c r="J236" i="1"/>
  <c r="J236" i="4" s="1"/>
  <c r="AA236" i="4" s="1"/>
  <c r="R236" i="1"/>
  <c r="R236" i="4" s="1"/>
  <c r="AI236" i="4" s="1"/>
  <c r="M236" i="1"/>
  <c r="M236" i="4" s="1"/>
  <c r="AD236" i="4" s="1"/>
  <c r="U236" i="1"/>
  <c r="U236" i="4" s="1"/>
  <c r="AL236" i="4" s="1"/>
  <c r="I236" i="1"/>
  <c r="I236" i="4" s="1"/>
  <c r="Z236" i="4" s="1"/>
  <c r="T236" i="1"/>
  <c r="T236" i="4" s="1"/>
  <c r="AK236" i="4" s="1"/>
  <c r="N236" i="1"/>
  <c r="N236" i="4" s="1"/>
  <c r="AE236" i="4" s="1"/>
  <c r="Q236" i="1"/>
  <c r="Q236" i="4" s="1"/>
  <c r="AH236" i="4" s="1"/>
  <c r="F236" i="1"/>
  <c r="F236" i="4" s="1"/>
  <c r="W236" i="4" s="1"/>
  <c r="S236" i="1"/>
  <c r="S236" i="4" s="1"/>
  <c r="AJ236" i="4" s="1"/>
  <c r="O236" i="1"/>
  <c r="O236" i="4" s="1"/>
  <c r="AF236" i="4" s="1"/>
  <c r="G236" i="1"/>
  <c r="G236" i="4" s="1"/>
  <c r="X236" i="4" s="1"/>
  <c r="H236" i="1"/>
  <c r="H236" i="4" s="1"/>
  <c r="Y236" i="4" s="1"/>
  <c r="L236" i="1"/>
  <c r="L236" i="4" s="1"/>
  <c r="AC236" i="4" s="1"/>
  <c r="K236" i="1"/>
  <c r="K236" i="4" s="1"/>
  <c r="AB236" i="4" s="1"/>
  <c r="V236" i="1"/>
  <c r="V236" i="4" s="1"/>
  <c r="AM236" i="4" s="1"/>
  <c r="P236" i="1"/>
  <c r="P236" i="4" s="1"/>
  <c r="AG236" i="4" s="1"/>
  <c r="J220" i="1"/>
  <c r="J220" i="4" s="1"/>
  <c r="AA220" i="4" s="1"/>
  <c r="R220" i="1"/>
  <c r="R220" i="4" s="1"/>
  <c r="AI220" i="4" s="1"/>
  <c r="M220" i="1"/>
  <c r="M220" i="4" s="1"/>
  <c r="AD220" i="4" s="1"/>
  <c r="U220" i="1"/>
  <c r="U220" i="4" s="1"/>
  <c r="AL220" i="4" s="1"/>
  <c r="O220" i="1"/>
  <c r="O220" i="4" s="1"/>
  <c r="AF220" i="4" s="1"/>
  <c r="H220" i="1"/>
  <c r="H220" i="4" s="1"/>
  <c r="Y220" i="4" s="1"/>
  <c r="S220" i="1"/>
  <c r="S220" i="4" s="1"/>
  <c r="AJ220" i="4" s="1"/>
  <c r="F220" i="1"/>
  <c r="F220" i="4" s="1"/>
  <c r="W220" i="4" s="1"/>
  <c r="T220" i="1"/>
  <c r="T220" i="4" s="1"/>
  <c r="AK220" i="4" s="1"/>
  <c r="G220" i="1"/>
  <c r="G220" i="4" s="1"/>
  <c r="X220" i="4" s="1"/>
  <c r="V220" i="1"/>
  <c r="V220" i="4" s="1"/>
  <c r="AM220" i="4" s="1"/>
  <c r="L220" i="1"/>
  <c r="L220" i="4" s="1"/>
  <c r="AC220" i="4" s="1"/>
  <c r="N220" i="1"/>
  <c r="N220" i="4" s="1"/>
  <c r="AE220" i="4" s="1"/>
  <c r="Q220" i="1"/>
  <c r="Q220" i="4" s="1"/>
  <c r="AH220" i="4" s="1"/>
  <c r="P220" i="1"/>
  <c r="P220" i="4" s="1"/>
  <c r="AG220" i="4" s="1"/>
  <c r="K220" i="1"/>
  <c r="K220" i="4" s="1"/>
  <c r="AB220" i="4" s="1"/>
  <c r="I220" i="1"/>
  <c r="I220" i="4" s="1"/>
  <c r="Z220" i="4" s="1"/>
  <c r="H204" i="1"/>
  <c r="H204" i="4" s="1"/>
  <c r="Y204" i="4" s="1"/>
  <c r="P204" i="1"/>
  <c r="P204" i="4" s="1"/>
  <c r="AG204" i="4" s="1"/>
  <c r="K204" i="1"/>
  <c r="K204" i="4" s="1"/>
  <c r="AB204" i="4" s="1"/>
  <c r="S204" i="1"/>
  <c r="S204" i="4" s="1"/>
  <c r="AJ204" i="4" s="1"/>
  <c r="N204" i="1"/>
  <c r="N204" i="4" s="1"/>
  <c r="AE204" i="4" s="1"/>
  <c r="G204" i="1"/>
  <c r="G204" i="4" s="1"/>
  <c r="X204" i="4" s="1"/>
  <c r="R204" i="1"/>
  <c r="R204" i="4" s="1"/>
  <c r="AI204" i="4" s="1"/>
  <c r="Q204" i="1"/>
  <c r="Q204" i="4" s="1"/>
  <c r="AH204" i="4" s="1"/>
  <c r="I204" i="1"/>
  <c r="I204" i="4" s="1"/>
  <c r="Z204" i="4" s="1"/>
  <c r="V204" i="1"/>
  <c r="V204" i="4" s="1"/>
  <c r="AM204" i="4" s="1"/>
  <c r="M204" i="1"/>
  <c r="M204" i="4" s="1"/>
  <c r="AD204" i="4" s="1"/>
  <c r="O204" i="1"/>
  <c r="O204" i="4" s="1"/>
  <c r="AF204" i="4" s="1"/>
  <c r="J204" i="1"/>
  <c r="J204" i="4" s="1"/>
  <c r="AA204" i="4" s="1"/>
  <c r="F204" i="1"/>
  <c r="F204" i="4" s="1"/>
  <c r="W204" i="4" s="1"/>
  <c r="U204" i="1"/>
  <c r="U204" i="4" s="1"/>
  <c r="AL204" i="4" s="1"/>
  <c r="L204" i="1"/>
  <c r="L204" i="4" s="1"/>
  <c r="AC204" i="4" s="1"/>
  <c r="T204" i="1"/>
  <c r="T204" i="4" s="1"/>
  <c r="AK204" i="4" s="1"/>
  <c r="H196" i="1"/>
  <c r="H196" i="4" s="1"/>
  <c r="Y196" i="4" s="1"/>
  <c r="P196" i="1"/>
  <c r="P196" i="4" s="1"/>
  <c r="AG196" i="4" s="1"/>
  <c r="K196" i="1"/>
  <c r="K196" i="4" s="1"/>
  <c r="AB196" i="4" s="1"/>
  <c r="S196" i="1"/>
  <c r="S196" i="4" s="1"/>
  <c r="AJ196" i="4" s="1"/>
  <c r="L196" i="1"/>
  <c r="L196" i="4" s="1"/>
  <c r="AC196" i="4" s="1"/>
  <c r="V196" i="1"/>
  <c r="V196" i="4" s="1"/>
  <c r="AM196" i="4" s="1"/>
  <c r="O196" i="1"/>
  <c r="O196" i="4" s="1"/>
  <c r="AF196" i="4" s="1"/>
  <c r="J196" i="1"/>
  <c r="J196" i="4" s="1"/>
  <c r="AA196" i="4" s="1"/>
  <c r="Q196" i="1"/>
  <c r="Q196" i="4" s="1"/>
  <c r="AH196" i="4" s="1"/>
  <c r="R196" i="1"/>
  <c r="R196" i="4" s="1"/>
  <c r="AI196" i="4" s="1"/>
  <c r="T196" i="1"/>
  <c r="T196" i="4" s="1"/>
  <c r="AK196" i="4" s="1"/>
  <c r="U196" i="1"/>
  <c r="U196" i="4" s="1"/>
  <c r="AL196" i="4" s="1"/>
  <c r="G196" i="1"/>
  <c r="G196" i="4" s="1"/>
  <c r="X196" i="4" s="1"/>
  <c r="I196" i="1"/>
  <c r="I196" i="4" s="1"/>
  <c r="Z196" i="4" s="1"/>
  <c r="N196" i="1"/>
  <c r="N196" i="4" s="1"/>
  <c r="AE196" i="4" s="1"/>
  <c r="M196" i="1"/>
  <c r="M196" i="4" s="1"/>
  <c r="AD196" i="4" s="1"/>
  <c r="F196" i="1"/>
  <c r="F196" i="4" s="1"/>
  <c r="W196" i="4" s="1"/>
  <c r="H180" i="1"/>
  <c r="H180" i="4" s="1"/>
  <c r="Y180" i="4" s="1"/>
  <c r="P180" i="1"/>
  <c r="P180" i="4" s="1"/>
  <c r="AG180" i="4" s="1"/>
  <c r="K180" i="1"/>
  <c r="K180" i="4" s="1"/>
  <c r="AB180" i="4" s="1"/>
  <c r="S180" i="1"/>
  <c r="S180" i="4" s="1"/>
  <c r="AJ180" i="4" s="1"/>
  <c r="F180" i="1"/>
  <c r="F180" i="4" s="1"/>
  <c r="W180" i="4" s="1"/>
  <c r="Q180" i="1"/>
  <c r="Q180" i="4" s="1"/>
  <c r="AH180" i="4" s="1"/>
  <c r="J180" i="1"/>
  <c r="J180" i="4" s="1"/>
  <c r="AA180" i="4" s="1"/>
  <c r="U180" i="1"/>
  <c r="U180" i="4" s="1"/>
  <c r="AL180" i="4" s="1"/>
  <c r="M180" i="1"/>
  <c r="M180" i="4" s="1"/>
  <c r="AD180" i="4" s="1"/>
  <c r="R180" i="1"/>
  <c r="R180" i="4" s="1"/>
  <c r="AI180" i="4" s="1"/>
  <c r="G180" i="1"/>
  <c r="G180" i="4" s="1"/>
  <c r="X180" i="4" s="1"/>
  <c r="N180" i="1"/>
  <c r="N180" i="4" s="1"/>
  <c r="AE180" i="4" s="1"/>
  <c r="O180" i="1"/>
  <c r="O180" i="4" s="1"/>
  <c r="AF180" i="4" s="1"/>
  <c r="T180" i="1"/>
  <c r="T180" i="4" s="1"/>
  <c r="AK180" i="4" s="1"/>
  <c r="V180" i="1"/>
  <c r="V180" i="4" s="1"/>
  <c r="AM180" i="4" s="1"/>
  <c r="L180" i="1"/>
  <c r="L180" i="4" s="1"/>
  <c r="AC180" i="4" s="1"/>
  <c r="I180" i="1"/>
  <c r="I180" i="4" s="1"/>
  <c r="Z180" i="4" s="1"/>
  <c r="H164" i="1"/>
  <c r="H164" i="4" s="1"/>
  <c r="Y164" i="4" s="1"/>
  <c r="P164" i="1"/>
  <c r="P164" i="4" s="1"/>
  <c r="AG164" i="4" s="1"/>
  <c r="K164" i="1"/>
  <c r="K164" i="4" s="1"/>
  <c r="AB164" i="4" s="1"/>
  <c r="S164" i="1"/>
  <c r="S164" i="4" s="1"/>
  <c r="AJ164" i="4" s="1"/>
  <c r="L164" i="1"/>
  <c r="L164" i="4" s="1"/>
  <c r="AC164" i="4" s="1"/>
  <c r="V164" i="1"/>
  <c r="V164" i="4" s="1"/>
  <c r="AM164" i="4" s="1"/>
  <c r="O164" i="1"/>
  <c r="O164" i="4" s="1"/>
  <c r="AF164" i="4" s="1"/>
  <c r="I164" i="1"/>
  <c r="I164" i="4" s="1"/>
  <c r="Z164" i="4" s="1"/>
  <c r="J164" i="1"/>
  <c r="J164" i="4" s="1"/>
  <c r="AA164" i="4" s="1"/>
  <c r="M164" i="1"/>
  <c r="M164" i="4" s="1"/>
  <c r="AD164" i="4" s="1"/>
  <c r="N164" i="1"/>
  <c r="N164" i="4" s="1"/>
  <c r="AE164" i="4" s="1"/>
  <c r="R164" i="1"/>
  <c r="R164" i="4" s="1"/>
  <c r="AI164" i="4" s="1"/>
  <c r="F164" i="1"/>
  <c r="F164" i="4" s="1"/>
  <c r="W164" i="4" s="1"/>
  <c r="T164" i="1"/>
  <c r="T164" i="4" s="1"/>
  <c r="AK164" i="4" s="1"/>
  <c r="U164" i="1"/>
  <c r="U164" i="4" s="1"/>
  <c r="AL164" i="4" s="1"/>
  <c r="G164" i="1"/>
  <c r="G164" i="4" s="1"/>
  <c r="X164" i="4" s="1"/>
  <c r="Q164" i="1"/>
  <c r="Q164" i="4" s="1"/>
  <c r="AH164" i="4" s="1"/>
  <c r="H148" i="1"/>
  <c r="H148" i="4" s="1"/>
  <c r="Y148" i="4" s="1"/>
  <c r="P148" i="1"/>
  <c r="P148" i="4" s="1"/>
  <c r="AG148" i="4" s="1"/>
  <c r="K148" i="1"/>
  <c r="K148" i="4" s="1"/>
  <c r="AB148" i="4" s="1"/>
  <c r="S148" i="1"/>
  <c r="S148" i="4" s="1"/>
  <c r="AJ148" i="4" s="1"/>
  <c r="F148" i="1"/>
  <c r="F148" i="4" s="1"/>
  <c r="W148" i="4" s="1"/>
  <c r="Q148" i="1"/>
  <c r="Q148" i="4" s="1"/>
  <c r="AH148" i="4" s="1"/>
  <c r="J148" i="1"/>
  <c r="J148" i="4" s="1"/>
  <c r="AA148" i="4" s="1"/>
  <c r="U148" i="1"/>
  <c r="U148" i="4" s="1"/>
  <c r="AL148" i="4" s="1"/>
  <c r="L148" i="1"/>
  <c r="L148" i="4" s="1"/>
  <c r="AC148" i="4" s="1"/>
  <c r="M148" i="1"/>
  <c r="M148" i="4" s="1"/>
  <c r="AD148" i="4" s="1"/>
  <c r="N148" i="1"/>
  <c r="N148" i="4" s="1"/>
  <c r="AE148" i="4" s="1"/>
  <c r="O148" i="1"/>
  <c r="O148" i="4" s="1"/>
  <c r="AF148" i="4" s="1"/>
  <c r="T148" i="1"/>
  <c r="T148" i="4" s="1"/>
  <c r="AK148" i="4" s="1"/>
  <c r="G148" i="1"/>
  <c r="G148" i="4" s="1"/>
  <c r="X148" i="4" s="1"/>
  <c r="V148" i="1"/>
  <c r="V148" i="4" s="1"/>
  <c r="AM148" i="4" s="1"/>
  <c r="I148" i="1"/>
  <c r="I148" i="4" s="1"/>
  <c r="Z148" i="4" s="1"/>
  <c r="R148" i="1"/>
  <c r="R148" i="4" s="1"/>
  <c r="AI148" i="4" s="1"/>
  <c r="H132" i="1"/>
  <c r="H132" i="4" s="1"/>
  <c r="Y132" i="4" s="1"/>
  <c r="P132" i="1"/>
  <c r="P132" i="4" s="1"/>
  <c r="AG132" i="4" s="1"/>
  <c r="K132" i="1"/>
  <c r="K132" i="4" s="1"/>
  <c r="AB132" i="4" s="1"/>
  <c r="S132" i="1"/>
  <c r="S132" i="4" s="1"/>
  <c r="AJ132" i="4" s="1"/>
  <c r="F132" i="1"/>
  <c r="F132" i="4" s="1"/>
  <c r="W132" i="4" s="1"/>
  <c r="Q132" i="1"/>
  <c r="Q132" i="4" s="1"/>
  <c r="AH132" i="4" s="1"/>
  <c r="L132" i="1"/>
  <c r="L132" i="4" s="1"/>
  <c r="AC132" i="4" s="1"/>
  <c r="V132" i="1"/>
  <c r="V132" i="4" s="1"/>
  <c r="AM132" i="4" s="1"/>
  <c r="M132" i="1"/>
  <c r="M132" i="4" s="1"/>
  <c r="AD132" i="4" s="1"/>
  <c r="O132" i="1"/>
  <c r="O132" i="4" s="1"/>
  <c r="AF132" i="4" s="1"/>
  <c r="T132" i="1"/>
  <c r="T132" i="4" s="1"/>
  <c r="AK132" i="4" s="1"/>
  <c r="U132" i="1"/>
  <c r="U132" i="4" s="1"/>
  <c r="AL132" i="4" s="1"/>
  <c r="G132" i="1"/>
  <c r="G132" i="4" s="1"/>
  <c r="X132" i="4" s="1"/>
  <c r="J132" i="1"/>
  <c r="J132" i="4" s="1"/>
  <c r="AA132" i="4" s="1"/>
  <c r="N132" i="1"/>
  <c r="N132" i="4" s="1"/>
  <c r="AE132" i="4" s="1"/>
  <c r="I132" i="1"/>
  <c r="I132" i="4" s="1"/>
  <c r="Z132" i="4" s="1"/>
  <c r="R132" i="1"/>
  <c r="R132" i="4" s="1"/>
  <c r="AI132" i="4" s="1"/>
  <c r="J116" i="1"/>
  <c r="J116" i="4" s="1"/>
  <c r="AA116" i="4" s="1"/>
  <c r="R116" i="1"/>
  <c r="R116" i="4" s="1"/>
  <c r="AI116" i="4" s="1"/>
  <c r="M116" i="1"/>
  <c r="M116" i="4" s="1"/>
  <c r="AD116" i="4" s="1"/>
  <c r="U116" i="1"/>
  <c r="U116" i="4" s="1"/>
  <c r="AL116" i="4" s="1"/>
  <c r="N116" i="1"/>
  <c r="N116" i="4" s="1"/>
  <c r="AE116" i="4" s="1"/>
  <c r="G116" i="1"/>
  <c r="G116" i="4" s="1"/>
  <c r="X116" i="4" s="1"/>
  <c r="Q116" i="1"/>
  <c r="Q116" i="4" s="1"/>
  <c r="AH116" i="4" s="1"/>
  <c r="H116" i="1"/>
  <c r="H116" i="4" s="1"/>
  <c r="Y116" i="4" s="1"/>
  <c r="V116" i="1"/>
  <c r="V116" i="4" s="1"/>
  <c r="AM116" i="4" s="1"/>
  <c r="O116" i="1"/>
  <c r="O116" i="4" s="1"/>
  <c r="AF116" i="4" s="1"/>
  <c r="P116" i="1"/>
  <c r="P116" i="4" s="1"/>
  <c r="AG116" i="4" s="1"/>
  <c r="F116" i="1"/>
  <c r="F116" i="4" s="1"/>
  <c r="W116" i="4" s="1"/>
  <c r="T116" i="1"/>
  <c r="T116" i="4" s="1"/>
  <c r="AK116" i="4" s="1"/>
  <c r="I116" i="1"/>
  <c r="I116" i="4" s="1"/>
  <c r="Z116" i="4" s="1"/>
  <c r="L116" i="1"/>
  <c r="L116" i="4" s="1"/>
  <c r="AC116" i="4" s="1"/>
  <c r="S116" i="1"/>
  <c r="S116" i="4" s="1"/>
  <c r="AJ116" i="4" s="1"/>
  <c r="K116" i="1"/>
  <c r="K116" i="4" s="1"/>
  <c r="AB116" i="4" s="1"/>
  <c r="F100" i="1"/>
  <c r="F100" i="4" s="1"/>
  <c r="W100" i="4" s="1"/>
  <c r="N100" i="1"/>
  <c r="N100" i="4" s="1"/>
  <c r="AE100" i="4" s="1"/>
  <c r="V100" i="1"/>
  <c r="V100" i="4" s="1"/>
  <c r="AM100" i="4" s="1"/>
  <c r="I100" i="1"/>
  <c r="I100" i="4" s="1"/>
  <c r="Z100" i="4" s="1"/>
  <c r="Q100" i="1"/>
  <c r="Q100" i="4" s="1"/>
  <c r="AH100" i="4" s="1"/>
  <c r="J100" i="1"/>
  <c r="J100" i="4" s="1"/>
  <c r="AA100" i="4" s="1"/>
  <c r="T100" i="1"/>
  <c r="T100" i="4" s="1"/>
  <c r="AK100" i="4" s="1"/>
  <c r="M100" i="1"/>
  <c r="M100" i="4" s="1"/>
  <c r="AD100" i="4" s="1"/>
  <c r="O100" i="1"/>
  <c r="O100" i="4" s="1"/>
  <c r="AF100" i="4" s="1"/>
  <c r="S100" i="1"/>
  <c r="S100" i="4" s="1"/>
  <c r="AJ100" i="4" s="1"/>
  <c r="G100" i="1"/>
  <c r="G100" i="4" s="1"/>
  <c r="X100" i="4" s="1"/>
  <c r="P100" i="1"/>
  <c r="P100" i="4" s="1"/>
  <c r="AG100" i="4" s="1"/>
  <c r="R100" i="1"/>
  <c r="R100" i="4" s="1"/>
  <c r="AI100" i="4" s="1"/>
  <c r="H100" i="1"/>
  <c r="H100" i="4" s="1"/>
  <c r="Y100" i="4" s="1"/>
  <c r="K100" i="1"/>
  <c r="K100" i="4" s="1"/>
  <c r="AB100" i="4" s="1"/>
  <c r="L100" i="1"/>
  <c r="L100" i="4" s="1"/>
  <c r="AC100" i="4" s="1"/>
  <c r="U100" i="1"/>
  <c r="U100" i="4" s="1"/>
  <c r="AL100" i="4" s="1"/>
  <c r="F84" i="1"/>
  <c r="F84" i="4" s="1"/>
  <c r="W84" i="4" s="1"/>
  <c r="N84" i="1"/>
  <c r="N84" i="4" s="1"/>
  <c r="AE84" i="4" s="1"/>
  <c r="V84" i="1"/>
  <c r="V84" i="4" s="1"/>
  <c r="AM84" i="4" s="1"/>
  <c r="I84" i="1"/>
  <c r="I84" i="4" s="1"/>
  <c r="Z84" i="4" s="1"/>
  <c r="Q84" i="1"/>
  <c r="Q84" i="4" s="1"/>
  <c r="AH84" i="4" s="1"/>
  <c r="O84" i="1"/>
  <c r="O84" i="4" s="1"/>
  <c r="AF84" i="4" s="1"/>
  <c r="H84" i="1"/>
  <c r="H84" i="4" s="1"/>
  <c r="Y84" i="4" s="1"/>
  <c r="S84" i="1"/>
  <c r="S84" i="4" s="1"/>
  <c r="AJ84" i="4" s="1"/>
  <c r="J84" i="1"/>
  <c r="J84" i="4" s="1"/>
  <c r="AA84" i="4" s="1"/>
  <c r="P84" i="1"/>
  <c r="P84" i="4" s="1"/>
  <c r="AG84" i="4" s="1"/>
  <c r="R84" i="1"/>
  <c r="R84" i="4" s="1"/>
  <c r="AI84" i="4" s="1"/>
  <c r="G84" i="1"/>
  <c r="G84" i="4" s="1"/>
  <c r="X84" i="4" s="1"/>
  <c r="U84" i="1"/>
  <c r="U84" i="4" s="1"/>
  <c r="AL84" i="4" s="1"/>
  <c r="K84" i="1"/>
  <c r="K84" i="4" s="1"/>
  <c r="AB84" i="4" s="1"/>
  <c r="L84" i="1"/>
  <c r="L84" i="4" s="1"/>
  <c r="AC84" i="4" s="1"/>
  <c r="M84" i="1"/>
  <c r="M84" i="4" s="1"/>
  <c r="AD84" i="4" s="1"/>
  <c r="T84" i="1"/>
  <c r="T84" i="4" s="1"/>
  <c r="AK84" i="4" s="1"/>
  <c r="F68" i="1"/>
  <c r="F68" i="4" s="1"/>
  <c r="W68" i="4" s="1"/>
  <c r="N68" i="1"/>
  <c r="N68" i="4" s="1"/>
  <c r="AE68" i="4" s="1"/>
  <c r="V68" i="1"/>
  <c r="V68" i="4" s="1"/>
  <c r="AM68" i="4" s="1"/>
  <c r="I68" i="1"/>
  <c r="I68" i="4" s="1"/>
  <c r="Z68" i="4" s="1"/>
  <c r="Q68" i="1"/>
  <c r="Q68" i="4" s="1"/>
  <c r="AH68" i="4" s="1"/>
  <c r="J68" i="1"/>
  <c r="J68" i="4" s="1"/>
  <c r="AA68" i="4" s="1"/>
  <c r="T68" i="1"/>
  <c r="T68" i="4" s="1"/>
  <c r="AK68" i="4" s="1"/>
  <c r="M68" i="1"/>
  <c r="M68" i="4" s="1"/>
  <c r="AD68" i="4" s="1"/>
  <c r="K68" i="1"/>
  <c r="K68" i="4" s="1"/>
  <c r="AB68" i="4" s="1"/>
  <c r="R68" i="1"/>
  <c r="R68" i="4" s="1"/>
  <c r="AI68" i="4" s="1"/>
  <c r="S68" i="1"/>
  <c r="S68" i="4" s="1"/>
  <c r="AJ68" i="4" s="1"/>
  <c r="H68" i="1"/>
  <c r="H68" i="4" s="1"/>
  <c r="Y68" i="4" s="1"/>
  <c r="L68" i="1"/>
  <c r="L68" i="4" s="1"/>
  <c r="AC68" i="4" s="1"/>
  <c r="O68" i="1"/>
  <c r="O68" i="4" s="1"/>
  <c r="AF68" i="4" s="1"/>
  <c r="U68" i="1"/>
  <c r="U68" i="4" s="1"/>
  <c r="AL68" i="4" s="1"/>
  <c r="G68" i="1"/>
  <c r="G68" i="4" s="1"/>
  <c r="X68" i="4" s="1"/>
  <c r="P68" i="1"/>
  <c r="P68" i="4" s="1"/>
  <c r="AG68" i="4" s="1"/>
  <c r="L52" i="1"/>
  <c r="L52" i="4" s="1"/>
  <c r="AC52" i="4" s="1"/>
  <c r="T52" i="1"/>
  <c r="T52" i="4" s="1"/>
  <c r="AK52" i="4" s="1"/>
  <c r="G52" i="1"/>
  <c r="G52" i="4" s="1"/>
  <c r="X52" i="4" s="1"/>
  <c r="O52" i="1"/>
  <c r="O52" i="4" s="1"/>
  <c r="AF52" i="4" s="1"/>
  <c r="P52" i="1"/>
  <c r="P52" i="4" s="1"/>
  <c r="AG52" i="4" s="1"/>
  <c r="I52" i="1"/>
  <c r="I52" i="4" s="1"/>
  <c r="Z52" i="4" s="1"/>
  <c r="S52" i="1"/>
  <c r="S52" i="4" s="1"/>
  <c r="AJ52" i="4" s="1"/>
  <c r="F52" i="1"/>
  <c r="F52" i="4" s="1"/>
  <c r="W52" i="4" s="1"/>
  <c r="U52" i="1"/>
  <c r="U52" i="4" s="1"/>
  <c r="AL52" i="4" s="1"/>
  <c r="K52" i="1"/>
  <c r="K52" i="4" s="1"/>
  <c r="AB52" i="4" s="1"/>
  <c r="V52" i="1"/>
  <c r="V52" i="4" s="1"/>
  <c r="AM52" i="4" s="1"/>
  <c r="M52" i="1"/>
  <c r="M52" i="4" s="1"/>
  <c r="AD52" i="4" s="1"/>
  <c r="N52" i="1"/>
  <c r="N52" i="4" s="1"/>
  <c r="AE52" i="4" s="1"/>
  <c r="R52" i="1"/>
  <c r="R52" i="4" s="1"/>
  <c r="AI52" i="4" s="1"/>
  <c r="H52" i="1"/>
  <c r="H52" i="4" s="1"/>
  <c r="Y52" i="4" s="1"/>
  <c r="J52" i="1"/>
  <c r="J52" i="4" s="1"/>
  <c r="AA52" i="4" s="1"/>
  <c r="Q52" i="1"/>
  <c r="Q52" i="4" s="1"/>
  <c r="AH52" i="4" s="1"/>
  <c r="K36" i="1"/>
  <c r="K36" i="4" s="1"/>
  <c r="AB36" i="4" s="1"/>
  <c r="S36" i="1"/>
  <c r="S36" i="4" s="1"/>
  <c r="AJ36" i="4" s="1"/>
  <c r="M36" i="1"/>
  <c r="M36" i="4" s="1"/>
  <c r="AD36" i="4" s="1"/>
  <c r="U36" i="1"/>
  <c r="U36" i="4" s="1"/>
  <c r="AL36" i="4" s="1"/>
  <c r="J36" i="1"/>
  <c r="J36" i="4" s="1"/>
  <c r="AA36" i="4" s="1"/>
  <c r="V36" i="1"/>
  <c r="V36" i="4" s="1"/>
  <c r="AM36" i="4" s="1"/>
  <c r="O36" i="1"/>
  <c r="O36" i="4" s="1"/>
  <c r="AF36" i="4" s="1"/>
  <c r="H36" i="1"/>
  <c r="H36" i="4" s="1"/>
  <c r="Y36" i="4" s="1"/>
  <c r="N36" i="1"/>
  <c r="N36" i="4" s="1"/>
  <c r="AE36" i="4" s="1"/>
  <c r="R36" i="1"/>
  <c r="R36" i="4" s="1"/>
  <c r="AI36" i="4" s="1"/>
  <c r="G36" i="1"/>
  <c r="G36" i="4" s="1"/>
  <c r="X36" i="4" s="1"/>
  <c r="P36" i="1"/>
  <c r="P36" i="4" s="1"/>
  <c r="AG36" i="4" s="1"/>
  <c r="F36" i="1"/>
  <c r="F36" i="4" s="1"/>
  <c r="W36" i="4" s="1"/>
  <c r="L36" i="1"/>
  <c r="L36" i="4" s="1"/>
  <c r="AC36" i="4" s="1"/>
  <c r="Q36" i="1"/>
  <c r="Q36" i="4" s="1"/>
  <c r="AH36" i="4" s="1"/>
  <c r="I36" i="1"/>
  <c r="I36" i="4" s="1"/>
  <c r="Z36" i="4" s="1"/>
  <c r="T36" i="1"/>
  <c r="T36" i="4" s="1"/>
  <c r="AK36" i="4" s="1"/>
  <c r="K20" i="1"/>
  <c r="K20" i="4" s="1"/>
  <c r="S20" i="1"/>
  <c r="S20" i="4" s="1"/>
  <c r="M20" i="1"/>
  <c r="M20" i="4" s="1"/>
  <c r="U20" i="1"/>
  <c r="U20" i="4" s="1"/>
  <c r="F20" i="1"/>
  <c r="F20" i="4" s="1"/>
  <c r="P20" i="1"/>
  <c r="P20" i="4" s="1"/>
  <c r="I20" i="1"/>
  <c r="I20" i="4" s="1"/>
  <c r="T20" i="1"/>
  <c r="T20" i="4" s="1"/>
  <c r="J20" i="1"/>
  <c r="J20" i="4" s="1"/>
  <c r="O20" i="1"/>
  <c r="O20" i="4" s="1"/>
  <c r="G20" i="1"/>
  <c r="G20" i="4" s="1"/>
  <c r="N20" i="1"/>
  <c r="N20" i="4" s="1"/>
  <c r="H20" i="1"/>
  <c r="H20" i="4" s="1"/>
  <c r="V20" i="1"/>
  <c r="V20" i="4" s="1"/>
  <c r="L20" i="1"/>
  <c r="L20" i="4" s="1"/>
  <c r="Q20" i="1"/>
  <c r="Q20" i="4" s="1"/>
  <c r="R20" i="1"/>
  <c r="R20" i="4" s="1"/>
  <c r="K4" i="1"/>
  <c r="K4" i="4" s="1"/>
  <c r="S4" i="1"/>
  <c r="S4" i="4" s="1"/>
  <c r="M4" i="1"/>
  <c r="M4" i="4" s="1"/>
  <c r="U4" i="1"/>
  <c r="U4" i="4" s="1"/>
  <c r="J4" i="1"/>
  <c r="J4" i="4" s="1"/>
  <c r="V4" i="1"/>
  <c r="V4" i="4" s="1"/>
  <c r="O4" i="1"/>
  <c r="O4" i="4" s="1"/>
  <c r="L4" i="1"/>
  <c r="L4" i="4" s="1"/>
  <c r="Q4" i="1"/>
  <c r="Q4" i="4" s="1"/>
  <c r="N4" i="1"/>
  <c r="N4" i="4" s="1"/>
  <c r="T4" i="1"/>
  <c r="T4" i="4" s="1"/>
  <c r="F4" i="1"/>
  <c r="F4" i="4" s="1"/>
  <c r="P4" i="1"/>
  <c r="P4" i="4" s="1"/>
  <c r="R4" i="1"/>
  <c r="R4" i="4" s="1"/>
  <c r="G4" i="1"/>
  <c r="G4" i="4" s="1"/>
  <c r="H4" i="1"/>
  <c r="H4" i="4" s="1"/>
  <c r="I4" i="1"/>
  <c r="I4" i="4" s="1"/>
  <c r="R504" i="1"/>
  <c r="R504" i="4" s="1"/>
  <c r="AI504" i="4" s="1"/>
  <c r="J504" i="1"/>
  <c r="J504" i="4" s="1"/>
  <c r="AA504" i="4" s="1"/>
  <c r="J496" i="1"/>
  <c r="J496" i="4" s="1"/>
  <c r="AA496" i="4" s="1"/>
  <c r="F467" i="1"/>
  <c r="F467" i="4" s="1"/>
  <c r="W467" i="4" s="1"/>
  <c r="N467" i="1"/>
  <c r="N467" i="4" s="1"/>
  <c r="AE467" i="4" s="1"/>
  <c r="V467" i="1"/>
  <c r="V467" i="4" s="1"/>
  <c r="AM467" i="4" s="1"/>
  <c r="J467" i="1"/>
  <c r="J467" i="4" s="1"/>
  <c r="AA467" i="4" s="1"/>
  <c r="R467" i="1"/>
  <c r="R467" i="4" s="1"/>
  <c r="AI467" i="4" s="1"/>
  <c r="M467" i="1"/>
  <c r="M467" i="4" s="1"/>
  <c r="AD467" i="4" s="1"/>
  <c r="U467" i="1"/>
  <c r="U467" i="4" s="1"/>
  <c r="AL467" i="4" s="1"/>
  <c r="F459" i="1"/>
  <c r="F459" i="4" s="1"/>
  <c r="W459" i="4" s="1"/>
  <c r="N459" i="1"/>
  <c r="N459" i="4" s="1"/>
  <c r="AE459" i="4" s="1"/>
  <c r="V459" i="1"/>
  <c r="V459" i="4" s="1"/>
  <c r="AM459" i="4" s="1"/>
  <c r="J459" i="1"/>
  <c r="J459" i="4" s="1"/>
  <c r="AA459" i="4" s="1"/>
  <c r="R459" i="1"/>
  <c r="R459" i="4" s="1"/>
  <c r="AI459" i="4" s="1"/>
  <c r="M459" i="1"/>
  <c r="M459" i="4" s="1"/>
  <c r="AD459" i="4" s="1"/>
  <c r="U459" i="1"/>
  <c r="U459" i="4" s="1"/>
  <c r="AL459" i="4" s="1"/>
  <c r="F451" i="1"/>
  <c r="F451" i="4" s="1"/>
  <c r="W451" i="4" s="1"/>
  <c r="N451" i="1"/>
  <c r="N451" i="4" s="1"/>
  <c r="AE451" i="4" s="1"/>
  <c r="V451" i="1"/>
  <c r="V451" i="4" s="1"/>
  <c r="AM451" i="4" s="1"/>
  <c r="I451" i="1"/>
  <c r="I451" i="4" s="1"/>
  <c r="Z451" i="4" s="1"/>
  <c r="Q451" i="1"/>
  <c r="Q451" i="4" s="1"/>
  <c r="AH451" i="4" s="1"/>
  <c r="J451" i="1"/>
  <c r="J451" i="4" s="1"/>
  <c r="AA451" i="4" s="1"/>
  <c r="R451" i="1"/>
  <c r="R451" i="4" s="1"/>
  <c r="AI451" i="4" s="1"/>
  <c r="M451" i="1"/>
  <c r="M451" i="4" s="1"/>
  <c r="AD451" i="4" s="1"/>
  <c r="U451" i="1"/>
  <c r="U451" i="4" s="1"/>
  <c r="AL451" i="4" s="1"/>
  <c r="F443" i="1"/>
  <c r="F443" i="4" s="1"/>
  <c r="W443" i="4" s="1"/>
  <c r="N443" i="1"/>
  <c r="N443" i="4" s="1"/>
  <c r="AE443" i="4" s="1"/>
  <c r="V443" i="1"/>
  <c r="V443" i="4" s="1"/>
  <c r="AM443" i="4" s="1"/>
  <c r="I443" i="1"/>
  <c r="I443" i="4" s="1"/>
  <c r="Z443" i="4" s="1"/>
  <c r="Q443" i="1"/>
  <c r="Q443" i="4" s="1"/>
  <c r="AH443" i="4" s="1"/>
  <c r="J443" i="1"/>
  <c r="J443" i="4" s="1"/>
  <c r="AA443" i="4" s="1"/>
  <c r="R443" i="1"/>
  <c r="R443" i="4" s="1"/>
  <c r="AI443" i="4" s="1"/>
  <c r="M443" i="1"/>
  <c r="M443" i="4" s="1"/>
  <c r="AD443" i="4" s="1"/>
  <c r="U443" i="1"/>
  <c r="U443" i="4" s="1"/>
  <c r="AL443" i="4" s="1"/>
  <c r="F435" i="1"/>
  <c r="F435" i="4" s="1"/>
  <c r="W435" i="4" s="1"/>
  <c r="N435" i="1"/>
  <c r="N435" i="4" s="1"/>
  <c r="AE435" i="4" s="1"/>
  <c r="V435" i="1"/>
  <c r="V435" i="4" s="1"/>
  <c r="AM435" i="4" s="1"/>
  <c r="I435" i="1"/>
  <c r="I435" i="4" s="1"/>
  <c r="Z435" i="4" s="1"/>
  <c r="Q435" i="1"/>
  <c r="Q435" i="4" s="1"/>
  <c r="AH435" i="4" s="1"/>
  <c r="J435" i="1"/>
  <c r="J435" i="4" s="1"/>
  <c r="AA435" i="4" s="1"/>
  <c r="R435" i="1"/>
  <c r="R435" i="4" s="1"/>
  <c r="AI435" i="4" s="1"/>
  <c r="M435" i="1"/>
  <c r="M435" i="4" s="1"/>
  <c r="AD435" i="4" s="1"/>
  <c r="U435" i="1"/>
  <c r="U435" i="4" s="1"/>
  <c r="AL435" i="4" s="1"/>
  <c r="F427" i="1"/>
  <c r="F427" i="4" s="1"/>
  <c r="W427" i="4" s="1"/>
  <c r="N427" i="1"/>
  <c r="N427" i="4" s="1"/>
  <c r="AE427" i="4" s="1"/>
  <c r="V427" i="1"/>
  <c r="V427" i="4" s="1"/>
  <c r="AM427" i="4" s="1"/>
  <c r="I427" i="1"/>
  <c r="I427" i="4" s="1"/>
  <c r="Z427" i="4" s="1"/>
  <c r="Q427" i="1"/>
  <c r="Q427" i="4" s="1"/>
  <c r="AH427" i="4" s="1"/>
  <c r="J427" i="1"/>
  <c r="J427" i="4" s="1"/>
  <c r="AA427" i="4" s="1"/>
  <c r="R427" i="1"/>
  <c r="R427" i="4" s="1"/>
  <c r="AI427" i="4" s="1"/>
  <c r="M427" i="1"/>
  <c r="M427" i="4" s="1"/>
  <c r="AD427" i="4" s="1"/>
  <c r="U427" i="1"/>
  <c r="U427" i="4" s="1"/>
  <c r="AL427" i="4" s="1"/>
  <c r="K419" i="1"/>
  <c r="K419" i="4" s="1"/>
  <c r="AB419" i="4" s="1"/>
  <c r="S419" i="1"/>
  <c r="S419" i="4" s="1"/>
  <c r="AJ419" i="4" s="1"/>
  <c r="F419" i="1"/>
  <c r="F419" i="4" s="1"/>
  <c r="W419" i="4" s="1"/>
  <c r="N419" i="1"/>
  <c r="N419" i="4" s="1"/>
  <c r="AE419" i="4" s="1"/>
  <c r="V419" i="1"/>
  <c r="V419" i="4" s="1"/>
  <c r="AM419" i="4" s="1"/>
  <c r="I419" i="1"/>
  <c r="I419" i="4" s="1"/>
  <c r="Z419" i="4" s="1"/>
  <c r="T419" i="1"/>
  <c r="T419" i="4" s="1"/>
  <c r="AK419" i="4" s="1"/>
  <c r="M419" i="1"/>
  <c r="M419" i="4" s="1"/>
  <c r="AD419" i="4" s="1"/>
  <c r="O419" i="1"/>
  <c r="O419" i="4" s="1"/>
  <c r="AF419" i="4" s="1"/>
  <c r="H419" i="1"/>
  <c r="H419" i="4" s="1"/>
  <c r="Y419" i="4" s="1"/>
  <c r="R419" i="1"/>
  <c r="R419" i="4" s="1"/>
  <c r="AI419" i="4" s="1"/>
  <c r="K411" i="1"/>
  <c r="K411" i="4" s="1"/>
  <c r="AB411" i="4" s="1"/>
  <c r="S411" i="1"/>
  <c r="S411" i="4" s="1"/>
  <c r="AJ411" i="4" s="1"/>
  <c r="F411" i="1"/>
  <c r="F411" i="4" s="1"/>
  <c r="W411" i="4" s="1"/>
  <c r="N411" i="1"/>
  <c r="N411" i="4" s="1"/>
  <c r="AE411" i="4" s="1"/>
  <c r="V411" i="1"/>
  <c r="V411" i="4" s="1"/>
  <c r="AM411" i="4" s="1"/>
  <c r="L411" i="1"/>
  <c r="L411" i="4" s="1"/>
  <c r="AC411" i="4" s="1"/>
  <c r="J411" i="1"/>
  <c r="J411" i="4" s="1"/>
  <c r="AA411" i="4" s="1"/>
  <c r="P411" i="1"/>
  <c r="P411" i="4" s="1"/>
  <c r="AG411" i="4" s="1"/>
  <c r="Q411" i="1"/>
  <c r="Q411" i="4" s="1"/>
  <c r="AH411" i="4" s="1"/>
  <c r="I411" i="1"/>
  <c r="I411" i="4" s="1"/>
  <c r="Z411" i="4" s="1"/>
  <c r="U411" i="1"/>
  <c r="U411" i="4" s="1"/>
  <c r="AL411" i="4" s="1"/>
  <c r="G466" i="1"/>
  <c r="G466" i="4" s="1"/>
  <c r="X466" i="4" s="1"/>
  <c r="O466" i="1"/>
  <c r="O466" i="4" s="1"/>
  <c r="AF466" i="4" s="1"/>
  <c r="K466" i="1"/>
  <c r="K466" i="4" s="1"/>
  <c r="AB466" i="4" s="1"/>
  <c r="S466" i="1"/>
  <c r="S466" i="4" s="1"/>
  <c r="AJ466" i="4" s="1"/>
  <c r="F466" i="1"/>
  <c r="F466" i="4" s="1"/>
  <c r="W466" i="4" s="1"/>
  <c r="N466" i="1"/>
  <c r="N466" i="4" s="1"/>
  <c r="AE466" i="4" s="1"/>
  <c r="V466" i="1"/>
  <c r="V466" i="4" s="1"/>
  <c r="AM466" i="4" s="1"/>
  <c r="G458" i="1"/>
  <c r="G458" i="4" s="1"/>
  <c r="X458" i="4" s="1"/>
  <c r="O458" i="1"/>
  <c r="O458" i="4" s="1"/>
  <c r="AF458" i="4" s="1"/>
  <c r="J458" i="1"/>
  <c r="J458" i="4" s="1"/>
  <c r="AA458" i="4" s="1"/>
  <c r="R458" i="1"/>
  <c r="R458" i="4" s="1"/>
  <c r="AI458" i="4" s="1"/>
  <c r="K458" i="1"/>
  <c r="K458" i="4" s="1"/>
  <c r="AB458" i="4" s="1"/>
  <c r="S458" i="1"/>
  <c r="S458" i="4" s="1"/>
  <c r="AJ458" i="4" s="1"/>
  <c r="F458" i="1"/>
  <c r="F458" i="4" s="1"/>
  <c r="W458" i="4" s="1"/>
  <c r="N458" i="1"/>
  <c r="N458" i="4" s="1"/>
  <c r="AE458" i="4" s="1"/>
  <c r="V458" i="1"/>
  <c r="V458" i="4" s="1"/>
  <c r="AM458" i="4" s="1"/>
  <c r="G450" i="1"/>
  <c r="G450" i="4" s="1"/>
  <c r="X450" i="4" s="1"/>
  <c r="O450" i="1"/>
  <c r="O450" i="4" s="1"/>
  <c r="AF450" i="4" s="1"/>
  <c r="J450" i="1"/>
  <c r="J450" i="4" s="1"/>
  <c r="AA450" i="4" s="1"/>
  <c r="R450" i="1"/>
  <c r="R450" i="4" s="1"/>
  <c r="AI450" i="4" s="1"/>
  <c r="K450" i="1"/>
  <c r="K450" i="4" s="1"/>
  <c r="AB450" i="4" s="1"/>
  <c r="S450" i="1"/>
  <c r="S450" i="4" s="1"/>
  <c r="AJ450" i="4" s="1"/>
  <c r="F450" i="1"/>
  <c r="F450" i="4" s="1"/>
  <c r="W450" i="4" s="1"/>
  <c r="N450" i="1"/>
  <c r="N450" i="4" s="1"/>
  <c r="AE450" i="4" s="1"/>
  <c r="V450" i="1"/>
  <c r="V450" i="4" s="1"/>
  <c r="AM450" i="4" s="1"/>
  <c r="G442" i="1"/>
  <c r="G442" i="4" s="1"/>
  <c r="X442" i="4" s="1"/>
  <c r="O442" i="1"/>
  <c r="O442" i="4" s="1"/>
  <c r="AF442" i="4" s="1"/>
  <c r="J442" i="1"/>
  <c r="J442" i="4" s="1"/>
  <c r="AA442" i="4" s="1"/>
  <c r="R442" i="1"/>
  <c r="R442" i="4" s="1"/>
  <c r="AI442" i="4" s="1"/>
  <c r="K442" i="1"/>
  <c r="K442" i="4" s="1"/>
  <c r="AB442" i="4" s="1"/>
  <c r="S442" i="1"/>
  <c r="S442" i="4" s="1"/>
  <c r="AJ442" i="4" s="1"/>
  <c r="F442" i="1"/>
  <c r="F442" i="4" s="1"/>
  <c r="W442" i="4" s="1"/>
  <c r="N442" i="1"/>
  <c r="N442" i="4" s="1"/>
  <c r="AE442" i="4" s="1"/>
  <c r="V442" i="1"/>
  <c r="V442" i="4" s="1"/>
  <c r="AM442" i="4" s="1"/>
  <c r="G434" i="1"/>
  <c r="G434" i="4" s="1"/>
  <c r="X434" i="4" s="1"/>
  <c r="O434" i="1"/>
  <c r="O434" i="4" s="1"/>
  <c r="AF434" i="4" s="1"/>
  <c r="J434" i="1"/>
  <c r="J434" i="4" s="1"/>
  <c r="AA434" i="4" s="1"/>
  <c r="R434" i="1"/>
  <c r="R434" i="4" s="1"/>
  <c r="AI434" i="4" s="1"/>
  <c r="K434" i="1"/>
  <c r="K434" i="4" s="1"/>
  <c r="AB434" i="4" s="1"/>
  <c r="S434" i="1"/>
  <c r="S434" i="4" s="1"/>
  <c r="AJ434" i="4" s="1"/>
  <c r="F434" i="1"/>
  <c r="F434" i="4" s="1"/>
  <c r="W434" i="4" s="1"/>
  <c r="N434" i="1"/>
  <c r="N434" i="4" s="1"/>
  <c r="AE434" i="4" s="1"/>
  <c r="V434" i="1"/>
  <c r="V434" i="4" s="1"/>
  <c r="AM434" i="4" s="1"/>
  <c r="G426" i="1"/>
  <c r="G426" i="4" s="1"/>
  <c r="X426" i="4" s="1"/>
  <c r="O426" i="1"/>
  <c r="O426" i="4" s="1"/>
  <c r="AF426" i="4" s="1"/>
  <c r="J426" i="1"/>
  <c r="J426" i="4" s="1"/>
  <c r="AA426" i="4" s="1"/>
  <c r="R426" i="1"/>
  <c r="R426" i="4" s="1"/>
  <c r="AI426" i="4" s="1"/>
  <c r="K426" i="1"/>
  <c r="K426" i="4" s="1"/>
  <c r="AB426" i="4" s="1"/>
  <c r="S426" i="1"/>
  <c r="S426" i="4" s="1"/>
  <c r="AJ426" i="4" s="1"/>
  <c r="F426" i="1"/>
  <c r="F426" i="4" s="1"/>
  <c r="W426" i="4" s="1"/>
  <c r="N426" i="1"/>
  <c r="N426" i="4" s="1"/>
  <c r="AE426" i="4" s="1"/>
  <c r="V426" i="1"/>
  <c r="V426" i="4" s="1"/>
  <c r="AM426" i="4" s="1"/>
  <c r="L418" i="1"/>
  <c r="L418" i="4" s="1"/>
  <c r="AC418" i="4" s="1"/>
  <c r="T418" i="1"/>
  <c r="T418" i="4" s="1"/>
  <c r="AK418" i="4" s="1"/>
  <c r="G418" i="1"/>
  <c r="G418" i="4" s="1"/>
  <c r="X418" i="4" s="1"/>
  <c r="O418" i="1"/>
  <c r="O418" i="4" s="1"/>
  <c r="AF418" i="4" s="1"/>
  <c r="J418" i="1"/>
  <c r="J418" i="4" s="1"/>
  <c r="AA418" i="4" s="1"/>
  <c r="U418" i="1"/>
  <c r="U418" i="4" s="1"/>
  <c r="AL418" i="4" s="1"/>
  <c r="N418" i="1"/>
  <c r="N418" i="4" s="1"/>
  <c r="AE418" i="4" s="1"/>
  <c r="F418" i="1"/>
  <c r="F418" i="4" s="1"/>
  <c r="W418" i="4" s="1"/>
  <c r="R418" i="1"/>
  <c r="R418" i="4" s="1"/>
  <c r="AI418" i="4" s="1"/>
  <c r="H418" i="1"/>
  <c r="H418" i="4" s="1"/>
  <c r="Y418" i="4" s="1"/>
  <c r="S418" i="1"/>
  <c r="S418" i="4" s="1"/>
  <c r="AJ418" i="4" s="1"/>
  <c r="M418" i="1"/>
  <c r="M418" i="4" s="1"/>
  <c r="AD418" i="4" s="1"/>
  <c r="L410" i="1"/>
  <c r="L410" i="4" s="1"/>
  <c r="AC410" i="4" s="1"/>
  <c r="T410" i="1"/>
  <c r="T410" i="4" s="1"/>
  <c r="AK410" i="4" s="1"/>
  <c r="G410" i="1"/>
  <c r="G410" i="4" s="1"/>
  <c r="X410" i="4" s="1"/>
  <c r="O410" i="1"/>
  <c r="O410" i="4" s="1"/>
  <c r="AF410" i="4" s="1"/>
  <c r="H410" i="1"/>
  <c r="H410" i="4" s="1"/>
  <c r="Y410" i="4" s="1"/>
  <c r="R410" i="1"/>
  <c r="R410" i="4" s="1"/>
  <c r="AI410" i="4" s="1"/>
  <c r="P410" i="1"/>
  <c r="P410" i="4" s="1"/>
  <c r="AG410" i="4" s="1"/>
  <c r="I410" i="1"/>
  <c r="I410" i="4" s="1"/>
  <c r="Z410" i="4" s="1"/>
  <c r="U410" i="1"/>
  <c r="U410" i="4" s="1"/>
  <c r="AL410" i="4" s="1"/>
  <c r="J410" i="1"/>
  <c r="J410" i="4" s="1"/>
  <c r="AA410" i="4" s="1"/>
  <c r="V410" i="1"/>
  <c r="V410" i="4" s="1"/>
  <c r="AM410" i="4" s="1"/>
  <c r="N410" i="1"/>
  <c r="N410" i="4" s="1"/>
  <c r="AE410" i="4" s="1"/>
  <c r="L402" i="1"/>
  <c r="L402" i="4" s="1"/>
  <c r="AC402" i="4" s="1"/>
  <c r="T402" i="1"/>
  <c r="T402" i="4" s="1"/>
  <c r="AK402" i="4" s="1"/>
  <c r="G402" i="1"/>
  <c r="G402" i="4" s="1"/>
  <c r="X402" i="4" s="1"/>
  <c r="O402" i="1"/>
  <c r="O402" i="4" s="1"/>
  <c r="AF402" i="4" s="1"/>
  <c r="J402" i="1"/>
  <c r="J402" i="4" s="1"/>
  <c r="AA402" i="4" s="1"/>
  <c r="U402" i="1"/>
  <c r="U402" i="4" s="1"/>
  <c r="AL402" i="4" s="1"/>
  <c r="P402" i="1"/>
  <c r="P402" i="4" s="1"/>
  <c r="AG402" i="4" s="1"/>
  <c r="N402" i="1"/>
  <c r="N402" i="4" s="1"/>
  <c r="AE402" i="4" s="1"/>
  <c r="F402" i="1"/>
  <c r="F402" i="4" s="1"/>
  <c r="W402" i="4" s="1"/>
  <c r="S402" i="1"/>
  <c r="S402" i="4" s="1"/>
  <c r="AJ402" i="4" s="1"/>
  <c r="H402" i="1"/>
  <c r="H402" i="4" s="1"/>
  <c r="Y402" i="4" s="1"/>
  <c r="V402" i="1"/>
  <c r="V402" i="4" s="1"/>
  <c r="AM402" i="4" s="1"/>
  <c r="M402" i="1"/>
  <c r="M402" i="4" s="1"/>
  <c r="AD402" i="4" s="1"/>
  <c r="L394" i="1"/>
  <c r="L394" i="4" s="1"/>
  <c r="AC394" i="4" s="1"/>
  <c r="T394" i="1"/>
  <c r="T394" i="4" s="1"/>
  <c r="AK394" i="4" s="1"/>
  <c r="G394" i="1"/>
  <c r="G394" i="4" s="1"/>
  <c r="X394" i="4" s="1"/>
  <c r="O394" i="1"/>
  <c r="O394" i="4" s="1"/>
  <c r="AF394" i="4" s="1"/>
  <c r="H394" i="1"/>
  <c r="H394" i="4" s="1"/>
  <c r="Y394" i="4" s="1"/>
  <c r="R394" i="1"/>
  <c r="R394" i="4" s="1"/>
  <c r="AI394" i="4" s="1"/>
  <c r="M394" i="1"/>
  <c r="M394" i="4" s="1"/>
  <c r="AD394" i="4" s="1"/>
  <c r="I394" i="1"/>
  <c r="I394" i="4" s="1"/>
  <c r="Z394" i="4" s="1"/>
  <c r="V394" i="1"/>
  <c r="V394" i="4" s="1"/>
  <c r="AM394" i="4" s="1"/>
  <c r="J394" i="1"/>
  <c r="J394" i="4" s="1"/>
  <c r="AA394" i="4" s="1"/>
  <c r="N394" i="1"/>
  <c r="N394" i="4" s="1"/>
  <c r="AE394" i="4" s="1"/>
  <c r="P394" i="1"/>
  <c r="P394" i="4" s="1"/>
  <c r="AG394" i="4" s="1"/>
  <c r="Q394" i="1"/>
  <c r="Q394" i="4" s="1"/>
  <c r="AH394" i="4" s="1"/>
  <c r="F394" i="1"/>
  <c r="F394" i="4" s="1"/>
  <c r="W394" i="4" s="1"/>
  <c r="U394" i="1"/>
  <c r="U394" i="4" s="1"/>
  <c r="AL394" i="4" s="1"/>
  <c r="L386" i="1"/>
  <c r="L386" i="4" s="1"/>
  <c r="AC386" i="4" s="1"/>
  <c r="T386" i="1"/>
  <c r="T386" i="4" s="1"/>
  <c r="AK386" i="4" s="1"/>
  <c r="G386" i="1"/>
  <c r="G386" i="4" s="1"/>
  <c r="X386" i="4" s="1"/>
  <c r="O386" i="1"/>
  <c r="O386" i="4" s="1"/>
  <c r="AF386" i="4" s="1"/>
  <c r="K386" i="1"/>
  <c r="K386" i="4" s="1"/>
  <c r="AB386" i="4" s="1"/>
  <c r="V386" i="1"/>
  <c r="V386" i="4" s="1"/>
  <c r="AM386" i="4" s="1"/>
  <c r="P386" i="1"/>
  <c r="P386" i="4" s="1"/>
  <c r="AG386" i="4" s="1"/>
  <c r="J386" i="1"/>
  <c r="J386" i="4" s="1"/>
  <c r="AA386" i="4" s="1"/>
  <c r="U386" i="1"/>
  <c r="U386" i="4" s="1"/>
  <c r="AL386" i="4" s="1"/>
  <c r="N386" i="1"/>
  <c r="N386" i="4" s="1"/>
  <c r="AE386" i="4" s="1"/>
  <c r="Q386" i="1"/>
  <c r="Q386" i="4" s="1"/>
  <c r="AH386" i="4" s="1"/>
  <c r="S386" i="1"/>
  <c r="S386" i="4" s="1"/>
  <c r="AJ386" i="4" s="1"/>
  <c r="F386" i="1"/>
  <c r="F386" i="4" s="1"/>
  <c r="W386" i="4" s="1"/>
  <c r="H386" i="1"/>
  <c r="H386" i="4" s="1"/>
  <c r="Y386" i="4" s="1"/>
  <c r="M386" i="1"/>
  <c r="M386" i="4" s="1"/>
  <c r="AD386" i="4" s="1"/>
  <c r="K378" i="1"/>
  <c r="K378" i="4" s="1"/>
  <c r="AB378" i="4" s="1"/>
  <c r="S378" i="1"/>
  <c r="S378" i="4" s="1"/>
  <c r="AJ378" i="4" s="1"/>
  <c r="F378" i="1"/>
  <c r="F378" i="4" s="1"/>
  <c r="W378" i="4" s="1"/>
  <c r="N378" i="1"/>
  <c r="N378" i="4" s="1"/>
  <c r="AE378" i="4" s="1"/>
  <c r="V378" i="1"/>
  <c r="V378" i="4" s="1"/>
  <c r="AM378" i="4" s="1"/>
  <c r="P378" i="1"/>
  <c r="P378" i="4" s="1"/>
  <c r="AG378" i="4" s="1"/>
  <c r="I378" i="1"/>
  <c r="I378" i="4" s="1"/>
  <c r="Z378" i="4" s="1"/>
  <c r="T378" i="1"/>
  <c r="T378" i="4" s="1"/>
  <c r="AK378" i="4" s="1"/>
  <c r="H378" i="1"/>
  <c r="H378" i="4" s="1"/>
  <c r="Y378" i="4" s="1"/>
  <c r="M378" i="1"/>
  <c r="M378" i="4" s="1"/>
  <c r="AD378" i="4" s="1"/>
  <c r="G378" i="1"/>
  <c r="G378" i="4" s="1"/>
  <c r="X378" i="4" s="1"/>
  <c r="U378" i="1"/>
  <c r="U378" i="4" s="1"/>
  <c r="AL378" i="4" s="1"/>
  <c r="J378" i="1"/>
  <c r="J378" i="4" s="1"/>
  <c r="AA378" i="4" s="1"/>
  <c r="L378" i="1"/>
  <c r="L378" i="4" s="1"/>
  <c r="AC378" i="4" s="1"/>
  <c r="Q378" i="1"/>
  <c r="Q378" i="4" s="1"/>
  <c r="AH378" i="4" s="1"/>
  <c r="R378" i="1"/>
  <c r="R378" i="4" s="1"/>
  <c r="AI378" i="4" s="1"/>
  <c r="K370" i="1"/>
  <c r="K370" i="4" s="1"/>
  <c r="AB370" i="4" s="1"/>
  <c r="S370" i="1"/>
  <c r="S370" i="4" s="1"/>
  <c r="AJ370" i="4" s="1"/>
  <c r="F370" i="1"/>
  <c r="F370" i="4" s="1"/>
  <c r="W370" i="4" s="1"/>
  <c r="N370" i="1"/>
  <c r="N370" i="4" s="1"/>
  <c r="AE370" i="4" s="1"/>
  <c r="V370" i="1"/>
  <c r="V370" i="4" s="1"/>
  <c r="AM370" i="4" s="1"/>
  <c r="M370" i="1"/>
  <c r="M370" i="4" s="1"/>
  <c r="AD370" i="4" s="1"/>
  <c r="G370" i="1"/>
  <c r="G370" i="4" s="1"/>
  <c r="X370" i="4" s="1"/>
  <c r="Q370" i="1"/>
  <c r="Q370" i="4" s="1"/>
  <c r="AH370" i="4" s="1"/>
  <c r="P370" i="1"/>
  <c r="P370" i="4" s="1"/>
  <c r="AG370" i="4" s="1"/>
  <c r="H370" i="1"/>
  <c r="H370" i="4" s="1"/>
  <c r="Y370" i="4" s="1"/>
  <c r="U370" i="1"/>
  <c r="U370" i="4" s="1"/>
  <c r="AL370" i="4" s="1"/>
  <c r="I370" i="1"/>
  <c r="I370" i="4" s="1"/>
  <c r="Z370" i="4" s="1"/>
  <c r="O370" i="1"/>
  <c r="O370" i="4" s="1"/>
  <c r="AF370" i="4" s="1"/>
  <c r="R370" i="1"/>
  <c r="R370" i="4" s="1"/>
  <c r="AI370" i="4" s="1"/>
  <c r="T370" i="1"/>
  <c r="T370" i="4" s="1"/>
  <c r="AK370" i="4" s="1"/>
  <c r="L370" i="1"/>
  <c r="L370" i="4" s="1"/>
  <c r="AC370" i="4" s="1"/>
  <c r="K362" i="1"/>
  <c r="K362" i="4" s="1"/>
  <c r="AB362" i="4" s="1"/>
  <c r="S362" i="1"/>
  <c r="S362" i="4" s="1"/>
  <c r="AJ362" i="4" s="1"/>
  <c r="F362" i="1"/>
  <c r="F362" i="4" s="1"/>
  <c r="W362" i="4" s="1"/>
  <c r="N362" i="1"/>
  <c r="N362" i="4" s="1"/>
  <c r="AE362" i="4" s="1"/>
  <c r="V362" i="1"/>
  <c r="V362" i="4" s="1"/>
  <c r="AM362" i="4" s="1"/>
  <c r="J362" i="1"/>
  <c r="J362" i="4" s="1"/>
  <c r="AA362" i="4" s="1"/>
  <c r="U362" i="1"/>
  <c r="U362" i="4" s="1"/>
  <c r="AL362" i="4" s="1"/>
  <c r="O362" i="1"/>
  <c r="O362" i="4" s="1"/>
  <c r="AF362" i="4" s="1"/>
  <c r="I362" i="1"/>
  <c r="I362" i="4" s="1"/>
  <c r="Z362" i="4" s="1"/>
  <c r="P362" i="1"/>
  <c r="P362" i="4" s="1"/>
  <c r="AG362" i="4" s="1"/>
  <c r="Q362" i="1"/>
  <c r="Q362" i="4" s="1"/>
  <c r="AH362" i="4" s="1"/>
  <c r="H362" i="1"/>
  <c r="H362" i="4" s="1"/>
  <c r="Y362" i="4" s="1"/>
  <c r="L362" i="1"/>
  <c r="L362" i="4" s="1"/>
  <c r="AC362" i="4" s="1"/>
  <c r="M362" i="1"/>
  <c r="M362" i="4" s="1"/>
  <c r="AD362" i="4" s="1"/>
  <c r="T362" i="1"/>
  <c r="T362" i="4" s="1"/>
  <c r="AK362" i="4" s="1"/>
  <c r="G362" i="1"/>
  <c r="G362" i="4" s="1"/>
  <c r="X362" i="4" s="1"/>
  <c r="K354" i="1"/>
  <c r="K354" i="4" s="1"/>
  <c r="AB354" i="4" s="1"/>
  <c r="S354" i="1"/>
  <c r="S354" i="4" s="1"/>
  <c r="AJ354" i="4" s="1"/>
  <c r="F354" i="1"/>
  <c r="F354" i="4" s="1"/>
  <c r="W354" i="4" s="1"/>
  <c r="N354" i="1"/>
  <c r="N354" i="4" s="1"/>
  <c r="AE354" i="4" s="1"/>
  <c r="V354" i="1"/>
  <c r="V354" i="4" s="1"/>
  <c r="AM354" i="4" s="1"/>
  <c r="H354" i="1"/>
  <c r="H354" i="4" s="1"/>
  <c r="Y354" i="4" s="1"/>
  <c r="R354" i="1"/>
  <c r="R354" i="4" s="1"/>
  <c r="AI354" i="4" s="1"/>
  <c r="L354" i="1"/>
  <c r="L354" i="4" s="1"/>
  <c r="AC354" i="4" s="1"/>
  <c r="Q354" i="1"/>
  <c r="Q354" i="4" s="1"/>
  <c r="AH354" i="4" s="1"/>
  <c r="I354" i="1"/>
  <c r="I354" i="4" s="1"/>
  <c r="Z354" i="4" s="1"/>
  <c r="J354" i="1"/>
  <c r="J354" i="4" s="1"/>
  <c r="AA354" i="4" s="1"/>
  <c r="P354" i="1"/>
  <c r="P354" i="4" s="1"/>
  <c r="AG354" i="4" s="1"/>
  <c r="G354" i="1"/>
  <c r="G354" i="4" s="1"/>
  <c r="X354" i="4" s="1"/>
  <c r="O354" i="1"/>
  <c r="O354" i="4" s="1"/>
  <c r="AF354" i="4" s="1"/>
  <c r="T354" i="1"/>
  <c r="T354" i="4" s="1"/>
  <c r="AK354" i="4" s="1"/>
  <c r="U354" i="1"/>
  <c r="U354" i="4" s="1"/>
  <c r="AL354" i="4" s="1"/>
  <c r="K346" i="1"/>
  <c r="K346" i="4" s="1"/>
  <c r="AB346" i="4" s="1"/>
  <c r="S346" i="1"/>
  <c r="S346" i="4" s="1"/>
  <c r="AJ346" i="4" s="1"/>
  <c r="F346" i="1"/>
  <c r="F346" i="4" s="1"/>
  <c r="W346" i="4" s="1"/>
  <c r="N346" i="1"/>
  <c r="N346" i="4" s="1"/>
  <c r="AE346" i="4" s="1"/>
  <c r="V346" i="1"/>
  <c r="V346" i="4" s="1"/>
  <c r="AM346" i="4" s="1"/>
  <c r="P346" i="1"/>
  <c r="P346" i="4" s="1"/>
  <c r="AG346" i="4" s="1"/>
  <c r="I346" i="1"/>
  <c r="I346" i="4" s="1"/>
  <c r="Z346" i="4" s="1"/>
  <c r="T346" i="1"/>
  <c r="T346" i="4" s="1"/>
  <c r="AK346" i="4" s="1"/>
  <c r="L346" i="1"/>
  <c r="L346" i="4" s="1"/>
  <c r="AC346" i="4" s="1"/>
  <c r="Q346" i="1"/>
  <c r="Q346" i="4" s="1"/>
  <c r="AH346" i="4" s="1"/>
  <c r="R346" i="1"/>
  <c r="R346" i="4" s="1"/>
  <c r="AI346" i="4" s="1"/>
  <c r="J346" i="1"/>
  <c r="J346" i="4" s="1"/>
  <c r="AA346" i="4" s="1"/>
  <c r="H346" i="1"/>
  <c r="H346" i="4" s="1"/>
  <c r="Y346" i="4" s="1"/>
  <c r="M346" i="1"/>
  <c r="M346" i="4" s="1"/>
  <c r="AD346" i="4" s="1"/>
  <c r="O346" i="1"/>
  <c r="O346" i="4" s="1"/>
  <c r="AF346" i="4" s="1"/>
  <c r="K338" i="1"/>
  <c r="K338" i="4" s="1"/>
  <c r="AB338" i="4" s="1"/>
  <c r="S338" i="1"/>
  <c r="S338" i="4" s="1"/>
  <c r="AJ338" i="4" s="1"/>
  <c r="F338" i="1"/>
  <c r="F338" i="4" s="1"/>
  <c r="W338" i="4" s="1"/>
  <c r="N338" i="1"/>
  <c r="N338" i="4" s="1"/>
  <c r="AE338" i="4" s="1"/>
  <c r="V338" i="1"/>
  <c r="V338" i="4" s="1"/>
  <c r="AM338" i="4" s="1"/>
  <c r="M338" i="1"/>
  <c r="M338" i="4" s="1"/>
  <c r="AD338" i="4" s="1"/>
  <c r="G338" i="1"/>
  <c r="G338" i="4" s="1"/>
  <c r="X338" i="4" s="1"/>
  <c r="Q338" i="1"/>
  <c r="Q338" i="4" s="1"/>
  <c r="AH338" i="4" s="1"/>
  <c r="T338" i="1"/>
  <c r="T338" i="4" s="1"/>
  <c r="AK338" i="4" s="1"/>
  <c r="J338" i="1"/>
  <c r="J338" i="4" s="1"/>
  <c r="AA338" i="4" s="1"/>
  <c r="L338" i="1"/>
  <c r="L338" i="4" s="1"/>
  <c r="AC338" i="4" s="1"/>
  <c r="R338" i="1"/>
  <c r="R338" i="4" s="1"/>
  <c r="AI338" i="4" s="1"/>
  <c r="U338" i="1"/>
  <c r="U338" i="4" s="1"/>
  <c r="AL338" i="4" s="1"/>
  <c r="H338" i="1"/>
  <c r="H338" i="4" s="1"/>
  <c r="Y338" i="4" s="1"/>
  <c r="I338" i="1"/>
  <c r="I338" i="4" s="1"/>
  <c r="Z338" i="4" s="1"/>
  <c r="P338" i="1"/>
  <c r="P338" i="4" s="1"/>
  <c r="AG338" i="4" s="1"/>
  <c r="K330" i="1"/>
  <c r="K330" i="4" s="1"/>
  <c r="AB330" i="4" s="1"/>
  <c r="S330" i="1"/>
  <c r="S330" i="4" s="1"/>
  <c r="AJ330" i="4" s="1"/>
  <c r="F330" i="1"/>
  <c r="F330" i="4" s="1"/>
  <c r="W330" i="4" s="1"/>
  <c r="N330" i="1"/>
  <c r="N330" i="4" s="1"/>
  <c r="AE330" i="4" s="1"/>
  <c r="V330" i="1"/>
  <c r="V330" i="4" s="1"/>
  <c r="AM330" i="4" s="1"/>
  <c r="J330" i="1"/>
  <c r="J330" i="4" s="1"/>
  <c r="AA330" i="4" s="1"/>
  <c r="U330" i="1"/>
  <c r="U330" i="4" s="1"/>
  <c r="AL330" i="4" s="1"/>
  <c r="O330" i="1"/>
  <c r="O330" i="4" s="1"/>
  <c r="AF330" i="4" s="1"/>
  <c r="M330" i="1"/>
  <c r="M330" i="4" s="1"/>
  <c r="AD330" i="4" s="1"/>
  <c r="R330" i="1"/>
  <c r="R330" i="4" s="1"/>
  <c r="AI330" i="4" s="1"/>
  <c r="G330" i="1"/>
  <c r="G330" i="4" s="1"/>
  <c r="X330" i="4" s="1"/>
  <c r="T330" i="1"/>
  <c r="T330" i="4" s="1"/>
  <c r="AK330" i="4" s="1"/>
  <c r="L330" i="1"/>
  <c r="L330" i="4" s="1"/>
  <c r="AC330" i="4" s="1"/>
  <c r="P330" i="1"/>
  <c r="P330" i="4" s="1"/>
  <c r="AG330" i="4" s="1"/>
  <c r="Q330" i="1"/>
  <c r="Q330" i="4" s="1"/>
  <c r="AH330" i="4" s="1"/>
  <c r="I330" i="1"/>
  <c r="I330" i="4" s="1"/>
  <c r="Z330" i="4" s="1"/>
  <c r="K322" i="1"/>
  <c r="K322" i="4" s="1"/>
  <c r="AB322" i="4" s="1"/>
  <c r="S322" i="1"/>
  <c r="S322" i="4" s="1"/>
  <c r="AJ322" i="4" s="1"/>
  <c r="F322" i="1"/>
  <c r="F322" i="4" s="1"/>
  <c r="W322" i="4" s="1"/>
  <c r="N322" i="1"/>
  <c r="N322" i="4" s="1"/>
  <c r="AE322" i="4" s="1"/>
  <c r="V322" i="1"/>
  <c r="V322" i="4" s="1"/>
  <c r="AM322" i="4" s="1"/>
  <c r="H322" i="1"/>
  <c r="H322" i="4" s="1"/>
  <c r="Y322" i="4" s="1"/>
  <c r="R322" i="1"/>
  <c r="R322" i="4" s="1"/>
  <c r="AI322" i="4" s="1"/>
  <c r="L322" i="1"/>
  <c r="L322" i="4" s="1"/>
  <c r="AC322" i="4" s="1"/>
  <c r="G322" i="1"/>
  <c r="G322" i="4" s="1"/>
  <c r="X322" i="4" s="1"/>
  <c r="U322" i="1"/>
  <c r="U322" i="4" s="1"/>
  <c r="AL322" i="4" s="1"/>
  <c r="M322" i="1"/>
  <c r="M322" i="4" s="1"/>
  <c r="AD322" i="4" s="1"/>
  <c r="O322" i="1"/>
  <c r="O322" i="4" s="1"/>
  <c r="AF322" i="4" s="1"/>
  <c r="T322" i="1"/>
  <c r="T322" i="4" s="1"/>
  <c r="AK322" i="4" s="1"/>
  <c r="I322" i="1"/>
  <c r="I322" i="4" s="1"/>
  <c r="Z322" i="4" s="1"/>
  <c r="J322" i="1"/>
  <c r="J322" i="4" s="1"/>
  <c r="AA322" i="4" s="1"/>
  <c r="Q322" i="1"/>
  <c r="Q322" i="4" s="1"/>
  <c r="AH322" i="4" s="1"/>
  <c r="K314" i="1"/>
  <c r="K314" i="4" s="1"/>
  <c r="AB314" i="4" s="1"/>
  <c r="S314" i="1"/>
  <c r="S314" i="4" s="1"/>
  <c r="AJ314" i="4" s="1"/>
  <c r="F314" i="1"/>
  <c r="F314" i="4" s="1"/>
  <c r="W314" i="4" s="1"/>
  <c r="N314" i="1"/>
  <c r="N314" i="4" s="1"/>
  <c r="AE314" i="4" s="1"/>
  <c r="V314" i="1"/>
  <c r="V314" i="4" s="1"/>
  <c r="AM314" i="4" s="1"/>
  <c r="P314" i="1"/>
  <c r="P314" i="4" s="1"/>
  <c r="AG314" i="4" s="1"/>
  <c r="I314" i="1"/>
  <c r="I314" i="4" s="1"/>
  <c r="Z314" i="4" s="1"/>
  <c r="T314" i="1"/>
  <c r="T314" i="4" s="1"/>
  <c r="AK314" i="4" s="1"/>
  <c r="Q314" i="1"/>
  <c r="Q314" i="4" s="1"/>
  <c r="AH314" i="4" s="1"/>
  <c r="J314" i="1"/>
  <c r="J314" i="4" s="1"/>
  <c r="AA314" i="4" s="1"/>
  <c r="L314" i="1"/>
  <c r="L314" i="4" s="1"/>
  <c r="AC314" i="4" s="1"/>
  <c r="R314" i="1"/>
  <c r="R314" i="4" s="1"/>
  <c r="AI314" i="4" s="1"/>
  <c r="U314" i="1"/>
  <c r="U314" i="4" s="1"/>
  <c r="AL314" i="4" s="1"/>
  <c r="H314" i="1"/>
  <c r="H314" i="4" s="1"/>
  <c r="Y314" i="4" s="1"/>
  <c r="G314" i="1"/>
  <c r="G314" i="4" s="1"/>
  <c r="X314" i="4" s="1"/>
  <c r="M314" i="1"/>
  <c r="M314" i="4" s="1"/>
  <c r="AD314" i="4" s="1"/>
  <c r="O314" i="1"/>
  <c r="O314" i="4" s="1"/>
  <c r="AF314" i="4" s="1"/>
  <c r="K306" i="1"/>
  <c r="K306" i="4" s="1"/>
  <c r="AB306" i="4" s="1"/>
  <c r="S306" i="1"/>
  <c r="S306" i="4" s="1"/>
  <c r="AJ306" i="4" s="1"/>
  <c r="F306" i="1"/>
  <c r="F306" i="4" s="1"/>
  <c r="W306" i="4" s="1"/>
  <c r="N306" i="1"/>
  <c r="N306" i="4" s="1"/>
  <c r="AE306" i="4" s="1"/>
  <c r="V306" i="1"/>
  <c r="V306" i="4" s="1"/>
  <c r="AM306" i="4" s="1"/>
  <c r="H306" i="1"/>
  <c r="H306" i="4" s="1"/>
  <c r="Y306" i="4" s="1"/>
  <c r="R306" i="1"/>
  <c r="R306" i="4" s="1"/>
  <c r="AI306" i="4" s="1"/>
  <c r="M306" i="1"/>
  <c r="M306" i="4" s="1"/>
  <c r="AD306" i="4" s="1"/>
  <c r="O306" i="1"/>
  <c r="O306" i="4" s="1"/>
  <c r="AF306" i="4" s="1"/>
  <c r="G306" i="1"/>
  <c r="G306" i="4" s="1"/>
  <c r="X306" i="4" s="1"/>
  <c r="Q306" i="1"/>
  <c r="Q306" i="4" s="1"/>
  <c r="AH306" i="4" s="1"/>
  <c r="P306" i="1"/>
  <c r="P306" i="4" s="1"/>
  <c r="AG306" i="4" s="1"/>
  <c r="L306" i="1"/>
  <c r="L306" i="4" s="1"/>
  <c r="AC306" i="4" s="1"/>
  <c r="J306" i="1"/>
  <c r="J306" i="4" s="1"/>
  <c r="AA306" i="4" s="1"/>
  <c r="T306" i="1"/>
  <c r="T306" i="4" s="1"/>
  <c r="AK306" i="4" s="1"/>
  <c r="U306" i="1"/>
  <c r="U306" i="4" s="1"/>
  <c r="AL306" i="4" s="1"/>
  <c r="I306" i="1"/>
  <c r="I306" i="4" s="1"/>
  <c r="Z306" i="4" s="1"/>
  <c r="K298" i="1"/>
  <c r="K298" i="4" s="1"/>
  <c r="AB298" i="4" s="1"/>
  <c r="S298" i="1"/>
  <c r="S298" i="4" s="1"/>
  <c r="AJ298" i="4" s="1"/>
  <c r="F298" i="1"/>
  <c r="F298" i="4" s="1"/>
  <c r="W298" i="4" s="1"/>
  <c r="N298" i="1"/>
  <c r="N298" i="4" s="1"/>
  <c r="AE298" i="4" s="1"/>
  <c r="V298" i="1"/>
  <c r="V298" i="4" s="1"/>
  <c r="AM298" i="4" s="1"/>
  <c r="P298" i="1"/>
  <c r="P298" i="4" s="1"/>
  <c r="AG298" i="4" s="1"/>
  <c r="J298" i="1"/>
  <c r="J298" i="4" s="1"/>
  <c r="AA298" i="4" s="1"/>
  <c r="U298" i="1"/>
  <c r="U298" i="4" s="1"/>
  <c r="AL298" i="4" s="1"/>
  <c r="L298" i="1"/>
  <c r="L298" i="4" s="1"/>
  <c r="AC298" i="4" s="1"/>
  <c r="O298" i="1"/>
  <c r="O298" i="4" s="1"/>
  <c r="AF298" i="4" s="1"/>
  <c r="M298" i="1"/>
  <c r="M298" i="4" s="1"/>
  <c r="AD298" i="4" s="1"/>
  <c r="H298" i="1"/>
  <c r="H298" i="4" s="1"/>
  <c r="Y298" i="4" s="1"/>
  <c r="R298" i="1"/>
  <c r="R298" i="4" s="1"/>
  <c r="AI298" i="4" s="1"/>
  <c r="T298" i="1"/>
  <c r="T298" i="4" s="1"/>
  <c r="AK298" i="4" s="1"/>
  <c r="G298" i="1"/>
  <c r="G298" i="4" s="1"/>
  <c r="X298" i="4" s="1"/>
  <c r="I298" i="1"/>
  <c r="I298" i="4" s="1"/>
  <c r="Z298" i="4" s="1"/>
  <c r="Q298" i="1"/>
  <c r="Q298" i="4" s="1"/>
  <c r="AH298" i="4" s="1"/>
  <c r="K290" i="1"/>
  <c r="K290" i="4" s="1"/>
  <c r="AB290" i="4" s="1"/>
  <c r="S290" i="1"/>
  <c r="S290" i="4" s="1"/>
  <c r="AJ290" i="4" s="1"/>
  <c r="F290" i="1"/>
  <c r="F290" i="4" s="1"/>
  <c r="W290" i="4" s="1"/>
  <c r="N290" i="1"/>
  <c r="N290" i="4" s="1"/>
  <c r="AE290" i="4" s="1"/>
  <c r="V290" i="1"/>
  <c r="V290" i="4" s="1"/>
  <c r="AM290" i="4" s="1"/>
  <c r="M290" i="1"/>
  <c r="M290" i="4" s="1"/>
  <c r="AD290" i="4" s="1"/>
  <c r="H290" i="1"/>
  <c r="H290" i="4" s="1"/>
  <c r="Y290" i="4" s="1"/>
  <c r="R290" i="1"/>
  <c r="R290" i="4" s="1"/>
  <c r="AI290" i="4" s="1"/>
  <c r="I290" i="1"/>
  <c r="I290" i="4" s="1"/>
  <c r="Z290" i="4" s="1"/>
  <c r="T290" i="1"/>
  <c r="T290" i="4" s="1"/>
  <c r="AK290" i="4" s="1"/>
  <c r="L290" i="1"/>
  <c r="L290" i="4" s="1"/>
  <c r="AC290" i="4" s="1"/>
  <c r="J290" i="1"/>
  <c r="J290" i="4" s="1"/>
  <c r="AA290" i="4" s="1"/>
  <c r="U290" i="1"/>
  <c r="U290" i="4" s="1"/>
  <c r="AL290" i="4" s="1"/>
  <c r="O290" i="1"/>
  <c r="O290" i="4" s="1"/>
  <c r="AF290" i="4" s="1"/>
  <c r="P290" i="1"/>
  <c r="P290" i="4" s="1"/>
  <c r="AG290" i="4" s="1"/>
  <c r="G290" i="1"/>
  <c r="G290" i="4" s="1"/>
  <c r="X290" i="4" s="1"/>
  <c r="K282" i="1"/>
  <c r="K282" i="4" s="1"/>
  <c r="AB282" i="4" s="1"/>
  <c r="S282" i="1"/>
  <c r="S282" i="4" s="1"/>
  <c r="AJ282" i="4" s="1"/>
  <c r="F282" i="1"/>
  <c r="F282" i="4" s="1"/>
  <c r="W282" i="4" s="1"/>
  <c r="N282" i="1"/>
  <c r="N282" i="4" s="1"/>
  <c r="AE282" i="4" s="1"/>
  <c r="V282" i="1"/>
  <c r="V282" i="4" s="1"/>
  <c r="AM282" i="4" s="1"/>
  <c r="J282" i="1"/>
  <c r="J282" i="4" s="1"/>
  <c r="AA282" i="4" s="1"/>
  <c r="U282" i="1"/>
  <c r="U282" i="4" s="1"/>
  <c r="AL282" i="4" s="1"/>
  <c r="P282" i="1"/>
  <c r="P282" i="4" s="1"/>
  <c r="AG282" i="4" s="1"/>
  <c r="G282" i="1"/>
  <c r="G282" i="4" s="1"/>
  <c r="X282" i="4" s="1"/>
  <c r="Q282" i="1"/>
  <c r="Q282" i="4" s="1"/>
  <c r="AH282" i="4" s="1"/>
  <c r="I282" i="1"/>
  <c r="I282" i="4" s="1"/>
  <c r="Z282" i="4" s="1"/>
  <c r="T282" i="1"/>
  <c r="T282" i="4" s="1"/>
  <c r="AK282" i="4" s="1"/>
  <c r="R282" i="1"/>
  <c r="R282" i="4" s="1"/>
  <c r="AI282" i="4" s="1"/>
  <c r="H282" i="1"/>
  <c r="H282" i="4" s="1"/>
  <c r="Y282" i="4" s="1"/>
  <c r="L282" i="1"/>
  <c r="L282" i="4" s="1"/>
  <c r="AC282" i="4" s="1"/>
  <c r="O282" i="1"/>
  <c r="O282" i="4" s="1"/>
  <c r="AF282" i="4" s="1"/>
  <c r="K274" i="1"/>
  <c r="K274" i="4" s="1"/>
  <c r="AB274" i="4" s="1"/>
  <c r="S274" i="1"/>
  <c r="S274" i="4" s="1"/>
  <c r="AJ274" i="4" s="1"/>
  <c r="F274" i="1"/>
  <c r="F274" i="4" s="1"/>
  <c r="W274" i="4" s="1"/>
  <c r="N274" i="1"/>
  <c r="N274" i="4" s="1"/>
  <c r="AE274" i="4" s="1"/>
  <c r="V274" i="1"/>
  <c r="V274" i="4" s="1"/>
  <c r="AM274" i="4" s="1"/>
  <c r="H274" i="1"/>
  <c r="H274" i="4" s="1"/>
  <c r="Y274" i="4" s="1"/>
  <c r="R274" i="1"/>
  <c r="R274" i="4" s="1"/>
  <c r="AI274" i="4" s="1"/>
  <c r="M274" i="1"/>
  <c r="M274" i="4" s="1"/>
  <c r="AD274" i="4" s="1"/>
  <c r="O274" i="1"/>
  <c r="O274" i="4" s="1"/>
  <c r="AF274" i="4" s="1"/>
  <c r="G274" i="1"/>
  <c r="G274" i="4" s="1"/>
  <c r="X274" i="4" s="1"/>
  <c r="Q274" i="1"/>
  <c r="Q274" i="4" s="1"/>
  <c r="AH274" i="4" s="1"/>
  <c r="P274" i="1"/>
  <c r="P274" i="4" s="1"/>
  <c r="AG274" i="4" s="1"/>
  <c r="T274" i="1"/>
  <c r="T274" i="4" s="1"/>
  <c r="AK274" i="4" s="1"/>
  <c r="L274" i="1"/>
  <c r="L274" i="4" s="1"/>
  <c r="AC274" i="4" s="1"/>
  <c r="J274" i="1"/>
  <c r="J274" i="4" s="1"/>
  <c r="AA274" i="4" s="1"/>
  <c r="U274" i="1"/>
  <c r="U274" i="4" s="1"/>
  <c r="AL274" i="4" s="1"/>
  <c r="L266" i="1"/>
  <c r="L266" i="4" s="1"/>
  <c r="AC266" i="4" s="1"/>
  <c r="T266" i="1"/>
  <c r="T266" i="4" s="1"/>
  <c r="AK266" i="4" s="1"/>
  <c r="G266" i="1"/>
  <c r="G266" i="4" s="1"/>
  <c r="X266" i="4" s="1"/>
  <c r="O266" i="1"/>
  <c r="O266" i="4" s="1"/>
  <c r="AF266" i="4" s="1"/>
  <c r="K266" i="1"/>
  <c r="K266" i="4" s="1"/>
  <c r="AB266" i="4" s="1"/>
  <c r="V266" i="1"/>
  <c r="V266" i="4" s="1"/>
  <c r="AM266" i="4" s="1"/>
  <c r="P266" i="1"/>
  <c r="P266" i="4" s="1"/>
  <c r="AG266" i="4" s="1"/>
  <c r="N266" i="1"/>
  <c r="N266" i="4" s="1"/>
  <c r="AE266" i="4" s="1"/>
  <c r="H266" i="1"/>
  <c r="H266" i="4" s="1"/>
  <c r="Y266" i="4" s="1"/>
  <c r="U266" i="1"/>
  <c r="U266" i="4" s="1"/>
  <c r="AL266" i="4" s="1"/>
  <c r="I266" i="1"/>
  <c r="I266" i="4" s="1"/>
  <c r="Z266" i="4" s="1"/>
  <c r="M266" i="1"/>
  <c r="M266" i="4" s="1"/>
  <c r="AD266" i="4" s="1"/>
  <c r="J266" i="1"/>
  <c r="J266" i="4" s="1"/>
  <c r="AA266" i="4" s="1"/>
  <c r="R266" i="1"/>
  <c r="R266" i="4" s="1"/>
  <c r="AI266" i="4" s="1"/>
  <c r="Q266" i="1"/>
  <c r="Q266" i="4" s="1"/>
  <c r="AH266" i="4" s="1"/>
  <c r="F266" i="1"/>
  <c r="F266" i="4" s="1"/>
  <c r="W266" i="4" s="1"/>
  <c r="S266" i="1"/>
  <c r="S266" i="4" s="1"/>
  <c r="AJ266" i="4" s="1"/>
  <c r="L258" i="1"/>
  <c r="L258" i="4" s="1"/>
  <c r="AC258" i="4" s="1"/>
  <c r="T258" i="1"/>
  <c r="T258" i="4" s="1"/>
  <c r="AK258" i="4" s="1"/>
  <c r="G258" i="1"/>
  <c r="G258" i="4" s="1"/>
  <c r="X258" i="4" s="1"/>
  <c r="O258" i="1"/>
  <c r="O258" i="4" s="1"/>
  <c r="AF258" i="4" s="1"/>
  <c r="I258" i="1"/>
  <c r="I258" i="4" s="1"/>
  <c r="Z258" i="4" s="1"/>
  <c r="S258" i="1"/>
  <c r="S258" i="4" s="1"/>
  <c r="AJ258" i="4" s="1"/>
  <c r="M258" i="1"/>
  <c r="M258" i="4" s="1"/>
  <c r="AD258" i="4" s="1"/>
  <c r="H258" i="1"/>
  <c r="H258" i="4" s="1"/>
  <c r="Y258" i="4" s="1"/>
  <c r="V258" i="1"/>
  <c r="V258" i="4" s="1"/>
  <c r="AM258" i="4" s="1"/>
  <c r="P258" i="1"/>
  <c r="P258" i="4" s="1"/>
  <c r="AG258" i="4" s="1"/>
  <c r="Q258" i="1"/>
  <c r="Q258" i="4" s="1"/>
  <c r="AH258" i="4" s="1"/>
  <c r="F258" i="1"/>
  <c r="F258" i="4" s="1"/>
  <c r="W258" i="4" s="1"/>
  <c r="U258" i="1"/>
  <c r="U258" i="4" s="1"/>
  <c r="AL258" i="4" s="1"/>
  <c r="R258" i="1"/>
  <c r="R258" i="4" s="1"/>
  <c r="AI258" i="4" s="1"/>
  <c r="N258" i="1"/>
  <c r="N258" i="4" s="1"/>
  <c r="AE258" i="4" s="1"/>
  <c r="J258" i="1"/>
  <c r="J258" i="4" s="1"/>
  <c r="AA258" i="4" s="1"/>
  <c r="K258" i="1"/>
  <c r="K258" i="4" s="1"/>
  <c r="AB258" i="4" s="1"/>
  <c r="L250" i="1"/>
  <c r="L250" i="4" s="1"/>
  <c r="AC250" i="4" s="1"/>
  <c r="T250" i="1"/>
  <c r="T250" i="4" s="1"/>
  <c r="AK250" i="4" s="1"/>
  <c r="G250" i="1"/>
  <c r="G250" i="4" s="1"/>
  <c r="X250" i="4" s="1"/>
  <c r="O250" i="1"/>
  <c r="O250" i="4" s="1"/>
  <c r="AF250" i="4" s="1"/>
  <c r="F250" i="1"/>
  <c r="F250" i="4" s="1"/>
  <c r="W250" i="4" s="1"/>
  <c r="Q250" i="1"/>
  <c r="Q250" i="4" s="1"/>
  <c r="AH250" i="4" s="1"/>
  <c r="J250" i="1"/>
  <c r="J250" i="4" s="1"/>
  <c r="AA250" i="4" s="1"/>
  <c r="U250" i="1"/>
  <c r="U250" i="4" s="1"/>
  <c r="AL250" i="4" s="1"/>
  <c r="P250" i="1"/>
  <c r="P250" i="4" s="1"/>
  <c r="AG250" i="4" s="1"/>
  <c r="I250" i="1"/>
  <c r="I250" i="4" s="1"/>
  <c r="Z250" i="4" s="1"/>
  <c r="K250" i="1"/>
  <c r="K250" i="4" s="1"/>
  <c r="AB250" i="4" s="1"/>
  <c r="N250" i="1"/>
  <c r="N250" i="4" s="1"/>
  <c r="AE250" i="4" s="1"/>
  <c r="M250" i="1"/>
  <c r="M250" i="4" s="1"/>
  <c r="AD250" i="4" s="1"/>
  <c r="V250" i="1"/>
  <c r="V250" i="4" s="1"/>
  <c r="AM250" i="4" s="1"/>
  <c r="S250" i="1"/>
  <c r="S250" i="4" s="1"/>
  <c r="AJ250" i="4" s="1"/>
  <c r="R250" i="1"/>
  <c r="R250" i="4" s="1"/>
  <c r="AI250" i="4" s="1"/>
  <c r="L242" i="1"/>
  <c r="L242" i="4" s="1"/>
  <c r="AC242" i="4" s="1"/>
  <c r="T242" i="1"/>
  <c r="T242" i="4" s="1"/>
  <c r="AK242" i="4" s="1"/>
  <c r="G242" i="1"/>
  <c r="G242" i="4" s="1"/>
  <c r="X242" i="4" s="1"/>
  <c r="O242" i="1"/>
  <c r="O242" i="4" s="1"/>
  <c r="AF242" i="4" s="1"/>
  <c r="N242" i="1"/>
  <c r="N242" i="4" s="1"/>
  <c r="AE242" i="4" s="1"/>
  <c r="H242" i="1"/>
  <c r="H242" i="4" s="1"/>
  <c r="Y242" i="4" s="1"/>
  <c r="R242" i="1"/>
  <c r="R242" i="4" s="1"/>
  <c r="AI242" i="4" s="1"/>
  <c r="J242" i="1"/>
  <c r="J242" i="4" s="1"/>
  <c r="AA242" i="4" s="1"/>
  <c r="Q242" i="1"/>
  <c r="Q242" i="4" s="1"/>
  <c r="AH242" i="4" s="1"/>
  <c r="S242" i="1"/>
  <c r="S242" i="4" s="1"/>
  <c r="AJ242" i="4" s="1"/>
  <c r="I242" i="1"/>
  <c r="I242" i="4" s="1"/>
  <c r="Z242" i="4" s="1"/>
  <c r="V242" i="1"/>
  <c r="V242" i="4" s="1"/>
  <c r="AM242" i="4" s="1"/>
  <c r="U242" i="1"/>
  <c r="U242" i="4" s="1"/>
  <c r="AL242" i="4" s="1"/>
  <c r="F242" i="1"/>
  <c r="F242" i="4" s="1"/>
  <c r="W242" i="4" s="1"/>
  <c r="K242" i="1"/>
  <c r="K242" i="4" s="1"/>
  <c r="AB242" i="4" s="1"/>
  <c r="M242" i="1"/>
  <c r="M242" i="4" s="1"/>
  <c r="AD242" i="4" s="1"/>
  <c r="P242" i="1"/>
  <c r="P242" i="4" s="1"/>
  <c r="AG242" i="4" s="1"/>
  <c r="L234" i="1"/>
  <c r="L234" i="4" s="1"/>
  <c r="AC234" i="4" s="1"/>
  <c r="T234" i="1"/>
  <c r="T234" i="4" s="1"/>
  <c r="AK234" i="4" s="1"/>
  <c r="G234" i="1"/>
  <c r="G234" i="4" s="1"/>
  <c r="X234" i="4" s="1"/>
  <c r="O234" i="1"/>
  <c r="O234" i="4" s="1"/>
  <c r="AF234" i="4" s="1"/>
  <c r="K234" i="1"/>
  <c r="K234" i="4" s="1"/>
  <c r="AB234" i="4" s="1"/>
  <c r="V234" i="1"/>
  <c r="V234" i="4" s="1"/>
  <c r="AM234" i="4" s="1"/>
  <c r="P234" i="1"/>
  <c r="P234" i="4" s="1"/>
  <c r="AG234" i="4" s="1"/>
  <c r="I234" i="1"/>
  <c r="I234" i="4" s="1"/>
  <c r="Z234" i="4" s="1"/>
  <c r="J234" i="1"/>
  <c r="J234" i="4" s="1"/>
  <c r="AA234" i="4" s="1"/>
  <c r="M234" i="1"/>
  <c r="M234" i="4" s="1"/>
  <c r="AD234" i="4" s="1"/>
  <c r="S234" i="1"/>
  <c r="S234" i="4" s="1"/>
  <c r="AJ234" i="4" s="1"/>
  <c r="U234" i="1"/>
  <c r="U234" i="4" s="1"/>
  <c r="AL234" i="4" s="1"/>
  <c r="H234" i="1"/>
  <c r="H234" i="4" s="1"/>
  <c r="Y234" i="4" s="1"/>
  <c r="F234" i="1"/>
  <c r="F234" i="4" s="1"/>
  <c r="W234" i="4" s="1"/>
  <c r="N234" i="1"/>
  <c r="N234" i="4" s="1"/>
  <c r="AE234" i="4" s="1"/>
  <c r="Q234" i="1"/>
  <c r="Q234" i="4" s="1"/>
  <c r="AH234" i="4" s="1"/>
  <c r="R234" i="1"/>
  <c r="R234" i="4" s="1"/>
  <c r="AI234" i="4" s="1"/>
  <c r="L226" i="1"/>
  <c r="L226" i="4" s="1"/>
  <c r="AC226" i="4" s="1"/>
  <c r="T226" i="1"/>
  <c r="T226" i="4" s="1"/>
  <c r="AK226" i="4" s="1"/>
  <c r="G226" i="1"/>
  <c r="G226" i="4" s="1"/>
  <c r="X226" i="4" s="1"/>
  <c r="O226" i="1"/>
  <c r="O226" i="4" s="1"/>
  <c r="AF226" i="4" s="1"/>
  <c r="I226" i="1"/>
  <c r="I226" i="4" s="1"/>
  <c r="Z226" i="4" s="1"/>
  <c r="S226" i="1"/>
  <c r="S226" i="4" s="1"/>
  <c r="AJ226" i="4" s="1"/>
  <c r="M226" i="1"/>
  <c r="M226" i="4" s="1"/>
  <c r="AD226" i="4" s="1"/>
  <c r="Q226" i="1"/>
  <c r="Q226" i="4" s="1"/>
  <c r="AH226" i="4" s="1"/>
  <c r="R226" i="1"/>
  <c r="R226" i="4" s="1"/>
  <c r="AI226" i="4" s="1"/>
  <c r="N226" i="1"/>
  <c r="N226" i="4" s="1"/>
  <c r="AE226" i="4" s="1"/>
  <c r="F226" i="1"/>
  <c r="F226" i="4" s="1"/>
  <c r="W226" i="4" s="1"/>
  <c r="H226" i="1"/>
  <c r="H226" i="4" s="1"/>
  <c r="Y226" i="4" s="1"/>
  <c r="K226" i="1"/>
  <c r="K226" i="4" s="1"/>
  <c r="AB226" i="4" s="1"/>
  <c r="J226" i="1"/>
  <c r="J226" i="4" s="1"/>
  <c r="AA226" i="4" s="1"/>
  <c r="P226" i="1"/>
  <c r="P226" i="4" s="1"/>
  <c r="AG226" i="4" s="1"/>
  <c r="U226" i="1"/>
  <c r="U226" i="4" s="1"/>
  <c r="AL226" i="4" s="1"/>
  <c r="L218" i="1"/>
  <c r="L218" i="4" s="1"/>
  <c r="AC218" i="4" s="1"/>
  <c r="T218" i="1"/>
  <c r="T218" i="4" s="1"/>
  <c r="AK218" i="4" s="1"/>
  <c r="G218" i="1"/>
  <c r="G218" i="4" s="1"/>
  <c r="X218" i="4" s="1"/>
  <c r="O218" i="1"/>
  <c r="O218" i="4" s="1"/>
  <c r="AF218" i="4" s="1"/>
  <c r="F218" i="1"/>
  <c r="F218" i="4" s="1"/>
  <c r="W218" i="4" s="1"/>
  <c r="Q218" i="1"/>
  <c r="Q218" i="4" s="1"/>
  <c r="AH218" i="4" s="1"/>
  <c r="J218" i="1"/>
  <c r="J218" i="4" s="1"/>
  <c r="AA218" i="4" s="1"/>
  <c r="U218" i="1"/>
  <c r="U218" i="4" s="1"/>
  <c r="AL218" i="4" s="1"/>
  <c r="K218" i="1"/>
  <c r="K218" i="4" s="1"/>
  <c r="AB218" i="4" s="1"/>
  <c r="M218" i="1"/>
  <c r="M218" i="4" s="1"/>
  <c r="AD218" i="4" s="1"/>
  <c r="R218" i="1"/>
  <c r="R218" i="4" s="1"/>
  <c r="AI218" i="4" s="1"/>
  <c r="H218" i="1"/>
  <c r="H218" i="4" s="1"/>
  <c r="Y218" i="4" s="1"/>
  <c r="I218" i="1"/>
  <c r="I218" i="4" s="1"/>
  <c r="Z218" i="4" s="1"/>
  <c r="P218" i="1"/>
  <c r="P218" i="4" s="1"/>
  <c r="AG218" i="4" s="1"/>
  <c r="N218" i="1"/>
  <c r="N218" i="4" s="1"/>
  <c r="AE218" i="4" s="1"/>
  <c r="V218" i="1"/>
  <c r="V218" i="4" s="1"/>
  <c r="AM218" i="4" s="1"/>
  <c r="S218" i="1"/>
  <c r="S218" i="4" s="1"/>
  <c r="AJ218" i="4" s="1"/>
  <c r="J210" i="1"/>
  <c r="J210" i="4" s="1"/>
  <c r="AA210" i="4" s="1"/>
  <c r="R210" i="1"/>
  <c r="R210" i="4" s="1"/>
  <c r="AI210" i="4" s="1"/>
  <c r="M210" i="1"/>
  <c r="M210" i="4" s="1"/>
  <c r="AD210" i="4" s="1"/>
  <c r="U210" i="1"/>
  <c r="U210" i="4" s="1"/>
  <c r="AL210" i="4" s="1"/>
  <c r="H210" i="1"/>
  <c r="H210" i="4" s="1"/>
  <c r="Y210" i="4" s="1"/>
  <c r="S210" i="1"/>
  <c r="S210" i="4" s="1"/>
  <c r="AJ210" i="4" s="1"/>
  <c r="L210" i="1"/>
  <c r="L210" i="4" s="1"/>
  <c r="AC210" i="4" s="1"/>
  <c r="O210" i="1"/>
  <c r="O210" i="4" s="1"/>
  <c r="AF210" i="4" s="1"/>
  <c r="F210" i="1"/>
  <c r="F210" i="4" s="1"/>
  <c r="W210" i="4" s="1"/>
  <c r="T210" i="1"/>
  <c r="T210" i="4" s="1"/>
  <c r="AK210" i="4" s="1"/>
  <c r="G210" i="1"/>
  <c r="G210" i="4" s="1"/>
  <c r="X210" i="4" s="1"/>
  <c r="I210" i="1"/>
  <c r="I210" i="4" s="1"/>
  <c r="Z210" i="4" s="1"/>
  <c r="K210" i="1"/>
  <c r="K210" i="4" s="1"/>
  <c r="AB210" i="4" s="1"/>
  <c r="V210" i="1"/>
  <c r="V210" i="4" s="1"/>
  <c r="AM210" i="4" s="1"/>
  <c r="Q210" i="1"/>
  <c r="Q210" i="4" s="1"/>
  <c r="AH210" i="4" s="1"/>
  <c r="N210" i="1"/>
  <c r="N210" i="4" s="1"/>
  <c r="AE210" i="4" s="1"/>
  <c r="P210" i="1"/>
  <c r="P210" i="4" s="1"/>
  <c r="AG210" i="4" s="1"/>
  <c r="J202" i="1"/>
  <c r="J202" i="4" s="1"/>
  <c r="AA202" i="4" s="1"/>
  <c r="R202" i="1"/>
  <c r="R202" i="4" s="1"/>
  <c r="AI202" i="4" s="1"/>
  <c r="M202" i="1"/>
  <c r="M202" i="4" s="1"/>
  <c r="AD202" i="4" s="1"/>
  <c r="U202" i="1"/>
  <c r="U202" i="4" s="1"/>
  <c r="AL202" i="4" s="1"/>
  <c r="F202" i="1"/>
  <c r="F202" i="4" s="1"/>
  <c r="W202" i="4" s="1"/>
  <c r="P202" i="1"/>
  <c r="P202" i="4" s="1"/>
  <c r="AG202" i="4" s="1"/>
  <c r="I202" i="1"/>
  <c r="I202" i="4" s="1"/>
  <c r="Z202" i="4" s="1"/>
  <c r="T202" i="1"/>
  <c r="T202" i="4" s="1"/>
  <c r="AK202" i="4" s="1"/>
  <c r="H202" i="1"/>
  <c r="H202" i="4" s="1"/>
  <c r="Y202" i="4" s="1"/>
  <c r="N202" i="1"/>
  <c r="N202" i="4" s="1"/>
  <c r="AE202" i="4" s="1"/>
  <c r="K202" i="1"/>
  <c r="K202" i="4" s="1"/>
  <c r="AB202" i="4" s="1"/>
  <c r="L202" i="1"/>
  <c r="L202" i="4" s="1"/>
  <c r="AC202" i="4" s="1"/>
  <c r="S202" i="1"/>
  <c r="S202" i="4" s="1"/>
  <c r="AJ202" i="4" s="1"/>
  <c r="G202" i="1"/>
  <c r="G202" i="4" s="1"/>
  <c r="X202" i="4" s="1"/>
  <c r="Q202" i="1"/>
  <c r="Q202" i="4" s="1"/>
  <c r="AH202" i="4" s="1"/>
  <c r="O202" i="1"/>
  <c r="O202" i="4" s="1"/>
  <c r="AF202" i="4" s="1"/>
  <c r="V202" i="1"/>
  <c r="V202" i="4" s="1"/>
  <c r="AM202" i="4" s="1"/>
  <c r="J194" i="1"/>
  <c r="J194" i="4" s="1"/>
  <c r="AA194" i="4" s="1"/>
  <c r="R194" i="1"/>
  <c r="R194" i="4" s="1"/>
  <c r="AI194" i="4" s="1"/>
  <c r="M194" i="1"/>
  <c r="M194" i="4" s="1"/>
  <c r="AD194" i="4" s="1"/>
  <c r="U194" i="1"/>
  <c r="U194" i="4" s="1"/>
  <c r="AL194" i="4" s="1"/>
  <c r="N194" i="1"/>
  <c r="N194" i="4" s="1"/>
  <c r="AE194" i="4" s="1"/>
  <c r="G194" i="1"/>
  <c r="G194" i="4" s="1"/>
  <c r="X194" i="4" s="1"/>
  <c r="Q194" i="1"/>
  <c r="Q194" i="4" s="1"/>
  <c r="AH194" i="4" s="1"/>
  <c r="P194" i="1"/>
  <c r="P194" i="4" s="1"/>
  <c r="AG194" i="4" s="1"/>
  <c r="H194" i="1"/>
  <c r="H194" i="4" s="1"/>
  <c r="Y194" i="4" s="1"/>
  <c r="V194" i="1"/>
  <c r="V194" i="4" s="1"/>
  <c r="AM194" i="4" s="1"/>
  <c r="L194" i="1"/>
  <c r="L194" i="4" s="1"/>
  <c r="AC194" i="4" s="1"/>
  <c r="O194" i="1"/>
  <c r="O194" i="4" s="1"/>
  <c r="AF194" i="4" s="1"/>
  <c r="S194" i="1"/>
  <c r="S194" i="4" s="1"/>
  <c r="AJ194" i="4" s="1"/>
  <c r="T194" i="1"/>
  <c r="T194" i="4" s="1"/>
  <c r="AK194" i="4" s="1"/>
  <c r="F194" i="1"/>
  <c r="F194" i="4" s="1"/>
  <c r="W194" i="4" s="1"/>
  <c r="I194" i="1"/>
  <c r="I194" i="4" s="1"/>
  <c r="Z194" i="4" s="1"/>
  <c r="K194" i="1"/>
  <c r="K194" i="4" s="1"/>
  <c r="AB194" i="4" s="1"/>
  <c r="J186" i="1"/>
  <c r="J186" i="4" s="1"/>
  <c r="AA186" i="4" s="1"/>
  <c r="R186" i="1"/>
  <c r="R186" i="4" s="1"/>
  <c r="AI186" i="4" s="1"/>
  <c r="M186" i="1"/>
  <c r="M186" i="4" s="1"/>
  <c r="AD186" i="4" s="1"/>
  <c r="U186" i="1"/>
  <c r="U186" i="4" s="1"/>
  <c r="AL186" i="4" s="1"/>
  <c r="K186" i="1"/>
  <c r="K186" i="4" s="1"/>
  <c r="AB186" i="4" s="1"/>
  <c r="V186" i="1"/>
  <c r="V186" i="4" s="1"/>
  <c r="AM186" i="4" s="1"/>
  <c r="O186" i="1"/>
  <c r="O186" i="4" s="1"/>
  <c r="AF186" i="4" s="1"/>
  <c r="I186" i="1"/>
  <c r="I186" i="4" s="1"/>
  <c r="Z186" i="4" s="1"/>
  <c r="P186" i="1"/>
  <c r="P186" i="4" s="1"/>
  <c r="AG186" i="4" s="1"/>
  <c r="Q186" i="1"/>
  <c r="Q186" i="4" s="1"/>
  <c r="AH186" i="4" s="1"/>
  <c r="S186" i="1"/>
  <c r="S186" i="4" s="1"/>
  <c r="AJ186" i="4" s="1"/>
  <c r="L186" i="1"/>
  <c r="L186" i="4" s="1"/>
  <c r="AC186" i="4" s="1"/>
  <c r="F186" i="1"/>
  <c r="F186" i="4" s="1"/>
  <c r="W186" i="4" s="1"/>
  <c r="H186" i="1"/>
  <c r="H186" i="4" s="1"/>
  <c r="Y186" i="4" s="1"/>
  <c r="G186" i="1"/>
  <c r="G186" i="4" s="1"/>
  <c r="X186" i="4" s="1"/>
  <c r="N186" i="1"/>
  <c r="N186" i="4" s="1"/>
  <c r="AE186" i="4" s="1"/>
  <c r="T186" i="1"/>
  <c r="T186" i="4" s="1"/>
  <c r="AK186" i="4" s="1"/>
  <c r="J178" i="1"/>
  <c r="J178" i="4" s="1"/>
  <c r="AA178" i="4" s="1"/>
  <c r="R178" i="1"/>
  <c r="R178" i="4" s="1"/>
  <c r="AI178" i="4" s="1"/>
  <c r="M178" i="1"/>
  <c r="M178" i="4" s="1"/>
  <c r="AD178" i="4" s="1"/>
  <c r="U178" i="1"/>
  <c r="U178" i="4" s="1"/>
  <c r="AL178" i="4" s="1"/>
  <c r="H178" i="1"/>
  <c r="H178" i="4" s="1"/>
  <c r="Y178" i="4" s="1"/>
  <c r="S178" i="1"/>
  <c r="S178" i="4" s="1"/>
  <c r="AJ178" i="4" s="1"/>
  <c r="L178" i="1"/>
  <c r="L178" i="4" s="1"/>
  <c r="AC178" i="4" s="1"/>
  <c r="Q178" i="1"/>
  <c r="Q178" i="4" s="1"/>
  <c r="AH178" i="4" s="1"/>
  <c r="I178" i="1"/>
  <c r="I178" i="4" s="1"/>
  <c r="Z178" i="4" s="1"/>
  <c r="T178" i="1"/>
  <c r="T178" i="4" s="1"/>
  <c r="AK178" i="4" s="1"/>
  <c r="V178" i="1"/>
  <c r="V178" i="4" s="1"/>
  <c r="AM178" i="4" s="1"/>
  <c r="F178" i="1"/>
  <c r="F178" i="4" s="1"/>
  <c r="W178" i="4" s="1"/>
  <c r="G178" i="1"/>
  <c r="G178" i="4" s="1"/>
  <c r="X178" i="4" s="1"/>
  <c r="K178" i="1"/>
  <c r="K178" i="4" s="1"/>
  <c r="AB178" i="4" s="1"/>
  <c r="N178" i="1"/>
  <c r="N178" i="4" s="1"/>
  <c r="AE178" i="4" s="1"/>
  <c r="O178" i="1"/>
  <c r="O178" i="4" s="1"/>
  <c r="AF178" i="4" s="1"/>
  <c r="P178" i="1"/>
  <c r="P178" i="4" s="1"/>
  <c r="AG178" i="4" s="1"/>
  <c r="J170" i="1"/>
  <c r="J170" i="4" s="1"/>
  <c r="AA170" i="4" s="1"/>
  <c r="R170" i="1"/>
  <c r="R170" i="4" s="1"/>
  <c r="AI170" i="4" s="1"/>
  <c r="M170" i="1"/>
  <c r="M170" i="4" s="1"/>
  <c r="AD170" i="4" s="1"/>
  <c r="U170" i="1"/>
  <c r="U170" i="4" s="1"/>
  <c r="AL170" i="4" s="1"/>
  <c r="F170" i="1"/>
  <c r="F170" i="4" s="1"/>
  <c r="W170" i="4" s="1"/>
  <c r="P170" i="1"/>
  <c r="P170" i="4" s="1"/>
  <c r="AG170" i="4" s="1"/>
  <c r="I170" i="1"/>
  <c r="I170" i="4" s="1"/>
  <c r="Z170" i="4" s="1"/>
  <c r="T170" i="1"/>
  <c r="T170" i="4" s="1"/>
  <c r="AK170" i="4" s="1"/>
  <c r="L170" i="1"/>
  <c r="L170" i="4" s="1"/>
  <c r="AC170" i="4" s="1"/>
  <c r="Q170" i="1"/>
  <c r="Q170" i="4" s="1"/>
  <c r="AH170" i="4" s="1"/>
  <c r="G170" i="1"/>
  <c r="G170" i="4" s="1"/>
  <c r="X170" i="4" s="1"/>
  <c r="H170" i="1"/>
  <c r="H170" i="4" s="1"/>
  <c r="Y170" i="4" s="1"/>
  <c r="K170" i="1"/>
  <c r="K170" i="4" s="1"/>
  <c r="AB170" i="4" s="1"/>
  <c r="N170" i="1"/>
  <c r="N170" i="4" s="1"/>
  <c r="AE170" i="4" s="1"/>
  <c r="O170" i="1"/>
  <c r="O170" i="4" s="1"/>
  <c r="AF170" i="4" s="1"/>
  <c r="S170" i="1"/>
  <c r="S170" i="4" s="1"/>
  <c r="AJ170" i="4" s="1"/>
  <c r="V170" i="1"/>
  <c r="V170" i="4" s="1"/>
  <c r="AM170" i="4" s="1"/>
  <c r="J162" i="1"/>
  <c r="J162" i="4" s="1"/>
  <c r="AA162" i="4" s="1"/>
  <c r="R162" i="1"/>
  <c r="R162" i="4" s="1"/>
  <c r="AI162" i="4" s="1"/>
  <c r="M162" i="1"/>
  <c r="M162" i="4" s="1"/>
  <c r="AD162" i="4" s="1"/>
  <c r="U162" i="1"/>
  <c r="U162" i="4" s="1"/>
  <c r="AL162" i="4" s="1"/>
  <c r="N162" i="1"/>
  <c r="N162" i="4" s="1"/>
  <c r="AE162" i="4" s="1"/>
  <c r="G162" i="1"/>
  <c r="G162" i="4" s="1"/>
  <c r="X162" i="4" s="1"/>
  <c r="Q162" i="1"/>
  <c r="Q162" i="4" s="1"/>
  <c r="AH162" i="4" s="1"/>
  <c r="O162" i="1"/>
  <c r="O162" i="4" s="1"/>
  <c r="AF162" i="4" s="1"/>
  <c r="P162" i="1"/>
  <c r="P162" i="4" s="1"/>
  <c r="AG162" i="4" s="1"/>
  <c r="S162" i="1"/>
  <c r="S162" i="4" s="1"/>
  <c r="AJ162" i="4" s="1"/>
  <c r="F162" i="1"/>
  <c r="F162" i="4" s="1"/>
  <c r="W162" i="4" s="1"/>
  <c r="T162" i="1"/>
  <c r="T162" i="4" s="1"/>
  <c r="AK162" i="4" s="1"/>
  <c r="I162" i="1"/>
  <c r="I162" i="4" s="1"/>
  <c r="Z162" i="4" s="1"/>
  <c r="K162" i="1"/>
  <c r="K162" i="4" s="1"/>
  <c r="AB162" i="4" s="1"/>
  <c r="H162" i="1"/>
  <c r="H162" i="4" s="1"/>
  <c r="Y162" i="4" s="1"/>
  <c r="L162" i="1"/>
  <c r="L162" i="4" s="1"/>
  <c r="AC162" i="4" s="1"/>
  <c r="V162" i="1"/>
  <c r="V162" i="4" s="1"/>
  <c r="AM162" i="4" s="1"/>
  <c r="J154" i="1"/>
  <c r="J154" i="4" s="1"/>
  <c r="AA154" i="4" s="1"/>
  <c r="R154" i="1"/>
  <c r="R154" i="4" s="1"/>
  <c r="AI154" i="4" s="1"/>
  <c r="M154" i="1"/>
  <c r="M154" i="4" s="1"/>
  <c r="AD154" i="4" s="1"/>
  <c r="U154" i="1"/>
  <c r="U154" i="4" s="1"/>
  <c r="AL154" i="4" s="1"/>
  <c r="K154" i="1"/>
  <c r="K154" i="4" s="1"/>
  <c r="AB154" i="4" s="1"/>
  <c r="V154" i="1"/>
  <c r="V154" i="4" s="1"/>
  <c r="AM154" i="4" s="1"/>
  <c r="O154" i="1"/>
  <c r="O154" i="4" s="1"/>
  <c r="AF154" i="4" s="1"/>
  <c r="H154" i="1"/>
  <c r="H154" i="4" s="1"/>
  <c r="Y154" i="4" s="1"/>
  <c r="I154" i="1"/>
  <c r="I154" i="4" s="1"/>
  <c r="Z154" i="4" s="1"/>
  <c r="L154" i="1"/>
  <c r="L154" i="4" s="1"/>
  <c r="AC154" i="4" s="1"/>
  <c r="N154" i="1"/>
  <c r="N154" i="4" s="1"/>
  <c r="AE154" i="4" s="1"/>
  <c r="Q154" i="1"/>
  <c r="Q154" i="4" s="1"/>
  <c r="AH154" i="4" s="1"/>
  <c r="F154" i="1"/>
  <c r="F154" i="4" s="1"/>
  <c r="W154" i="4" s="1"/>
  <c r="S154" i="1"/>
  <c r="S154" i="4" s="1"/>
  <c r="AJ154" i="4" s="1"/>
  <c r="T154" i="1"/>
  <c r="T154" i="4" s="1"/>
  <c r="AK154" i="4" s="1"/>
  <c r="G154" i="1"/>
  <c r="G154" i="4" s="1"/>
  <c r="X154" i="4" s="1"/>
  <c r="P154" i="1"/>
  <c r="P154" i="4" s="1"/>
  <c r="AG154" i="4" s="1"/>
  <c r="J146" i="1"/>
  <c r="J146" i="4" s="1"/>
  <c r="AA146" i="4" s="1"/>
  <c r="R146" i="1"/>
  <c r="R146" i="4" s="1"/>
  <c r="AI146" i="4" s="1"/>
  <c r="M146" i="1"/>
  <c r="M146" i="4" s="1"/>
  <c r="AD146" i="4" s="1"/>
  <c r="U146" i="1"/>
  <c r="U146" i="4" s="1"/>
  <c r="AL146" i="4" s="1"/>
  <c r="H146" i="1"/>
  <c r="H146" i="4" s="1"/>
  <c r="Y146" i="4" s="1"/>
  <c r="S146" i="1"/>
  <c r="S146" i="4" s="1"/>
  <c r="AJ146" i="4" s="1"/>
  <c r="L146" i="1"/>
  <c r="L146" i="4" s="1"/>
  <c r="AC146" i="4" s="1"/>
  <c r="P146" i="1"/>
  <c r="P146" i="4" s="1"/>
  <c r="AG146" i="4" s="1"/>
  <c r="Q146" i="1"/>
  <c r="Q146" i="4" s="1"/>
  <c r="AH146" i="4" s="1"/>
  <c r="F146" i="1"/>
  <c r="F146" i="4" s="1"/>
  <c r="W146" i="4" s="1"/>
  <c r="T146" i="1"/>
  <c r="T146" i="4" s="1"/>
  <c r="AK146" i="4" s="1"/>
  <c r="G146" i="1"/>
  <c r="G146" i="4" s="1"/>
  <c r="X146" i="4" s="1"/>
  <c r="V146" i="1"/>
  <c r="V146" i="4" s="1"/>
  <c r="AM146" i="4" s="1"/>
  <c r="K146" i="1"/>
  <c r="K146" i="4" s="1"/>
  <c r="AB146" i="4" s="1"/>
  <c r="N146" i="1"/>
  <c r="N146" i="4" s="1"/>
  <c r="AE146" i="4" s="1"/>
  <c r="I146" i="1"/>
  <c r="I146" i="4" s="1"/>
  <c r="Z146" i="4" s="1"/>
  <c r="O146" i="1"/>
  <c r="O146" i="4" s="1"/>
  <c r="AF146" i="4" s="1"/>
  <c r="J138" i="1"/>
  <c r="J138" i="4" s="1"/>
  <c r="AA138" i="4" s="1"/>
  <c r="R138" i="1"/>
  <c r="R138" i="4" s="1"/>
  <c r="AI138" i="4" s="1"/>
  <c r="M138" i="1"/>
  <c r="M138" i="4" s="1"/>
  <c r="AD138" i="4" s="1"/>
  <c r="U138" i="1"/>
  <c r="U138" i="4" s="1"/>
  <c r="AL138" i="4" s="1"/>
  <c r="K138" i="1"/>
  <c r="K138" i="4" s="1"/>
  <c r="AB138" i="4" s="1"/>
  <c r="V138" i="1"/>
  <c r="V138" i="4" s="1"/>
  <c r="AM138" i="4" s="1"/>
  <c r="F138" i="1"/>
  <c r="F138" i="4" s="1"/>
  <c r="W138" i="4" s="1"/>
  <c r="P138" i="1"/>
  <c r="P138" i="4" s="1"/>
  <c r="AG138" i="4" s="1"/>
  <c r="G138" i="1"/>
  <c r="G138" i="4" s="1"/>
  <c r="X138" i="4" s="1"/>
  <c r="Q138" i="1"/>
  <c r="Q138" i="4" s="1"/>
  <c r="AH138" i="4" s="1"/>
  <c r="I138" i="1"/>
  <c r="I138" i="4" s="1"/>
  <c r="Z138" i="4" s="1"/>
  <c r="T138" i="1"/>
  <c r="T138" i="4" s="1"/>
  <c r="AK138" i="4" s="1"/>
  <c r="H138" i="1"/>
  <c r="H138" i="4" s="1"/>
  <c r="Y138" i="4" s="1"/>
  <c r="L138" i="1"/>
  <c r="L138" i="4" s="1"/>
  <c r="AC138" i="4" s="1"/>
  <c r="O138" i="1"/>
  <c r="O138" i="4" s="1"/>
  <c r="AF138" i="4" s="1"/>
  <c r="S138" i="1"/>
  <c r="S138" i="4" s="1"/>
  <c r="AJ138" i="4" s="1"/>
  <c r="N138" i="1"/>
  <c r="N138" i="4" s="1"/>
  <c r="AE138" i="4" s="1"/>
  <c r="J130" i="1"/>
  <c r="J130" i="4" s="1"/>
  <c r="AA130" i="4" s="1"/>
  <c r="R130" i="1"/>
  <c r="R130" i="4" s="1"/>
  <c r="AI130" i="4" s="1"/>
  <c r="M130" i="1"/>
  <c r="M130" i="4" s="1"/>
  <c r="AD130" i="4" s="1"/>
  <c r="U130" i="1"/>
  <c r="U130" i="4" s="1"/>
  <c r="AL130" i="4" s="1"/>
  <c r="H130" i="1"/>
  <c r="H130" i="4" s="1"/>
  <c r="Y130" i="4" s="1"/>
  <c r="S130" i="1"/>
  <c r="S130" i="4" s="1"/>
  <c r="AJ130" i="4" s="1"/>
  <c r="N130" i="1"/>
  <c r="N130" i="4" s="1"/>
  <c r="AE130" i="4" s="1"/>
  <c r="O130" i="1"/>
  <c r="O130" i="4" s="1"/>
  <c r="AF130" i="4" s="1"/>
  <c r="G130" i="1"/>
  <c r="G130" i="4" s="1"/>
  <c r="X130" i="4" s="1"/>
  <c r="Q130" i="1"/>
  <c r="Q130" i="4" s="1"/>
  <c r="AH130" i="4" s="1"/>
  <c r="K130" i="1"/>
  <c r="K130" i="4" s="1"/>
  <c r="AB130" i="4" s="1"/>
  <c r="L130" i="1"/>
  <c r="L130" i="4" s="1"/>
  <c r="AC130" i="4" s="1"/>
  <c r="P130" i="1"/>
  <c r="P130" i="4" s="1"/>
  <c r="AG130" i="4" s="1"/>
  <c r="T130" i="1"/>
  <c r="T130" i="4" s="1"/>
  <c r="AK130" i="4" s="1"/>
  <c r="F130" i="1"/>
  <c r="F130" i="4" s="1"/>
  <c r="W130" i="4" s="1"/>
  <c r="I130" i="1"/>
  <c r="I130" i="4" s="1"/>
  <c r="Z130" i="4" s="1"/>
  <c r="V130" i="1"/>
  <c r="V130" i="4" s="1"/>
  <c r="AM130" i="4" s="1"/>
  <c r="L122" i="1"/>
  <c r="L122" i="4" s="1"/>
  <c r="AC122" i="4" s="1"/>
  <c r="T122" i="1"/>
  <c r="T122" i="4" s="1"/>
  <c r="AK122" i="4" s="1"/>
  <c r="G122" i="1"/>
  <c r="G122" i="4" s="1"/>
  <c r="X122" i="4" s="1"/>
  <c r="O122" i="1"/>
  <c r="O122" i="4" s="1"/>
  <c r="AF122" i="4" s="1"/>
  <c r="H122" i="1"/>
  <c r="H122" i="4" s="1"/>
  <c r="Y122" i="4" s="1"/>
  <c r="R122" i="1"/>
  <c r="R122" i="4" s="1"/>
  <c r="AI122" i="4" s="1"/>
  <c r="K122" i="1"/>
  <c r="K122" i="4" s="1"/>
  <c r="AB122" i="4" s="1"/>
  <c r="V122" i="1"/>
  <c r="V122" i="4" s="1"/>
  <c r="AM122" i="4" s="1"/>
  <c r="S122" i="1"/>
  <c r="S122" i="4" s="1"/>
  <c r="AJ122" i="4" s="1"/>
  <c r="M122" i="1"/>
  <c r="M122" i="4" s="1"/>
  <c r="AD122" i="4" s="1"/>
  <c r="N122" i="1"/>
  <c r="N122" i="4" s="1"/>
  <c r="AE122" i="4" s="1"/>
  <c r="Q122" i="1"/>
  <c r="Q122" i="4" s="1"/>
  <c r="AH122" i="4" s="1"/>
  <c r="I122" i="1"/>
  <c r="I122" i="4" s="1"/>
  <c r="Z122" i="4" s="1"/>
  <c r="J122" i="1"/>
  <c r="J122" i="4" s="1"/>
  <c r="AA122" i="4" s="1"/>
  <c r="P122" i="1"/>
  <c r="P122" i="4" s="1"/>
  <c r="AG122" i="4" s="1"/>
  <c r="U122" i="1"/>
  <c r="U122" i="4" s="1"/>
  <c r="AL122" i="4" s="1"/>
  <c r="F122" i="1"/>
  <c r="F122" i="4" s="1"/>
  <c r="W122" i="4" s="1"/>
  <c r="L114" i="1"/>
  <c r="L114" i="4" s="1"/>
  <c r="AC114" i="4" s="1"/>
  <c r="T114" i="1"/>
  <c r="T114" i="4" s="1"/>
  <c r="AK114" i="4" s="1"/>
  <c r="G114" i="1"/>
  <c r="G114" i="4" s="1"/>
  <c r="X114" i="4" s="1"/>
  <c r="O114" i="1"/>
  <c r="O114" i="4" s="1"/>
  <c r="AF114" i="4" s="1"/>
  <c r="P114" i="1"/>
  <c r="P114" i="4" s="1"/>
  <c r="AG114" i="4" s="1"/>
  <c r="I114" i="1"/>
  <c r="I114" i="4" s="1"/>
  <c r="Z114" i="4" s="1"/>
  <c r="S114" i="1"/>
  <c r="S114" i="4" s="1"/>
  <c r="AJ114" i="4" s="1"/>
  <c r="M114" i="1"/>
  <c r="M114" i="4" s="1"/>
  <c r="AD114" i="4" s="1"/>
  <c r="F114" i="1"/>
  <c r="F114" i="4" s="1"/>
  <c r="W114" i="4" s="1"/>
  <c r="U114" i="1"/>
  <c r="U114" i="4" s="1"/>
  <c r="AL114" i="4" s="1"/>
  <c r="H114" i="1"/>
  <c r="H114" i="4" s="1"/>
  <c r="Y114" i="4" s="1"/>
  <c r="V114" i="1"/>
  <c r="V114" i="4" s="1"/>
  <c r="AM114" i="4" s="1"/>
  <c r="K114" i="1"/>
  <c r="K114" i="4" s="1"/>
  <c r="AB114" i="4" s="1"/>
  <c r="J114" i="1"/>
  <c r="J114" i="4" s="1"/>
  <c r="AA114" i="4" s="1"/>
  <c r="N114" i="1"/>
  <c r="N114" i="4" s="1"/>
  <c r="AE114" i="4" s="1"/>
  <c r="R114" i="1"/>
  <c r="R114" i="4" s="1"/>
  <c r="AI114" i="4" s="1"/>
  <c r="Q114" i="1"/>
  <c r="Q114" i="4" s="1"/>
  <c r="AH114" i="4" s="1"/>
  <c r="L106" i="1"/>
  <c r="L106" i="4" s="1"/>
  <c r="AC106" i="4" s="1"/>
  <c r="T106" i="1"/>
  <c r="T106" i="4" s="1"/>
  <c r="AK106" i="4" s="1"/>
  <c r="G106" i="1"/>
  <c r="G106" i="4" s="1"/>
  <c r="X106" i="4" s="1"/>
  <c r="O106" i="1"/>
  <c r="O106" i="4" s="1"/>
  <c r="AF106" i="4" s="1"/>
  <c r="M106" i="1"/>
  <c r="M106" i="4" s="1"/>
  <c r="AD106" i="4" s="1"/>
  <c r="F106" i="1"/>
  <c r="F106" i="4" s="1"/>
  <c r="W106" i="4" s="1"/>
  <c r="Q106" i="1"/>
  <c r="Q106" i="4" s="1"/>
  <c r="AH106" i="4" s="1"/>
  <c r="H106" i="1"/>
  <c r="H106" i="4" s="1"/>
  <c r="Y106" i="4" s="1"/>
  <c r="U106" i="1"/>
  <c r="U106" i="4" s="1"/>
  <c r="AL106" i="4" s="1"/>
  <c r="N106" i="1"/>
  <c r="N106" i="4" s="1"/>
  <c r="AE106" i="4" s="1"/>
  <c r="P106" i="1"/>
  <c r="P106" i="4" s="1"/>
  <c r="AG106" i="4" s="1"/>
  <c r="S106" i="1"/>
  <c r="S106" i="4" s="1"/>
  <c r="AJ106" i="4" s="1"/>
  <c r="I106" i="1"/>
  <c r="I106" i="4" s="1"/>
  <c r="Z106" i="4" s="1"/>
  <c r="K106" i="1"/>
  <c r="K106" i="4" s="1"/>
  <c r="AB106" i="4" s="1"/>
  <c r="R106" i="1"/>
  <c r="R106" i="4" s="1"/>
  <c r="AI106" i="4" s="1"/>
  <c r="V106" i="1"/>
  <c r="V106" i="4" s="1"/>
  <c r="AM106" i="4" s="1"/>
  <c r="J106" i="1"/>
  <c r="J106" i="4" s="1"/>
  <c r="AA106" i="4" s="1"/>
  <c r="H98" i="1"/>
  <c r="H98" i="4" s="1"/>
  <c r="Y98" i="4" s="1"/>
  <c r="P98" i="1"/>
  <c r="P98" i="4" s="1"/>
  <c r="AG98" i="4" s="1"/>
  <c r="K98" i="1"/>
  <c r="K98" i="4" s="1"/>
  <c r="AB98" i="4" s="1"/>
  <c r="S98" i="1"/>
  <c r="S98" i="4" s="1"/>
  <c r="AJ98" i="4" s="1"/>
  <c r="L98" i="1"/>
  <c r="L98" i="4" s="1"/>
  <c r="AC98" i="4" s="1"/>
  <c r="V98" i="1"/>
  <c r="V98" i="4" s="1"/>
  <c r="AM98" i="4" s="1"/>
  <c r="O98" i="1"/>
  <c r="O98" i="4" s="1"/>
  <c r="AF98" i="4" s="1"/>
  <c r="F98" i="1"/>
  <c r="F98" i="4" s="1"/>
  <c r="W98" i="4" s="1"/>
  <c r="T98" i="1"/>
  <c r="T98" i="4" s="1"/>
  <c r="AK98" i="4" s="1"/>
  <c r="J98" i="1"/>
  <c r="J98" i="4" s="1"/>
  <c r="AA98" i="4" s="1"/>
  <c r="U98" i="1"/>
  <c r="U98" i="4" s="1"/>
  <c r="AL98" i="4" s="1"/>
  <c r="M98" i="1"/>
  <c r="M98" i="4" s="1"/>
  <c r="AD98" i="4" s="1"/>
  <c r="N98" i="1"/>
  <c r="N98" i="4" s="1"/>
  <c r="AE98" i="4" s="1"/>
  <c r="R98" i="1"/>
  <c r="R98" i="4" s="1"/>
  <c r="AI98" i="4" s="1"/>
  <c r="G98" i="1"/>
  <c r="G98" i="4" s="1"/>
  <c r="X98" i="4" s="1"/>
  <c r="I98" i="1"/>
  <c r="I98" i="4" s="1"/>
  <c r="Z98" i="4" s="1"/>
  <c r="Q98" i="1"/>
  <c r="Q98" i="4" s="1"/>
  <c r="AH98" i="4" s="1"/>
  <c r="H90" i="1"/>
  <c r="H90" i="4" s="1"/>
  <c r="Y90" i="4" s="1"/>
  <c r="P90" i="1"/>
  <c r="P90" i="4" s="1"/>
  <c r="AG90" i="4" s="1"/>
  <c r="K90" i="1"/>
  <c r="K90" i="4" s="1"/>
  <c r="AB90" i="4" s="1"/>
  <c r="S90" i="1"/>
  <c r="S90" i="4" s="1"/>
  <c r="AJ90" i="4" s="1"/>
  <c r="I90" i="1"/>
  <c r="I90" i="4" s="1"/>
  <c r="Z90" i="4" s="1"/>
  <c r="T90" i="1"/>
  <c r="T90" i="4" s="1"/>
  <c r="AK90" i="4" s="1"/>
  <c r="M90" i="1"/>
  <c r="M90" i="4" s="1"/>
  <c r="AD90" i="4" s="1"/>
  <c r="F90" i="1"/>
  <c r="F90" i="4" s="1"/>
  <c r="W90" i="4" s="1"/>
  <c r="U90" i="1"/>
  <c r="U90" i="4" s="1"/>
  <c r="AL90" i="4" s="1"/>
  <c r="N90" i="1"/>
  <c r="N90" i="4" s="1"/>
  <c r="AE90" i="4" s="1"/>
  <c r="O90" i="1"/>
  <c r="O90" i="4" s="1"/>
  <c r="AF90" i="4" s="1"/>
  <c r="R90" i="1"/>
  <c r="R90" i="4" s="1"/>
  <c r="AI90" i="4" s="1"/>
  <c r="V90" i="1"/>
  <c r="V90" i="4" s="1"/>
  <c r="AM90" i="4" s="1"/>
  <c r="G90" i="1"/>
  <c r="G90" i="4" s="1"/>
  <c r="X90" i="4" s="1"/>
  <c r="J90" i="1"/>
  <c r="J90" i="4" s="1"/>
  <c r="AA90" i="4" s="1"/>
  <c r="Q90" i="1"/>
  <c r="Q90" i="4" s="1"/>
  <c r="AH90" i="4" s="1"/>
  <c r="L90" i="1"/>
  <c r="L90" i="4" s="1"/>
  <c r="AC90" i="4" s="1"/>
  <c r="H82" i="1"/>
  <c r="H82" i="4" s="1"/>
  <c r="Y82" i="4" s="1"/>
  <c r="P82" i="1"/>
  <c r="P82" i="4" s="1"/>
  <c r="AG82" i="4" s="1"/>
  <c r="K82" i="1"/>
  <c r="K82" i="4" s="1"/>
  <c r="AB82" i="4" s="1"/>
  <c r="S82" i="1"/>
  <c r="S82" i="4" s="1"/>
  <c r="AJ82" i="4" s="1"/>
  <c r="F82" i="1"/>
  <c r="F82" i="4" s="1"/>
  <c r="W82" i="4" s="1"/>
  <c r="Q82" i="1"/>
  <c r="Q82" i="4" s="1"/>
  <c r="AH82" i="4" s="1"/>
  <c r="J82" i="1"/>
  <c r="J82" i="4" s="1"/>
  <c r="AA82" i="4" s="1"/>
  <c r="U82" i="1"/>
  <c r="U82" i="4" s="1"/>
  <c r="AL82" i="4" s="1"/>
  <c r="N82" i="1"/>
  <c r="N82" i="4" s="1"/>
  <c r="AE82" i="4" s="1"/>
  <c r="G82" i="1"/>
  <c r="G82" i="4" s="1"/>
  <c r="X82" i="4" s="1"/>
  <c r="V82" i="1"/>
  <c r="V82" i="4" s="1"/>
  <c r="AM82" i="4" s="1"/>
  <c r="I82" i="1"/>
  <c r="I82" i="4" s="1"/>
  <c r="Z82" i="4" s="1"/>
  <c r="M82" i="1"/>
  <c r="M82" i="4" s="1"/>
  <c r="AD82" i="4" s="1"/>
  <c r="O82" i="1"/>
  <c r="O82" i="4" s="1"/>
  <c r="AF82" i="4" s="1"/>
  <c r="L82" i="1"/>
  <c r="L82" i="4" s="1"/>
  <c r="AC82" i="4" s="1"/>
  <c r="R82" i="1"/>
  <c r="R82" i="4" s="1"/>
  <c r="AI82" i="4" s="1"/>
  <c r="T82" i="1"/>
  <c r="T82" i="4" s="1"/>
  <c r="AK82" i="4" s="1"/>
  <c r="H74" i="1"/>
  <c r="H74" i="4" s="1"/>
  <c r="Y74" i="4" s="1"/>
  <c r="P74" i="1"/>
  <c r="P74" i="4" s="1"/>
  <c r="AG74" i="4" s="1"/>
  <c r="K74" i="1"/>
  <c r="K74" i="4" s="1"/>
  <c r="AB74" i="4" s="1"/>
  <c r="S74" i="1"/>
  <c r="S74" i="4" s="1"/>
  <c r="AJ74" i="4" s="1"/>
  <c r="N74" i="1"/>
  <c r="N74" i="4" s="1"/>
  <c r="AE74" i="4" s="1"/>
  <c r="G74" i="1"/>
  <c r="G74" i="4" s="1"/>
  <c r="X74" i="4" s="1"/>
  <c r="R74" i="1"/>
  <c r="R74" i="4" s="1"/>
  <c r="AI74" i="4" s="1"/>
  <c r="I74" i="1"/>
  <c r="I74" i="4" s="1"/>
  <c r="Z74" i="4" s="1"/>
  <c r="V74" i="1"/>
  <c r="V74" i="4" s="1"/>
  <c r="AM74" i="4" s="1"/>
  <c r="O74" i="1"/>
  <c r="O74" i="4" s="1"/>
  <c r="AF74" i="4" s="1"/>
  <c r="Q74" i="1"/>
  <c r="Q74" i="4" s="1"/>
  <c r="AH74" i="4" s="1"/>
  <c r="F74" i="1"/>
  <c r="F74" i="4" s="1"/>
  <c r="W74" i="4" s="1"/>
  <c r="U74" i="1"/>
  <c r="U74" i="4" s="1"/>
  <c r="AL74" i="4" s="1"/>
  <c r="J74" i="1"/>
  <c r="J74" i="4" s="1"/>
  <c r="AA74" i="4" s="1"/>
  <c r="L74" i="1"/>
  <c r="L74" i="4" s="1"/>
  <c r="AC74" i="4" s="1"/>
  <c r="M74" i="1"/>
  <c r="M74" i="4" s="1"/>
  <c r="AD74" i="4" s="1"/>
  <c r="T74" i="1"/>
  <c r="T74" i="4" s="1"/>
  <c r="AK74" i="4" s="1"/>
  <c r="H66" i="1"/>
  <c r="H66" i="4" s="1"/>
  <c r="Y66" i="4" s="1"/>
  <c r="P66" i="1"/>
  <c r="P66" i="4" s="1"/>
  <c r="AG66" i="4" s="1"/>
  <c r="K66" i="1"/>
  <c r="K66" i="4" s="1"/>
  <c r="AB66" i="4" s="1"/>
  <c r="S66" i="1"/>
  <c r="S66" i="4" s="1"/>
  <c r="AJ66" i="4" s="1"/>
  <c r="L66" i="1"/>
  <c r="L66" i="4" s="1"/>
  <c r="AC66" i="4" s="1"/>
  <c r="V66" i="1"/>
  <c r="V66" i="4" s="1"/>
  <c r="AM66" i="4" s="1"/>
  <c r="O66" i="1"/>
  <c r="O66" i="4" s="1"/>
  <c r="AF66" i="4" s="1"/>
  <c r="Q66" i="1"/>
  <c r="Q66" i="4" s="1"/>
  <c r="AH66" i="4" s="1"/>
  <c r="I66" i="1"/>
  <c r="I66" i="4" s="1"/>
  <c r="Z66" i="4" s="1"/>
  <c r="J66" i="1"/>
  <c r="J66" i="4" s="1"/>
  <c r="AA66" i="4" s="1"/>
  <c r="N66" i="1"/>
  <c r="N66" i="4" s="1"/>
  <c r="AE66" i="4" s="1"/>
  <c r="R66" i="1"/>
  <c r="R66" i="4" s="1"/>
  <c r="AI66" i="4" s="1"/>
  <c r="T66" i="1"/>
  <c r="T66" i="4" s="1"/>
  <c r="AK66" i="4" s="1"/>
  <c r="F66" i="1"/>
  <c r="F66" i="4" s="1"/>
  <c r="W66" i="4" s="1"/>
  <c r="G66" i="1"/>
  <c r="G66" i="4" s="1"/>
  <c r="X66" i="4" s="1"/>
  <c r="M66" i="1"/>
  <c r="M66" i="4" s="1"/>
  <c r="AD66" i="4" s="1"/>
  <c r="U66" i="1"/>
  <c r="U66" i="4" s="1"/>
  <c r="AL66" i="4" s="1"/>
  <c r="H58" i="1"/>
  <c r="H58" i="4" s="1"/>
  <c r="Y58" i="4" s="1"/>
  <c r="P58" i="1"/>
  <c r="P58" i="4" s="1"/>
  <c r="AG58" i="4" s="1"/>
  <c r="K58" i="1"/>
  <c r="K58" i="4" s="1"/>
  <c r="AB58" i="4" s="1"/>
  <c r="S58" i="1"/>
  <c r="S58" i="4" s="1"/>
  <c r="AJ58" i="4" s="1"/>
  <c r="I58" i="1"/>
  <c r="I58" i="4" s="1"/>
  <c r="Z58" i="4" s="1"/>
  <c r="T58" i="1"/>
  <c r="T58" i="4" s="1"/>
  <c r="AK58" i="4" s="1"/>
  <c r="M58" i="1"/>
  <c r="M58" i="4" s="1"/>
  <c r="AD58" i="4" s="1"/>
  <c r="J58" i="1"/>
  <c r="J58" i="4" s="1"/>
  <c r="AA58" i="4" s="1"/>
  <c r="Q58" i="1"/>
  <c r="Q58" i="4" s="1"/>
  <c r="AH58" i="4" s="1"/>
  <c r="R58" i="1"/>
  <c r="R58" i="4" s="1"/>
  <c r="AI58" i="4" s="1"/>
  <c r="G58" i="1"/>
  <c r="G58" i="4" s="1"/>
  <c r="X58" i="4" s="1"/>
  <c r="V58" i="1"/>
  <c r="V58" i="4" s="1"/>
  <c r="AM58" i="4" s="1"/>
  <c r="L58" i="1"/>
  <c r="L58" i="4" s="1"/>
  <c r="AC58" i="4" s="1"/>
  <c r="N58" i="1"/>
  <c r="N58" i="4" s="1"/>
  <c r="AE58" i="4" s="1"/>
  <c r="U58" i="1"/>
  <c r="U58" i="4" s="1"/>
  <c r="AL58" i="4" s="1"/>
  <c r="F58" i="1"/>
  <c r="F58" i="4" s="1"/>
  <c r="W58" i="4" s="1"/>
  <c r="O58" i="1"/>
  <c r="O58" i="4" s="1"/>
  <c r="AF58" i="4" s="1"/>
  <c r="F50" i="1"/>
  <c r="F50" i="4" s="1"/>
  <c r="N50" i="1"/>
  <c r="N50" i="4" s="1"/>
  <c r="V50" i="1"/>
  <c r="V50" i="4" s="1"/>
  <c r="I50" i="1"/>
  <c r="I50" i="4" s="1"/>
  <c r="Q50" i="1"/>
  <c r="Q50" i="4" s="1"/>
  <c r="G50" i="1"/>
  <c r="G50" i="4" s="1"/>
  <c r="R50" i="1"/>
  <c r="R50" i="4" s="1"/>
  <c r="K50" i="1"/>
  <c r="K50" i="4" s="1"/>
  <c r="U50" i="1"/>
  <c r="U50" i="4" s="1"/>
  <c r="L50" i="1"/>
  <c r="L50" i="4" s="1"/>
  <c r="P50" i="1"/>
  <c r="P50" i="4" s="1"/>
  <c r="S50" i="1"/>
  <c r="S50" i="4" s="1"/>
  <c r="H50" i="1"/>
  <c r="H50" i="4" s="1"/>
  <c r="J50" i="1"/>
  <c r="J50" i="4" s="1"/>
  <c r="O50" i="1"/>
  <c r="O50" i="4" s="1"/>
  <c r="T50" i="1"/>
  <c r="T50" i="4" s="1"/>
  <c r="M50" i="1"/>
  <c r="M50" i="4" s="1"/>
  <c r="M42" i="1"/>
  <c r="M42" i="4" s="1"/>
  <c r="AD42" i="4" s="1"/>
  <c r="U42" i="1"/>
  <c r="U42" i="4" s="1"/>
  <c r="AL42" i="4" s="1"/>
  <c r="G42" i="1"/>
  <c r="G42" i="4" s="1"/>
  <c r="X42" i="4" s="1"/>
  <c r="O42" i="1"/>
  <c r="O42" i="4" s="1"/>
  <c r="AF42" i="4" s="1"/>
  <c r="P42" i="1"/>
  <c r="P42" i="4" s="1"/>
  <c r="AG42" i="4" s="1"/>
  <c r="I42" i="1"/>
  <c r="I42" i="4" s="1"/>
  <c r="Z42" i="4" s="1"/>
  <c r="S42" i="1"/>
  <c r="S42" i="4" s="1"/>
  <c r="AJ42" i="4" s="1"/>
  <c r="F42" i="1"/>
  <c r="F42" i="4" s="1"/>
  <c r="W42" i="4" s="1"/>
  <c r="T42" i="1"/>
  <c r="T42" i="4" s="1"/>
  <c r="AK42" i="4" s="1"/>
  <c r="K42" i="1"/>
  <c r="K42" i="4" s="1"/>
  <c r="AB42" i="4" s="1"/>
  <c r="L42" i="1"/>
  <c r="L42" i="4" s="1"/>
  <c r="AC42" i="4" s="1"/>
  <c r="R42" i="1"/>
  <c r="R42" i="4" s="1"/>
  <c r="AI42" i="4" s="1"/>
  <c r="N42" i="1"/>
  <c r="N42" i="4" s="1"/>
  <c r="AE42" i="4" s="1"/>
  <c r="J42" i="1"/>
  <c r="J42" i="4" s="1"/>
  <c r="AA42" i="4" s="1"/>
  <c r="Q42" i="1"/>
  <c r="Q42" i="4" s="1"/>
  <c r="AH42" i="4" s="1"/>
  <c r="H42" i="1"/>
  <c r="H42" i="4" s="1"/>
  <c r="Y42" i="4" s="1"/>
  <c r="V42" i="1"/>
  <c r="V42" i="4" s="1"/>
  <c r="AM42" i="4" s="1"/>
  <c r="M34" i="1"/>
  <c r="M34" i="4" s="1"/>
  <c r="AD34" i="4" s="1"/>
  <c r="U34" i="1"/>
  <c r="U34" i="4" s="1"/>
  <c r="AL34" i="4" s="1"/>
  <c r="G34" i="1"/>
  <c r="G34" i="4" s="1"/>
  <c r="X34" i="4" s="1"/>
  <c r="O34" i="1"/>
  <c r="O34" i="4" s="1"/>
  <c r="AF34" i="4" s="1"/>
  <c r="L34" i="1"/>
  <c r="L34" i="4" s="1"/>
  <c r="AC34" i="4" s="1"/>
  <c r="F34" i="1"/>
  <c r="F34" i="4" s="1"/>
  <c r="W34" i="4" s="1"/>
  <c r="Q34" i="1"/>
  <c r="Q34" i="4" s="1"/>
  <c r="AH34" i="4" s="1"/>
  <c r="N34" i="1"/>
  <c r="N34" i="4" s="1"/>
  <c r="AE34" i="4" s="1"/>
  <c r="S34" i="1"/>
  <c r="S34" i="4" s="1"/>
  <c r="AJ34" i="4" s="1"/>
  <c r="P34" i="1"/>
  <c r="P34" i="4" s="1"/>
  <c r="AG34" i="4" s="1"/>
  <c r="V34" i="1"/>
  <c r="V34" i="4" s="1"/>
  <c r="AM34" i="4" s="1"/>
  <c r="J34" i="1"/>
  <c r="J34" i="4" s="1"/>
  <c r="AA34" i="4" s="1"/>
  <c r="K34" i="1"/>
  <c r="K34" i="4" s="1"/>
  <c r="AB34" i="4" s="1"/>
  <c r="T34" i="1"/>
  <c r="T34" i="4" s="1"/>
  <c r="AK34" i="4" s="1"/>
  <c r="H34" i="1"/>
  <c r="H34" i="4" s="1"/>
  <c r="Y34" i="4" s="1"/>
  <c r="I34" i="1"/>
  <c r="I34" i="4" s="1"/>
  <c r="Z34" i="4" s="1"/>
  <c r="R34" i="1"/>
  <c r="R34" i="4" s="1"/>
  <c r="AI34" i="4" s="1"/>
  <c r="M26" i="1"/>
  <c r="M26" i="4" s="1"/>
  <c r="AD26" i="4" s="1"/>
  <c r="U26" i="1"/>
  <c r="U26" i="4" s="1"/>
  <c r="AL26" i="4" s="1"/>
  <c r="G26" i="1"/>
  <c r="G26" i="4" s="1"/>
  <c r="X26" i="4" s="1"/>
  <c r="O26" i="1"/>
  <c r="O26" i="4" s="1"/>
  <c r="AF26" i="4" s="1"/>
  <c r="J26" i="1"/>
  <c r="J26" i="4" s="1"/>
  <c r="AA26" i="4" s="1"/>
  <c r="T26" i="1"/>
  <c r="T26" i="4" s="1"/>
  <c r="AK26" i="4" s="1"/>
  <c r="N26" i="1"/>
  <c r="N26" i="4" s="1"/>
  <c r="AE26" i="4" s="1"/>
  <c r="H26" i="1"/>
  <c r="H26" i="4" s="1"/>
  <c r="Y26" i="4" s="1"/>
  <c r="V26" i="1"/>
  <c r="V26" i="4" s="1"/>
  <c r="AM26" i="4" s="1"/>
  <c r="L26" i="1"/>
  <c r="L26" i="4" s="1"/>
  <c r="AC26" i="4" s="1"/>
  <c r="R26" i="1"/>
  <c r="R26" i="4" s="1"/>
  <c r="AI26" i="4" s="1"/>
  <c r="F26" i="1"/>
  <c r="F26" i="4" s="1"/>
  <c r="W26" i="4" s="1"/>
  <c r="I26" i="1"/>
  <c r="I26" i="4" s="1"/>
  <c r="Z26" i="4" s="1"/>
  <c r="S26" i="1"/>
  <c r="S26" i="4" s="1"/>
  <c r="AJ26" i="4" s="1"/>
  <c r="K26" i="1"/>
  <c r="K26" i="4" s="1"/>
  <c r="AB26" i="4" s="1"/>
  <c r="P26" i="1"/>
  <c r="P26" i="4" s="1"/>
  <c r="AG26" i="4" s="1"/>
  <c r="Q26" i="1"/>
  <c r="Q26" i="4" s="1"/>
  <c r="AH26" i="4" s="1"/>
  <c r="M18" i="1"/>
  <c r="M18" i="4" s="1"/>
  <c r="U18" i="1"/>
  <c r="U18" i="4" s="1"/>
  <c r="G18" i="1"/>
  <c r="G18" i="4" s="1"/>
  <c r="O18" i="1"/>
  <c r="O18" i="4" s="1"/>
  <c r="H18" i="1"/>
  <c r="H18" i="4" s="1"/>
  <c r="R18" i="1"/>
  <c r="R18" i="4" s="1"/>
  <c r="K18" i="1"/>
  <c r="K18" i="4" s="1"/>
  <c r="V18" i="1"/>
  <c r="V18" i="4" s="1"/>
  <c r="P18" i="1"/>
  <c r="P18" i="4" s="1"/>
  <c r="F18" i="1"/>
  <c r="F18" i="4" s="1"/>
  <c r="T18" i="1"/>
  <c r="T18" i="4" s="1"/>
  <c r="J18" i="1"/>
  <c r="J18" i="4" s="1"/>
  <c r="Q18" i="1"/>
  <c r="Q18" i="4" s="1"/>
  <c r="I18" i="1"/>
  <c r="I18" i="4" s="1"/>
  <c r="N18" i="1"/>
  <c r="N18" i="4" s="1"/>
  <c r="S18" i="1"/>
  <c r="S18" i="4" s="1"/>
  <c r="L18" i="1"/>
  <c r="L18" i="4" s="1"/>
  <c r="M10" i="1"/>
  <c r="M10" i="4" s="1"/>
  <c r="U10" i="1"/>
  <c r="U10" i="4" s="1"/>
  <c r="G10" i="1"/>
  <c r="G10" i="4" s="1"/>
  <c r="O10" i="1"/>
  <c r="O10" i="4" s="1"/>
  <c r="P10" i="1"/>
  <c r="P10" i="4" s="1"/>
  <c r="I10" i="1"/>
  <c r="I10" i="4" s="1"/>
  <c r="S10" i="1"/>
  <c r="S10" i="4" s="1"/>
  <c r="J10" i="1"/>
  <c r="J10" i="4" s="1"/>
  <c r="N10" i="1"/>
  <c r="N10" i="4" s="1"/>
  <c r="F10" i="1"/>
  <c r="F10" i="4" s="1"/>
  <c r="L10" i="1"/>
  <c r="L10" i="4" s="1"/>
  <c r="Q10" i="1"/>
  <c r="Q10" i="4" s="1"/>
  <c r="R10" i="1"/>
  <c r="R10" i="4" s="1"/>
  <c r="V10" i="1"/>
  <c r="V10" i="4" s="1"/>
  <c r="H10" i="1"/>
  <c r="H10" i="4" s="1"/>
  <c r="K10" i="1"/>
  <c r="K10" i="4" s="1"/>
  <c r="T10" i="1"/>
  <c r="T10" i="4" s="1"/>
  <c r="U507" i="1"/>
  <c r="U507" i="4" s="1"/>
  <c r="AL507" i="4" s="1"/>
  <c r="M507" i="1"/>
  <c r="M507" i="4" s="1"/>
  <c r="AD507" i="4" s="1"/>
  <c r="V506" i="1"/>
  <c r="V506" i="4" s="1"/>
  <c r="AM506" i="4" s="1"/>
  <c r="N506" i="1"/>
  <c r="N506" i="4" s="1"/>
  <c r="AE506" i="4" s="1"/>
  <c r="F506" i="1"/>
  <c r="F506" i="4" s="1"/>
  <c r="W506" i="4" s="1"/>
  <c r="P504" i="1"/>
  <c r="P504" i="4" s="1"/>
  <c r="AG504" i="4" s="1"/>
  <c r="Q503" i="1"/>
  <c r="Q503" i="4" s="1"/>
  <c r="AH503" i="4" s="1"/>
  <c r="I503" i="1"/>
  <c r="I503" i="4" s="1"/>
  <c r="Z503" i="4" s="1"/>
  <c r="R502" i="1"/>
  <c r="R502" i="4" s="1"/>
  <c r="AI502" i="4" s="1"/>
  <c r="J502" i="1"/>
  <c r="J502" i="4" s="1"/>
  <c r="AA502" i="4" s="1"/>
  <c r="T500" i="1"/>
  <c r="T500" i="4" s="1"/>
  <c r="AK500" i="4" s="1"/>
  <c r="L500" i="1"/>
  <c r="L500" i="4" s="1"/>
  <c r="AC500" i="4" s="1"/>
  <c r="U499" i="1"/>
  <c r="U499" i="4" s="1"/>
  <c r="AL499" i="4" s="1"/>
  <c r="M499" i="1"/>
  <c r="M499" i="4" s="1"/>
  <c r="AD499" i="4" s="1"/>
  <c r="V498" i="1"/>
  <c r="V498" i="4" s="1"/>
  <c r="AM498" i="4" s="1"/>
  <c r="N498" i="1"/>
  <c r="N498" i="4" s="1"/>
  <c r="AE498" i="4" s="1"/>
  <c r="F498" i="1"/>
  <c r="F498" i="4" s="1"/>
  <c r="W498" i="4" s="1"/>
  <c r="P496" i="1"/>
  <c r="P496" i="4" s="1"/>
  <c r="AG496" i="4" s="1"/>
  <c r="H496" i="1"/>
  <c r="H496" i="4" s="1"/>
  <c r="Y496" i="4" s="1"/>
  <c r="Q495" i="1"/>
  <c r="Q495" i="4" s="1"/>
  <c r="AH495" i="4" s="1"/>
  <c r="I495" i="1"/>
  <c r="I495" i="4" s="1"/>
  <c r="Z495" i="4" s="1"/>
  <c r="R494" i="1"/>
  <c r="R494" i="4" s="1"/>
  <c r="AI494" i="4" s="1"/>
  <c r="J494" i="1"/>
  <c r="J494" i="4" s="1"/>
  <c r="AA494" i="4" s="1"/>
  <c r="T492" i="1"/>
  <c r="T492" i="4" s="1"/>
  <c r="AK492" i="4" s="1"/>
  <c r="L492" i="1"/>
  <c r="L492" i="4" s="1"/>
  <c r="AC492" i="4" s="1"/>
  <c r="U491" i="1"/>
  <c r="U491" i="4" s="1"/>
  <c r="AL491" i="4" s="1"/>
  <c r="M491" i="1"/>
  <c r="M491" i="4" s="1"/>
  <c r="AD491" i="4" s="1"/>
  <c r="V490" i="1"/>
  <c r="V490" i="4" s="1"/>
  <c r="AM490" i="4" s="1"/>
  <c r="N490" i="1"/>
  <c r="N490" i="4" s="1"/>
  <c r="AE490" i="4" s="1"/>
  <c r="F490" i="1"/>
  <c r="F490" i="4" s="1"/>
  <c r="W490" i="4" s="1"/>
  <c r="P488" i="1"/>
  <c r="P488" i="4" s="1"/>
  <c r="AG488" i="4" s="1"/>
  <c r="H488" i="1"/>
  <c r="H488" i="4" s="1"/>
  <c r="Y488" i="4" s="1"/>
  <c r="Q487" i="1"/>
  <c r="Q487" i="4" s="1"/>
  <c r="AH487" i="4" s="1"/>
  <c r="I487" i="1"/>
  <c r="I487" i="4" s="1"/>
  <c r="Z487" i="4" s="1"/>
  <c r="R486" i="1"/>
  <c r="R486" i="4" s="1"/>
  <c r="AI486" i="4" s="1"/>
  <c r="J486" i="1"/>
  <c r="J486" i="4" s="1"/>
  <c r="AA486" i="4" s="1"/>
  <c r="T484" i="1"/>
  <c r="T484" i="4" s="1"/>
  <c r="AK484" i="4" s="1"/>
  <c r="L484" i="1"/>
  <c r="L484" i="4" s="1"/>
  <c r="AC484" i="4" s="1"/>
  <c r="U483" i="1"/>
  <c r="U483" i="4" s="1"/>
  <c r="AL483" i="4" s="1"/>
  <c r="M483" i="1"/>
  <c r="M483" i="4" s="1"/>
  <c r="AD483" i="4" s="1"/>
  <c r="V482" i="1"/>
  <c r="V482" i="4" s="1"/>
  <c r="AM482" i="4" s="1"/>
  <c r="N482" i="1"/>
  <c r="N482" i="4" s="1"/>
  <c r="AE482" i="4" s="1"/>
  <c r="F482" i="1"/>
  <c r="F482" i="4" s="1"/>
  <c r="W482" i="4" s="1"/>
  <c r="P480" i="1"/>
  <c r="P480" i="4" s="1"/>
  <c r="AG480" i="4" s="1"/>
  <c r="H480" i="1"/>
  <c r="H480" i="4" s="1"/>
  <c r="Y480" i="4" s="1"/>
  <c r="Q479" i="1"/>
  <c r="Q479" i="4" s="1"/>
  <c r="AH479" i="4" s="1"/>
  <c r="I479" i="1"/>
  <c r="I479" i="4" s="1"/>
  <c r="Z479" i="4" s="1"/>
  <c r="R478" i="1"/>
  <c r="R478" i="4" s="1"/>
  <c r="AI478" i="4" s="1"/>
  <c r="J478" i="1"/>
  <c r="J478" i="4" s="1"/>
  <c r="AA478" i="4" s="1"/>
  <c r="T476" i="1"/>
  <c r="T476" i="4" s="1"/>
  <c r="AK476" i="4" s="1"/>
  <c r="L476" i="1"/>
  <c r="L476" i="4" s="1"/>
  <c r="AC476" i="4" s="1"/>
  <c r="U475" i="1"/>
  <c r="U475" i="4" s="1"/>
  <c r="AL475" i="4" s="1"/>
  <c r="M475" i="1"/>
  <c r="M475" i="4" s="1"/>
  <c r="AD475" i="4" s="1"/>
  <c r="V474" i="1"/>
  <c r="V474" i="4" s="1"/>
  <c r="AM474" i="4" s="1"/>
  <c r="N474" i="1"/>
  <c r="N474" i="4" s="1"/>
  <c r="AE474" i="4" s="1"/>
  <c r="F474" i="1"/>
  <c r="F474" i="4" s="1"/>
  <c r="W474" i="4" s="1"/>
  <c r="P472" i="1"/>
  <c r="P472" i="4" s="1"/>
  <c r="AG472" i="4" s="1"/>
  <c r="Q471" i="1"/>
  <c r="Q471" i="4" s="1"/>
  <c r="AH471" i="4" s="1"/>
  <c r="I471" i="1"/>
  <c r="I471" i="4" s="1"/>
  <c r="Z471" i="4" s="1"/>
  <c r="R470" i="1"/>
  <c r="R470" i="4" s="1"/>
  <c r="AI470" i="4" s="1"/>
  <c r="J470" i="1"/>
  <c r="J470" i="4" s="1"/>
  <c r="AA470" i="4" s="1"/>
  <c r="O468" i="1"/>
  <c r="O468" i="4" s="1"/>
  <c r="AF468" i="4" s="1"/>
  <c r="S467" i="1"/>
  <c r="S467" i="4" s="1"/>
  <c r="AJ467" i="4" s="1"/>
  <c r="G467" i="1"/>
  <c r="G467" i="4" s="1"/>
  <c r="X467" i="4" s="1"/>
  <c r="J466" i="1"/>
  <c r="J466" i="4" s="1"/>
  <c r="AA466" i="4" s="1"/>
  <c r="S464" i="1"/>
  <c r="S464" i="4" s="1"/>
  <c r="AJ464" i="4" s="1"/>
  <c r="F464" i="1"/>
  <c r="F464" i="4" s="1"/>
  <c r="W464" i="4" s="1"/>
  <c r="K463" i="1"/>
  <c r="K463" i="4" s="1"/>
  <c r="AB463" i="4" s="1"/>
  <c r="N462" i="1"/>
  <c r="N462" i="4" s="1"/>
  <c r="AE462" i="4" s="1"/>
  <c r="J460" i="1"/>
  <c r="J460" i="4" s="1"/>
  <c r="AA460" i="4" s="1"/>
  <c r="O459" i="1"/>
  <c r="O459" i="4" s="1"/>
  <c r="AF459" i="4" s="1"/>
  <c r="Q458" i="1"/>
  <c r="Q458" i="4" s="1"/>
  <c r="AH458" i="4" s="1"/>
  <c r="S456" i="1"/>
  <c r="S456" i="4" s="1"/>
  <c r="AJ456" i="4" s="1"/>
  <c r="T455" i="1"/>
  <c r="T455" i="4" s="1"/>
  <c r="AK455" i="4" s="1"/>
  <c r="U454" i="1"/>
  <c r="U454" i="4" s="1"/>
  <c r="AL454" i="4" s="1"/>
  <c r="G452" i="1"/>
  <c r="G452" i="4" s="1"/>
  <c r="X452" i="4" s="1"/>
  <c r="H451" i="1"/>
  <c r="H451" i="4" s="1"/>
  <c r="Y451" i="4" s="1"/>
  <c r="I450" i="1"/>
  <c r="I450" i="4" s="1"/>
  <c r="Z450" i="4" s="1"/>
  <c r="L447" i="1"/>
  <c r="L447" i="4" s="1"/>
  <c r="AC447" i="4" s="1"/>
  <c r="M446" i="1"/>
  <c r="M446" i="4" s="1"/>
  <c r="AD446" i="4" s="1"/>
  <c r="O444" i="1"/>
  <c r="O444" i="4" s="1"/>
  <c r="AF444" i="4" s="1"/>
  <c r="P443" i="1"/>
  <c r="P443" i="4" s="1"/>
  <c r="AG443" i="4" s="1"/>
  <c r="Q442" i="1"/>
  <c r="Q442" i="4" s="1"/>
  <c r="AH442" i="4" s="1"/>
  <c r="S440" i="1"/>
  <c r="S440" i="4" s="1"/>
  <c r="AJ440" i="4" s="1"/>
  <c r="T439" i="1"/>
  <c r="T439" i="4" s="1"/>
  <c r="AK439" i="4" s="1"/>
  <c r="U438" i="1"/>
  <c r="U438" i="4" s="1"/>
  <c r="AL438" i="4" s="1"/>
  <c r="G436" i="1"/>
  <c r="G436" i="4" s="1"/>
  <c r="X436" i="4" s="1"/>
  <c r="H435" i="1"/>
  <c r="H435" i="4" s="1"/>
  <c r="Y435" i="4" s="1"/>
  <c r="I434" i="1"/>
  <c r="I434" i="4" s="1"/>
  <c r="Z434" i="4" s="1"/>
  <c r="L431" i="1"/>
  <c r="L431" i="4" s="1"/>
  <c r="AC431" i="4" s="1"/>
  <c r="M430" i="1"/>
  <c r="M430" i="4" s="1"/>
  <c r="AD430" i="4" s="1"/>
  <c r="O428" i="1"/>
  <c r="O428" i="4" s="1"/>
  <c r="AF428" i="4" s="1"/>
  <c r="P427" i="1"/>
  <c r="P427" i="4" s="1"/>
  <c r="AG427" i="4" s="1"/>
  <c r="Q426" i="1"/>
  <c r="Q426" i="4" s="1"/>
  <c r="AH426" i="4" s="1"/>
  <c r="L424" i="1"/>
  <c r="L424" i="4" s="1"/>
  <c r="AC424" i="4" s="1"/>
  <c r="P420" i="1"/>
  <c r="P420" i="4" s="1"/>
  <c r="AG420" i="4" s="1"/>
  <c r="L419" i="1"/>
  <c r="L419" i="4" s="1"/>
  <c r="AC419" i="4" s="1"/>
  <c r="I412" i="1"/>
  <c r="I412" i="4" s="1"/>
  <c r="Z412" i="4" s="1"/>
  <c r="S410" i="1"/>
  <c r="S410" i="4" s="1"/>
  <c r="AJ410" i="4" s="1"/>
  <c r="U407" i="1"/>
  <c r="U407" i="4" s="1"/>
  <c r="AL407" i="4" s="1"/>
  <c r="N406" i="1"/>
  <c r="N406" i="4" s="1"/>
  <c r="AE406" i="4" s="1"/>
  <c r="P403" i="1"/>
  <c r="P403" i="4" s="1"/>
  <c r="AG403" i="4" s="1"/>
  <c r="J400" i="1"/>
  <c r="J400" i="4" s="1"/>
  <c r="AA400" i="4" s="1"/>
  <c r="O398" i="1"/>
  <c r="O398" i="4" s="1"/>
  <c r="AF398" i="4" s="1"/>
  <c r="T396" i="1"/>
  <c r="T396" i="4" s="1"/>
  <c r="AK396" i="4" s="1"/>
  <c r="F372" i="1"/>
  <c r="F372" i="4" s="1"/>
  <c r="W372" i="4" s="1"/>
  <c r="O338" i="1"/>
  <c r="O338" i="4" s="1"/>
  <c r="AF338" i="4" s="1"/>
  <c r="N292" i="1"/>
  <c r="N292" i="4" s="1"/>
  <c r="AE292" i="4" s="1"/>
  <c r="V404" i="1"/>
  <c r="V404" i="4" s="1"/>
  <c r="AM404" i="4" s="1"/>
  <c r="M403" i="1"/>
  <c r="M403" i="4" s="1"/>
  <c r="AD403" i="4" s="1"/>
  <c r="S396" i="1"/>
  <c r="S396" i="4" s="1"/>
  <c r="AJ396" i="4" s="1"/>
  <c r="K324" i="1"/>
  <c r="K324" i="4" s="1"/>
  <c r="AB324" i="4" s="1"/>
  <c r="I448" i="1"/>
  <c r="I448" i="4" s="1"/>
  <c r="Z448" i="4" s="1"/>
  <c r="Q448" i="1"/>
  <c r="Q448" i="4" s="1"/>
  <c r="AH448" i="4" s="1"/>
  <c r="L448" i="1"/>
  <c r="L448" i="4" s="1"/>
  <c r="AC448" i="4" s="1"/>
  <c r="T448" i="1"/>
  <c r="T448" i="4" s="1"/>
  <c r="AK448" i="4" s="1"/>
  <c r="M448" i="1"/>
  <c r="M448" i="4" s="1"/>
  <c r="AD448" i="4" s="1"/>
  <c r="U448" i="1"/>
  <c r="U448" i="4" s="1"/>
  <c r="AL448" i="4" s="1"/>
  <c r="H448" i="1"/>
  <c r="H448" i="4" s="1"/>
  <c r="Y448" i="4" s="1"/>
  <c r="P448" i="1"/>
  <c r="P448" i="4" s="1"/>
  <c r="AG448" i="4" s="1"/>
  <c r="I432" i="1"/>
  <c r="I432" i="4" s="1"/>
  <c r="Z432" i="4" s="1"/>
  <c r="Q432" i="1"/>
  <c r="Q432" i="4" s="1"/>
  <c r="AH432" i="4" s="1"/>
  <c r="L432" i="1"/>
  <c r="L432" i="4" s="1"/>
  <c r="AC432" i="4" s="1"/>
  <c r="T432" i="1"/>
  <c r="T432" i="4" s="1"/>
  <c r="AK432" i="4" s="1"/>
  <c r="M432" i="1"/>
  <c r="M432" i="4" s="1"/>
  <c r="AD432" i="4" s="1"/>
  <c r="U432" i="1"/>
  <c r="U432" i="4" s="1"/>
  <c r="AL432" i="4" s="1"/>
  <c r="H432" i="1"/>
  <c r="H432" i="4" s="1"/>
  <c r="Y432" i="4" s="1"/>
  <c r="P432" i="1"/>
  <c r="P432" i="4" s="1"/>
  <c r="AG432" i="4" s="1"/>
  <c r="F416" i="1"/>
  <c r="F416" i="4" s="1"/>
  <c r="W416" i="4" s="1"/>
  <c r="N416" i="1"/>
  <c r="N416" i="4" s="1"/>
  <c r="AE416" i="4" s="1"/>
  <c r="V416" i="1"/>
  <c r="V416" i="4" s="1"/>
  <c r="AM416" i="4" s="1"/>
  <c r="I416" i="1"/>
  <c r="I416" i="4" s="1"/>
  <c r="Z416" i="4" s="1"/>
  <c r="Q416" i="1"/>
  <c r="Q416" i="4" s="1"/>
  <c r="AH416" i="4" s="1"/>
  <c r="L416" i="1"/>
  <c r="L416" i="4" s="1"/>
  <c r="AC416" i="4" s="1"/>
  <c r="K416" i="1"/>
  <c r="K416" i="4" s="1"/>
  <c r="AB416" i="4" s="1"/>
  <c r="P416" i="1"/>
  <c r="P416" i="4" s="1"/>
  <c r="AG416" i="4" s="1"/>
  <c r="R416" i="1"/>
  <c r="R416" i="4" s="1"/>
  <c r="AI416" i="4" s="1"/>
  <c r="J416" i="1"/>
  <c r="J416" i="4" s="1"/>
  <c r="AA416" i="4" s="1"/>
  <c r="U416" i="1"/>
  <c r="U416" i="4" s="1"/>
  <c r="AL416" i="4" s="1"/>
  <c r="F400" i="1"/>
  <c r="F400" i="4" s="1"/>
  <c r="W400" i="4" s="1"/>
  <c r="N400" i="1"/>
  <c r="N400" i="4" s="1"/>
  <c r="AE400" i="4" s="1"/>
  <c r="V400" i="1"/>
  <c r="V400" i="4" s="1"/>
  <c r="AM400" i="4" s="1"/>
  <c r="I400" i="1"/>
  <c r="I400" i="4" s="1"/>
  <c r="Z400" i="4" s="1"/>
  <c r="Q400" i="1"/>
  <c r="Q400" i="4" s="1"/>
  <c r="AH400" i="4" s="1"/>
  <c r="L400" i="1"/>
  <c r="L400" i="4" s="1"/>
  <c r="AC400" i="4" s="1"/>
  <c r="G400" i="1"/>
  <c r="G400" i="4" s="1"/>
  <c r="X400" i="4" s="1"/>
  <c r="R400" i="1"/>
  <c r="R400" i="4" s="1"/>
  <c r="AI400" i="4" s="1"/>
  <c r="T400" i="1"/>
  <c r="T400" i="4" s="1"/>
  <c r="AK400" i="4" s="1"/>
  <c r="K400" i="1"/>
  <c r="K400" i="4" s="1"/>
  <c r="AB400" i="4" s="1"/>
  <c r="M400" i="1"/>
  <c r="M400" i="4" s="1"/>
  <c r="AD400" i="4" s="1"/>
  <c r="S400" i="1"/>
  <c r="S400" i="4" s="1"/>
  <c r="AJ400" i="4" s="1"/>
  <c r="M376" i="1"/>
  <c r="M376" i="4" s="1"/>
  <c r="AD376" i="4" s="1"/>
  <c r="U376" i="1"/>
  <c r="U376" i="4" s="1"/>
  <c r="AL376" i="4" s="1"/>
  <c r="H376" i="1"/>
  <c r="H376" i="4" s="1"/>
  <c r="Y376" i="4" s="1"/>
  <c r="P376" i="1"/>
  <c r="P376" i="4" s="1"/>
  <c r="AG376" i="4" s="1"/>
  <c r="G376" i="1"/>
  <c r="G376" i="4" s="1"/>
  <c r="X376" i="4" s="1"/>
  <c r="R376" i="1"/>
  <c r="R376" i="4" s="1"/>
  <c r="AI376" i="4" s="1"/>
  <c r="K376" i="1"/>
  <c r="K376" i="4" s="1"/>
  <c r="AB376" i="4" s="1"/>
  <c r="V376" i="1"/>
  <c r="V376" i="4" s="1"/>
  <c r="AM376" i="4" s="1"/>
  <c r="N376" i="1"/>
  <c r="N376" i="4" s="1"/>
  <c r="AE376" i="4" s="1"/>
  <c r="S376" i="1"/>
  <c r="S376" i="4" s="1"/>
  <c r="AJ376" i="4" s="1"/>
  <c r="L376" i="1"/>
  <c r="L376" i="4" s="1"/>
  <c r="AC376" i="4" s="1"/>
  <c r="T376" i="1"/>
  <c r="T376" i="4" s="1"/>
  <c r="AK376" i="4" s="1"/>
  <c r="F376" i="1"/>
  <c r="F376" i="4" s="1"/>
  <c r="W376" i="4" s="1"/>
  <c r="I376" i="1"/>
  <c r="I376" i="4" s="1"/>
  <c r="Z376" i="4" s="1"/>
  <c r="J376" i="1"/>
  <c r="J376" i="4" s="1"/>
  <c r="AA376" i="4" s="1"/>
  <c r="Q376" i="1"/>
  <c r="Q376" i="4" s="1"/>
  <c r="AH376" i="4" s="1"/>
  <c r="M360" i="1"/>
  <c r="M360" i="4" s="1"/>
  <c r="AD360" i="4" s="1"/>
  <c r="U360" i="1"/>
  <c r="U360" i="4" s="1"/>
  <c r="AL360" i="4" s="1"/>
  <c r="H360" i="1"/>
  <c r="H360" i="4" s="1"/>
  <c r="Y360" i="4" s="1"/>
  <c r="P360" i="1"/>
  <c r="P360" i="4" s="1"/>
  <c r="AG360" i="4" s="1"/>
  <c r="L360" i="1"/>
  <c r="L360" i="4" s="1"/>
  <c r="AC360" i="4" s="1"/>
  <c r="F360" i="1"/>
  <c r="F360" i="4" s="1"/>
  <c r="W360" i="4" s="1"/>
  <c r="Q360" i="1"/>
  <c r="Q360" i="4" s="1"/>
  <c r="AH360" i="4" s="1"/>
  <c r="O360" i="1"/>
  <c r="O360" i="4" s="1"/>
  <c r="AF360" i="4" s="1"/>
  <c r="G360" i="1"/>
  <c r="G360" i="4" s="1"/>
  <c r="X360" i="4" s="1"/>
  <c r="T360" i="1"/>
  <c r="T360" i="4" s="1"/>
  <c r="AK360" i="4" s="1"/>
  <c r="I360" i="1"/>
  <c r="I360" i="4" s="1"/>
  <c r="Z360" i="4" s="1"/>
  <c r="V360" i="1"/>
  <c r="V360" i="4" s="1"/>
  <c r="AM360" i="4" s="1"/>
  <c r="N360" i="1"/>
  <c r="N360" i="4" s="1"/>
  <c r="AE360" i="4" s="1"/>
  <c r="R360" i="1"/>
  <c r="R360" i="4" s="1"/>
  <c r="AI360" i="4" s="1"/>
  <c r="S360" i="1"/>
  <c r="S360" i="4" s="1"/>
  <c r="AJ360" i="4" s="1"/>
  <c r="K360" i="1"/>
  <c r="K360" i="4" s="1"/>
  <c r="AB360" i="4" s="1"/>
  <c r="M344" i="1"/>
  <c r="M344" i="4" s="1"/>
  <c r="AD344" i="4" s="1"/>
  <c r="U344" i="1"/>
  <c r="U344" i="4" s="1"/>
  <c r="AL344" i="4" s="1"/>
  <c r="H344" i="1"/>
  <c r="H344" i="4" s="1"/>
  <c r="Y344" i="4" s="1"/>
  <c r="P344" i="1"/>
  <c r="P344" i="4" s="1"/>
  <c r="AG344" i="4" s="1"/>
  <c r="G344" i="1"/>
  <c r="G344" i="4" s="1"/>
  <c r="X344" i="4" s="1"/>
  <c r="R344" i="1"/>
  <c r="R344" i="4" s="1"/>
  <c r="AI344" i="4" s="1"/>
  <c r="K344" i="1"/>
  <c r="K344" i="4" s="1"/>
  <c r="AB344" i="4" s="1"/>
  <c r="V344" i="1"/>
  <c r="V344" i="4" s="1"/>
  <c r="AM344" i="4" s="1"/>
  <c r="Q344" i="1"/>
  <c r="Q344" i="4" s="1"/>
  <c r="AH344" i="4" s="1"/>
  <c r="I344" i="1"/>
  <c r="I344" i="4" s="1"/>
  <c r="Z344" i="4" s="1"/>
  <c r="J344" i="1"/>
  <c r="J344" i="4" s="1"/>
  <c r="AA344" i="4" s="1"/>
  <c r="O344" i="1"/>
  <c r="O344" i="4" s="1"/>
  <c r="AF344" i="4" s="1"/>
  <c r="F344" i="1"/>
  <c r="F344" i="4" s="1"/>
  <c r="W344" i="4" s="1"/>
  <c r="N344" i="1"/>
  <c r="N344" i="4" s="1"/>
  <c r="AE344" i="4" s="1"/>
  <c r="S344" i="1"/>
  <c r="S344" i="4" s="1"/>
  <c r="AJ344" i="4" s="1"/>
  <c r="T344" i="1"/>
  <c r="T344" i="4" s="1"/>
  <c r="AK344" i="4" s="1"/>
  <c r="M328" i="1"/>
  <c r="M328" i="4" s="1"/>
  <c r="AD328" i="4" s="1"/>
  <c r="U328" i="1"/>
  <c r="U328" i="4" s="1"/>
  <c r="AL328" i="4" s="1"/>
  <c r="H328" i="1"/>
  <c r="H328" i="4" s="1"/>
  <c r="Y328" i="4" s="1"/>
  <c r="P328" i="1"/>
  <c r="P328" i="4" s="1"/>
  <c r="AG328" i="4" s="1"/>
  <c r="L328" i="1"/>
  <c r="L328" i="4" s="1"/>
  <c r="AC328" i="4" s="1"/>
  <c r="F328" i="1"/>
  <c r="F328" i="4" s="1"/>
  <c r="W328" i="4" s="1"/>
  <c r="Q328" i="1"/>
  <c r="Q328" i="4" s="1"/>
  <c r="AH328" i="4" s="1"/>
  <c r="S328" i="1"/>
  <c r="S328" i="4" s="1"/>
  <c r="AJ328" i="4" s="1"/>
  <c r="J328" i="1"/>
  <c r="J328" i="4" s="1"/>
  <c r="AA328" i="4" s="1"/>
  <c r="K328" i="1"/>
  <c r="K328" i="4" s="1"/>
  <c r="AB328" i="4" s="1"/>
  <c r="R328" i="1"/>
  <c r="R328" i="4" s="1"/>
  <c r="AI328" i="4" s="1"/>
  <c r="T328" i="1"/>
  <c r="T328" i="4" s="1"/>
  <c r="AK328" i="4" s="1"/>
  <c r="V328" i="1"/>
  <c r="V328" i="4" s="1"/>
  <c r="AM328" i="4" s="1"/>
  <c r="G328" i="1"/>
  <c r="G328" i="4" s="1"/>
  <c r="X328" i="4" s="1"/>
  <c r="I328" i="1"/>
  <c r="I328" i="4" s="1"/>
  <c r="Z328" i="4" s="1"/>
  <c r="O328" i="1"/>
  <c r="O328" i="4" s="1"/>
  <c r="AF328" i="4" s="1"/>
  <c r="M312" i="1"/>
  <c r="M312" i="4" s="1"/>
  <c r="AD312" i="4" s="1"/>
  <c r="U312" i="1"/>
  <c r="U312" i="4" s="1"/>
  <c r="AL312" i="4" s="1"/>
  <c r="H312" i="1"/>
  <c r="H312" i="4" s="1"/>
  <c r="Y312" i="4" s="1"/>
  <c r="P312" i="1"/>
  <c r="P312" i="4" s="1"/>
  <c r="AG312" i="4" s="1"/>
  <c r="L312" i="1"/>
  <c r="L312" i="4" s="1"/>
  <c r="AC312" i="4" s="1"/>
  <c r="G312" i="1"/>
  <c r="G312" i="4" s="1"/>
  <c r="X312" i="4" s="1"/>
  <c r="R312" i="1"/>
  <c r="R312" i="4" s="1"/>
  <c r="AI312" i="4" s="1"/>
  <c r="I312" i="1"/>
  <c r="I312" i="4" s="1"/>
  <c r="Z312" i="4" s="1"/>
  <c r="S312" i="1"/>
  <c r="S312" i="4" s="1"/>
  <c r="AJ312" i="4" s="1"/>
  <c r="K312" i="1"/>
  <c r="K312" i="4" s="1"/>
  <c r="AB312" i="4" s="1"/>
  <c r="V312" i="1"/>
  <c r="V312" i="4" s="1"/>
  <c r="AM312" i="4" s="1"/>
  <c r="T312" i="1"/>
  <c r="T312" i="4" s="1"/>
  <c r="AK312" i="4" s="1"/>
  <c r="J312" i="1"/>
  <c r="J312" i="4" s="1"/>
  <c r="AA312" i="4" s="1"/>
  <c r="F312" i="1"/>
  <c r="F312" i="4" s="1"/>
  <c r="W312" i="4" s="1"/>
  <c r="N312" i="1"/>
  <c r="N312" i="4" s="1"/>
  <c r="AE312" i="4" s="1"/>
  <c r="Q312" i="1"/>
  <c r="Q312" i="4" s="1"/>
  <c r="AH312" i="4" s="1"/>
  <c r="M296" i="1"/>
  <c r="M296" i="4" s="1"/>
  <c r="AD296" i="4" s="1"/>
  <c r="U296" i="1"/>
  <c r="U296" i="4" s="1"/>
  <c r="AL296" i="4" s="1"/>
  <c r="H296" i="1"/>
  <c r="H296" i="4" s="1"/>
  <c r="Y296" i="4" s="1"/>
  <c r="P296" i="1"/>
  <c r="P296" i="4" s="1"/>
  <c r="AG296" i="4" s="1"/>
  <c r="G296" i="1"/>
  <c r="G296" i="4" s="1"/>
  <c r="X296" i="4" s="1"/>
  <c r="R296" i="1"/>
  <c r="R296" i="4" s="1"/>
  <c r="AI296" i="4" s="1"/>
  <c r="L296" i="1"/>
  <c r="L296" i="4" s="1"/>
  <c r="AC296" i="4" s="1"/>
  <c r="N296" i="1"/>
  <c r="N296" i="4" s="1"/>
  <c r="AE296" i="4" s="1"/>
  <c r="F296" i="1"/>
  <c r="F296" i="4" s="1"/>
  <c r="W296" i="4" s="1"/>
  <c r="Q296" i="1"/>
  <c r="Q296" i="4" s="1"/>
  <c r="AH296" i="4" s="1"/>
  <c r="O296" i="1"/>
  <c r="O296" i="4" s="1"/>
  <c r="AF296" i="4" s="1"/>
  <c r="K296" i="1"/>
  <c r="K296" i="4" s="1"/>
  <c r="AB296" i="4" s="1"/>
  <c r="V296" i="1"/>
  <c r="V296" i="4" s="1"/>
  <c r="AM296" i="4" s="1"/>
  <c r="J296" i="1"/>
  <c r="J296" i="4" s="1"/>
  <c r="AA296" i="4" s="1"/>
  <c r="S296" i="1"/>
  <c r="S296" i="4" s="1"/>
  <c r="AJ296" i="4" s="1"/>
  <c r="T296" i="1"/>
  <c r="T296" i="4" s="1"/>
  <c r="AK296" i="4" s="1"/>
  <c r="I296" i="1"/>
  <c r="I296" i="4" s="1"/>
  <c r="Z296" i="4" s="1"/>
  <c r="M280" i="1"/>
  <c r="M280" i="4" s="1"/>
  <c r="AD280" i="4" s="1"/>
  <c r="U280" i="1"/>
  <c r="U280" i="4" s="1"/>
  <c r="AL280" i="4" s="1"/>
  <c r="H280" i="1"/>
  <c r="H280" i="4" s="1"/>
  <c r="Y280" i="4" s="1"/>
  <c r="P280" i="1"/>
  <c r="P280" i="4" s="1"/>
  <c r="AG280" i="4" s="1"/>
  <c r="L280" i="1"/>
  <c r="L280" i="4" s="1"/>
  <c r="AC280" i="4" s="1"/>
  <c r="G280" i="1"/>
  <c r="G280" i="4" s="1"/>
  <c r="X280" i="4" s="1"/>
  <c r="R280" i="1"/>
  <c r="R280" i="4" s="1"/>
  <c r="AI280" i="4" s="1"/>
  <c r="I280" i="1"/>
  <c r="I280" i="4" s="1"/>
  <c r="Z280" i="4" s="1"/>
  <c r="S280" i="1"/>
  <c r="S280" i="4" s="1"/>
  <c r="AJ280" i="4" s="1"/>
  <c r="K280" i="1"/>
  <c r="K280" i="4" s="1"/>
  <c r="AB280" i="4" s="1"/>
  <c r="V280" i="1"/>
  <c r="V280" i="4" s="1"/>
  <c r="AM280" i="4" s="1"/>
  <c r="J280" i="1"/>
  <c r="J280" i="4" s="1"/>
  <c r="AA280" i="4" s="1"/>
  <c r="T280" i="1"/>
  <c r="T280" i="4" s="1"/>
  <c r="AK280" i="4" s="1"/>
  <c r="N280" i="1"/>
  <c r="N280" i="4" s="1"/>
  <c r="AE280" i="4" s="1"/>
  <c r="O280" i="1"/>
  <c r="O280" i="4" s="1"/>
  <c r="AF280" i="4" s="1"/>
  <c r="F280" i="1"/>
  <c r="F280" i="4" s="1"/>
  <c r="W280" i="4" s="1"/>
  <c r="F264" i="1"/>
  <c r="F264" i="4" s="1"/>
  <c r="W264" i="4" s="1"/>
  <c r="N264" i="1"/>
  <c r="N264" i="4" s="1"/>
  <c r="AE264" i="4" s="1"/>
  <c r="V264" i="1"/>
  <c r="V264" i="4" s="1"/>
  <c r="AM264" i="4" s="1"/>
  <c r="I264" i="1"/>
  <c r="I264" i="4" s="1"/>
  <c r="Z264" i="4" s="1"/>
  <c r="Q264" i="1"/>
  <c r="Q264" i="4" s="1"/>
  <c r="AH264" i="4" s="1"/>
  <c r="M264" i="1"/>
  <c r="M264" i="4" s="1"/>
  <c r="AD264" i="4" s="1"/>
  <c r="G264" i="1"/>
  <c r="G264" i="4" s="1"/>
  <c r="X264" i="4" s="1"/>
  <c r="R264" i="1"/>
  <c r="R264" i="4" s="1"/>
  <c r="AI264" i="4" s="1"/>
  <c r="T264" i="1"/>
  <c r="T264" i="4" s="1"/>
  <c r="AK264" i="4" s="1"/>
  <c r="L264" i="1"/>
  <c r="L264" i="4" s="1"/>
  <c r="AC264" i="4" s="1"/>
  <c r="O264" i="1"/>
  <c r="O264" i="4" s="1"/>
  <c r="AF264" i="4" s="1"/>
  <c r="S264" i="1"/>
  <c r="S264" i="4" s="1"/>
  <c r="AJ264" i="4" s="1"/>
  <c r="P264" i="1"/>
  <c r="P264" i="4" s="1"/>
  <c r="AG264" i="4" s="1"/>
  <c r="K264" i="1"/>
  <c r="K264" i="4" s="1"/>
  <c r="AB264" i="4" s="1"/>
  <c r="J264" i="1"/>
  <c r="J264" i="4" s="1"/>
  <c r="AA264" i="4" s="1"/>
  <c r="U264" i="1"/>
  <c r="U264" i="4" s="1"/>
  <c r="AL264" i="4" s="1"/>
  <c r="H264" i="1"/>
  <c r="H264" i="4" s="1"/>
  <c r="Y264" i="4" s="1"/>
  <c r="F248" i="1"/>
  <c r="F248" i="4" s="1"/>
  <c r="W248" i="4" s="1"/>
  <c r="N248" i="1"/>
  <c r="N248" i="4" s="1"/>
  <c r="AE248" i="4" s="1"/>
  <c r="V248" i="1"/>
  <c r="V248" i="4" s="1"/>
  <c r="AM248" i="4" s="1"/>
  <c r="I248" i="1"/>
  <c r="I248" i="4" s="1"/>
  <c r="Z248" i="4" s="1"/>
  <c r="Q248" i="1"/>
  <c r="Q248" i="4" s="1"/>
  <c r="AH248" i="4" s="1"/>
  <c r="H248" i="1"/>
  <c r="H248" i="4" s="1"/>
  <c r="Y248" i="4" s="1"/>
  <c r="S248" i="1"/>
  <c r="S248" i="4" s="1"/>
  <c r="AJ248" i="4" s="1"/>
  <c r="L248" i="1"/>
  <c r="L248" i="4" s="1"/>
  <c r="AC248" i="4" s="1"/>
  <c r="G248" i="1"/>
  <c r="G248" i="4" s="1"/>
  <c r="X248" i="4" s="1"/>
  <c r="U248" i="1"/>
  <c r="U248" i="4" s="1"/>
  <c r="AL248" i="4" s="1"/>
  <c r="O248" i="1"/>
  <c r="O248" i="4" s="1"/>
  <c r="AF248" i="4" s="1"/>
  <c r="P248" i="1"/>
  <c r="P248" i="4" s="1"/>
  <c r="AG248" i="4" s="1"/>
  <c r="T248" i="1"/>
  <c r="T248" i="4" s="1"/>
  <c r="AK248" i="4" s="1"/>
  <c r="R248" i="1"/>
  <c r="R248" i="4" s="1"/>
  <c r="AI248" i="4" s="1"/>
  <c r="M248" i="1"/>
  <c r="M248" i="4" s="1"/>
  <c r="AD248" i="4" s="1"/>
  <c r="K248" i="1"/>
  <c r="K248" i="4" s="1"/>
  <c r="AB248" i="4" s="1"/>
  <c r="F232" i="1"/>
  <c r="F232" i="4" s="1"/>
  <c r="W232" i="4" s="1"/>
  <c r="N232" i="1"/>
  <c r="N232" i="4" s="1"/>
  <c r="AE232" i="4" s="1"/>
  <c r="V232" i="1"/>
  <c r="V232" i="4" s="1"/>
  <c r="AM232" i="4" s="1"/>
  <c r="I232" i="1"/>
  <c r="I232" i="4" s="1"/>
  <c r="Z232" i="4" s="1"/>
  <c r="Q232" i="1"/>
  <c r="Q232" i="4" s="1"/>
  <c r="AH232" i="4" s="1"/>
  <c r="M232" i="1"/>
  <c r="M232" i="4" s="1"/>
  <c r="AD232" i="4" s="1"/>
  <c r="G232" i="1"/>
  <c r="G232" i="4" s="1"/>
  <c r="X232" i="4" s="1"/>
  <c r="R232" i="1"/>
  <c r="R232" i="4" s="1"/>
  <c r="AI232" i="4" s="1"/>
  <c r="O232" i="1"/>
  <c r="O232" i="4" s="1"/>
  <c r="AF232" i="4" s="1"/>
  <c r="P232" i="1"/>
  <c r="P232" i="4" s="1"/>
  <c r="AG232" i="4" s="1"/>
  <c r="H232" i="1"/>
  <c r="H232" i="4" s="1"/>
  <c r="Y232" i="4" s="1"/>
  <c r="S232" i="1"/>
  <c r="S232" i="4" s="1"/>
  <c r="AJ232" i="4" s="1"/>
  <c r="T232" i="1"/>
  <c r="T232" i="4" s="1"/>
  <c r="AK232" i="4" s="1"/>
  <c r="U232" i="1"/>
  <c r="U232" i="4" s="1"/>
  <c r="AL232" i="4" s="1"/>
  <c r="K232" i="1"/>
  <c r="K232" i="4" s="1"/>
  <c r="AB232" i="4" s="1"/>
  <c r="L232" i="1"/>
  <c r="L232" i="4" s="1"/>
  <c r="AC232" i="4" s="1"/>
  <c r="J232" i="1"/>
  <c r="J232" i="4" s="1"/>
  <c r="AA232" i="4" s="1"/>
  <c r="F224" i="1"/>
  <c r="F224" i="4" s="1"/>
  <c r="W224" i="4" s="1"/>
  <c r="N224" i="1"/>
  <c r="N224" i="4" s="1"/>
  <c r="AE224" i="4" s="1"/>
  <c r="V224" i="1"/>
  <c r="V224" i="4" s="1"/>
  <c r="AM224" i="4" s="1"/>
  <c r="I224" i="1"/>
  <c r="I224" i="4" s="1"/>
  <c r="Z224" i="4" s="1"/>
  <c r="Q224" i="1"/>
  <c r="Q224" i="4" s="1"/>
  <c r="AH224" i="4" s="1"/>
  <c r="K224" i="1"/>
  <c r="K224" i="4" s="1"/>
  <c r="AB224" i="4" s="1"/>
  <c r="U224" i="1"/>
  <c r="U224" i="4" s="1"/>
  <c r="AL224" i="4" s="1"/>
  <c r="O224" i="1"/>
  <c r="O224" i="4" s="1"/>
  <c r="AF224" i="4" s="1"/>
  <c r="H224" i="1"/>
  <c r="H224" i="4" s="1"/>
  <c r="Y224" i="4" s="1"/>
  <c r="J224" i="1"/>
  <c r="J224" i="4" s="1"/>
  <c r="AA224" i="4" s="1"/>
  <c r="L224" i="1"/>
  <c r="L224" i="4" s="1"/>
  <c r="AC224" i="4" s="1"/>
  <c r="S224" i="1"/>
  <c r="S224" i="4" s="1"/>
  <c r="AJ224" i="4" s="1"/>
  <c r="T224" i="1"/>
  <c r="T224" i="4" s="1"/>
  <c r="AK224" i="4" s="1"/>
  <c r="G224" i="1"/>
  <c r="G224" i="4" s="1"/>
  <c r="X224" i="4" s="1"/>
  <c r="R224" i="1"/>
  <c r="R224" i="4" s="1"/>
  <c r="AI224" i="4" s="1"/>
  <c r="M224" i="1"/>
  <c r="M224" i="4" s="1"/>
  <c r="AD224" i="4" s="1"/>
  <c r="P224" i="1"/>
  <c r="P224" i="4" s="1"/>
  <c r="AG224" i="4" s="1"/>
  <c r="F216" i="1"/>
  <c r="F216" i="4" s="1"/>
  <c r="W216" i="4" s="1"/>
  <c r="N216" i="1"/>
  <c r="N216" i="4" s="1"/>
  <c r="AE216" i="4" s="1"/>
  <c r="V216" i="1"/>
  <c r="V216" i="4" s="1"/>
  <c r="AM216" i="4" s="1"/>
  <c r="I216" i="1"/>
  <c r="I216" i="4" s="1"/>
  <c r="Z216" i="4" s="1"/>
  <c r="Q216" i="1"/>
  <c r="Q216" i="4" s="1"/>
  <c r="AH216" i="4" s="1"/>
  <c r="H216" i="1"/>
  <c r="H216" i="4" s="1"/>
  <c r="Y216" i="4" s="1"/>
  <c r="S216" i="1"/>
  <c r="S216" i="4" s="1"/>
  <c r="AJ216" i="4" s="1"/>
  <c r="L216" i="1"/>
  <c r="L216" i="4" s="1"/>
  <c r="AC216" i="4" s="1"/>
  <c r="P216" i="1"/>
  <c r="P216" i="4" s="1"/>
  <c r="AG216" i="4" s="1"/>
  <c r="R216" i="1"/>
  <c r="R216" i="4" s="1"/>
  <c r="AI216" i="4" s="1"/>
  <c r="M216" i="1"/>
  <c r="M216" i="4" s="1"/>
  <c r="AD216" i="4" s="1"/>
  <c r="G216" i="1"/>
  <c r="G216" i="4" s="1"/>
  <c r="X216" i="4" s="1"/>
  <c r="K216" i="1"/>
  <c r="K216" i="4" s="1"/>
  <c r="AB216" i="4" s="1"/>
  <c r="J216" i="1"/>
  <c r="J216" i="4" s="1"/>
  <c r="AA216" i="4" s="1"/>
  <c r="O216" i="1"/>
  <c r="O216" i="4" s="1"/>
  <c r="AF216" i="4" s="1"/>
  <c r="T216" i="1"/>
  <c r="T216" i="4" s="1"/>
  <c r="AK216" i="4" s="1"/>
  <c r="U216" i="1"/>
  <c r="U216" i="4" s="1"/>
  <c r="AL216" i="4" s="1"/>
  <c r="L200" i="1"/>
  <c r="L200" i="4" s="1"/>
  <c r="AC200" i="4" s="1"/>
  <c r="T200" i="1"/>
  <c r="T200" i="4" s="1"/>
  <c r="AK200" i="4" s="1"/>
  <c r="G200" i="1"/>
  <c r="G200" i="4" s="1"/>
  <c r="X200" i="4" s="1"/>
  <c r="O200" i="1"/>
  <c r="O200" i="4" s="1"/>
  <c r="AF200" i="4" s="1"/>
  <c r="H200" i="1"/>
  <c r="H200" i="4" s="1"/>
  <c r="Y200" i="4" s="1"/>
  <c r="R200" i="1"/>
  <c r="R200" i="4" s="1"/>
  <c r="AI200" i="4" s="1"/>
  <c r="K200" i="1"/>
  <c r="K200" i="4" s="1"/>
  <c r="AB200" i="4" s="1"/>
  <c r="V200" i="1"/>
  <c r="V200" i="4" s="1"/>
  <c r="AM200" i="4" s="1"/>
  <c r="N200" i="1"/>
  <c r="N200" i="4" s="1"/>
  <c r="AE200" i="4" s="1"/>
  <c r="S200" i="1"/>
  <c r="S200" i="4" s="1"/>
  <c r="AJ200" i="4" s="1"/>
  <c r="F200" i="1"/>
  <c r="F200" i="4" s="1"/>
  <c r="W200" i="4" s="1"/>
  <c r="I200" i="1"/>
  <c r="I200" i="4" s="1"/>
  <c r="Z200" i="4" s="1"/>
  <c r="P200" i="1"/>
  <c r="P200" i="4" s="1"/>
  <c r="AG200" i="4" s="1"/>
  <c r="Q200" i="1"/>
  <c r="Q200" i="4" s="1"/>
  <c r="AH200" i="4" s="1"/>
  <c r="U200" i="1"/>
  <c r="U200" i="4" s="1"/>
  <c r="AL200" i="4" s="1"/>
  <c r="J200" i="1"/>
  <c r="J200" i="4" s="1"/>
  <c r="AA200" i="4" s="1"/>
  <c r="M200" i="1"/>
  <c r="M200" i="4" s="1"/>
  <c r="AD200" i="4" s="1"/>
  <c r="L192" i="1"/>
  <c r="L192" i="4" s="1"/>
  <c r="AC192" i="4" s="1"/>
  <c r="T192" i="1"/>
  <c r="T192" i="4" s="1"/>
  <c r="AK192" i="4" s="1"/>
  <c r="G192" i="1"/>
  <c r="G192" i="4" s="1"/>
  <c r="X192" i="4" s="1"/>
  <c r="O192" i="1"/>
  <c r="O192" i="4" s="1"/>
  <c r="AF192" i="4" s="1"/>
  <c r="P192" i="1"/>
  <c r="P192" i="4" s="1"/>
  <c r="AG192" i="4" s="1"/>
  <c r="I192" i="1"/>
  <c r="I192" i="4" s="1"/>
  <c r="Z192" i="4" s="1"/>
  <c r="S192" i="1"/>
  <c r="S192" i="4" s="1"/>
  <c r="AJ192" i="4" s="1"/>
  <c r="H192" i="1"/>
  <c r="H192" i="4" s="1"/>
  <c r="Y192" i="4" s="1"/>
  <c r="V192" i="1"/>
  <c r="V192" i="4" s="1"/>
  <c r="AM192" i="4" s="1"/>
  <c r="M192" i="1"/>
  <c r="M192" i="4" s="1"/>
  <c r="AD192" i="4" s="1"/>
  <c r="J192" i="1"/>
  <c r="J192" i="4" s="1"/>
  <c r="AA192" i="4" s="1"/>
  <c r="K192" i="1"/>
  <c r="K192" i="4" s="1"/>
  <c r="AB192" i="4" s="1"/>
  <c r="N192" i="1"/>
  <c r="N192" i="4" s="1"/>
  <c r="AE192" i="4" s="1"/>
  <c r="F192" i="1"/>
  <c r="F192" i="4" s="1"/>
  <c r="W192" i="4" s="1"/>
  <c r="U192" i="1"/>
  <c r="U192" i="4" s="1"/>
  <c r="AL192" i="4" s="1"/>
  <c r="Q192" i="1"/>
  <c r="Q192" i="4" s="1"/>
  <c r="AH192" i="4" s="1"/>
  <c r="R192" i="1"/>
  <c r="R192" i="4" s="1"/>
  <c r="AI192" i="4" s="1"/>
  <c r="L184" i="1"/>
  <c r="L184" i="4" s="1"/>
  <c r="AC184" i="4" s="1"/>
  <c r="T184" i="1"/>
  <c r="T184" i="4" s="1"/>
  <c r="AK184" i="4" s="1"/>
  <c r="G184" i="1"/>
  <c r="G184" i="4" s="1"/>
  <c r="X184" i="4" s="1"/>
  <c r="O184" i="1"/>
  <c r="O184" i="4" s="1"/>
  <c r="AF184" i="4" s="1"/>
  <c r="M184" i="1"/>
  <c r="M184" i="4" s="1"/>
  <c r="AD184" i="4" s="1"/>
  <c r="F184" i="1"/>
  <c r="F184" i="4" s="1"/>
  <c r="W184" i="4" s="1"/>
  <c r="Q184" i="1"/>
  <c r="Q184" i="4" s="1"/>
  <c r="AH184" i="4" s="1"/>
  <c r="P184" i="1"/>
  <c r="P184" i="4" s="1"/>
  <c r="AG184" i="4" s="1"/>
  <c r="H184" i="1"/>
  <c r="H184" i="4" s="1"/>
  <c r="Y184" i="4" s="1"/>
  <c r="U184" i="1"/>
  <c r="U184" i="4" s="1"/>
  <c r="AL184" i="4" s="1"/>
  <c r="K184" i="1"/>
  <c r="K184" i="4" s="1"/>
  <c r="AB184" i="4" s="1"/>
  <c r="N184" i="1"/>
  <c r="N184" i="4" s="1"/>
  <c r="AE184" i="4" s="1"/>
  <c r="V184" i="1"/>
  <c r="V184" i="4" s="1"/>
  <c r="AM184" i="4" s="1"/>
  <c r="I184" i="1"/>
  <c r="I184" i="4" s="1"/>
  <c r="Z184" i="4" s="1"/>
  <c r="J184" i="1"/>
  <c r="J184" i="4" s="1"/>
  <c r="AA184" i="4" s="1"/>
  <c r="S184" i="1"/>
  <c r="S184" i="4" s="1"/>
  <c r="AJ184" i="4" s="1"/>
  <c r="R184" i="1"/>
  <c r="R184" i="4" s="1"/>
  <c r="AI184" i="4" s="1"/>
  <c r="L176" i="1"/>
  <c r="L176" i="4" s="1"/>
  <c r="AC176" i="4" s="1"/>
  <c r="T176" i="1"/>
  <c r="T176" i="4" s="1"/>
  <c r="AK176" i="4" s="1"/>
  <c r="G176" i="1"/>
  <c r="G176" i="4" s="1"/>
  <c r="X176" i="4" s="1"/>
  <c r="O176" i="1"/>
  <c r="O176" i="4" s="1"/>
  <c r="AF176" i="4" s="1"/>
  <c r="J176" i="1"/>
  <c r="J176" i="4" s="1"/>
  <c r="AA176" i="4" s="1"/>
  <c r="U176" i="1"/>
  <c r="U176" i="4" s="1"/>
  <c r="AL176" i="4" s="1"/>
  <c r="N176" i="1"/>
  <c r="N176" i="4" s="1"/>
  <c r="AE176" i="4" s="1"/>
  <c r="I176" i="1"/>
  <c r="I176" i="4" s="1"/>
  <c r="Z176" i="4" s="1"/>
  <c r="P176" i="1"/>
  <c r="P176" i="4" s="1"/>
  <c r="AG176" i="4" s="1"/>
  <c r="Q176" i="1"/>
  <c r="Q176" i="4" s="1"/>
  <c r="AH176" i="4" s="1"/>
  <c r="R176" i="1"/>
  <c r="R176" i="4" s="1"/>
  <c r="AI176" i="4" s="1"/>
  <c r="F176" i="1"/>
  <c r="F176" i="4" s="1"/>
  <c r="W176" i="4" s="1"/>
  <c r="H176" i="1"/>
  <c r="H176" i="4" s="1"/>
  <c r="Y176" i="4" s="1"/>
  <c r="K176" i="1"/>
  <c r="K176" i="4" s="1"/>
  <c r="AB176" i="4" s="1"/>
  <c r="M176" i="1"/>
  <c r="M176" i="4" s="1"/>
  <c r="AD176" i="4" s="1"/>
  <c r="S176" i="1"/>
  <c r="S176" i="4" s="1"/>
  <c r="AJ176" i="4" s="1"/>
  <c r="V176" i="1"/>
  <c r="V176" i="4" s="1"/>
  <c r="AM176" i="4" s="1"/>
  <c r="L168" i="1"/>
  <c r="L168" i="4" s="1"/>
  <c r="AC168" i="4" s="1"/>
  <c r="T168" i="1"/>
  <c r="T168" i="4" s="1"/>
  <c r="AK168" i="4" s="1"/>
  <c r="G168" i="1"/>
  <c r="G168" i="4" s="1"/>
  <c r="X168" i="4" s="1"/>
  <c r="O168" i="1"/>
  <c r="O168" i="4" s="1"/>
  <c r="AF168" i="4" s="1"/>
  <c r="H168" i="1"/>
  <c r="H168" i="4" s="1"/>
  <c r="Y168" i="4" s="1"/>
  <c r="R168" i="1"/>
  <c r="R168" i="4" s="1"/>
  <c r="AI168" i="4" s="1"/>
  <c r="K168" i="1"/>
  <c r="K168" i="4" s="1"/>
  <c r="AB168" i="4" s="1"/>
  <c r="V168" i="1"/>
  <c r="V168" i="4" s="1"/>
  <c r="AM168" i="4" s="1"/>
  <c r="M168" i="1"/>
  <c r="M168" i="4" s="1"/>
  <c r="AD168" i="4" s="1"/>
  <c r="N168" i="1"/>
  <c r="N168" i="4" s="1"/>
  <c r="AE168" i="4" s="1"/>
  <c r="P168" i="1"/>
  <c r="P168" i="4" s="1"/>
  <c r="AG168" i="4" s="1"/>
  <c r="Q168" i="1"/>
  <c r="Q168" i="4" s="1"/>
  <c r="AH168" i="4" s="1"/>
  <c r="I168" i="1"/>
  <c r="I168" i="4" s="1"/>
  <c r="Z168" i="4" s="1"/>
  <c r="F168" i="1"/>
  <c r="F168" i="4" s="1"/>
  <c r="W168" i="4" s="1"/>
  <c r="J168" i="1"/>
  <c r="J168" i="4" s="1"/>
  <c r="AA168" i="4" s="1"/>
  <c r="S168" i="1"/>
  <c r="S168" i="4" s="1"/>
  <c r="AJ168" i="4" s="1"/>
  <c r="U168" i="1"/>
  <c r="U168" i="4" s="1"/>
  <c r="AL168" i="4" s="1"/>
  <c r="L160" i="1"/>
  <c r="L160" i="4" s="1"/>
  <c r="AC160" i="4" s="1"/>
  <c r="T160" i="1"/>
  <c r="T160" i="4" s="1"/>
  <c r="AK160" i="4" s="1"/>
  <c r="G160" i="1"/>
  <c r="G160" i="4" s="1"/>
  <c r="X160" i="4" s="1"/>
  <c r="O160" i="1"/>
  <c r="O160" i="4" s="1"/>
  <c r="AF160" i="4" s="1"/>
  <c r="P160" i="1"/>
  <c r="P160" i="4" s="1"/>
  <c r="AG160" i="4" s="1"/>
  <c r="I160" i="1"/>
  <c r="I160" i="4" s="1"/>
  <c r="Z160" i="4" s="1"/>
  <c r="S160" i="1"/>
  <c r="S160" i="4" s="1"/>
  <c r="AJ160" i="4" s="1"/>
  <c r="F160" i="1"/>
  <c r="F160" i="4" s="1"/>
  <c r="W160" i="4" s="1"/>
  <c r="U160" i="1"/>
  <c r="U160" i="4" s="1"/>
  <c r="AL160" i="4" s="1"/>
  <c r="H160" i="1"/>
  <c r="H160" i="4" s="1"/>
  <c r="Y160" i="4" s="1"/>
  <c r="V160" i="1"/>
  <c r="V160" i="4" s="1"/>
  <c r="AM160" i="4" s="1"/>
  <c r="J160" i="1"/>
  <c r="J160" i="4" s="1"/>
  <c r="AA160" i="4" s="1"/>
  <c r="K160" i="1"/>
  <c r="K160" i="4" s="1"/>
  <c r="AB160" i="4" s="1"/>
  <c r="N160" i="1"/>
  <c r="N160" i="4" s="1"/>
  <c r="AE160" i="4" s="1"/>
  <c r="Q160" i="1"/>
  <c r="Q160" i="4" s="1"/>
  <c r="AH160" i="4" s="1"/>
  <c r="M160" i="1"/>
  <c r="M160" i="4" s="1"/>
  <c r="AD160" i="4" s="1"/>
  <c r="R160" i="1"/>
  <c r="R160" i="4" s="1"/>
  <c r="AI160" i="4" s="1"/>
  <c r="L152" i="1"/>
  <c r="L152" i="4" s="1"/>
  <c r="AC152" i="4" s="1"/>
  <c r="T152" i="1"/>
  <c r="T152" i="4" s="1"/>
  <c r="AK152" i="4" s="1"/>
  <c r="G152" i="1"/>
  <c r="G152" i="4" s="1"/>
  <c r="X152" i="4" s="1"/>
  <c r="O152" i="1"/>
  <c r="O152" i="4" s="1"/>
  <c r="AF152" i="4" s="1"/>
  <c r="M152" i="1"/>
  <c r="M152" i="4" s="1"/>
  <c r="AD152" i="4" s="1"/>
  <c r="F152" i="1"/>
  <c r="F152" i="4" s="1"/>
  <c r="W152" i="4" s="1"/>
  <c r="Q152" i="1"/>
  <c r="Q152" i="4" s="1"/>
  <c r="AH152" i="4" s="1"/>
  <c r="N152" i="1"/>
  <c r="N152" i="4" s="1"/>
  <c r="AE152" i="4" s="1"/>
  <c r="P152" i="1"/>
  <c r="P152" i="4" s="1"/>
  <c r="AG152" i="4" s="1"/>
  <c r="R152" i="1"/>
  <c r="R152" i="4" s="1"/>
  <c r="AI152" i="4" s="1"/>
  <c r="S152" i="1"/>
  <c r="S152" i="4" s="1"/>
  <c r="AJ152" i="4" s="1"/>
  <c r="I152" i="1"/>
  <c r="I152" i="4" s="1"/>
  <c r="Z152" i="4" s="1"/>
  <c r="V152" i="1"/>
  <c r="V152" i="4" s="1"/>
  <c r="AM152" i="4" s="1"/>
  <c r="J152" i="1"/>
  <c r="J152" i="4" s="1"/>
  <c r="AA152" i="4" s="1"/>
  <c r="H152" i="1"/>
  <c r="H152" i="4" s="1"/>
  <c r="Y152" i="4" s="1"/>
  <c r="K152" i="1"/>
  <c r="K152" i="4" s="1"/>
  <c r="AB152" i="4" s="1"/>
  <c r="U152" i="1"/>
  <c r="U152" i="4" s="1"/>
  <c r="AL152" i="4" s="1"/>
  <c r="L144" i="1"/>
  <c r="L144" i="4" s="1"/>
  <c r="AC144" i="4" s="1"/>
  <c r="T144" i="1"/>
  <c r="T144" i="4" s="1"/>
  <c r="AK144" i="4" s="1"/>
  <c r="G144" i="1"/>
  <c r="G144" i="4" s="1"/>
  <c r="X144" i="4" s="1"/>
  <c r="O144" i="1"/>
  <c r="O144" i="4" s="1"/>
  <c r="AF144" i="4" s="1"/>
  <c r="J144" i="1"/>
  <c r="J144" i="4" s="1"/>
  <c r="AA144" i="4" s="1"/>
  <c r="U144" i="1"/>
  <c r="U144" i="4" s="1"/>
  <c r="AL144" i="4" s="1"/>
  <c r="N144" i="1"/>
  <c r="N144" i="4" s="1"/>
  <c r="AE144" i="4" s="1"/>
  <c r="H144" i="1"/>
  <c r="H144" i="4" s="1"/>
  <c r="Y144" i="4" s="1"/>
  <c r="V144" i="1"/>
  <c r="V144" i="4" s="1"/>
  <c r="AM144" i="4" s="1"/>
  <c r="I144" i="1"/>
  <c r="I144" i="4" s="1"/>
  <c r="Z144" i="4" s="1"/>
  <c r="K144" i="1"/>
  <c r="K144" i="4" s="1"/>
  <c r="AB144" i="4" s="1"/>
  <c r="M144" i="1"/>
  <c r="M144" i="4" s="1"/>
  <c r="AD144" i="4" s="1"/>
  <c r="Q144" i="1"/>
  <c r="Q144" i="4" s="1"/>
  <c r="AH144" i="4" s="1"/>
  <c r="R144" i="1"/>
  <c r="R144" i="4" s="1"/>
  <c r="AI144" i="4" s="1"/>
  <c r="S144" i="1"/>
  <c r="S144" i="4" s="1"/>
  <c r="AJ144" i="4" s="1"/>
  <c r="F144" i="1"/>
  <c r="F144" i="4" s="1"/>
  <c r="W144" i="4" s="1"/>
  <c r="P144" i="1"/>
  <c r="P144" i="4" s="1"/>
  <c r="AG144" i="4" s="1"/>
  <c r="L136" i="1"/>
  <c r="L136" i="4" s="1"/>
  <c r="AC136" i="4" s="1"/>
  <c r="T136" i="1"/>
  <c r="T136" i="4" s="1"/>
  <c r="AK136" i="4" s="1"/>
  <c r="G136" i="1"/>
  <c r="G136" i="4" s="1"/>
  <c r="X136" i="4" s="1"/>
  <c r="O136" i="1"/>
  <c r="O136" i="4" s="1"/>
  <c r="AF136" i="4" s="1"/>
  <c r="M136" i="1"/>
  <c r="M136" i="4" s="1"/>
  <c r="AD136" i="4" s="1"/>
  <c r="H136" i="1"/>
  <c r="H136" i="4" s="1"/>
  <c r="Y136" i="4" s="1"/>
  <c r="R136" i="1"/>
  <c r="R136" i="4" s="1"/>
  <c r="AI136" i="4" s="1"/>
  <c r="I136" i="1"/>
  <c r="I136" i="4" s="1"/>
  <c r="Z136" i="4" s="1"/>
  <c r="S136" i="1"/>
  <c r="S136" i="4" s="1"/>
  <c r="AJ136" i="4" s="1"/>
  <c r="K136" i="1"/>
  <c r="K136" i="4" s="1"/>
  <c r="AB136" i="4" s="1"/>
  <c r="V136" i="1"/>
  <c r="V136" i="4" s="1"/>
  <c r="AM136" i="4" s="1"/>
  <c r="P136" i="1"/>
  <c r="P136" i="4" s="1"/>
  <c r="AG136" i="4" s="1"/>
  <c r="Q136" i="1"/>
  <c r="Q136" i="4" s="1"/>
  <c r="AH136" i="4" s="1"/>
  <c r="U136" i="1"/>
  <c r="U136" i="4" s="1"/>
  <c r="AL136" i="4" s="1"/>
  <c r="F136" i="1"/>
  <c r="F136" i="4" s="1"/>
  <c r="W136" i="4" s="1"/>
  <c r="J136" i="1"/>
  <c r="J136" i="4" s="1"/>
  <c r="AA136" i="4" s="1"/>
  <c r="N136" i="1"/>
  <c r="N136" i="4" s="1"/>
  <c r="AE136" i="4" s="1"/>
  <c r="L128" i="1"/>
  <c r="L128" i="4" s="1"/>
  <c r="AC128" i="4" s="1"/>
  <c r="T128" i="1"/>
  <c r="T128" i="4" s="1"/>
  <c r="AK128" i="4" s="1"/>
  <c r="G128" i="1"/>
  <c r="G128" i="4" s="1"/>
  <c r="X128" i="4" s="1"/>
  <c r="O128" i="1"/>
  <c r="O128" i="4" s="1"/>
  <c r="AF128" i="4" s="1"/>
  <c r="J128" i="1"/>
  <c r="J128" i="4" s="1"/>
  <c r="AA128" i="4" s="1"/>
  <c r="U128" i="1"/>
  <c r="U128" i="4" s="1"/>
  <c r="AL128" i="4" s="1"/>
  <c r="P128" i="1"/>
  <c r="P128" i="4" s="1"/>
  <c r="AG128" i="4" s="1"/>
  <c r="F128" i="1"/>
  <c r="F128" i="4" s="1"/>
  <c r="W128" i="4" s="1"/>
  <c r="Q128" i="1"/>
  <c r="Q128" i="4" s="1"/>
  <c r="AH128" i="4" s="1"/>
  <c r="I128" i="1"/>
  <c r="I128" i="4" s="1"/>
  <c r="Z128" i="4" s="1"/>
  <c r="S128" i="1"/>
  <c r="S128" i="4" s="1"/>
  <c r="AJ128" i="4" s="1"/>
  <c r="H128" i="1"/>
  <c r="H128" i="4" s="1"/>
  <c r="Y128" i="4" s="1"/>
  <c r="K128" i="1"/>
  <c r="K128" i="4" s="1"/>
  <c r="AB128" i="4" s="1"/>
  <c r="N128" i="1"/>
  <c r="N128" i="4" s="1"/>
  <c r="AE128" i="4" s="1"/>
  <c r="R128" i="1"/>
  <c r="R128" i="4" s="1"/>
  <c r="AI128" i="4" s="1"/>
  <c r="M128" i="1"/>
  <c r="M128" i="4" s="1"/>
  <c r="AD128" i="4" s="1"/>
  <c r="V128" i="1"/>
  <c r="V128" i="4" s="1"/>
  <c r="AM128" i="4" s="1"/>
  <c r="F120" i="1"/>
  <c r="F120" i="4" s="1"/>
  <c r="W120" i="4" s="1"/>
  <c r="N120" i="1"/>
  <c r="N120" i="4" s="1"/>
  <c r="AE120" i="4" s="1"/>
  <c r="V120" i="1"/>
  <c r="V120" i="4" s="1"/>
  <c r="AM120" i="4" s="1"/>
  <c r="I120" i="1"/>
  <c r="I120" i="4" s="1"/>
  <c r="Z120" i="4" s="1"/>
  <c r="Q120" i="1"/>
  <c r="Q120" i="4" s="1"/>
  <c r="AH120" i="4" s="1"/>
  <c r="J120" i="1"/>
  <c r="J120" i="4" s="1"/>
  <c r="AA120" i="4" s="1"/>
  <c r="T120" i="1"/>
  <c r="T120" i="4" s="1"/>
  <c r="AK120" i="4" s="1"/>
  <c r="M120" i="1"/>
  <c r="M120" i="4" s="1"/>
  <c r="AD120" i="4" s="1"/>
  <c r="K120" i="1"/>
  <c r="K120" i="4" s="1"/>
  <c r="AB120" i="4" s="1"/>
  <c r="R120" i="1"/>
  <c r="R120" i="4" s="1"/>
  <c r="AI120" i="4" s="1"/>
  <c r="S120" i="1"/>
  <c r="S120" i="4" s="1"/>
  <c r="AJ120" i="4" s="1"/>
  <c r="H120" i="1"/>
  <c r="H120" i="4" s="1"/>
  <c r="Y120" i="4" s="1"/>
  <c r="O120" i="1"/>
  <c r="O120" i="4" s="1"/>
  <c r="AF120" i="4" s="1"/>
  <c r="P120" i="1"/>
  <c r="P120" i="4" s="1"/>
  <c r="AG120" i="4" s="1"/>
  <c r="U120" i="1"/>
  <c r="U120" i="4" s="1"/>
  <c r="AL120" i="4" s="1"/>
  <c r="G120" i="1"/>
  <c r="G120" i="4" s="1"/>
  <c r="X120" i="4" s="1"/>
  <c r="L120" i="1"/>
  <c r="L120" i="4" s="1"/>
  <c r="AC120" i="4" s="1"/>
  <c r="F112" i="1"/>
  <c r="F112" i="4" s="1"/>
  <c r="W112" i="4" s="1"/>
  <c r="N112" i="1"/>
  <c r="N112" i="4" s="1"/>
  <c r="AE112" i="4" s="1"/>
  <c r="V112" i="1"/>
  <c r="V112" i="4" s="1"/>
  <c r="AM112" i="4" s="1"/>
  <c r="I112" i="1"/>
  <c r="I112" i="4" s="1"/>
  <c r="Z112" i="4" s="1"/>
  <c r="Q112" i="1"/>
  <c r="Q112" i="4" s="1"/>
  <c r="AH112" i="4" s="1"/>
  <c r="G112" i="1"/>
  <c r="G112" i="4" s="1"/>
  <c r="X112" i="4" s="1"/>
  <c r="R112" i="1"/>
  <c r="R112" i="4" s="1"/>
  <c r="AI112" i="4" s="1"/>
  <c r="K112" i="1"/>
  <c r="K112" i="4" s="1"/>
  <c r="AB112" i="4" s="1"/>
  <c r="U112" i="1"/>
  <c r="U112" i="4" s="1"/>
  <c r="AL112" i="4" s="1"/>
  <c r="S112" i="1"/>
  <c r="S112" i="4" s="1"/>
  <c r="AJ112" i="4" s="1"/>
  <c r="L112" i="1"/>
  <c r="L112" i="4" s="1"/>
  <c r="AC112" i="4" s="1"/>
  <c r="M112" i="1"/>
  <c r="M112" i="4" s="1"/>
  <c r="AD112" i="4" s="1"/>
  <c r="P112" i="1"/>
  <c r="P112" i="4" s="1"/>
  <c r="AG112" i="4" s="1"/>
  <c r="H112" i="1"/>
  <c r="H112" i="4" s="1"/>
  <c r="Y112" i="4" s="1"/>
  <c r="J112" i="1"/>
  <c r="J112" i="4" s="1"/>
  <c r="AA112" i="4" s="1"/>
  <c r="O112" i="1"/>
  <c r="O112" i="4" s="1"/>
  <c r="AF112" i="4" s="1"/>
  <c r="T112" i="1"/>
  <c r="T112" i="4" s="1"/>
  <c r="AK112" i="4" s="1"/>
  <c r="F104" i="1"/>
  <c r="F104" i="4" s="1"/>
  <c r="W104" i="4" s="1"/>
  <c r="N104" i="1"/>
  <c r="N104" i="4" s="1"/>
  <c r="AE104" i="4" s="1"/>
  <c r="V104" i="1"/>
  <c r="V104" i="4" s="1"/>
  <c r="AM104" i="4" s="1"/>
  <c r="I104" i="1"/>
  <c r="I104" i="4" s="1"/>
  <c r="Z104" i="4" s="1"/>
  <c r="Q104" i="1"/>
  <c r="Q104" i="4" s="1"/>
  <c r="AH104" i="4" s="1"/>
  <c r="O104" i="1"/>
  <c r="O104" i="4" s="1"/>
  <c r="AF104" i="4" s="1"/>
  <c r="H104" i="1"/>
  <c r="H104" i="4" s="1"/>
  <c r="Y104" i="4" s="1"/>
  <c r="S104" i="1"/>
  <c r="S104" i="4" s="1"/>
  <c r="AJ104" i="4" s="1"/>
  <c r="L104" i="1"/>
  <c r="L104" i="4" s="1"/>
  <c r="AC104" i="4" s="1"/>
  <c r="T104" i="1"/>
  <c r="T104" i="4" s="1"/>
  <c r="AK104" i="4" s="1"/>
  <c r="G104" i="1"/>
  <c r="G104" i="4" s="1"/>
  <c r="X104" i="4" s="1"/>
  <c r="U104" i="1"/>
  <c r="U104" i="4" s="1"/>
  <c r="AL104" i="4" s="1"/>
  <c r="K104" i="1"/>
  <c r="K104" i="4" s="1"/>
  <c r="AB104" i="4" s="1"/>
  <c r="J104" i="1"/>
  <c r="J104" i="4" s="1"/>
  <c r="AA104" i="4" s="1"/>
  <c r="M104" i="1"/>
  <c r="M104" i="4" s="1"/>
  <c r="AD104" i="4" s="1"/>
  <c r="R104" i="1"/>
  <c r="R104" i="4" s="1"/>
  <c r="AI104" i="4" s="1"/>
  <c r="P104" i="1"/>
  <c r="P104" i="4" s="1"/>
  <c r="AG104" i="4" s="1"/>
  <c r="J96" i="1"/>
  <c r="J96" i="4" s="1"/>
  <c r="AA96" i="4" s="1"/>
  <c r="R96" i="1"/>
  <c r="R96" i="4" s="1"/>
  <c r="AI96" i="4" s="1"/>
  <c r="M96" i="1"/>
  <c r="M96" i="4" s="1"/>
  <c r="AD96" i="4" s="1"/>
  <c r="U96" i="1"/>
  <c r="U96" i="4" s="1"/>
  <c r="AL96" i="4" s="1"/>
  <c r="N96" i="1"/>
  <c r="N96" i="4" s="1"/>
  <c r="AE96" i="4" s="1"/>
  <c r="G96" i="1"/>
  <c r="G96" i="4" s="1"/>
  <c r="X96" i="4" s="1"/>
  <c r="Q96" i="1"/>
  <c r="Q96" i="4" s="1"/>
  <c r="AH96" i="4" s="1"/>
  <c r="K96" i="1"/>
  <c r="K96" i="4" s="1"/>
  <c r="AB96" i="4" s="1"/>
  <c r="P96" i="1"/>
  <c r="P96" i="4" s="1"/>
  <c r="AG96" i="4" s="1"/>
  <c r="S96" i="1"/>
  <c r="S96" i="4" s="1"/>
  <c r="AJ96" i="4" s="1"/>
  <c r="H96" i="1"/>
  <c r="H96" i="4" s="1"/>
  <c r="Y96" i="4" s="1"/>
  <c r="I96" i="1"/>
  <c r="I96" i="4" s="1"/>
  <c r="Z96" i="4" s="1"/>
  <c r="O96" i="1"/>
  <c r="O96" i="4" s="1"/>
  <c r="AF96" i="4" s="1"/>
  <c r="T96" i="1"/>
  <c r="T96" i="4" s="1"/>
  <c r="AK96" i="4" s="1"/>
  <c r="V96" i="1"/>
  <c r="V96" i="4" s="1"/>
  <c r="AM96" i="4" s="1"/>
  <c r="F96" i="1"/>
  <c r="F96" i="4" s="1"/>
  <c r="W96" i="4" s="1"/>
  <c r="L96" i="1"/>
  <c r="L96" i="4" s="1"/>
  <c r="AC96" i="4" s="1"/>
  <c r="J88" i="1"/>
  <c r="J88" i="4" s="1"/>
  <c r="AA88" i="4" s="1"/>
  <c r="R88" i="1"/>
  <c r="R88" i="4" s="1"/>
  <c r="AI88" i="4" s="1"/>
  <c r="M88" i="1"/>
  <c r="M88" i="4" s="1"/>
  <c r="AD88" i="4" s="1"/>
  <c r="U88" i="1"/>
  <c r="U88" i="4" s="1"/>
  <c r="AL88" i="4" s="1"/>
  <c r="K88" i="1"/>
  <c r="K88" i="4" s="1"/>
  <c r="AB88" i="4" s="1"/>
  <c r="V88" i="1"/>
  <c r="V88" i="4" s="1"/>
  <c r="AM88" i="4" s="1"/>
  <c r="O88" i="1"/>
  <c r="O88" i="4" s="1"/>
  <c r="AF88" i="4" s="1"/>
  <c r="L88" i="1"/>
  <c r="L88" i="4" s="1"/>
  <c r="AC88" i="4" s="1"/>
  <c r="F88" i="1"/>
  <c r="F88" i="4" s="1"/>
  <c r="W88" i="4" s="1"/>
  <c r="S88" i="1"/>
  <c r="S88" i="4" s="1"/>
  <c r="AJ88" i="4" s="1"/>
  <c r="G88" i="1"/>
  <c r="G88" i="4" s="1"/>
  <c r="X88" i="4" s="1"/>
  <c r="T88" i="1"/>
  <c r="T88" i="4" s="1"/>
  <c r="AK88" i="4" s="1"/>
  <c r="I88" i="1"/>
  <c r="I88" i="4" s="1"/>
  <c r="Z88" i="4" s="1"/>
  <c r="N88" i="1"/>
  <c r="N88" i="4" s="1"/>
  <c r="AE88" i="4" s="1"/>
  <c r="P88" i="1"/>
  <c r="P88" i="4" s="1"/>
  <c r="AG88" i="4" s="1"/>
  <c r="H88" i="1"/>
  <c r="H88" i="4" s="1"/>
  <c r="Y88" i="4" s="1"/>
  <c r="Q88" i="1"/>
  <c r="Q88" i="4" s="1"/>
  <c r="AH88" i="4" s="1"/>
  <c r="J80" i="1"/>
  <c r="J80" i="4" s="1"/>
  <c r="AA80" i="4" s="1"/>
  <c r="R80" i="1"/>
  <c r="R80" i="4" s="1"/>
  <c r="AI80" i="4" s="1"/>
  <c r="M80" i="1"/>
  <c r="M80" i="4" s="1"/>
  <c r="AD80" i="4" s="1"/>
  <c r="U80" i="1"/>
  <c r="U80" i="4" s="1"/>
  <c r="AL80" i="4" s="1"/>
  <c r="H80" i="1"/>
  <c r="H80" i="4" s="1"/>
  <c r="Y80" i="4" s="1"/>
  <c r="S80" i="1"/>
  <c r="S80" i="4" s="1"/>
  <c r="AJ80" i="4" s="1"/>
  <c r="L80" i="1"/>
  <c r="L80" i="4" s="1"/>
  <c r="AC80" i="4" s="1"/>
  <c r="F80" i="1"/>
  <c r="F80" i="4" s="1"/>
  <c r="W80" i="4" s="1"/>
  <c r="T80" i="1"/>
  <c r="T80" i="4" s="1"/>
  <c r="AK80" i="4" s="1"/>
  <c r="N80" i="1"/>
  <c r="N80" i="4" s="1"/>
  <c r="AE80" i="4" s="1"/>
  <c r="O80" i="1"/>
  <c r="O80" i="4" s="1"/>
  <c r="AF80" i="4" s="1"/>
  <c r="Q80" i="1"/>
  <c r="Q80" i="4" s="1"/>
  <c r="AH80" i="4" s="1"/>
  <c r="V80" i="1"/>
  <c r="V80" i="4" s="1"/>
  <c r="AM80" i="4" s="1"/>
  <c r="G80" i="1"/>
  <c r="G80" i="4" s="1"/>
  <c r="X80" i="4" s="1"/>
  <c r="I80" i="1"/>
  <c r="I80" i="4" s="1"/>
  <c r="Z80" i="4" s="1"/>
  <c r="P80" i="1"/>
  <c r="P80" i="4" s="1"/>
  <c r="AG80" i="4" s="1"/>
  <c r="K80" i="1"/>
  <c r="K80" i="4" s="1"/>
  <c r="AB80" i="4" s="1"/>
  <c r="J72" i="1"/>
  <c r="J72" i="4" s="1"/>
  <c r="AA72" i="4" s="1"/>
  <c r="R72" i="1"/>
  <c r="R72" i="4" s="1"/>
  <c r="AI72" i="4" s="1"/>
  <c r="M72" i="1"/>
  <c r="M72" i="4" s="1"/>
  <c r="AD72" i="4" s="1"/>
  <c r="U72" i="1"/>
  <c r="U72" i="4" s="1"/>
  <c r="AL72" i="4" s="1"/>
  <c r="F72" i="1"/>
  <c r="F72" i="4" s="1"/>
  <c r="W72" i="4" s="1"/>
  <c r="P72" i="1"/>
  <c r="P72" i="4" s="1"/>
  <c r="AG72" i="4" s="1"/>
  <c r="I72" i="1"/>
  <c r="I72" i="4" s="1"/>
  <c r="Z72" i="4" s="1"/>
  <c r="T72" i="1"/>
  <c r="T72" i="4" s="1"/>
  <c r="AK72" i="4" s="1"/>
  <c r="N72" i="1"/>
  <c r="N72" i="4" s="1"/>
  <c r="AE72" i="4" s="1"/>
  <c r="G72" i="1"/>
  <c r="G72" i="4" s="1"/>
  <c r="X72" i="4" s="1"/>
  <c r="V72" i="1"/>
  <c r="V72" i="4" s="1"/>
  <c r="AM72" i="4" s="1"/>
  <c r="H72" i="1"/>
  <c r="H72" i="4" s="1"/>
  <c r="Y72" i="4" s="1"/>
  <c r="L72" i="1"/>
  <c r="L72" i="4" s="1"/>
  <c r="AC72" i="4" s="1"/>
  <c r="O72" i="1"/>
  <c r="O72" i="4" s="1"/>
  <c r="AF72" i="4" s="1"/>
  <c r="K72" i="1"/>
  <c r="K72" i="4" s="1"/>
  <c r="AB72" i="4" s="1"/>
  <c r="Q72" i="1"/>
  <c r="Q72" i="4" s="1"/>
  <c r="AH72" i="4" s="1"/>
  <c r="S72" i="1"/>
  <c r="S72" i="4" s="1"/>
  <c r="AJ72" i="4" s="1"/>
  <c r="J64" i="1"/>
  <c r="J64" i="4" s="1"/>
  <c r="AA64" i="4" s="1"/>
  <c r="R64" i="1"/>
  <c r="R64" i="4" s="1"/>
  <c r="AI64" i="4" s="1"/>
  <c r="M64" i="1"/>
  <c r="M64" i="4" s="1"/>
  <c r="AD64" i="4" s="1"/>
  <c r="U64" i="1"/>
  <c r="U64" i="4" s="1"/>
  <c r="AL64" i="4" s="1"/>
  <c r="N64" i="1"/>
  <c r="N64" i="4" s="1"/>
  <c r="AE64" i="4" s="1"/>
  <c r="G64" i="1"/>
  <c r="G64" i="4" s="1"/>
  <c r="X64" i="4" s="1"/>
  <c r="Q64" i="1"/>
  <c r="Q64" i="4" s="1"/>
  <c r="AH64" i="4" s="1"/>
  <c r="H64" i="1"/>
  <c r="H64" i="4" s="1"/>
  <c r="Y64" i="4" s="1"/>
  <c r="V64" i="1"/>
  <c r="V64" i="4" s="1"/>
  <c r="AM64" i="4" s="1"/>
  <c r="O64" i="1"/>
  <c r="O64" i="4" s="1"/>
  <c r="AF64" i="4" s="1"/>
  <c r="P64" i="1"/>
  <c r="P64" i="4" s="1"/>
  <c r="AG64" i="4" s="1"/>
  <c r="F64" i="1"/>
  <c r="F64" i="4" s="1"/>
  <c r="W64" i="4" s="1"/>
  <c r="T64" i="1"/>
  <c r="T64" i="4" s="1"/>
  <c r="AK64" i="4" s="1"/>
  <c r="I64" i="1"/>
  <c r="I64" i="4" s="1"/>
  <c r="Z64" i="4" s="1"/>
  <c r="K64" i="1"/>
  <c r="K64" i="4" s="1"/>
  <c r="AB64" i="4" s="1"/>
  <c r="L64" i="1"/>
  <c r="L64" i="4" s="1"/>
  <c r="AC64" i="4" s="1"/>
  <c r="S64" i="1"/>
  <c r="S64" i="4" s="1"/>
  <c r="AJ64" i="4" s="1"/>
  <c r="G40" i="1"/>
  <c r="G40" i="4" s="1"/>
  <c r="X40" i="4" s="1"/>
  <c r="O40" i="1"/>
  <c r="O40" i="4" s="1"/>
  <c r="AF40" i="4" s="1"/>
  <c r="I40" i="1"/>
  <c r="I40" i="4" s="1"/>
  <c r="Z40" i="4" s="1"/>
  <c r="Q40" i="1"/>
  <c r="Q40" i="4" s="1"/>
  <c r="AH40" i="4" s="1"/>
  <c r="F40" i="1"/>
  <c r="F40" i="4" s="1"/>
  <c r="W40" i="4" s="1"/>
  <c r="R40" i="1"/>
  <c r="R40" i="4" s="1"/>
  <c r="AI40" i="4" s="1"/>
  <c r="K40" i="1"/>
  <c r="K40" i="4" s="1"/>
  <c r="AB40" i="4" s="1"/>
  <c r="U40" i="1"/>
  <c r="U40" i="4" s="1"/>
  <c r="AL40" i="4" s="1"/>
  <c r="L40" i="1"/>
  <c r="L40" i="4" s="1"/>
  <c r="AC40" i="4" s="1"/>
  <c r="P40" i="1"/>
  <c r="P40" i="4" s="1"/>
  <c r="AG40" i="4" s="1"/>
  <c r="H40" i="1"/>
  <c r="H40" i="4" s="1"/>
  <c r="Y40" i="4" s="1"/>
  <c r="N40" i="1"/>
  <c r="N40" i="4" s="1"/>
  <c r="AE40" i="4" s="1"/>
  <c r="V40" i="1"/>
  <c r="V40" i="4" s="1"/>
  <c r="AM40" i="4" s="1"/>
  <c r="J40" i="1"/>
  <c r="J40" i="4" s="1"/>
  <c r="AA40" i="4" s="1"/>
  <c r="M40" i="1"/>
  <c r="M40" i="4" s="1"/>
  <c r="AD40" i="4" s="1"/>
  <c r="T40" i="1"/>
  <c r="T40" i="4" s="1"/>
  <c r="AK40" i="4" s="1"/>
  <c r="S40" i="1"/>
  <c r="S40" i="4" s="1"/>
  <c r="AJ40" i="4" s="1"/>
  <c r="G8" i="1"/>
  <c r="O8" i="1"/>
  <c r="I8" i="1"/>
  <c r="Q8" i="1"/>
  <c r="F8" i="1"/>
  <c r="R8" i="1"/>
  <c r="K8" i="1"/>
  <c r="U8" i="1"/>
  <c r="N8" i="1"/>
  <c r="T8" i="1"/>
  <c r="V8" i="1"/>
  <c r="J8" i="1"/>
  <c r="L8" i="1"/>
  <c r="H8" i="1"/>
  <c r="M8" i="1"/>
  <c r="P8" i="1"/>
  <c r="S8" i="1"/>
  <c r="N504" i="1"/>
  <c r="N504" i="4" s="1"/>
  <c r="AE504" i="4" s="1"/>
  <c r="F504" i="1"/>
  <c r="F504" i="4" s="1"/>
  <c r="W504" i="4" s="1"/>
  <c r="R500" i="1"/>
  <c r="R500" i="4" s="1"/>
  <c r="AI500" i="4" s="1"/>
  <c r="J500" i="1"/>
  <c r="J500" i="4" s="1"/>
  <c r="AA500" i="4" s="1"/>
  <c r="V496" i="1"/>
  <c r="V496" i="4" s="1"/>
  <c r="AM496" i="4" s="1"/>
  <c r="N496" i="1"/>
  <c r="N496" i="4" s="1"/>
  <c r="AE496" i="4" s="1"/>
  <c r="F496" i="1"/>
  <c r="F496" i="4" s="1"/>
  <c r="W496" i="4" s="1"/>
  <c r="O495" i="1"/>
  <c r="O495" i="4" s="1"/>
  <c r="AF495" i="4" s="1"/>
  <c r="G495" i="1"/>
  <c r="G495" i="4" s="1"/>
  <c r="X495" i="4" s="1"/>
  <c r="P494" i="1"/>
  <c r="P494" i="4" s="1"/>
  <c r="AG494" i="4" s="1"/>
  <c r="H494" i="1"/>
  <c r="H494" i="4" s="1"/>
  <c r="Y494" i="4" s="1"/>
  <c r="R492" i="1"/>
  <c r="R492" i="4" s="1"/>
  <c r="AI492" i="4" s="1"/>
  <c r="J492" i="1"/>
  <c r="J492" i="4" s="1"/>
  <c r="AA492" i="4" s="1"/>
  <c r="S491" i="1"/>
  <c r="S491" i="4" s="1"/>
  <c r="AJ491" i="4" s="1"/>
  <c r="K491" i="1"/>
  <c r="K491" i="4" s="1"/>
  <c r="AB491" i="4" s="1"/>
  <c r="T490" i="1"/>
  <c r="T490" i="4" s="1"/>
  <c r="AK490" i="4" s="1"/>
  <c r="L490" i="1"/>
  <c r="L490" i="4" s="1"/>
  <c r="AC490" i="4" s="1"/>
  <c r="V488" i="1"/>
  <c r="V488" i="4" s="1"/>
  <c r="AM488" i="4" s="1"/>
  <c r="N488" i="1"/>
  <c r="N488" i="4" s="1"/>
  <c r="AE488" i="4" s="1"/>
  <c r="F488" i="1"/>
  <c r="F488" i="4" s="1"/>
  <c r="W488" i="4" s="1"/>
  <c r="O487" i="1"/>
  <c r="O487" i="4" s="1"/>
  <c r="AF487" i="4" s="1"/>
  <c r="G487" i="1"/>
  <c r="G487" i="4" s="1"/>
  <c r="X487" i="4" s="1"/>
  <c r="P486" i="1"/>
  <c r="P486" i="4" s="1"/>
  <c r="AG486" i="4" s="1"/>
  <c r="H486" i="1"/>
  <c r="H486" i="4" s="1"/>
  <c r="Y486" i="4" s="1"/>
  <c r="R484" i="1"/>
  <c r="R484" i="4" s="1"/>
  <c r="AI484" i="4" s="1"/>
  <c r="J484" i="1"/>
  <c r="J484" i="4" s="1"/>
  <c r="AA484" i="4" s="1"/>
  <c r="S483" i="1"/>
  <c r="S483" i="4" s="1"/>
  <c r="AJ483" i="4" s="1"/>
  <c r="K483" i="1"/>
  <c r="K483" i="4" s="1"/>
  <c r="AB483" i="4" s="1"/>
  <c r="T482" i="1"/>
  <c r="T482" i="4" s="1"/>
  <c r="AK482" i="4" s="1"/>
  <c r="L482" i="1"/>
  <c r="L482" i="4" s="1"/>
  <c r="AC482" i="4" s="1"/>
  <c r="V480" i="1"/>
  <c r="V480" i="4" s="1"/>
  <c r="AM480" i="4" s="1"/>
  <c r="N480" i="1"/>
  <c r="N480" i="4" s="1"/>
  <c r="AE480" i="4" s="1"/>
  <c r="F480" i="1"/>
  <c r="F480" i="4" s="1"/>
  <c r="W480" i="4" s="1"/>
  <c r="O479" i="1"/>
  <c r="O479" i="4" s="1"/>
  <c r="AF479" i="4" s="1"/>
  <c r="G479" i="1"/>
  <c r="G479" i="4" s="1"/>
  <c r="X479" i="4" s="1"/>
  <c r="P478" i="1"/>
  <c r="P478" i="4" s="1"/>
  <c r="AG478" i="4" s="1"/>
  <c r="H478" i="1"/>
  <c r="H478" i="4" s="1"/>
  <c r="Y478" i="4" s="1"/>
  <c r="R476" i="1"/>
  <c r="R476" i="4" s="1"/>
  <c r="AI476" i="4" s="1"/>
  <c r="J476" i="1"/>
  <c r="J476" i="4" s="1"/>
  <c r="AA476" i="4" s="1"/>
  <c r="S475" i="1"/>
  <c r="S475" i="4" s="1"/>
  <c r="AJ475" i="4" s="1"/>
  <c r="K475" i="1"/>
  <c r="K475" i="4" s="1"/>
  <c r="AB475" i="4" s="1"/>
  <c r="T474" i="1"/>
  <c r="T474" i="4" s="1"/>
  <c r="AK474" i="4" s="1"/>
  <c r="L474" i="1"/>
  <c r="L474" i="4" s="1"/>
  <c r="AC474" i="4" s="1"/>
  <c r="V472" i="1"/>
  <c r="V472" i="4" s="1"/>
  <c r="AM472" i="4" s="1"/>
  <c r="N472" i="1"/>
  <c r="N472" i="4" s="1"/>
  <c r="AE472" i="4" s="1"/>
  <c r="F472" i="1"/>
  <c r="F472" i="4" s="1"/>
  <c r="W472" i="4" s="1"/>
  <c r="O471" i="1"/>
  <c r="O471" i="4" s="1"/>
  <c r="AF471" i="4" s="1"/>
  <c r="P470" i="1"/>
  <c r="P470" i="4" s="1"/>
  <c r="AG470" i="4" s="1"/>
  <c r="H470" i="1"/>
  <c r="H470" i="4" s="1"/>
  <c r="Y470" i="4" s="1"/>
  <c r="K468" i="1"/>
  <c r="K468" i="4" s="1"/>
  <c r="AB468" i="4" s="1"/>
  <c r="P467" i="1"/>
  <c r="P467" i="4" s="1"/>
  <c r="AG467" i="4" s="1"/>
  <c r="T466" i="1"/>
  <c r="T466" i="4" s="1"/>
  <c r="AK466" i="4" s="1"/>
  <c r="H466" i="1"/>
  <c r="H466" i="4" s="1"/>
  <c r="Y466" i="4" s="1"/>
  <c r="O464" i="1"/>
  <c r="O464" i="4" s="1"/>
  <c r="AF464" i="4" s="1"/>
  <c r="T463" i="1"/>
  <c r="T463" i="4" s="1"/>
  <c r="AK463" i="4" s="1"/>
  <c r="L462" i="1"/>
  <c r="L462" i="4" s="1"/>
  <c r="AC462" i="4" s="1"/>
  <c r="S460" i="1"/>
  <c r="S460" i="4" s="1"/>
  <c r="AJ460" i="4" s="1"/>
  <c r="G460" i="1"/>
  <c r="G460" i="4" s="1"/>
  <c r="X460" i="4" s="1"/>
  <c r="K459" i="1"/>
  <c r="K459" i="4" s="1"/>
  <c r="AB459" i="4" s="1"/>
  <c r="M458" i="1"/>
  <c r="M458" i="4" s="1"/>
  <c r="AD458" i="4" s="1"/>
  <c r="O456" i="1"/>
  <c r="O456" i="4" s="1"/>
  <c r="AF456" i="4" s="1"/>
  <c r="Q454" i="1"/>
  <c r="Q454" i="4" s="1"/>
  <c r="AH454" i="4" s="1"/>
  <c r="S452" i="1"/>
  <c r="S452" i="4" s="1"/>
  <c r="AJ452" i="4" s="1"/>
  <c r="T451" i="1"/>
  <c r="T451" i="4" s="1"/>
  <c r="AK451" i="4" s="1"/>
  <c r="U450" i="1"/>
  <c r="U450" i="4" s="1"/>
  <c r="AL450" i="4" s="1"/>
  <c r="G448" i="1"/>
  <c r="G448" i="4" s="1"/>
  <c r="X448" i="4" s="1"/>
  <c r="I446" i="1"/>
  <c r="I446" i="4" s="1"/>
  <c r="Z446" i="4" s="1"/>
  <c r="K444" i="1"/>
  <c r="K444" i="4" s="1"/>
  <c r="AB444" i="4" s="1"/>
  <c r="L443" i="1"/>
  <c r="L443" i="4" s="1"/>
  <c r="AC443" i="4" s="1"/>
  <c r="M442" i="1"/>
  <c r="M442" i="4" s="1"/>
  <c r="AD442" i="4" s="1"/>
  <c r="O440" i="1"/>
  <c r="O440" i="4" s="1"/>
  <c r="AF440" i="4" s="1"/>
  <c r="Q438" i="1"/>
  <c r="Q438" i="4" s="1"/>
  <c r="AH438" i="4" s="1"/>
  <c r="S436" i="1"/>
  <c r="S436" i="4" s="1"/>
  <c r="AJ436" i="4" s="1"/>
  <c r="T435" i="1"/>
  <c r="T435" i="4" s="1"/>
  <c r="AK435" i="4" s="1"/>
  <c r="U434" i="1"/>
  <c r="U434" i="4" s="1"/>
  <c r="AL434" i="4" s="1"/>
  <c r="G432" i="1"/>
  <c r="G432" i="4" s="1"/>
  <c r="X432" i="4" s="1"/>
  <c r="I430" i="1"/>
  <c r="I430" i="4" s="1"/>
  <c r="Z430" i="4" s="1"/>
  <c r="K428" i="1"/>
  <c r="K428" i="4" s="1"/>
  <c r="AB428" i="4" s="1"/>
  <c r="L427" i="1"/>
  <c r="L427" i="4" s="1"/>
  <c r="AC427" i="4" s="1"/>
  <c r="M426" i="1"/>
  <c r="M426" i="4" s="1"/>
  <c r="AD426" i="4" s="1"/>
  <c r="T422" i="1"/>
  <c r="T422" i="4" s="1"/>
  <c r="AK422" i="4" s="1"/>
  <c r="K420" i="1"/>
  <c r="K420" i="4" s="1"/>
  <c r="AB420" i="4" s="1"/>
  <c r="G419" i="1"/>
  <c r="G419" i="4" s="1"/>
  <c r="X419" i="4" s="1"/>
  <c r="H416" i="1"/>
  <c r="H416" i="4" s="1"/>
  <c r="Y416" i="4" s="1"/>
  <c r="R414" i="1"/>
  <c r="R414" i="4" s="1"/>
  <c r="AI414" i="4" s="1"/>
  <c r="T411" i="1"/>
  <c r="T411" i="4" s="1"/>
  <c r="AK411" i="4" s="1"/>
  <c r="M410" i="1"/>
  <c r="M410" i="4" s="1"/>
  <c r="AD410" i="4" s="1"/>
  <c r="G406" i="1"/>
  <c r="G406" i="4" s="1"/>
  <c r="X406" i="4" s="1"/>
  <c r="Q404" i="1"/>
  <c r="Q404" i="4" s="1"/>
  <c r="AH404" i="4" s="1"/>
  <c r="H403" i="1"/>
  <c r="H403" i="4" s="1"/>
  <c r="Y403" i="4" s="1"/>
  <c r="G398" i="1"/>
  <c r="G398" i="4" s="1"/>
  <c r="X398" i="4" s="1"/>
  <c r="N396" i="1"/>
  <c r="N396" i="4" s="1"/>
  <c r="AE396" i="4" s="1"/>
  <c r="I386" i="1"/>
  <c r="I386" i="4" s="1"/>
  <c r="Z386" i="4" s="1"/>
  <c r="O376" i="1"/>
  <c r="O376" i="4" s="1"/>
  <c r="AF376" i="4" s="1"/>
  <c r="J370" i="1"/>
  <c r="J370" i="4" s="1"/>
  <c r="AA370" i="4" s="1"/>
  <c r="V356" i="1"/>
  <c r="V356" i="4" s="1"/>
  <c r="AM356" i="4" s="1"/>
  <c r="T336" i="1"/>
  <c r="T336" i="4" s="1"/>
  <c r="AK336" i="4" s="1"/>
  <c r="H330" i="1"/>
  <c r="H330" i="4" s="1"/>
  <c r="Y330" i="4" s="1"/>
  <c r="J463" i="1"/>
  <c r="J463" i="4" s="1"/>
  <c r="AA463" i="4" s="1"/>
  <c r="R463" i="1"/>
  <c r="R463" i="4" s="1"/>
  <c r="AI463" i="4" s="1"/>
  <c r="F463" i="1"/>
  <c r="F463" i="4" s="1"/>
  <c r="W463" i="4" s="1"/>
  <c r="N463" i="1"/>
  <c r="N463" i="4" s="1"/>
  <c r="AE463" i="4" s="1"/>
  <c r="V463" i="1"/>
  <c r="V463" i="4" s="1"/>
  <c r="AM463" i="4" s="1"/>
  <c r="I463" i="1"/>
  <c r="I463" i="4" s="1"/>
  <c r="Z463" i="4" s="1"/>
  <c r="Q463" i="1"/>
  <c r="Q463" i="4" s="1"/>
  <c r="AH463" i="4" s="1"/>
  <c r="J455" i="1"/>
  <c r="J455" i="4" s="1"/>
  <c r="AA455" i="4" s="1"/>
  <c r="R455" i="1"/>
  <c r="R455" i="4" s="1"/>
  <c r="AI455" i="4" s="1"/>
  <c r="M455" i="1"/>
  <c r="M455" i="4" s="1"/>
  <c r="AD455" i="4" s="1"/>
  <c r="U455" i="1"/>
  <c r="U455" i="4" s="1"/>
  <c r="AL455" i="4" s="1"/>
  <c r="F455" i="1"/>
  <c r="F455" i="4" s="1"/>
  <c r="W455" i="4" s="1"/>
  <c r="N455" i="1"/>
  <c r="N455" i="4" s="1"/>
  <c r="AE455" i="4" s="1"/>
  <c r="V455" i="1"/>
  <c r="V455" i="4" s="1"/>
  <c r="AM455" i="4" s="1"/>
  <c r="I455" i="1"/>
  <c r="I455" i="4" s="1"/>
  <c r="Z455" i="4" s="1"/>
  <c r="Q455" i="1"/>
  <c r="Q455" i="4" s="1"/>
  <c r="AH455" i="4" s="1"/>
  <c r="J447" i="1"/>
  <c r="J447" i="4" s="1"/>
  <c r="AA447" i="4" s="1"/>
  <c r="R447" i="1"/>
  <c r="R447" i="4" s="1"/>
  <c r="AI447" i="4" s="1"/>
  <c r="M447" i="1"/>
  <c r="M447" i="4" s="1"/>
  <c r="AD447" i="4" s="1"/>
  <c r="U447" i="1"/>
  <c r="U447" i="4" s="1"/>
  <c r="AL447" i="4" s="1"/>
  <c r="F447" i="1"/>
  <c r="F447" i="4" s="1"/>
  <c r="W447" i="4" s="1"/>
  <c r="N447" i="1"/>
  <c r="N447" i="4" s="1"/>
  <c r="AE447" i="4" s="1"/>
  <c r="V447" i="1"/>
  <c r="V447" i="4" s="1"/>
  <c r="AM447" i="4" s="1"/>
  <c r="I447" i="1"/>
  <c r="I447" i="4" s="1"/>
  <c r="Z447" i="4" s="1"/>
  <c r="Q447" i="1"/>
  <c r="Q447" i="4" s="1"/>
  <c r="AH447" i="4" s="1"/>
  <c r="J439" i="1"/>
  <c r="J439" i="4" s="1"/>
  <c r="AA439" i="4" s="1"/>
  <c r="R439" i="1"/>
  <c r="R439" i="4" s="1"/>
  <c r="AI439" i="4" s="1"/>
  <c r="M439" i="1"/>
  <c r="M439" i="4" s="1"/>
  <c r="AD439" i="4" s="1"/>
  <c r="U439" i="1"/>
  <c r="U439" i="4" s="1"/>
  <c r="AL439" i="4" s="1"/>
  <c r="F439" i="1"/>
  <c r="F439" i="4" s="1"/>
  <c r="W439" i="4" s="1"/>
  <c r="N439" i="1"/>
  <c r="N439" i="4" s="1"/>
  <c r="AE439" i="4" s="1"/>
  <c r="V439" i="1"/>
  <c r="V439" i="4" s="1"/>
  <c r="AM439" i="4" s="1"/>
  <c r="I439" i="1"/>
  <c r="I439" i="4" s="1"/>
  <c r="Z439" i="4" s="1"/>
  <c r="Q439" i="1"/>
  <c r="Q439" i="4" s="1"/>
  <c r="AH439" i="4" s="1"/>
  <c r="J431" i="1"/>
  <c r="J431" i="4" s="1"/>
  <c r="AA431" i="4" s="1"/>
  <c r="R431" i="1"/>
  <c r="R431" i="4" s="1"/>
  <c r="AI431" i="4" s="1"/>
  <c r="M431" i="1"/>
  <c r="M431" i="4" s="1"/>
  <c r="AD431" i="4" s="1"/>
  <c r="U431" i="1"/>
  <c r="U431" i="4" s="1"/>
  <c r="AL431" i="4" s="1"/>
  <c r="F431" i="1"/>
  <c r="F431" i="4" s="1"/>
  <c r="W431" i="4" s="1"/>
  <c r="N431" i="1"/>
  <c r="N431" i="4" s="1"/>
  <c r="AE431" i="4" s="1"/>
  <c r="V431" i="1"/>
  <c r="V431" i="4" s="1"/>
  <c r="AM431" i="4" s="1"/>
  <c r="I431" i="1"/>
  <c r="I431" i="4" s="1"/>
  <c r="Z431" i="4" s="1"/>
  <c r="Q431" i="1"/>
  <c r="Q431" i="4" s="1"/>
  <c r="AH431" i="4" s="1"/>
  <c r="G423" i="1"/>
  <c r="G423" i="4" s="1"/>
  <c r="X423" i="4" s="1"/>
  <c r="O423" i="1"/>
  <c r="O423" i="4" s="1"/>
  <c r="AF423" i="4" s="1"/>
  <c r="J423" i="1"/>
  <c r="J423" i="4" s="1"/>
  <c r="AA423" i="4" s="1"/>
  <c r="R423" i="1"/>
  <c r="R423" i="4" s="1"/>
  <c r="AI423" i="4" s="1"/>
  <c r="P423" i="1"/>
  <c r="P423" i="4" s="1"/>
  <c r="AG423" i="4" s="1"/>
  <c r="I423" i="1"/>
  <c r="I423" i="4" s="1"/>
  <c r="Z423" i="4" s="1"/>
  <c r="T423" i="1"/>
  <c r="T423" i="4" s="1"/>
  <c r="AK423" i="4" s="1"/>
  <c r="K423" i="1"/>
  <c r="K423" i="4" s="1"/>
  <c r="AB423" i="4" s="1"/>
  <c r="U423" i="1"/>
  <c r="U423" i="4" s="1"/>
  <c r="AL423" i="4" s="1"/>
  <c r="N423" i="1"/>
  <c r="N423" i="4" s="1"/>
  <c r="AE423" i="4" s="1"/>
  <c r="G415" i="1"/>
  <c r="G415" i="4" s="1"/>
  <c r="X415" i="4" s="1"/>
  <c r="O415" i="1"/>
  <c r="O415" i="4" s="1"/>
  <c r="AF415" i="4" s="1"/>
  <c r="J415" i="1"/>
  <c r="J415" i="4" s="1"/>
  <c r="AA415" i="4" s="1"/>
  <c r="R415" i="1"/>
  <c r="R415" i="4" s="1"/>
  <c r="AI415" i="4" s="1"/>
  <c r="H415" i="1"/>
  <c r="H415" i="4" s="1"/>
  <c r="Y415" i="4" s="1"/>
  <c r="S415" i="1"/>
  <c r="S415" i="4" s="1"/>
  <c r="AJ415" i="4" s="1"/>
  <c r="P415" i="1"/>
  <c r="P415" i="4" s="1"/>
  <c r="AG415" i="4" s="1"/>
  <c r="I415" i="1"/>
  <c r="I415" i="4" s="1"/>
  <c r="Z415" i="4" s="1"/>
  <c r="U415" i="1"/>
  <c r="U415" i="4" s="1"/>
  <c r="AL415" i="4" s="1"/>
  <c r="K415" i="1"/>
  <c r="K415" i="4" s="1"/>
  <c r="AB415" i="4" s="1"/>
  <c r="V415" i="1"/>
  <c r="V415" i="4" s="1"/>
  <c r="AM415" i="4" s="1"/>
  <c r="N415" i="1"/>
  <c r="N415" i="4" s="1"/>
  <c r="AE415" i="4" s="1"/>
  <c r="G407" i="1"/>
  <c r="G407" i="4" s="1"/>
  <c r="X407" i="4" s="1"/>
  <c r="O407" i="1"/>
  <c r="O407" i="4" s="1"/>
  <c r="AF407" i="4" s="1"/>
  <c r="J407" i="1"/>
  <c r="J407" i="4" s="1"/>
  <c r="AA407" i="4" s="1"/>
  <c r="R407" i="1"/>
  <c r="R407" i="4" s="1"/>
  <c r="AI407" i="4" s="1"/>
  <c r="P407" i="1"/>
  <c r="P407" i="4" s="1"/>
  <c r="AG407" i="4" s="1"/>
  <c r="F407" i="1"/>
  <c r="F407" i="4" s="1"/>
  <c r="W407" i="4" s="1"/>
  <c r="S407" i="1"/>
  <c r="S407" i="4" s="1"/>
  <c r="AJ407" i="4" s="1"/>
  <c r="K407" i="1"/>
  <c r="K407" i="4" s="1"/>
  <c r="AB407" i="4" s="1"/>
  <c r="V407" i="1"/>
  <c r="V407" i="4" s="1"/>
  <c r="AM407" i="4" s="1"/>
  <c r="L407" i="1"/>
  <c r="L407" i="4" s="1"/>
  <c r="AC407" i="4" s="1"/>
  <c r="Q407" i="1"/>
  <c r="Q407" i="4" s="1"/>
  <c r="AH407" i="4" s="1"/>
  <c r="G399" i="1"/>
  <c r="G399" i="4" s="1"/>
  <c r="X399" i="4" s="1"/>
  <c r="O399" i="1"/>
  <c r="O399" i="4" s="1"/>
  <c r="AF399" i="4" s="1"/>
  <c r="J399" i="1"/>
  <c r="J399" i="4" s="1"/>
  <c r="AA399" i="4" s="1"/>
  <c r="R399" i="1"/>
  <c r="R399" i="4" s="1"/>
  <c r="AI399" i="4" s="1"/>
  <c r="H399" i="1"/>
  <c r="H399" i="4" s="1"/>
  <c r="Y399" i="4" s="1"/>
  <c r="S399" i="1"/>
  <c r="S399" i="4" s="1"/>
  <c r="AJ399" i="4" s="1"/>
  <c r="M399" i="1"/>
  <c r="M399" i="4" s="1"/>
  <c r="AD399" i="4" s="1"/>
  <c r="I399" i="1"/>
  <c r="I399" i="4" s="1"/>
  <c r="Z399" i="4" s="1"/>
  <c r="V399" i="1"/>
  <c r="V399" i="4" s="1"/>
  <c r="AM399" i="4" s="1"/>
  <c r="N399" i="1"/>
  <c r="N399" i="4" s="1"/>
  <c r="AE399" i="4" s="1"/>
  <c r="P399" i="1"/>
  <c r="P399" i="4" s="1"/>
  <c r="AG399" i="4" s="1"/>
  <c r="F399" i="1"/>
  <c r="F399" i="4" s="1"/>
  <c r="W399" i="4" s="1"/>
  <c r="U399" i="1"/>
  <c r="U399" i="4" s="1"/>
  <c r="AL399" i="4" s="1"/>
  <c r="G391" i="1"/>
  <c r="G391" i="4" s="1"/>
  <c r="X391" i="4" s="1"/>
  <c r="O391" i="1"/>
  <c r="O391" i="4" s="1"/>
  <c r="AF391" i="4" s="1"/>
  <c r="J391" i="1"/>
  <c r="J391" i="4" s="1"/>
  <c r="AA391" i="4" s="1"/>
  <c r="R391" i="1"/>
  <c r="R391" i="4" s="1"/>
  <c r="AI391" i="4" s="1"/>
  <c r="P391" i="1"/>
  <c r="P391" i="4" s="1"/>
  <c r="AG391" i="4" s="1"/>
  <c r="K391" i="1"/>
  <c r="K391" i="4" s="1"/>
  <c r="AB391" i="4" s="1"/>
  <c r="U391" i="1"/>
  <c r="U391" i="4" s="1"/>
  <c r="AL391" i="4" s="1"/>
  <c r="Q391" i="1"/>
  <c r="Q391" i="4" s="1"/>
  <c r="AH391" i="4" s="1"/>
  <c r="S391" i="1"/>
  <c r="S391" i="4" s="1"/>
  <c r="AJ391" i="4" s="1"/>
  <c r="H391" i="1"/>
  <c r="H391" i="4" s="1"/>
  <c r="Y391" i="4" s="1"/>
  <c r="V391" i="1"/>
  <c r="V391" i="4" s="1"/>
  <c r="AM391" i="4" s="1"/>
  <c r="I391" i="1"/>
  <c r="I391" i="4" s="1"/>
  <c r="Z391" i="4" s="1"/>
  <c r="L391" i="1"/>
  <c r="L391" i="4" s="1"/>
  <c r="AC391" i="4" s="1"/>
  <c r="N391" i="1"/>
  <c r="N391" i="4" s="1"/>
  <c r="AE391" i="4" s="1"/>
  <c r="F383" i="1"/>
  <c r="F383" i="4" s="1"/>
  <c r="W383" i="4" s="1"/>
  <c r="I383" i="1"/>
  <c r="I383" i="4" s="1"/>
  <c r="Z383" i="4" s="1"/>
  <c r="O383" i="1"/>
  <c r="O383" i="4" s="1"/>
  <c r="AF383" i="4" s="1"/>
  <c r="J383" i="1"/>
  <c r="J383" i="4" s="1"/>
  <c r="AA383" i="4" s="1"/>
  <c r="R383" i="1"/>
  <c r="R383" i="4" s="1"/>
  <c r="AI383" i="4" s="1"/>
  <c r="H383" i="1"/>
  <c r="H383" i="4" s="1"/>
  <c r="Y383" i="4" s="1"/>
  <c r="T383" i="1"/>
  <c r="T383" i="4" s="1"/>
  <c r="AK383" i="4" s="1"/>
  <c r="M383" i="1"/>
  <c r="M383" i="4" s="1"/>
  <c r="AD383" i="4" s="1"/>
  <c r="G383" i="1"/>
  <c r="G383" i="4" s="1"/>
  <c r="X383" i="4" s="1"/>
  <c r="S383" i="1"/>
  <c r="S383" i="4" s="1"/>
  <c r="AJ383" i="4" s="1"/>
  <c r="N383" i="1"/>
  <c r="N383" i="4" s="1"/>
  <c r="AE383" i="4" s="1"/>
  <c r="P383" i="1"/>
  <c r="P383" i="4" s="1"/>
  <c r="AG383" i="4" s="1"/>
  <c r="U383" i="1"/>
  <c r="U383" i="4" s="1"/>
  <c r="AL383" i="4" s="1"/>
  <c r="V383" i="1"/>
  <c r="V383" i="4" s="1"/>
  <c r="AM383" i="4" s="1"/>
  <c r="L383" i="1"/>
  <c r="L383" i="4" s="1"/>
  <c r="AC383" i="4" s="1"/>
  <c r="F375" i="1"/>
  <c r="F375" i="4" s="1"/>
  <c r="W375" i="4" s="1"/>
  <c r="N375" i="1"/>
  <c r="N375" i="4" s="1"/>
  <c r="AE375" i="4" s="1"/>
  <c r="V375" i="1"/>
  <c r="V375" i="4" s="1"/>
  <c r="AM375" i="4" s="1"/>
  <c r="I375" i="1"/>
  <c r="I375" i="4" s="1"/>
  <c r="Z375" i="4" s="1"/>
  <c r="Q375" i="1"/>
  <c r="Q375" i="4" s="1"/>
  <c r="AH375" i="4" s="1"/>
  <c r="M375" i="1"/>
  <c r="M375" i="4" s="1"/>
  <c r="AD375" i="4" s="1"/>
  <c r="G375" i="1"/>
  <c r="G375" i="4" s="1"/>
  <c r="X375" i="4" s="1"/>
  <c r="R375" i="1"/>
  <c r="R375" i="4" s="1"/>
  <c r="AI375" i="4" s="1"/>
  <c r="P375" i="1"/>
  <c r="P375" i="4" s="1"/>
  <c r="AG375" i="4" s="1"/>
  <c r="H375" i="1"/>
  <c r="H375" i="4" s="1"/>
  <c r="Y375" i="4" s="1"/>
  <c r="U375" i="1"/>
  <c r="U375" i="4" s="1"/>
  <c r="AL375" i="4" s="1"/>
  <c r="O375" i="1"/>
  <c r="O375" i="4" s="1"/>
  <c r="AF375" i="4" s="1"/>
  <c r="L375" i="1"/>
  <c r="L375" i="4" s="1"/>
  <c r="AC375" i="4" s="1"/>
  <c r="S375" i="1"/>
  <c r="S375" i="4" s="1"/>
  <c r="AJ375" i="4" s="1"/>
  <c r="K375" i="1"/>
  <c r="K375" i="4" s="1"/>
  <c r="AB375" i="4" s="1"/>
  <c r="F367" i="1"/>
  <c r="F367" i="4" s="1"/>
  <c r="W367" i="4" s="1"/>
  <c r="N367" i="1"/>
  <c r="N367" i="4" s="1"/>
  <c r="AE367" i="4" s="1"/>
  <c r="V367" i="1"/>
  <c r="V367" i="4" s="1"/>
  <c r="AM367" i="4" s="1"/>
  <c r="I367" i="1"/>
  <c r="I367" i="4" s="1"/>
  <c r="Z367" i="4" s="1"/>
  <c r="Q367" i="1"/>
  <c r="Q367" i="4" s="1"/>
  <c r="AH367" i="4" s="1"/>
  <c r="K367" i="1"/>
  <c r="K367" i="4" s="1"/>
  <c r="AB367" i="4" s="1"/>
  <c r="U367" i="1"/>
  <c r="U367" i="4" s="1"/>
  <c r="AL367" i="4" s="1"/>
  <c r="O367" i="1"/>
  <c r="O367" i="4" s="1"/>
  <c r="AF367" i="4" s="1"/>
  <c r="J367" i="1"/>
  <c r="J367" i="4" s="1"/>
  <c r="AA367" i="4" s="1"/>
  <c r="P367" i="1"/>
  <c r="P367" i="4" s="1"/>
  <c r="AG367" i="4" s="1"/>
  <c r="R367" i="1"/>
  <c r="R367" i="4" s="1"/>
  <c r="AI367" i="4" s="1"/>
  <c r="H367" i="1"/>
  <c r="H367" i="4" s="1"/>
  <c r="Y367" i="4" s="1"/>
  <c r="L367" i="1"/>
  <c r="L367" i="4" s="1"/>
  <c r="AC367" i="4" s="1"/>
  <c r="M367" i="1"/>
  <c r="M367" i="4" s="1"/>
  <c r="AD367" i="4" s="1"/>
  <c r="T367" i="1"/>
  <c r="T367" i="4" s="1"/>
  <c r="AK367" i="4" s="1"/>
  <c r="G367" i="1"/>
  <c r="G367" i="4" s="1"/>
  <c r="X367" i="4" s="1"/>
  <c r="F359" i="1"/>
  <c r="F359" i="4" s="1"/>
  <c r="W359" i="4" s="1"/>
  <c r="N359" i="1"/>
  <c r="N359" i="4" s="1"/>
  <c r="AE359" i="4" s="1"/>
  <c r="V359" i="1"/>
  <c r="V359" i="4" s="1"/>
  <c r="AM359" i="4" s="1"/>
  <c r="I359" i="1"/>
  <c r="I359" i="4" s="1"/>
  <c r="Z359" i="4" s="1"/>
  <c r="Q359" i="1"/>
  <c r="Q359" i="4" s="1"/>
  <c r="AH359" i="4" s="1"/>
  <c r="H359" i="1"/>
  <c r="H359" i="4" s="1"/>
  <c r="Y359" i="4" s="1"/>
  <c r="S359" i="1"/>
  <c r="S359" i="4" s="1"/>
  <c r="AJ359" i="4" s="1"/>
  <c r="L359" i="1"/>
  <c r="L359" i="4" s="1"/>
  <c r="AC359" i="4" s="1"/>
  <c r="R359" i="1"/>
  <c r="R359" i="4" s="1"/>
  <c r="AI359" i="4" s="1"/>
  <c r="J359" i="1"/>
  <c r="J359" i="4" s="1"/>
  <c r="AA359" i="4" s="1"/>
  <c r="K359" i="1"/>
  <c r="K359" i="4" s="1"/>
  <c r="AB359" i="4" s="1"/>
  <c r="P359" i="1"/>
  <c r="P359" i="4" s="1"/>
  <c r="AG359" i="4" s="1"/>
  <c r="G359" i="1"/>
  <c r="G359" i="4" s="1"/>
  <c r="X359" i="4" s="1"/>
  <c r="O359" i="1"/>
  <c r="O359" i="4" s="1"/>
  <c r="AF359" i="4" s="1"/>
  <c r="T359" i="1"/>
  <c r="T359" i="4" s="1"/>
  <c r="AK359" i="4" s="1"/>
  <c r="U359" i="1"/>
  <c r="U359" i="4" s="1"/>
  <c r="AL359" i="4" s="1"/>
  <c r="F351" i="1"/>
  <c r="F351" i="4" s="1"/>
  <c r="W351" i="4" s="1"/>
  <c r="N351" i="1"/>
  <c r="N351" i="4" s="1"/>
  <c r="AE351" i="4" s="1"/>
  <c r="V351" i="1"/>
  <c r="V351" i="4" s="1"/>
  <c r="AM351" i="4" s="1"/>
  <c r="I351" i="1"/>
  <c r="I351" i="4" s="1"/>
  <c r="Z351" i="4" s="1"/>
  <c r="Q351" i="1"/>
  <c r="Q351" i="4" s="1"/>
  <c r="AH351" i="4" s="1"/>
  <c r="P351" i="1"/>
  <c r="P351" i="4" s="1"/>
  <c r="AG351" i="4" s="1"/>
  <c r="J351" i="1"/>
  <c r="J351" i="4" s="1"/>
  <c r="AA351" i="4" s="1"/>
  <c r="T351" i="1"/>
  <c r="T351" i="4" s="1"/>
  <c r="AK351" i="4" s="1"/>
  <c r="L351" i="1"/>
  <c r="L351" i="4" s="1"/>
  <c r="AC351" i="4" s="1"/>
  <c r="R351" i="1"/>
  <c r="R351" i="4" s="1"/>
  <c r="AI351" i="4" s="1"/>
  <c r="S351" i="1"/>
  <c r="S351" i="4" s="1"/>
  <c r="AJ351" i="4" s="1"/>
  <c r="K351" i="1"/>
  <c r="K351" i="4" s="1"/>
  <c r="AB351" i="4" s="1"/>
  <c r="H351" i="1"/>
  <c r="H351" i="4" s="1"/>
  <c r="Y351" i="4" s="1"/>
  <c r="M351" i="1"/>
  <c r="M351" i="4" s="1"/>
  <c r="AD351" i="4" s="1"/>
  <c r="O351" i="1"/>
  <c r="O351" i="4" s="1"/>
  <c r="AF351" i="4" s="1"/>
  <c r="F343" i="1"/>
  <c r="F343" i="4" s="1"/>
  <c r="W343" i="4" s="1"/>
  <c r="N343" i="1"/>
  <c r="N343" i="4" s="1"/>
  <c r="AE343" i="4" s="1"/>
  <c r="V343" i="1"/>
  <c r="V343" i="4" s="1"/>
  <c r="AM343" i="4" s="1"/>
  <c r="I343" i="1"/>
  <c r="I343" i="4" s="1"/>
  <c r="Z343" i="4" s="1"/>
  <c r="Q343" i="1"/>
  <c r="Q343" i="4" s="1"/>
  <c r="AH343" i="4" s="1"/>
  <c r="M343" i="1"/>
  <c r="M343" i="4" s="1"/>
  <c r="AD343" i="4" s="1"/>
  <c r="G343" i="1"/>
  <c r="G343" i="4" s="1"/>
  <c r="X343" i="4" s="1"/>
  <c r="R343" i="1"/>
  <c r="R343" i="4" s="1"/>
  <c r="AI343" i="4" s="1"/>
  <c r="T343" i="1"/>
  <c r="T343" i="4" s="1"/>
  <c r="AK343" i="4" s="1"/>
  <c r="K343" i="1"/>
  <c r="K343" i="4" s="1"/>
  <c r="AB343" i="4" s="1"/>
  <c r="L343" i="1"/>
  <c r="L343" i="4" s="1"/>
  <c r="AC343" i="4" s="1"/>
  <c r="S343" i="1"/>
  <c r="S343" i="4" s="1"/>
  <c r="AJ343" i="4" s="1"/>
  <c r="U343" i="1"/>
  <c r="U343" i="4" s="1"/>
  <c r="AL343" i="4" s="1"/>
  <c r="H343" i="1"/>
  <c r="H343" i="4" s="1"/>
  <c r="Y343" i="4" s="1"/>
  <c r="J343" i="1"/>
  <c r="J343" i="4" s="1"/>
  <c r="AA343" i="4" s="1"/>
  <c r="P343" i="1"/>
  <c r="P343" i="4" s="1"/>
  <c r="AG343" i="4" s="1"/>
  <c r="F335" i="1"/>
  <c r="F335" i="4" s="1"/>
  <c r="W335" i="4" s="1"/>
  <c r="N335" i="1"/>
  <c r="N335" i="4" s="1"/>
  <c r="AE335" i="4" s="1"/>
  <c r="V335" i="1"/>
  <c r="V335" i="4" s="1"/>
  <c r="AM335" i="4" s="1"/>
  <c r="I335" i="1"/>
  <c r="I335" i="4" s="1"/>
  <c r="Z335" i="4" s="1"/>
  <c r="Q335" i="1"/>
  <c r="Q335" i="4" s="1"/>
  <c r="AH335" i="4" s="1"/>
  <c r="K335" i="1"/>
  <c r="K335" i="4" s="1"/>
  <c r="AB335" i="4" s="1"/>
  <c r="U335" i="1"/>
  <c r="U335" i="4" s="1"/>
  <c r="AL335" i="4" s="1"/>
  <c r="O335" i="1"/>
  <c r="O335" i="4" s="1"/>
  <c r="AF335" i="4" s="1"/>
  <c r="M335" i="1"/>
  <c r="M335" i="4" s="1"/>
  <c r="AD335" i="4" s="1"/>
  <c r="S335" i="1"/>
  <c r="S335" i="4" s="1"/>
  <c r="AJ335" i="4" s="1"/>
  <c r="G335" i="1"/>
  <c r="G335" i="4" s="1"/>
  <c r="X335" i="4" s="1"/>
  <c r="T335" i="1"/>
  <c r="T335" i="4" s="1"/>
  <c r="AK335" i="4" s="1"/>
  <c r="L335" i="1"/>
  <c r="L335" i="4" s="1"/>
  <c r="AC335" i="4" s="1"/>
  <c r="P335" i="1"/>
  <c r="P335" i="4" s="1"/>
  <c r="AG335" i="4" s="1"/>
  <c r="R335" i="1"/>
  <c r="R335" i="4" s="1"/>
  <c r="AI335" i="4" s="1"/>
  <c r="J335" i="1"/>
  <c r="J335" i="4" s="1"/>
  <c r="AA335" i="4" s="1"/>
  <c r="F327" i="1"/>
  <c r="F327" i="4" s="1"/>
  <c r="W327" i="4" s="1"/>
  <c r="N327" i="1"/>
  <c r="N327" i="4" s="1"/>
  <c r="AE327" i="4" s="1"/>
  <c r="V327" i="1"/>
  <c r="V327" i="4" s="1"/>
  <c r="AM327" i="4" s="1"/>
  <c r="I327" i="1"/>
  <c r="I327" i="4" s="1"/>
  <c r="Z327" i="4" s="1"/>
  <c r="Q327" i="1"/>
  <c r="Q327" i="4" s="1"/>
  <c r="AH327" i="4" s="1"/>
  <c r="H327" i="1"/>
  <c r="H327" i="4" s="1"/>
  <c r="Y327" i="4" s="1"/>
  <c r="S327" i="1"/>
  <c r="S327" i="4" s="1"/>
  <c r="AJ327" i="4" s="1"/>
  <c r="L327" i="1"/>
  <c r="L327" i="4" s="1"/>
  <c r="AC327" i="4" s="1"/>
  <c r="G327" i="1"/>
  <c r="G327" i="4" s="1"/>
  <c r="X327" i="4" s="1"/>
  <c r="U327" i="1"/>
  <c r="U327" i="4" s="1"/>
  <c r="AL327" i="4" s="1"/>
  <c r="M327" i="1"/>
  <c r="M327" i="4" s="1"/>
  <c r="AD327" i="4" s="1"/>
  <c r="O327" i="1"/>
  <c r="O327" i="4" s="1"/>
  <c r="AF327" i="4" s="1"/>
  <c r="T327" i="1"/>
  <c r="T327" i="4" s="1"/>
  <c r="AK327" i="4" s="1"/>
  <c r="J327" i="1"/>
  <c r="J327" i="4" s="1"/>
  <c r="AA327" i="4" s="1"/>
  <c r="K327" i="1"/>
  <c r="K327" i="4" s="1"/>
  <c r="AB327" i="4" s="1"/>
  <c r="R327" i="1"/>
  <c r="R327" i="4" s="1"/>
  <c r="AI327" i="4" s="1"/>
  <c r="F319" i="1"/>
  <c r="F319" i="4" s="1"/>
  <c r="W319" i="4" s="1"/>
  <c r="N319" i="1"/>
  <c r="N319" i="4" s="1"/>
  <c r="AE319" i="4" s="1"/>
  <c r="V319" i="1"/>
  <c r="V319" i="4" s="1"/>
  <c r="AM319" i="4" s="1"/>
  <c r="I319" i="1"/>
  <c r="I319" i="4" s="1"/>
  <c r="Z319" i="4" s="1"/>
  <c r="Q319" i="1"/>
  <c r="Q319" i="4" s="1"/>
  <c r="AH319" i="4" s="1"/>
  <c r="P319" i="1"/>
  <c r="P319" i="4" s="1"/>
  <c r="AG319" i="4" s="1"/>
  <c r="J319" i="1"/>
  <c r="J319" i="4" s="1"/>
  <c r="AA319" i="4" s="1"/>
  <c r="T319" i="1"/>
  <c r="T319" i="4" s="1"/>
  <c r="AK319" i="4" s="1"/>
  <c r="R319" i="1"/>
  <c r="R319" i="4" s="1"/>
  <c r="AI319" i="4" s="1"/>
  <c r="K319" i="1"/>
  <c r="K319" i="4" s="1"/>
  <c r="AB319" i="4" s="1"/>
  <c r="U319" i="1"/>
  <c r="U319" i="4" s="1"/>
  <c r="AL319" i="4" s="1"/>
  <c r="H319" i="1"/>
  <c r="H319" i="4" s="1"/>
  <c r="Y319" i="4" s="1"/>
  <c r="L319" i="1"/>
  <c r="L319" i="4" s="1"/>
  <c r="AC319" i="4" s="1"/>
  <c r="S319" i="1"/>
  <c r="S319" i="4" s="1"/>
  <c r="AJ319" i="4" s="1"/>
  <c r="G319" i="1"/>
  <c r="G319" i="4" s="1"/>
  <c r="X319" i="4" s="1"/>
  <c r="O319" i="1"/>
  <c r="O319" i="4" s="1"/>
  <c r="AF319" i="4" s="1"/>
  <c r="F311" i="1"/>
  <c r="F311" i="4" s="1"/>
  <c r="W311" i="4" s="1"/>
  <c r="N311" i="1"/>
  <c r="N311" i="4" s="1"/>
  <c r="AE311" i="4" s="1"/>
  <c r="V311" i="1"/>
  <c r="V311" i="4" s="1"/>
  <c r="AM311" i="4" s="1"/>
  <c r="I311" i="1"/>
  <c r="I311" i="4" s="1"/>
  <c r="Z311" i="4" s="1"/>
  <c r="Q311" i="1"/>
  <c r="Q311" i="4" s="1"/>
  <c r="AH311" i="4" s="1"/>
  <c r="H311" i="1"/>
  <c r="H311" i="4" s="1"/>
  <c r="Y311" i="4" s="1"/>
  <c r="S311" i="1"/>
  <c r="S311" i="4" s="1"/>
  <c r="AJ311" i="4" s="1"/>
  <c r="M311" i="1"/>
  <c r="M311" i="4" s="1"/>
  <c r="AD311" i="4" s="1"/>
  <c r="O311" i="1"/>
  <c r="O311" i="4" s="1"/>
  <c r="AF311" i="4" s="1"/>
  <c r="G311" i="1"/>
  <c r="G311" i="4" s="1"/>
  <c r="X311" i="4" s="1"/>
  <c r="R311" i="1"/>
  <c r="R311" i="4" s="1"/>
  <c r="AI311" i="4" s="1"/>
  <c r="P311" i="1"/>
  <c r="P311" i="4" s="1"/>
  <c r="AG311" i="4" s="1"/>
  <c r="L311" i="1"/>
  <c r="L311" i="4" s="1"/>
  <c r="AC311" i="4" s="1"/>
  <c r="K311" i="1"/>
  <c r="K311" i="4" s="1"/>
  <c r="AB311" i="4" s="1"/>
  <c r="J311" i="1"/>
  <c r="J311" i="4" s="1"/>
  <c r="AA311" i="4" s="1"/>
  <c r="T311" i="1"/>
  <c r="T311" i="4" s="1"/>
  <c r="AK311" i="4" s="1"/>
  <c r="U311" i="1"/>
  <c r="U311" i="4" s="1"/>
  <c r="AL311" i="4" s="1"/>
  <c r="F303" i="1"/>
  <c r="F303" i="4" s="1"/>
  <c r="W303" i="4" s="1"/>
  <c r="N303" i="1"/>
  <c r="N303" i="4" s="1"/>
  <c r="AE303" i="4" s="1"/>
  <c r="V303" i="1"/>
  <c r="V303" i="4" s="1"/>
  <c r="AM303" i="4" s="1"/>
  <c r="I303" i="1"/>
  <c r="I303" i="4" s="1"/>
  <c r="Z303" i="4" s="1"/>
  <c r="Q303" i="1"/>
  <c r="Q303" i="4" s="1"/>
  <c r="AH303" i="4" s="1"/>
  <c r="P303" i="1"/>
  <c r="P303" i="4" s="1"/>
  <c r="AG303" i="4" s="1"/>
  <c r="K303" i="1"/>
  <c r="K303" i="4" s="1"/>
  <c r="AB303" i="4" s="1"/>
  <c r="U303" i="1"/>
  <c r="U303" i="4" s="1"/>
  <c r="AL303" i="4" s="1"/>
  <c r="L303" i="1"/>
  <c r="L303" i="4" s="1"/>
  <c r="AC303" i="4" s="1"/>
  <c r="O303" i="1"/>
  <c r="O303" i="4" s="1"/>
  <c r="AF303" i="4" s="1"/>
  <c r="M303" i="1"/>
  <c r="M303" i="4" s="1"/>
  <c r="AD303" i="4" s="1"/>
  <c r="H303" i="1"/>
  <c r="H303" i="4" s="1"/>
  <c r="Y303" i="4" s="1"/>
  <c r="S303" i="1"/>
  <c r="S303" i="4" s="1"/>
  <c r="AJ303" i="4" s="1"/>
  <c r="T303" i="1"/>
  <c r="T303" i="4" s="1"/>
  <c r="AK303" i="4" s="1"/>
  <c r="G303" i="1"/>
  <c r="G303" i="4" s="1"/>
  <c r="X303" i="4" s="1"/>
  <c r="J303" i="1"/>
  <c r="J303" i="4" s="1"/>
  <c r="AA303" i="4" s="1"/>
  <c r="R303" i="1"/>
  <c r="R303" i="4" s="1"/>
  <c r="AI303" i="4" s="1"/>
  <c r="F295" i="1"/>
  <c r="F295" i="4" s="1"/>
  <c r="W295" i="4" s="1"/>
  <c r="N295" i="1"/>
  <c r="N295" i="4" s="1"/>
  <c r="AE295" i="4" s="1"/>
  <c r="V295" i="1"/>
  <c r="V295" i="4" s="1"/>
  <c r="AM295" i="4" s="1"/>
  <c r="I295" i="1"/>
  <c r="I295" i="4" s="1"/>
  <c r="Z295" i="4" s="1"/>
  <c r="Q295" i="1"/>
  <c r="Q295" i="4" s="1"/>
  <c r="AH295" i="4" s="1"/>
  <c r="M295" i="1"/>
  <c r="M295" i="4" s="1"/>
  <c r="AD295" i="4" s="1"/>
  <c r="H295" i="1"/>
  <c r="H295" i="4" s="1"/>
  <c r="Y295" i="4" s="1"/>
  <c r="S295" i="1"/>
  <c r="S295" i="4" s="1"/>
  <c r="AJ295" i="4" s="1"/>
  <c r="J295" i="1"/>
  <c r="J295" i="4" s="1"/>
  <c r="AA295" i="4" s="1"/>
  <c r="T295" i="1"/>
  <c r="T295" i="4" s="1"/>
  <c r="AK295" i="4" s="1"/>
  <c r="L295" i="1"/>
  <c r="L295" i="4" s="1"/>
  <c r="AC295" i="4" s="1"/>
  <c r="K295" i="1"/>
  <c r="K295" i="4" s="1"/>
  <c r="AB295" i="4" s="1"/>
  <c r="U295" i="1"/>
  <c r="U295" i="4" s="1"/>
  <c r="AL295" i="4" s="1"/>
  <c r="O295" i="1"/>
  <c r="O295" i="4" s="1"/>
  <c r="AF295" i="4" s="1"/>
  <c r="P295" i="1"/>
  <c r="P295" i="4" s="1"/>
  <c r="AG295" i="4" s="1"/>
  <c r="G295" i="1"/>
  <c r="G295" i="4" s="1"/>
  <c r="X295" i="4" s="1"/>
  <c r="F287" i="1"/>
  <c r="F287" i="4" s="1"/>
  <c r="W287" i="4" s="1"/>
  <c r="N287" i="1"/>
  <c r="N287" i="4" s="1"/>
  <c r="AE287" i="4" s="1"/>
  <c r="V287" i="1"/>
  <c r="V287" i="4" s="1"/>
  <c r="AM287" i="4" s="1"/>
  <c r="I287" i="1"/>
  <c r="I287" i="4" s="1"/>
  <c r="Z287" i="4" s="1"/>
  <c r="Q287" i="1"/>
  <c r="Q287" i="4" s="1"/>
  <c r="AH287" i="4" s="1"/>
  <c r="K287" i="1"/>
  <c r="K287" i="4" s="1"/>
  <c r="AB287" i="4" s="1"/>
  <c r="U287" i="1"/>
  <c r="U287" i="4" s="1"/>
  <c r="AL287" i="4" s="1"/>
  <c r="P287" i="1"/>
  <c r="P287" i="4" s="1"/>
  <c r="AG287" i="4" s="1"/>
  <c r="G287" i="1"/>
  <c r="G287" i="4" s="1"/>
  <c r="X287" i="4" s="1"/>
  <c r="R287" i="1"/>
  <c r="R287" i="4" s="1"/>
  <c r="AI287" i="4" s="1"/>
  <c r="J287" i="1"/>
  <c r="J287" i="4" s="1"/>
  <c r="AA287" i="4" s="1"/>
  <c r="T287" i="1"/>
  <c r="T287" i="4" s="1"/>
  <c r="AK287" i="4" s="1"/>
  <c r="S287" i="1"/>
  <c r="S287" i="4" s="1"/>
  <c r="AJ287" i="4" s="1"/>
  <c r="H287" i="1"/>
  <c r="H287" i="4" s="1"/>
  <c r="Y287" i="4" s="1"/>
  <c r="L287" i="1"/>
  <c r="L287" i="4" s="1"/>
  <c r="AC287" i="4" s="1"/>
  <c r="O287" i="1"/>
  <c r="O287" i="4" s="1"/>
  <c r="AF287" i="4" s="1"/>
  <c r="F279" i="1"/>
  <c r="F279" i="4" s="1"/>
  <c r="W279" i="4" s="1"/>
  <c r="N279" i="1"/>
  <c r="N279" i="4" s="1"/>
  <c r="AE279" i="4" s="1"/>
  <c r="V279" i="1"/>
  <c r="V279" i="4" s="1"/>
  <c r="AM279" i="4" s="1"/>
  <c r="I279" i="1"/>
  <c r="I279" i="4" s="1"/>
  <c r="Z279" i="4" s="1"/>
  <c r="Q279" i="1"/>
  <c r="Q279" i="4" s="1"/>
  <c r="AH279" i="4" s="1"/>
  <c r="H279" i="1"/>
  <c r="H279" i="4" s="1"/>
  <c r="Y279" i="4" s="1"/>
  <c r="S279" i="1"/>
  <c r="S279" i="4" s="1"/>
  <c r="AJ279" i="4" s="1"/>
  <c r="M279" i="1"/>
  <c r="M279" i="4" s="1"/>
  <c r="AD279" i="4" s="1"/>
  <c r="O279" i="1"/>
  <c r="O279" i="4" s="1"/>
  <c r="AF279" i="4" s="1"/>
  <c r="G279" i="1"/>
  <c r="G279" i="4" s="1"/>
  <c r="X279" i="4" s="1"/>
  <c r="R279" i="1"/>
  <c r="R279" i="4" s="1"/>
  <c r="AI279" i="4" s="1"/>
  <c r="P279" i="1"/>
  <c r="P279" i="4" s="1"/>
  <c r="AG279" i="4" s="1"/>
  <c r="T279" i="1"/>
  <c r="T279" i="4" s="1"/>
  <c r="AK279" i="4" s="1"/>
  <c r="L279" i="1"/>
  <c r="L279" i="4" s="1"/>
  <c r="AC279" i="4" s="1"/>
  <c r="U279" i="1"/>
  <c r="U279" i="4" s="1"/>
  <c r="AL279" i="4" s="1"/>
  <c r="K279" i="1"/>
  <c r="K279" i="4" s="1"/>
  <c r="AB279" i="4" s="1"/>
  <c r="G271" i="1"/>
  <c r="G271" i="4" s="1"/>
  <c r="X271" i="4" s="1"/>
  <c r="O271" i="1"/>
  <c r="O271" i="4" s="1"/>
  <c r="AF271" i="4" s="1"/>
  <c r="J271" i="1"/>
  <c r="J271" i="4" s="1"/>
  <c r="AA271" i="4" s="1"/>
  <c r="R271" i="1"/>
  <c r="R271" i="4" s="1"/>
  <c r="AI271" i="4" s="1"/>
  <c r="L271" i="1"/>
  <c r="L271" i="4" s="1"/>
  <c r="AC271" i="4" s="1"/>
  <c r="V271" i="1"/>
  <c r="V271" i="4" s="1"/>
  <c r="AM271" i="4" s="1"/>
  <c r="P271" i="1"/>
  <c r="P271" i="4" s="1"/>
  <c r="AG271" i="4" s="1"/>
  <c r="N271" i="1"/>
  <c r="N271" i="4" s="1"/>
  <c r="AE271" i="4" s="1"/>
  <c r="H271" i="1"/>
  <c r="H271" i="4" s="1"/>
  <c r="Y271" i="4" s="1"/>
  <c r="U271" i="1"/>
  <c r="U271" i="4" s="1"/>
  <c r="AL271" i="4" s="1"/>
  <c r="I271" i="1"/>
  <c r="I271" i="4" s="1"/>
  <c r="Z271" i="4" s="1"/>
  <c r="M271" i="1"/>
  <c r="M271" i="4" s="1"/>
  <c r="AD271" i="4" s="1"/>
  <c r="K271" i="1"/>
  <c r="K271" i="4" s="1"/>
  <c r="AB271" i="4" s="1"/>
  <c r="F271" i="1"/>
  <c r="F271" i="4" s="1"/>
  <c r="W271" i="4" s="1"/>
  <c r="T271" i="1"/>
  <c r="T271" i="4" s="1"/>
  <c r="AK271" i="4" s="1"/>
  <c r="Q271" i="1"/>
  <c r="Q271" i="4" s="1"/>
  <c r="AH271" i="4" s="1"/>
  <c r="S271" i="1"/>
  <c r="S271" i="4" s="1"/>
  <c r="AJ271" i="4" s="1"/>
  <c r="G263" i="1"/>
  <c r="G263" i="4" s="1"/>
  <c r="X263" i="4" s="1"/>
  <c r="O263" i="1"/>
  <c r="O263" i="4" s="1"/>
  <c r="AF263" i="4" s="1"/>
  <c r="J263" i="1"/>
  <c r="J263" i="4" s="1"/>
  <c r="AA263" i="4" s="1"/>
  <c r="R263" i="1"/>
  <c r="R263" i="4" s="1"/>
  <c r="AI263" i="4" s="1"/>
  <c r="I263" i="1"/>
  <c r="I263" i="4" s="1"/>
  <c r="Z263" i="4" s="1"/>
  <c r="T263" i="1"/>
  <c r="T263" i="4" s="1"/>
  <c r="AK263" i="4" s="1"/>
  <c r="M263" i="1"/>
  <c r="M263" i="4" s="1"/>
  <c r="AD263" i="4" s="1"/>
  <c r="H263" i="1"/>
  <c r="H263" i="4" s="1"/>
  <c r="Y263" i="4" s="1"/>
  <c r="V263" i="1"/>
  <c r="V263" i="4" s="1"/>
  <c r="AM263" i="4" s="1"/>
  <c r="P263" i="1"/>
  <c r="P263" i="4" s="1"/>
  <c r="AG263" i="4" s="1"/>
  <c r="Q263" i="1"/>
  <c r="Q263" i="4" s="1"/>
  <c r="AH263" i="4" s="1"/>
  <c r="F263" i="1"/>
  <c r="F263" i="4" s="1"/>
  <c r="W263" i="4" s="1"/>
  <c r="U263" i="1"/>
  <c r="U263" i="4" s="1"/>
  <c r="AL263" i="4" s="1"/>
  <c r="S263" i="1"/>
  <c r="S263" i="4" s="1"/>
  <c r="AJ263" i="4" s="1"/>
  <c r="K263" i="1"/>
  <c r="K263" i="4" s="1"/>
  <c r="AB263" i="4" s="1"/>
  <c r="L263" i="1"/>
  <c r="L263" i="4" s="1"/>
  <c r="AC263" i="4" s="1"/>
  <c r="G255" i="1"/>
  <c r="G255" i="4" s="1"/>
  <c r="X255" i="4" s="1"/>
  <c r="O255" i="1"/>
  <c r="O255" i="4" s="1"/>
  <c r="AF255" i="4" s="1"/>
  <c r="J255" i="1"/>
  <c r="J255" i="4" s="1"/>
  <c r="AA255" i="4" s="1"/>
  <c r="R255" i="1"/>
  <c r="R255" i="4" s="1"/>
  <c r="AI255" i="4" s="1"/>
  <c r="F255" i="1"/>
  <c r="F255" i="4" s="1"/>
  <c r="W255" i="4" s="1"/>
  <c r="Q255" i="1"/>
  <c r="Q255" i="4" s="1"/>
  <c r="AH255" i="4" s="1"/>
  <c r="K255" i="1"/>
  <c r="K255" i="4" s="1"/>
  <c r="AB255" i="4" s="1"/>
  <c r="U255" i="1"/>
  <c r="U255" i="4" s="1"/>
  <c r="AL255" i="4" s="1"/>
  <c r="P255" i="1"/>
  <c r="P255" i="4" s="1"/>
  <c r="AG255" i="4" s="1"/>
  <c r="I255" i="1"/>
  <c r="I255" i="4" s="1"/>
  <c r="Z255" i="4" s="1"/>
  <c r="L255" i="1"/>
  <c r="L255" i="4" s="1"/>
  <c r="AC255" i="4" s="1"/>
  <c r="N255" i="1"/>
  <c r="N255" i="4" s="1"/>
  <c r="AE255" i="4" s="1"/>
  <c r="M255" i="1"/>
  <c r="M255" i="4" s="1"/>
  <c r="AD255" i="4" s="1"/>
  <c r="S255" i="1"/>
  <c r="S255" i="4" s="1"/>
  <c r="AJ255" i="4" s="1"/>
  <c r="H255" i="1"/>
  <c r="H255" i="4" s="1"/>
  <c r="Y255" i="4" s="1"/>
  <c r="T255" i="1"/>
  <c r="T255" i="4" s="1"/>
  <c r="AK255" i="4" s="1"/>
  <c r="V255" i="1"/>
  <c r="V255" i="4" s="1"/>
  <c r="AM255" i="4" s="1"/>
  <c r="G247" i="1"/>
  <c r="G247" i="4" s="1"/>
  <c r="X247" i="4" s="1"/>
  <c r="O247" i="1"/>
  <c r="O247" i="4" s="1"/>
  <c r="AF247" i="4" s="1"/>
  <c r="J247" i="1"/>
  <c r="J247" i="4" s="1"/>
  <c r="AA247" i="4" s="1"/>
  <c r="R247" i="1"/>
  <c r="R247" i="4" s="1"/>
  <c r="AI247" i="4" s="1"/>
  <c r="N247" i="1"/>
  <c r="N247" i="4" s="1"/>
  <c r="AE247" i="4" s="1"/>
  <c r="H247" i="1"/>
  <c r="H247" i="4" s="1"/>
  <c r="Y247" i="4" s="1"/>
  <c r="S247" i="1"/>
  <c r="S247" i="4" s="1"/>
  <c r="AJ247" i="4" s="1"/>
  <c r="K247" i="1"/>
  <c r="K247" i="4" s="1"/>
  <c r="AB247" i="4" s="1"/>
  <c r="Q247" i="1"/>
  <c r="Q247" i="4" s="1"/>
  <c r="AH247" i="4" s="1"/>
  <c r="T247" i="1"/>
  <c r="T247" i="4" s="1"/>
  <c r="AK247" i="4" s="1"/>
  <c r="I247" i="1"/>
  <c r="I247" i="4" s="1"/>
  <c r="Z247" i="4" s="1"/>
  <c r="V247" i="1"/>
  <c r="V247" i="4" s="1"/>
  <c r="AM247" i="4" s="1"/>
  <c r="U247" i="1"/>
  <c r="U247" i="4" s="1"/>
  <c r="AL247" i="4" s="1"/>
  <c r="F247" i="1"/>
  <c r="F247" i="4" s="1"/>
  <c r="W247" i="4" s="1"/>
  <c r="M247" i="1"/>
  <c r="M247" i="4" s="1"/>
  <c r="AD247" i="4" s="1"/>
  <c r="P247" i="1"/>
  <c r="P247" i="4" s="1"/>
  <c r="AG247" i="4" s="1"/>
  <c r="L247" i="1"/>
  <c r="L247" i="4" s="1"/>
  <c r="AC247" i="4" s="1"/>
  <c r="G239" i="1"/>
  <c r="G239" i="4" s="1"/>
  <c r="X239" i="4" s="1"/>
  <c r="O239" i="1"/>
  <c r="O239" i="4" s="1"/>
  <c r="AF239" i="4" s="1"/>
  <c r="J239" i="1"/>
  <c r="J239" i="4" s="1"/>
  <c r="AA239" i="4" s="1"/>
  <c r="R239" i="1"/>
  <c r="R239" i="4" s="1"/>
  <c r="AI239" i="4" s="1"/>
  <c r="L239" i="1"/>
  <c r="L239" i="4" s="1"/>
  <c r="AC239" i="4" s="1"/>
  <c r="V239" i="1"/>
  <c r="V239" i="4" s="1"/>
  <c r="AM239" i="4" s="1"/>
  <c r="P239" i="1"/>
  <c r="P239" i="4" s="1"/>
  <c r="AG239" i="4" s="1"/>
  <c r="K239" i="1"/>
  <c r="K239" i="4" s="1"/>
  <c r="AB239" i="4" s="1"/>
  <c r="S239" i="1"/>
  <c r="S239" i="4" s="1"/>
  <c r="AJ239" i="4" s="1"/>
  <c r="I239" i="1"/>
  <c r="I239" i="4" s="1"/>
  <c r="Z239" i="4" s="1"/>
  <c r="M239" i="1"/>
  <c r="M239" i="4" s="1"/>
  <c r="AD239" i="4" s="1"/>
  <c r="Q239" i="1"/>
  <c r="Q239" i="4" s="1"/>
  <c r="AH239" i="4" s="1"/>
  <c r="N239" i="1"/>
  <c r="N239" i="4" s="1"/>
  <c r="AE239" i="4" s="1"/>
  <c r="U239" i="1"/>
  <c r="U239" i="4" s="1"/>
  <c r="AL239" i="4" s="1"/>
  <c r="T239" i="1"/>
  <c r="T239" i="4" s="1"/>
  <c r="AK239" i="4" s="1"/>
  <c r="H239" i="1"/>
  <c r="H239" i="4" s="1"/>
  <c r="Y239" i="4" s="1"/>
  <c r="G231" i="1"/>
  <c r="G231" i="4" s="1"/>
  <c r="X231" i="4" s="1"/>
  <c r="O231" i="1"/>
  <c r="O231" i="4" s="1"/>
  <c r="AF231" i="4" s="1"/>
  <c r="J231" i="1"/>
  <c r="J231" i="4" s="1"/>
  <c r="AA231" i="4" s="1"/>
  <c r="R231" i="1"/>
  <c r="R231" i="4" s="1"/>
  <c r="AI231" i="4" s="1"/>
  <c r="I231" i="1"/>
  <c r="I231" i="4" s="1"/>
  <c r="Z231" i="4" s="1"/>
  <c r="T231" i="1"/>
  <c r="T231" i="4" s="1"/>
  <c r="AK231" i="4" s="1"/>
  <c r="M231" i="1"/>
  <c r="M231" i="4" s="1"/>
  <c r="AD231" i="4" s="1"/>
  <c r="Q231" i="1"/>
  <c r="Q231" i="4" s="1"/>
  <c r="AH231" i="4" s="1"/>
  <c r="S231" i="1"/>
  <c r="S231" i="4" s="1"/>
  <c r="AJ231" i="4" s="1"/>
  <c r="F231" i="1"/>
  <c r="F231" i="4" s="1"/>
  <c r="W231" i="4" s="1"/>
  <c r="N231" i="1"/>
  <c r="N231" i="4" s="1"/>
  <c r="AE231" i="4" s="1"/>
  <c r="P231" i="1"/>
  <c r="P231" i="4" s="1"/>
  <c r="AG231" i="4" s="1"/>
  <c r="V231" i="1"/>
  <c r="V231" i="4" s="1"/>
  <c r="AM231" i="4" s="1"/>
  <c r="U231" i="1"/>
  <c r="U231" i="4" s="1"/>
  <c r="AL231" i="4" s="1"/>
  <c r="K231" i="1"/>
  <c r="K231" i="4" s="1"/>
  <c r="AB231" i="4" s="1"/>
  <c r="H231" i="1"/>
  <c r="H231" i="4" s="1"/>
  <c r="Y231" i="4" s="1"/>
  <c r="L231" i="1"/>
  <c r="L231" i="4" s="1"/>
  <c r="AC231" i="4" s="1"/>
  <c r="G223" i="1"/>
  <c r="G223" i="4" s="1"/>
  <c r="X223" i="4" s="1"/>
  <c r="O223" i="1"/>
  <c r="O223" i="4" s="1"/>
  <c r="AF223" i="4" s="1"/>
  <c r="J223" i="1"/>
  <c r="J223" i="4" s="1"/>
  <c r="AA223" i="4" s="1"/>
  <c r="R223" i="1"/>
  <c r="R223" i="4" s="1"/>
  <c r="AI223" i="4" s="1"/>
  <c r="F223" i="1"/>
  <c r="F223" i="4" s="1"/>
  <c r="W223" i="4" s="1"/>
  <c r="Q223" i="1"/>
  <c r="Q223" i="4" s="1"/>
  <c r="AH223" i="4" s="1"/>
  <c r="K223" i="1"/>
  <c r="K223" i="4" s="1"/>
  <c r="AB223" i="4" s="1"/>
  <c r="U223" i="1"/>
  <c r="U223" i="4" s="1"/>
  <c r="AL223" i="4" s="1"/>
  <c r="L223" i="1"/>
  <c r="L223" i="4" s="1"/>
  <c r="AC223" i="4" s="1"/>
  <c r="M223" i="1"/>
  <c r="M223" i="4" s="1"/>
  <c r="AD223" i="4" s="1"/>
  <c r="H223" i="1"/>
  <c r="H223" i="4" s="1"/>
  <c r="Y223" i="4" s="1"/>
  <c r="S223" i="1"/>
  <c r="S223" i="4" s="1"/>
  <c r="AJ223" i="4" s="1"/>
  <c r="T223" i="1"/>
  <c r="T223" i="4" s="1"/>
  <c r="AK223" i="4" s="1"/>
  <c r="V223" i="1"/>
  <c r="V223" i="4" s="1"/>
  <c r="AM223" i="4" s="1"/>
  <c r="N223" i="1"/>
  <c r="N223" i="4" s="1"/>
  <c r="AE223" i="4" s="1"/>
  <c r="P223" i="1"/>
  <c r="P223" i="4" s="1"/>
  <c r="AG223" i="4" s="1"/>
  <c r="I223" i="1"/>
  <c r="I223" i="4" s="1"/>
  <c r="Z223" i="4" s="1"/>
  <c r="G215" i="1"/>
  <c r="G215" i="4" s="1"/>
  <c r="X215" i="4" s="1"/>
  <c r="O215" i="1"/>
  <c r="O215" i="4" s="1"/>
  <c r="AF215" i="4" s="1"/>
  <c r="J215" i="1"/>
  <c r="J215" i="4" s="1"/>
  <c r="AA215" i="4" s="1"/>
  <c r="R215" i="1"/>
  <c r="R215" i="4" s="1"/>
  <c r="AI215" i="4" s="1"/>
  <c r="N215" i="1"/>
  <c r="N215" i="4" s="1"/>
  <c r="AE215" i="4" s="1"/>
  <c r="H215" i="1"/>
  <c r="H215" i="4" s="1"/>
  <c r="Y215" i="4" s="1"/>
  <c r="S215" i="1"/>
  <c r="S215" i="4" s="1"/>
  <c r="AJ215" i="4" s="1"/>
  <c r="T215" i="1"/>
  <c r="T215" i="4" s="1"/>
  <c r="AK215" i="4" s="1"/>
  <c r="F215" i="1"/>
  <c r="F215" i="4" s="1"/>
  <c r="W215" i="4" s="1"/>
  <c r="U215" i="1"/>
  <c r="U215" i="4" s="1"/>
  <c r="AL215" i="4" s="1"/>
  <c r="L215" i="1"/>
  <c r="L215" i="4" s="1"/>
  <c r="AC215" i="4" s="1"/>
  <c r="V215" i="1"/>
  <c r="V215" i="4" s="1"/>
  <c r="AM215" i="4" s="1"/>
  <c r="K215" i="1"/>
  <c r="K215" i="4" s="1"/>
  <c r="AB215" i="4" s="1"/>
  <c r="I215" i="1"/>
  <c r="I215" i="4" s="1"/>
  <c r="Z215" i="4" s="1"/>
  <c r="Q215" i="1"/>
  <c r="Q215" i="4" s="1"/>
  <c r="AH215" i="4" s="1"/>
  <c r="M215" i="1"/>
  <c r="M215" i="4" s="1"/>
  <c r="AD215" i="4" s="1"/>
  <c r="P215" i="1"/>
  <c r="P215" i="4" s="1"/>
  <c r="AG215" i="4" s="1"/>
  <c r="M207" i="1"/>
  <c r="M207" i="4" s="1"/>
  <c r="AD207" i="4" s="1"/>
  <c r="U207" i="1"/>
  <c r="U207" i="4" s="1"/>
  <c r="AL207" i="4" s="1"/>
  <c r="H207" i="1"/>
  <c r="H207" i="4" s="1"/>
  <c r="Y207" i="4" s="1"/>
  <c r="P207" i="1"/>
  <c r="P207" i="4" s="1"/>
  <c r="AG207" i="4" s="1"/>
  <c r="F207" i="1"/>
  <c r="F207" i="4" s="1"/>
  <c r="W207" i="4" s="1"/>
  <c r="Q207" i="1"/>
  <c r="Q207" i="4" s="1"/>
  <c r="AH207" i="4" s="1"/>
  <c r="J207" i="1"/>
  <c r="J207" i="4" s="1"/>
  <c r="AA207" i="4" s="1"/>
  <c r="T207" i="1"/>
  <c r="T207" i="4" s="1"/>
  <c r="AK207" i="4" s="1"/>
  <c r="I207" i="1"/>
  <c r="I207" i="4" s="1"/>
  <c r="Z207" i="4" s="1"/>
  <c r="N207" i="1"/>
  <c r="N207" i="4" s="1"/>
  <c r="AE207" i="4" s="1"/>
  <c r="S207" i="1"/>
  <c r="S207" i="4" s="1"/>
  <c r="AJ207" i="4" s="1"/>
  <c r="V207" i="1"/>
  <c r="V207" i="4" s="1"/>
  <c r="AM207" i="4" s="1"/>
  <c r="K207" i="1"/>
  <c r="K207" i="4" s="1"/>
  <c r="AB207" i="4" s="1"/>
  <c r="G207" i="1"/>
  <c r="G207" i="4" s="1"/>
  <c r="X207" i="4" s="1"/>
  <c r="L207" i="1"/>
  <c r="L207" i="4" s="1"/>
  <c r="AC207" i="4" s="1"/>
  <c r="O207" i="1"/>
  <c r="O207" i="4" s="1"/>
  <c r="AF207" i="4" s="1"/>
  <c r="R207" i="1"/>
  <c r="R207" i="4" s="1"/>
  <c r="AI207" i="4" s="1"/>
  <c r="M199" i="1"/>
  <c r="M199" i="4" s="1"/>
  <c r="AD199" i="4" s="1"/>
  <c r="U199" i="1"/>
  <c r="U199" i="4" s="1"/>
  <c r="AL199" i="4" s="1"/>
  <c r="H199" i="1"/>
  <c r="H199" i="4" s="1"/>
  <c r="Y199" i="4" s="1"/>
  <c r="P199" i="1"/>
  <c r="P199" i="4" s="1"/>
  <c r="AG199" i="4" s="1"/>
  <c r="N199" i="1"/>
  <c r="N199" i="4" s="1"/>
  <c r="AE199" i="4" s="1"/>
  <c r="G199" i="1"/>
  <c r="G199" i="4" s="1"/>
  <c r="X199" i="4" s="1"/>
  <c r="R199" i="1"/>
  <c r="R199" i="4" s="1"/>
  <c r="AI199" i="4" s="1"/>
  <c r="Q199" i="1"/>
  <c r="Q199" i="4" s="1"/>
  <c r="AH199" i="4" s="1"/>
  <c r="I199" i="1"/>
  <c r="I199" i="4" s="1"/>
  <c r="Z199" i="4" s="1"/>
  <c r="V199" i="1"/>
  <c r="V199" i="4" s="1"/>
  <c r="AM199" i="4" s="1"/>
  <c r="F199" i="1"/>
  <c r="F199" i="4" s="1"/>
  <c r="W199" i="4" s="1"/>
  <c r="S199" i="1"/>
  <c r="S199" i="4" s="1"/>
  <c r="AJ199" i="4" s="1"/>
  <c r="J199" i="1"/>
  <c r="J199" i="4" s="1"/>
  <c r="AA199" i="4" s="1"/>
  <c r="K199" i="1"/>
  <c r="K199" i="4" s="1"/>
  <c r="AB199" i="4" s="1"/>
  <c r="O199" i="1"/>
  <c r="O199" i="4" s="1"/>
  <c r="AF199" i="4" s="1"/>
  <c r="L199" i="1"/>
  <c r="L199" i="4" s="1"/>
  <c r="AC199" i="4" s="1"/>
  <c r="T199" i="1"/>
  <c r="T199" i="4" s="1"/>
  <c r="AK199" i="4" s="1"/>
  <c r="M191" i="1"/>
  <c r="M191" i="4" s="1"/>
  <c r="AD191" i="4" s="1"/>
  <c r="U191" i="1"/>
  <c r="U191" i="4" s="1"/>
  <c r="AL191" i="4" s="1"/>
  <c r="H191" i="1"/>
  <c r="H191" i="4" s="1"/>
  <c r="Y191" i="4" s="1"/>
  <c r="P191" i="1"/>
  <c r="P191" i="4" s="1"/>
  <c r="AG191" i="4" s="1"/>
  <c r="K191" i="1"/>
  <c r="K191" i="4" s="1"/>
  <c r="AB191" i="4" s="1"/>
  <c r="V191" i="1"/>
  <c r="V191" i="4" s="1"/>
  <c r="AM191" i="4" s="1"/>
  <c r="O191" i="1"/>
  <c r="O191" i="4" s="1"/>
  <c r="AF191" i="4" s="1"/>
  <c r="J191" i="1"/>
  <c r="J191" i="4" s="1"/>
  <c r="AA191" i="4" s="1"/>
  <c r="Q191" i="1"/>
  <c r="Q191" i="4" s="1"/>
  <c r="AH191" i="4" s="1"/>
  <c r="G191" i="1"/>
  <c r="G191" i="4" s="1"/>
  <c r="X191" i="4" s="1"/>
  <c r="I191" i="1"/>
  <c r="I191" i="4" s="1"/>
  <c r="Z191" i="4" s="1"/>
  <c r="R191" i="1"/>
  <c r="R191" i="4" s="1"/>
  <c r="AI191" i="4" s="1"/>
  <c r="S191" i="1"/>
  <c r="S191" i="4" s="1"/>
  <c r="AJ191" i="4" s="1"/>
  <c r="T191" i="1"/>
  <c r="T191" i="4" s="1"/>
  <c r="AK191" i="4" s="1"/>
  <c r="L191" i="1"/>
  <c r="L191" i="4" s="1"/>
  <c r="AC191" i="4" s="1"/>
  <c r="N191" i="1"/>
  <c r="N191" i="4" s="1"/>
  <c r="AE191" i="4" s="1"/>
  <c r="F191" i="1"/>
  <c r="F191" i="4" s="1"/>
  <c r="W191" i="4" s="1"/>
  <c r="M183" i="1"/>
  <c r="M183" i="4" s="1"/>
  <c r="AD183" i="4" s="1"/>
  <c r="U183" i="1"/>
  <c r="U183" i="4" s="1"/>
  <c r="AL183" i="4" s="1"/>
  <c r="H183" i="1"/>
  <c r="H183" i="4" s="1"/>
  <c r="Y183" i="4" s="1"/>
  <c r="P183" i="1"/>
  <c r="P183" i="4" s="1"/>
  <c r="AG183" i="4" s="1"/>
  <c r="I183" i="1"/>
  <c r="I183" i="4" s="1"/>
  <c r="Z183" i="4" s="1"/>
  <c r="S183" i="1"/>
  <c r="S183" i="4" s="1"/>
  <c r="AJ183" i="4" s="1"/>
  <c r="L183" i="1"/>
  <c r="L183" i="4" s="1"/>
  <c r="AC183" i="4" s="1"/>
  <c r="R183" i="1"/>
  <c r="R183" i="4" s="1"/>
  <c r="AI183" i="4" s="1"/>
  <c r="J183" i="1"/>
  <c r="J183" i="4" s="1"/>
  <c r="AA183" i="4" s="1"/>
  <c r="K183" i="1"/>
  <c r="K183" i="4" s="1"/>
  <c r="AB183" i="4" s="1"/>
  <c r="N183" i="1"/>
  <c r="N183" i="4" s="1"/>
  <c r="AE183" i="4" s="1"/>
  <c r="O183" i="1"/>
  <c r="O183" i="4" s="1"/>
  <c r="AF183" i="4" s="1"/>
  <c r="T183" i="1"/>
  <c r="T183" i="4" s="1"/>
  <c r="AK183" i="4" s="1"/>
  <c r="G183" i="1"/>
  <c r="G183" i="4" s="1"/>
  <c r="X183" i="4" s="1"/>
  <c r="F183" i="1"/>
  <c r="F183" i="4" s="1"/>
  <c r="W183" i="4" s="1"/>
  <c r="Q183" i="1"/>
  <c r="Q183" i="4" s="1"/>
  <c r="AH183" i="4" s="1"/>
  <c r="V183" i="1"/>
  <c r="V183" i="4" s="1"/>
  <c r="AM183" i="4" s="1"/>
  <c r="M175" i="1"/>
  <c r="M175" i="4" s="1"/>
  <c r="AD175" i="4" s="1"/>
  <c r="U175" i="1"/>
  <c r="U175" i="4" s="1"/>
  <c r="AL175" i="4" s="1"/>
  <c r="H175" i="1"/>
  <c r="H175" i="4" s="1"/>
  <c r="Y175" i="4" s="1"/>
  <c r="P175" i="1"/>
  <c r="P175" i="4" s="1"/>
  <c r="AG175" i="4" s="1"/>
  <c r="F175" i="1"/>
  <c r="F175" i="4" s="1"/>
  <c r="W175" i="4" s="1"/>
  <c r="Q175" i="1"/>
  <c r="Q175" i="4" s="1"/>
  <c r="AH175" i="4" s="1"/>
  <c r="J175" i="1"/>
  <c r="J175" i="4" s="1"/>
  <c r="AA175" i="4" s="1"/>
  <c r="T175" i="1"/>
  <c r="T175" i="4" s="1"/>
  <c r="AK175" i="4" s="1"/>
  <c r="L175" i="1"/>
  <c r="L175" i="4" s="1"/>
  <c r="AC175" i="4" s="1"/>
  <c r="R175" i="1"/>
  <c r="R175" i="4" s="1"/>
  <c r="AI175" i="4" s="1"/>
  <c r="N175" i="1"/>
  <c r="N175" i="4" s="1"/>
  <c r="AE175" i="4" s="1"/>
  <c r="O175" i="1"/>
  <c r="O175" i="4" s="1"/>
  <c r="AF175" i="4" s="1"/>
  <c r="G175" i="1"/>
  <c r="G175" i="4" s="1"/>
  <c r="X175" i="4" s="1"/>
  <c r="I175" i="1"/>
  <c r="I175" i="4" s="1"/>
  <c r="Z175" i="4" s="1"/>
  <c r="K175" i="1"/>
  <c r="K175" i="4" s="1"/>
  <c r="AB175" i="4" s="1"/>
  <c r="S175" i="1"/>
  <c r="S175" i="4" s="1"/>
  <c r="AJ175" i="4" s="1"/>
  <c r="V175" i="1"/>
  <c r="V175" i="4" s="1"/>
  <c r="AM175" i="4" s="1"/>
  <c r="M167" i="1"/>
  <c r="M167" i="4" s="1"/>
  <c r="AD167" i="4" s="1"/>
  <c r="U167" i="1"/>
  <c r="U167" i="4" s="1"/>
  <c r="AL167" i="4" s="1"/>
  <c r="H167" i="1"/>
  <c r="H167" i="4" s="1"/>
  <c r="Y167" i="4" s="1"/>
  <c r="P167" i="1"/>
  <c r="P167" i="4" s="1"/>
  <c r="AG167" i="4" s="1"/>
  <c r="N167" i="1"/>
  <c r="N167" i="4" s="1"/>
  <c r="AE167" i="4" s="1"/>
  <c r="G167" i="1"/>
  <c r="G167" i="4" s="1"/>
  <c r="X167" i="4" s="1"/>
  <c r="R167" i="1"/>
  <c r="R167" i="4" s="1"/>
  <c r="AI167" i="4" s="1"/>
  <c r="O167" i="1"/>
  <c r="O167" i="4" s="1"/>
  <c r="AF167" i="4" s="1"/>
  <c r="Q167" i="1"/>
  <c r="Q167" i="4" s="1"/>
  <c r="AH167" i="4" s="1"/>
  <c r="S167" i="1"/>
  <c r="S167" i="4" s="1"/>
  <c r="AJ167" i="4" s="1"/>
  <c r="F167" i="1"/>
  <c r="F167" i="4" s="1"/>
  <c r="W167" i="4" s="1"/>
  <c r="T167" i="1"/>
  <c r="T167" i="4" s="1"/>
  <c r="AK167" i="4" s="1"/>
  <c r="K167" i="1"/>
  <c r="K167" i="4" s="1"/>
  <c r="AB167" i="4" s="1"/>
  <c r="V167" i="1"/>
  <c r="V167" i="4" s="1"/>
  <c r="AM167" i="4" s="1"/>
  <c r="J167" i="1"/>
  <c r="J167" i="4" s="1"/>
  <c r="AA167" i="4" s="1"/>
  <c r="L167" i="1"/>
  <c r="L167" i="4" s="1"/>
  <c r="AC167" i="4" s="1"/>
  <c r="I167" i="1"/>
  <c r="I167" i="4" s="1"/>
  <c r="Z167" i="4" s="1"/>
  <c r="M159" i="1"/>
  <c r="M159" i="4" s="1"/>
  <c r="AD159" i="4" s="1"/>
  <c r="U159" i="1"/>
  <c r="U159" i="4" s="1"/>
  <c r="AL159" i="4" s="1"/>
  <c r="H159" i="1"/>
  <c r="H159" i="4" s="1"/>
  <c r="Y159" i="4" s="1"/>
  <c r="P159" i="1"/>
  <c r="P159" i="4" s="1"/>
  <c r="AG159" i="4" s="1"/>
  <c r="K159" i="1"/>
  <c r="K159" i="4" s="1"/>
  <c r="AB159" i="4" s="1"/>
  <c r="V159" i="1"/>
  <c r="V159" i="4" s="1"/>
  <c r="AM159" i="4" s="1"/>
  <c r="O159" i="1"/>
  <c r="O159" i="4" s="1"/>
  <c r="AF159" i="4" s="1"/>
  <c r="I159" i="1"/>
  <c r="I159" i="4" s="1"/>
  <c r="Z159" i="4" s="1"/>
  <c r="J159" i="1"/>
  <c r="J159" i="4" s="1"/>
  <c r="AA159" i="4" s="1"/>
  <c r="L159" i="1"/>
  <c r="L159" i="4" s="1"/>
  <c r="AC159" i="4" s="1"/>
  <c r="N159" i="1"/>
  <c r="N159" i="4" s="1"/>
  <c r="AE159" i="4" s="1"/>
  <c r="R159" i="1"/>
  <c r="R159" i="4" s="1"/>
  <c r="AI159" i="4" s="1"/>
  <c r="F159" i="1"/>
  <c r="F159" i="4" s="1"/>
  <c r="W159" i="4" s="1"/>
  <c r="S159" i="1"/>
  <c r="S159" i="4" s="1"/>
  <c r="AJ159" i="4" s="1"/>
  <c r="G159" i="1"/>
  <c r="G159" i="4" s="1"/>
  <c r="X159" i="4" s="1"/>
  <c r="Q159" i="1"/>
  <c r="Q159" i="4" s="1"/>
  <c r="AH159" i="4" s="1"/>
  <c r="T159" i="1"/>
  <c r="T159" i="4" s="1"/>
  <c r="AK159" i="4" s="1"/>
  <c r="M151" i="1"/>
  <c r="M151" i="4" s="1"/>
  <c r="AD151" i="4" s="1"/>
  <c r="U151" i="1"/>
  <c r="U151" i="4" s="1"/>
  <c r="AL151" i="4" s="1"/>
  <c r="H151" i="1"/>
  <c r="H151" i="4" s="1"/>
  <c r="Y151" i="4" s="1"/>
  <c r="P151" i="1"/>
  <c r="P151" i="4" s="1"/>
  <c r="AG151" i="4" s="1"/>
  <c r="I151" i="1"/>
  <c r="I151" i="4" s="1"/>
  <c r="Z151" i="4" s="1"/>
  <c r="S151" i="1"/>
  <c r="S151" i="4" s="1"/>
  <c r="AJ151" i="4" s="1"/>
  <c r="L151" i="1"/>
  <c r="L151" i="4" s="1"/>
  <c r="AC151" i="4" s="1"/>
  <c r="Q151" i="1"/>
  <c r="Q151" i="4" s="1"/>
  <c r="AH151" i="4" s="1"/>
  <c r="R151" i="1"/>
  <c r="R151" i="4" s="1"/>
  <c r="AI151" i="4" s="1"/>
  <c r="F151" i="1"/>
  <c r="F151" i="4" s="1"/>
  <c r="W151" i="4" s="1"/>
  <c r="T151" i="1"/>
  <c r="T151" i="4" s="1"/>
  <c r="AK151" i="4" s="1"/>
  <c r="G151" i="1"/>
  <c r="G151" i="4" s="1"/>
  <c r="X151" i="4" s="1"/>
  <c r="V151" i="1"/>
  <c r="V151" i="4" s="1"/>
  <c r="AM151" i="4" s="1"/>
  <c r="K151" i="1"/>
  <c r="K151" i="4" s="1"/>
  <c r="AB151" i="4" s="1"/>
  <c r="N151" i="1"/>
  <c r="N151" i="4" s="1"/>
  <c r="AE151" i="4" s="1"/>
  <c r="O151" i="1"/>
  <c r="O151" i="4" s="1"/>
  <c r="AF151" i="4" s="1"/>
  <c r="J151" i="1"/>
  <c r="J151" i="4" s="1"/>
  <c r="AA151" i="4" s="1"/>
  <c r="M143" i="1"/>
  <c r="M143" i="4" s="1"/>
  <c r="AD143" i="4" s="1"/>
  <c r="U143" i="1"/>
  <c r="U143" i="4" s="1"/>
  <c r="AL143" i="4" s="1"/>
  <c r="H143" i="1"/>
  <c r="H143" i="4" s="1"/>
  <c r="Y143" i="4" s="1"/>
  <c r="P143" i="1"/>
  <c r="P143" i="4" s="1"/>
  <c r="AG143" i="4" s="1"/>
  <c r="F143" i="1"/>
  <c r="F143" i="4" s="1"/>
  <c r="W143" i="4" s="1"/>
  <c r="Q143" i="1"/>
  <c r="Q143" i="4" s="1"/>
  <c r="AH143" i="4" s="1"/>
  <c r="J143" i="1"/>
  <c r="J143" i="4" s="1"/>
  <c r="AA143" i="4" s="1"/>
  <c r="T143" i="1"/>
  <c r="T143" i="4" s="1"/>
  <c r="AK143" i="4" s="1"/>
  <c r="K143" i="1"/>
  <c r="K143" i="4" s="1"/>
  <c r="AB143" i="4" s="1"/>
  <c r="L143" i="1"/>
  <c r="L143" i="4" s="1"/>
  <c r="AC143" i="4" s="1"/>
  <c r="N143" i="1"/>
  <c r="N143" i="4" s="1"/>
  <c r="AE143" i="4" s="1"/>
  <c r="O143" i="1"/>
  <c r="O143" i="4" s="1"/>
  <c r="AF143" i="4" s="1"/>
  <c r="S143" i="1"/>
  <c r="S143" i="4" s="1"/>
  <c r="AJ143" i="4" s="1"/>
  <c r="G143" i="1"/>
  <c r="G143" i="4" s="1"/>
  <c r="X143" i="4" s="1"/>
  <c r="V143" i="1"/>
  <c r="V143" i="4" s="1"/>
  <c r="AM143" i="4" s="1"/>
  <c r="I143" i="1"/>
  <c r="I143" i="4" s="1"/>
  <c r="Z143" i="4" s="1"/>
  <c r="R143" i="1"/>
  <c r="R143" i="4" s="1"/>
  <c r="AI143" i="4" s="1"/>
  <c r="M135" i="1"/>
  <c r="M135" i="4" s="1"/>
  <c r="AD135" i="4" s="1"/>
  <c r="U135" i="1"/>
  <c r="U135" i="4" s="1"/>
  <c r="AL135" i="4" s="1"/>
  <c r="H135" i="1"/>
  <c r="H135" i="4" s="1"/>
  <c r="Y135" i="4" s="1"/>
  <c r="P135" i="1"/>
  <c r="P135" i="4" s="1"/>
  <c r="AG135" i="4" s="1"/>
  <c r="I135" i="1"/>
  <c r="I135" i="4" s="1"/>
  <c r="Z135" i="4" s="1"/>
  <c r="S135" i="1"/>
  <c r="S135" i="4" s="1"/>
  <c r="AJ135" i="4" s="1"/>
  <c r="N135" i="1"/>
  <c r="N135" i="4" s="1"/>
  <c r="AE135" i="4" s="1"/>
  <c r="O135" i="1"/>
  <c r="O135" i="4" s="1"/>
  <c r="AF135" i="4" s="1"/>
  <c r="G135" i="1"/>
  <c r="G135" i="4" s="1"/>
  <c r="X135" i="4" s="1"/>
  <c r="R135" i="1"/>
  <c r="R135" i="4" s="1"/>
  <c r="AI135" i="4" s="1"/>
  <c r="K135" i="1"/>
  <c r="K135" i="4" s="1"/>
  <c r="AB135" i="4" s="1"/>
  <c r="L135" i="1"/>
  <c r="L135" i="4" s="1"/>
  <c r="AC135" i="4" s="1"/>
  <c r="Q135" i="1"/>
  <c r="Q135" i="4" s="1"/>
  <c r="AH135" i="4" s="1"/>
  <c r="T135" i="1"/>
  <c r="T135" i="4" s="1"/>
  <c r="AK135" i="4" s="1"/>
  <c r="F135" i="1"/>
  <c r="F135" i="4" s="1"/>
  <c r="W135" i="4" s="1"/>
  <c r="J135" i="1"/>
  <c r="J135" i="4" s="1"/>
  <c r="AA135" i="4" s="1"/>
  <c r="V135" i="1"/>
  <c r="V135" i="4" s="1"/>
  <c r="AM135" i="4" s="1"/>
  <c r="M127" i="1"/>
  <c r="M127" i="4" s="1"/>
  <c r="AD127" i="4" s="1"/>
  <c r="U127" i="1"/>
  <c r="U127" i="4" s="1"/>
  <c r="AL127" i="4" s="1"/>
  <c r="H127" i="1"/>
  <c r="H127" i="4" s="1"/>
  <c r="Y127" i="4" s="1"/>
  <c r="P127" i="1"/>
  <c r="P127" i="4" s="1"/>
  <c r="AG127" i="4" s="1"/>
  <c r="F127" i="1"/>
  <c r="F127" i="4" s="1"/>
  <c r="W127" i="4" s="1"/>
  <c r="Q127" i="1"/>
  <c r="Q127" i="4" s="1"/>
  <c r="AH127" i="4" s="1"/>
  <c r="K127" i="1"/>
  <c r="K127" i="4" s="1"/>
  <c r="AB127" i="4" s="1"/>
  <c r="V127" i="1"/>
  <c r="V127" i="4" s="1"/>
  <c r="AM127" i="4" s="1"/>
  <c r="L127" i="1"/>
  <c r="L127" i="4" s="1"/>
  <c r="AC127" i="4" s="1"/>
  <c r="O127" i="1"/>
  <c r="O127" i="4" s="1"/>
  <c r="AF127" i="4" s="1"/>
  <c r="S127" i="1"/>
  <c r="S127" i="4" s="1"/>
  <c r="AJ127" i="4" s="1"/>
  <c r="T127" i="1"/>
  <c r="T127" i="4" s="1"/>
  <c r="AK127" i="4" s="1"/>
  <c r="G127" i="1"/>
  <c r="G127" i="4" s="1"/>
  <c r="X127" i="4" s="1"/>
  <c r="J127" i="1"/>
  <c r="J127" i="4" s="1"/>
  <c r="AA127" i="4" s="1"/>
  <c r="N127" i="1"/>
  <c r="N127" i="4" s="1"/>
  <c r="AE127" i="4" s="1"/>
  <c r="I127" i="1"/>
  <c r="I127" i="4" s="1"/>
  <c r="Z127" i="4" s="1"/>
  <c r="R127" i="1"/>
  <c r="R127" i="4" s="1"/>
  <c r="AI127" i="4" s="1"/>
  <c r="G119" i="1"/>
  <c r="G119" i="4" s="1"/>
  <c r="X119" i="4" s="1"/>
  <c r="O119" i="1"/>
  <c r="O119" i="4" s="1"/>
  <c r="AF119" i="4" s="1"/>
  <c r="J119" i="1"/>
  <c r="J119" i="4" s="1"/>
  <c r="AA119" i="4" s="1"/>
  <c r="R119" i="1"/>
  <c r="R119" i="4" s="1"/>
  <c r="AI119" i="4" s="1"/>
  <c r="P119" i="1"/>
  <c r="P119" i="4" s="1"/>
  <c r="AG119" i="4" s="1"/>
  <c r="I119" i="1"/>
  <c r="I119" i="4" s="1"/>
  <c r="Z119" i="4" s="1"/>
  <c r="T119" i="1"/>
  <c r="T119" i="4" s="1"/>
  <c r="AK119" i="4" s="1"/>
  <c r="M119" i="1"/>
  <c r="M119" i="4" s="1"/>
  <c r="AD119" i="4" s="1"/>
  <c r="F119" i="1"/>
  <c r="F119" i="4" s="1"/>
  <c r="W119" i="4" s="1"/>
  <c r="U119" i="1"/>
  <c r="U119" i="4" s="1"/>
  <c r="AL119" i="4" s="1"/>
  <c r="H119" i="1"/>
  <c r="H119" i="4" s="1"/>
  <c r="Y119" i="4" s="1"/>
  <c r="V119" i="1"/>
  <c r="V119" i="4" s="1"/>
  <c r="AM119" i="4" s="1"/>
  <c r="L119" i="1"/>
  <c r="L119" i="4" s="1"/>
  <c r="AC119" i="4" s="1"/>
  <c r="K119" i="1"/>
  <c r="K119" i="4" s="1"/>
  <c r="AB119" i="4" s="1"/>
  <c r="N119" i="1"/>
  <c r="N119" i="4" s="1"/>
  <c r="AE119" i="4" s="1"/>
  <c r="S119" i="1"/>
  <c r="S119" i="4" s="1"/>
  <c r="AJ119" i="4" s="1"/>
  <c r="Q119" i="1"/>
  <c r="Q119" i="4" s="1"/>
  <c r="AH119" i="4" s="1"/>
  <c r="G111" i="1"/>
  <c r="G111" i="4" s="1"/>
  <c r="X111" i="4" s="1"/>
  <c r="O111" i="1"/>
  <c r="O111" i="4" s="1"/>
  <c r="AF111" i="4" s="1"/>
  <c r="J111" i="1"/>
  <c r="J111" i="4" s="1"/>
  <c r="AA111" i="4" s="1"/>
  <c r="R111" i="1"/>
  <c r="R111" i="4" s="1"/>
  <c r="AI111" i="4" s="1"/>
  <c r="M111" i="1"/>
  <c r="M111" i="4" s="1"/>
  <c r="AD111" i="4" s="1"/>
  <c r="F111" i="1"/>
  <c r="F111" i="4" s="1"/>
  <c r="W111" i="4" s="1"/>
  <c r="Q111" i="1"/>
  <c r="Q111" i="4" s="1"/>
  <c r="AH111" i="4" s="1"/>
  <c r="H111" i="1"/>
  <c r="H111" i="4" s="1"/>
  <c r="Y111" i="4" s="1"/>
  <c r="U111" i="1"/>
  <c r="U111" i="4" s="1"/>
  <c r="AL111" i="4" s="1"/>
  <c r="N111" i="1"/>
  <c r="N111" i="4" s="1"/>
  <c r="AE111" i="4" s="1"/>
  <c r="P111" i="1"/>
  <c r="P111" i="4" s="1"/>
  <c r="AG111" i="4" s="1"/>
  <c r="T111" i="1"/>
  <c r="T111" i="4" s="1"/>
  <c r="AK111" i="4" s="1"/>
  <c r="I111" i="1"/>
  <c r="I111" i="4" s="1"/>
  <c r="Z111" i="4" s="1"/>
  <c r="L111" i="1"/>
  <c r="L111" i="4" s="1"/>
  <c r="AC111" i="4" s="1"/>
  <c r="S111" i="1"/>
  <c r="S111" i="4" s="1"/>
  <c r="AJ111" i="4" s="1"/>
  <c r="K111" i="1"/>
  <c r="K111" i="4" s="1"/>
  <c r="AB111" i="4" s="1"/>
  <c r="V111" i="1"/>
  <c r="V111" i="4" s="1"/>
  <c r="AM111" i="4" s="1"/>
  <c r="K103" i="1"/>
  <c r="K103" i="4" s="1"/>
  <c r="AB103" i="4" s="1"/>
  <c r="S103" i="1"/>
  <c r="S103" i="4" s="1"/>
  <c r="AJ103" i="4" s="1"/>
  <c r="F103" i="1"/>
  <c r="F103" i="4" s="1"/>
  <c r="W103" i="4" s="1"/>
  <c r="N103" i="1"/>
  <c r="N103" i="4" s="1"/>
  <c r="AE103" i="4" s="1"/>
  <c r="V103" i="1"/>
  <c r="V103" i="4" s="1"/>
  <c r="AM103" i="4" s="1"/>
  <c r="L103" i="1"/>
  <c r="L103" i="4" s="1"/>
  <c r="AC103" i="4" s="1"/>
  <c r="P103" i="1"/>
  <c r="P103" i="4" s="1"/>
  <c r="AG103" i="4" s="1"/>
  <c r="G103" i="1"/>
  <c r="G103" i="4" s="1"/>
  <c r="X103" i="4" s="1"/>
  <c r="T103" i="1"/>
  <c r="T103" i="4" s="1"/>
  <c r="AK103" i="4" s="1"/>
  <c r="J103" i="1"/>
  <c r="J103" i="4" s="1"/>
  <c r="AA103" i="4" s="1"/>
  <c r="M103" i="1"/>
  <c r="M103" i="4" s="1"/>
  <c r="AD103" i="4" s="1"/>
  <c r="U103" i="1"/>
  <c r="U103" i="4" s="1"/>
  <c r="AL103" i="4" s="1"/>
  <c r="I103" i="1"/>
  <c r="I103" i="4" s="1"/>
  <c r="Z103" i="4" s="1"/>
  <c r="Q103" i="1"/>
  <c r="Q103" i="4" s="1"/>
  <c r="AH103" i="4" s="1"/>
  <c r="R103" i="1"/>
  <c r="R103" i="4" s="1"/>
  <c r="AI103" i="4" s="1"/>
  <c r="H103" i="1"/>
  <c r="H103" i="4" s="1"/>
  <c r="Y103" i="4" s="1"/>
  <c r="O103" i="1"/>
  <c r="O103" i="4" s="1"/>
  <c r="AF103" i="4" s="1"/>
  <c r="K95" i="1"/>
  <c r="K95" i="4" s="1"/>
  <c r="AB95" i="4" s="1"/>
  <c r="S95" i="1"/>
  <c r="S95" i="4" s="1"/>
  <c r="AJ95" i="4" s="1"/>
  <c r="F95" i="1"/>
  <c r="F95" i="4" s="1"/>
  <c r="W95" i="4" s="1"/>
  <c r="N95" i="1"/>
  <c r="N95" i="4" s="1"/>
  <c r="AE95" i="4" s="1"/>
  <c r="V95" i="1"/>
  <c r="V95" i="4" s="1"/>
  <c r="AM95" i="4" s="1"/>
  <c r="I95" i="1"/>
  <c r="I95" i="4" s="1"/>
  <c r="Z95" i="4" s="1"/>
  <c r="T95" i="1"/>
  <c r="T95" i="4" s="1"/>
  <c r="AK95" i="4" s="1"/>
  <c r="M95" i="1"/>
  <c r="M95" i="4" s="1"/>
  <c r="AD95" i="4" s="1"/>
  <c r="O95" i="1"/>
  <c r="O95" i="4" s="1"/>
  <c r="AF95" i="4" s="1"/>
  <c r="R95" i="1"/>
  <c r="R95" i="4" s="1"/>
  <c r="AI95" i="4" s="1"/>
  <c r="P95" i="1"/>
  <c r="P95" i="4" s="1"/>
  <c r="AG95" i="4" s="1"/>
  <c r="G95" i="1"/>
  <c r="G95" i="4" s="1"/>
  <c r="X95" i="4" s="1"/>
  <c r="H95" i="1"/>
  <c r="H95" i="4" s="1"/>
  <c r="Y95" i="4" s="1"/>
  <c r="L95" i="1"/>
  <c r="L95" i="4" s="1"/>
  <c r="AC95" i="4" s="1"/>
  <c r="J95" i="1"/>
  <c r="J95" i="4" s="1"/>
  <c r="AA95" i="4" s="1"/>
  <c r="Q95" i="1"/>
  <c r="Q95" i="4" s="1"/>
  <c r="AH95" i="4" s="1"/>
  <c r="U95" i="1"/>
  <c r="U95" i="4" s="1"/>
  <c r="AL95" i="4" s="1"/>
  <c r="K87" i="1"/>
  <c r="K87" i="4" s="1"/>
  <c r="S87" i="1"/>
  <c r="S87" i="4" s="1"/>
  <c r="F87" i="1"/>
  <c r="F87" i="4" s="1"/>
  <c r="N87" i="1"/>
  <c r="N87" i="4" s="1"/>
  <c r="V87" i="1"/>
  <c r="V87" i="4" s="1"/>
  <c r="G87" i="1"/>
  <c r="G87" i="4" s="1"/>
  <c r="Q87" i="1"/>
  <c r="Q87" i="4" s="1"/>
  <c r="J87" i="1"/>
  <c r="J87" i="4" s="1"/>
  <c r="U87" i="1"/>
  <c r="U87" i="4" s="1"/>
  <c r="O87" i="1"/>
  <c r="O87" i="4" s="1"/>
  <c r="H87" i="1"/>
  <c r="H87" i="4" s="1"/>
  <c r="I87" i="1"/>
  <c r="I87" i="4" s="1"/>
  <c r="M87" i="1"/>
  <c r="M87" i="4" s="1"/>
  <c r="P87" i="1"/>
  <c r="P87" i="4" s="1"/>
  <c r="L87" i="1"/>
  <c r="L87" i="4" s="1"/>
  <c r="R87" i="1"/>
  <c r="R87" i="4" s="1"/>
  <c r="T87" i="1"/>
  <c r="T87" i="4" s="1"/>
  <c r="K79" i="1"/>
  <c r="K79" i="4" s="1"/>
  <c r="AB79" i="4" s="1"/>
  <c r="S79" i="1"/>
  <c r="S79" i="4" s="1"/>
  <c r="AJ79" i="4" s="1"/>
  <c r="F79" i="1"/>
  <c r="F79" i="4" s="1"/>
  <c r="W79" i="4" s="1"/>
  <c r="N79" i="1"/>
  <c r="N79" i="4" s="1"/>
  <c r="AE79" i="4" s="1"/>
  <c r="V79" i="1"/>
  <c r="V79" i="4" s="1"/>
  <c r="AM79" i="4" s="1"/>
  <c r="O79" i="1"/>
  <c r="O79" i="4" s="1"/>
  <c r="AF79" i="4" s="1"/>
  <c r="H79" i="1"/>
  <c r="H79" i="4" s="1"/>
  <c r="Y79" i="4" s="1"/>
  <c r="R79" i="1"/>
  <c r="R79" i="4" s="1"/>
  <c r="AI79" i="4" s="1"/>
  <c r="I79" i="1"/>
  <c r="I79" i="4" s="1"/>
  <c r="Z79" i="4" s="1"/>
  <c r="P79" i="1"/>
  <c r="P79" i="4" s="1"/>
  <c r="AG79" i="4" s="1"/>
  <c r="Q79" i="1"/>
  <c r="Q79" i="4" s="1"/>
  <c r="AH79" i="4" s="1"/>
  <c r="G79" i="1"/>
  <c r="G79" i="4" s="1"/>
  <c r="X79" i="4" s="1"/>
  <c r="U79" i="1"/>
  <c r="U79" i="4" s="1"/>
  <c r="AL79" i="4" s="1"/>
  <c r="J79" i="1"/>
  <c r="J79" i="4" s="1"/>
  <c r="AA79" i="4" s="1"/>
  <c r="L79" i="1"/>
  <c r="L79" i="4" s="1"/>
  <c r="AC79" i="4" s="1"/>
  <c r="M79" i="1"/>
  <c r="M79" i="4" s="1"/>
  <c r="AD79" i="4" s="1"/>
  <c r="T79" i="1"/>
  <c r="T79" i="4" s="1"/>
  <c r="AK79" i="4" s="1"/>
  <c r="K71" i="1"/>
  <c r="K71" i="4" s="1"/>
  <c r="AB71" i="4" s="1"/>
  <c r="S71" i="1"/>
  <c r="S71" i="4" s="1"/>
  <c r="AJ71" i="4" s="1"/>
  <c r="F71" i="1"/>
  <c r="F71" i="4" s="1"/>
  <c r="W71" i="4" s="1"/>
  <c r="N71" i="1"/>
  <c r="N71" i="4" s="1"/>
  <c r="AE71" i="4" s="1"/>
  <c r="V71" i="1"/>
  <c r="V71" i="4" s="1"/>
  <c r="AM71" i="4" s="1"/>
  <c r="L71" i="1"/>
  <c r="L71" i="4" s="1"/>
  <c r="AC71" i="4" s="1"/>
  <c r="P71" i="1"/>
  <c r="P71" i="4" s="1"/>
  <c r="AG71" i="4" s="1"/>
  <c r="Q71" i="1"/>
  <c r="Q71" i="4" s="1"/>
  <c r="AH71" i="4" s="1"/>
  <c r="I71" i="1"/>
  <c r="I71" i="4" s="1"/>
  <c r="Z71" i="4" s="1"/>
  <c r="J71" i="1"/>
  <c r="J71" i="4" s="1"/>
  <c r="AA71" i="4" s="1"/>
  <c r="O71" i="1"/>
  <c r="O71" i="4" s="1"/>
  <c r="AF71" i="4" s="1"/>
  <c r="R71" i="1"/>
  <c r="R71" i="4" s="1"/>
  <c r="AI71" i="4" s="1"/>
  <c r="T71" i="1"/>
  <c r="T71" i="4" s="1"/>
  <c r="AK71" i="4" s="1"/>
  <c r="G71" i="1"/>
  <c r="G71" i="4" s="1"/>
  <c r="X71" i="4" s="1"/>
  <c r="H71" i="1"/>
  <c r="H71" i="4" s="1"/>
  <c r="Y71" i="4" s="1"/>
  <c r="M71" i="1"/>
  <c r="M71" i="4" s="1"/>
  <c r="AD71" i="4" s="1"/>
  <c r="U71" i="1"/>
  <c r="U71" i="4" s="1"/>
  <c r="AL71" i="4" s="1"/>
  <c r="K63" i="1"/>
  <c r="K63" i="4" s="1"/>
  <c r="AB63" i="4" s="1"/>
  <c r="S63" i="1"/>
  <c r="S63" i="4" s="1"/>
  <c r="AJ63" i="4" s="1"/>
  <c r="F63" i="1"/>
  <c r="F63" i="4" s="1"/>
  <c r="W63" i="4" s="1"/>
  <c r="N63" i="1"/>
  <c r="N63" i="4" s="1"/>
  <c r="AE63" i="4" s="1"/>
  <c r="V63" i="1"/>
  <c r="V63" i="4" s="1"/>
  <c r="AM63" i="4" s="1"/>
  <c r="I63" i="1"/>
  <c r="I63" i="4" s="1"/>
  <c r="Z63" i="4" s="1"/>
  <c r="T63" i="1"/>
  <c r="T63" i="4" s="1"/>
  <c r="AK63" i="4" s="1"/>
  <c r="M63" i="1"/>
  <c r="M63" i="4" s="1"/>
  <c r="AD63" i="4" s="1"/>
  <c r="J63" i="1"/>
  <c r="J63" i="4" s="1"/>
  <c r="AA63" i="4" s="1"/>
  <c r="Q63" i="1"/>
  <c r="Q63" i="4" s="1"/>
  <c r="AH63" i="4" s="1"/>
  <c r="R63" i="1"/>
  <c r="R63" i="4" s="1"/>
  <c r="AI63" i="4" s="1"/>
  <c r="H63" i="1"/>
  <c r="H63" i="4" s="1"/>
  <c r="Y63" i="4" s="1"/>
  <c r="L63" i="1"/>
  <c r="L63" i="4" s="1"/>
  <c r="AC63" i="4" s="1"/>
  <c r="O63" i="1"/>
  <c r="O63" i="4" s="1"/>
  <c r="AF63" i="4" s="1"/>
  <c r="U63" i="1"/>
  <c r="U63" i="4" s="1"/>
  <c r="AL63" i="4" s="1"/>
  <c r="G63" i="1"/>
  <c r="G63" i="4" s="1"/>
  <c r="X63" i="4" s="1"/>
  <c r="P63" i="1"/>
  <c r="P63" i="4" s="1"/>
  <c r="AG63" i="4" s="1"/>
  <c r="K55" i="1"/>
  <c r="K55" i="4" s="1"/>
  <c r="AB55" i="4" s="1"/>
  <c r="S55" i="1"/>
  <c r="S55" i="4" s="1"/>
  <c r="AJ55" i="4" s="1"/>
  <c r="F55" i="1"/>
  <c r="F55" i="4" s="1"/>
  <c r="W55" i="4" s="1"/>
  <c r="N55" i="1"/>
  <c r="N55" i="4" s="1"/>
  <c r="AE55" i="4" s="1"/>
  <c r="V55" i="1"/>
  <c r="V55" i="4" s="1"/>
  <c r="AM55" i="4" s="1"/>
  <c r="G55" i="1"/>
  <c r="G55" i="4" s="1"/>
  <c r="X55" i="4" s="1"/>
  <c r="Q55" i="1"/>
  <c r="Q55" i="4" s="1"/>
  <c r="AH55" i="4" s="1"/>
  <c r="J55" i="1"/>
  <c r="J55" i="4" s="1"/>
  <c r="AA55" i="4" s="1"/>
  <c r="U55" i="1"/>
  <c r="U55" i="4" s="1"/>
  <c r="AL55" i="4" s="1"/>
  <c r="R55" i="1"/>
  <c r="R55" i="4" s="1"/>
  <c r="AI55" i="4" s="1"/>
  <c r="L55" i="1"/>
  <c r="L55" i="4" s="1"/>
  <c r="AC55" i="4" s="1"/>
  <c r="M55" i="1"/>
  <c r="M55" i="4" s="1"/>
  <c r="AD55" i="4" s="1"/>
  <c r="P55" i="1"/>
  <c r="P55" i="4" s="1"/>
  <c r="AG55" i="4" s="1"/>
  <c r="T55" i="1"/>
  <c r="T55" i="4" s="1"/>
  <c r="AK55" i="4" s="1"/>
  <c r="H55" i="1"/>
  <c r="H55" i="4" s="1"/>
  <c r="Y55" i="4" s="1"/>
  <c r="O55" i="1"/>
  <c r="O55" i="4" s="1"/>
  <c r="AF55" i="4" s="1"/>
  <c r="I55" i="1"/>
  <c r="I55" i="4" s="1"/>
  <c r="Z55" i="4" s="1"/>
  <c r="I47" i="1"/>
  <c r="I47" i="4" s="1"/>
  <c r="Z47" i="4" s="1"/>
  <c r="Q47" i="1"/>
  <c r="Q47" i="4" s="1"/>
  <c r="AH47" i="4" s="1"/>
  <c r="L47" i="1"/>
  <c r="L47" i="4" s="1"/>
  <c r="AC47" i="4" s="1"/>
  <c r="T47" i="1"/>
  <c r="T47" i="4" s="1"/>
  <c r="AK47" i="4" s="1"/>
  <c r="O47" i="1"/>
  <c r="O47" i="4" s="1"/>
  <c r="AF47" i="4" s="1"/>
  <c r="H47" i="1"/>
  <c r="H47" i="4" s="1"/>
  <c r="Y47" i="4" s="1"/>
  <c r="S47" i="1"/>
  <c r="S47" i="4" s="1"/>
  <c r="AJ47" i="4" s="1"/>
  <c r="F47" i="1"/>
  <c r="F47" i="4" s="1"/>
  <c r="W47" i="4" s="1"/>
  <c r="U47" i="1"/>
  <c r="U47" i="4" s="1"/>
  <c r="AL47" i="4" s="1"/>
  <c r="K47" i="1"/>
  <c r="K47" i="4" s="1"/>
  <c r="AB47" i="4" s="1"/>
  <c r="M47" i="1"/>
  <c r="M47" i="4" s="1"/>
  <c r="AD47" i="4" s="1"/>
  <c r="V47" i="1"/>
  <c r="V47" i="4" s="1"/>
  <c r="AM47" i="4" s="1"/>
  <c r="J47" i="1"/>
  <c r="J47" i="4" s="1"/>
  <c r="AA47" i="4" s="1"/>
  <c r="N47" i="1"/>
  <c r="N47" i="4" s="1"/>
  <c r="AE47" i="4" s="1"/>
  <c r="G47" i="1"/>
  <c r="G47" i="4" s="1"/>
  <c r="X47" i="4" s="1"/>
  <c r="P47" i="1"/>
  <c r="P47" i="4" s="1"/>
  <c r="AG47" i="4" s="1"/>
  <c r="R47" i="1"/>
  <c r="R47" i="4" s="1"/>
  <c r="AI47" i="4" s="1"/>
  <c r="H39" i="1"/>
  <c r="H39" i="4" s="1"/>
  <c r="Y39" i="4" s="1"/>
  <c r="P39" i="1"/>
  <c r="P39" i="4" s="1"/>
  <c r="AG39" i="4" s="1"/>
  <c r="J39" i="1"/>
  <c r="J39" i="4" s="1"/>
  <c r="AA39" i="4" s="1"/>
  <c r="R39" i="1"/>
  <c r="R39" i="4" s="1"/>
  <c r="AI39" i="4" s="1"/>
  <c r="M39" i="1"/>
  <c r="M39" i="4" s="1"/>
  <c r="AD39" i="4" s="1"/>
  <c r="F39" i="1"/>
  <c r="F39" i="4" s="1"/>
  <c r="W39" i="4" s="1"/>
  <c r="Q39" i="1"/>
  <c r="Q39" i="4" s="1"/>
  <c r="AH39" i="4" s="1"/>
  <c r="N39" i="1"/>
  <c r="N39" i="4" s="1"/>
  <c r="AE39" i="4" s="1"/>
  <c r="T39" i="1"/>
  <c r="T39" i="4" s="1"/>
  <c r="AK39" i="4" s="1"/>
  <c r="G39" i="1"/>
  <c r="G39" i="4" s="1"/>
  <c r="X39" i="4" s="1"/>
  <c r="L39" i="1"/>
  <c r="L39" i="4" s="1"/>
  <c r="AC39" i="4" s="1"/>
  <c r="O39" i="1"/>
  <c r="O39" i="4" s="1"/>
  <c r="AF39" i="4" s="1"/>
  <c r="K39" i="1"/>
  <c r="K39" i="4" s="1"/>
  <c r="AB39" i="4" s="1"/>
  <c r="S39" i="1"/>
  <c r="S39" i="4" s="1"/>
  <c r="AJ39" i="4" s="1"/>
  <c r="I39" i="1"/>
  <c r="I39" i="4" s="1"/>
  <c r="Z39" i="4" s="1"/>
  <c r="U39" i="1"/>
  <c r="U39" i="4" s="1"/>
  <c r="AL39" i="4" s="1"/>
  <c r="V39" i="1"/>
  <c r="V39" i="4" s="1"/>
  <c r="AM39" i="4" s="1"/>
  <c r="H31" i="1"/>
  <c r="H31" i="4" s="1"/>
  <c r="P31" i="1"/>
  <c r="P31" i="4" s="1"/>
  <c r="J31" i="1"/>
  <c r="J31" i="4" s="1"/>
  <c r="R31" i="1"/>
  <c r="R31" i="4" s="1"/>
  <c r="K31" i="1"/>
  <c r="K31" i="4" s="1"/>
  <c r="U31" i="1"/>
  <c r="U31" i="4" s="1"/>
  <c r="N31" i="1"/>
  <c r="N31" i="4" s="1"/>
  <c r="G31" i="1"/>
  <c r="G31" i="4" s="1"/>
  <c r="V31" i="1"/>
  <c r="V31" i="4" s="1"/>
  <c r="M31" i="1"/>
  <c r="M31" i="4" s="1"/>
  <c r="I31" i="1"/>
  <c r="I31" i="4" s="1"/>
  <c r="Q31" i="1"/>
  <c r="Q31" i="4" s="1"/>
  <c r="L31" i="1"/>
  <c r="L31" i="4" s="1"/>
  <c r="O31" i="1"/>
  <c r="O31" i="4" s="1"/>
  <c r="T31" i="1"/>
  <c r="T31" i="4" s="1"/>
  <c r="F31" i="1"/>
  <c r="F31" i="4" s="1"/>
  <c r="S31" i="1"/>
  <c r="S31" i="4" s="1"/>
  <c r="H23" i="1"/>
  <c r="H23" i="4" s="1"/>
  <c r="Y23" i="4" s="1"/>
  <c r="P23" i="1"/>
  <c r="P23" i="4" s="1"/>
  <c r="AG23" i="4" s="1"/>
  <c r="J23" i="1"/>
  <c r="J23" i="4" s="1"/>
  <c r="AA23" i="4" s="1"/>
  <c r="R23" i="1"/>
  <c r="R23" i="4" s="1"/>
  <c r="AI23" i="4" s="1"/>
  <c r="G23" i="1"/>
  <c r="G23" i="4" s="1"/>
  <c r="X23" i="4" s="1"/>
  <c r="S23" i="1"/>
  <c r="S23" i="4" s="1"/>
  <c r="AJ23" i="4" s="1"/>
  <c r="L23" i="1"/>
  <c r="L23" i="4" s="1"/>
  <c r="AC23" i="4" s="1"/>
  <c r="V23" i="1"/>
  <c r="V23" i="4" s="1"/>
  <c r="AM23" i="4" s="1"/>
  <c r="O23" i="1"/>
  <c r="O23" i="4" s="1"/>
  <c r="AF23" i="4" s="1"/>
  <c r="F23" i="1"/>
  <c r="F23" i="4" s="1"/>
  <c r="W23" i="4" s="1"/>
  <c r="U23" i="1"/>
  <c r="U23" i="4" s="1"/>
  <c r="AL23" i="4" s="1"/>
  <c r="M23" i="1"/>
  <c r="M23" i="4" s="1"/>
  <c r="AD23" i="4" s="1"/>
  <c r="T23" i="1"/>
  <c r="T23" i="4" s="1"/>
  <c r="AK23" i="4" s="1"/>
  <c r="I23" i="1"/>
  <c r="I23" i="4" s="1"/>
  <c r="Z23" i="4" s="1"/>
  <c r="K23" i="1"/>
  <c r="K23" i="4" s="1"/>
  <c r="AB23" i="4" s="1"/>
  <c r="N23" i="1"/>
  <c r="N23" i="4" s="1"/>
  <c r="AE23" i="4" s="1"/>
  <c r="Q23" i="1"/>
  <c r="Q23" i="4" s="1"/>
  <c r="AH23" i="4" s="1"/>
  <c r="H15" i="1"/>
  <c r="H15" i="4" s="1"/>
  <c r="Y15" i="4" s="1"/>
  <c r="P15" i="1"/>
  <c r="P15" i="4" s="1"/>
  <c r="AG15" i="4" s="1"/>
  <c r="J15" i="1"/>
  <c r="J15" i="4" s="1"/>
  <c r="AA15" i="4" s="1"/>
  <c r="R15" i="1"/>
  <c r="R15" i="4" s="1"/>
  <c r="AI15" i="4" s="1"/>
  <c r="O15" i="1"/>
  <c r="O15" i="4" s="1"/>
  <c r="AF15" i="4" s="1"/>
  <c r="I15" i="1"/>
  <c r="I15" i="4" s="1"/>
  <c r="Z15" i="4" s="1"/>
  <c r="T15" i="1"/>
  <c r="T15" i="4" s="1"/>
  <c r="AK15" i="4" s="1"/>
  <c r="K15" i="1"/>
  <c r="K15" i="4" s="1"/>
  <c r="AB15" i="4" s="1"/>
  <c r="N15" i="1"/>
  <c r="N15" i="4" s="1"/>
  <c r="AE15" i="4" s="1"/>
  <c r="Q15" i="1"/>
  <c r="Q15" i="4" s="1"/>
  <c r="AH15" i="4" s="1"/>
  <c r="V15" i="1"/>
  <c r="V15" i="4" s="1"/>
  <c r="AM15" i="4" s="1"/>
  <c r="S15" i="1"/>
  <c r="S15" i="4" s="1"/>
  <c r="AJ15" i="4" s="1"/>
  <c r="F15" i="1"/>
  <c r="F15" i="4" s="1"/>
  <c r="W15" i="4" s="1"/>
  <c r="G15" i="1"/>
  <c r="G15" i="4" s="1"/>
  <c r="X15" i="4" s="1"/>
  <c r="M15" i="1"/>
  <c r="M15" i="4" s="1"/>
  <c r="AD15" i="4" s="1"/>
  <c r="U15" i="1"/>
  <c r="U15" i="4" s="1"/>
  <c r="AL15" i="4" s="1"/>
  <c r="L15" i="1"/>
  <c r="L15" i="4" s="1"/>
  <c r="AC15" i="4" s="1"/>
  <c r="H7" i="1"/>
  <c r="H7" i="4" s="1"/>
  <c r="P7" i="1"/>
  <c r="P7" i="4" s="1"/>
  <c r="J7" i="1"/>
  <c r="J7" i="4" s="1"/>
  <c r="R7" i="1"/>
  <c r="R7" i="4" s="1"/>
  <c r="M7" i="1"/>
  <c r="M7" i="4" s="1"/>
  <c r="F7" i="1"/>
  <c r="F7" i="4" s="1"/>
  <c r="Q7" i="1"/>
  <c r="Q7" i="4" s="1"/>
  <c r="S7" i="1"/>
  <c r="S7" i="4" s="1"/>
  <c r="I7" i="1"/>
  <c r="I7" i="4" s="1"/>
  <c r="V7" i="1"/>
  <c r="V7" i="4" s="1"/>
  <c r="T7" i="1"/>
  <c r="T7" i="4" s="1"/>
  <c r="G7" i="1"/>
  <c r="G7" i="4" s="1"/>
  <c r="N7" i="1"/>
  <c r="N7" i="4" s="1"/>
  <c r="O7" i="1"/>
  <c r="O7" i="4" s="1"/>
  <c r="K7" i="1"/>
  <c r="K7" i="4" s="1"/>
  <c r="L7" i="1"/>
  <c r="L7" i="4" s="1"/>
  <c r="U7" i="1"/>
  <c r="U7" i="4" s="1"/>
  <c r="R507" i="1"/>
  <c r="R507" i="4" s="1"/>
  <c r="AI507" i="4" s="1"/>
  <c r="J507" i="1"/>
  <c r="J507" i="4" s="1"/>
  <c r="AA507" i="4" s="1"/>
  <c r="S506" i="1"/>
  <c r="S506" i="4" s="1"/>
  <c r="AJ506" i="4" s="1"/>
  <c r="K506" i="1"/>
  <c r="K506" i="4" s="1"/>
  <c r="AB506" i="4" s="1"/>
  <c r="U504" i="1"/>
  <c r="U504" i="4" s="1"/>
  <c r="AL504" i="4" s="1"/>
  <c r="M504" i="1"/>
  <c r="M504" i="4" s="1"/>
  <c r="AD504" i="4" s="1"/>
  <c r="V503" i="1"/>
  <c r="V503" i="4" s="1"/>
  <c r="AM503" i="4" s="1"/>
  <c r="N503" i="1"/>
  <c r="N503" i="4" s="1"/>
  <c r="AE503" i="4" s="1"/>
  <c r="O502" i="1"/>
  <c r="O502" i="4" s="1"/>
  <c r="AF502" i="4" s="1"/>
  <c r="Q500" i="1"/>
  <c r="Q500" i="4" s="1"/>
  <c r="AH500" i="4" s="1"/>
  <c r="I500" i="1"/>
  <c r="I500" i="4" s="1"/>
  <c r="Z500" i="4" s="1"/>
  <c r="R499" i="1"/>
  <c r="R499" i="4" s="1"/>
  <c r="AI499" i="4" s="1"/>
  <c r="J499" i="1"/>
  <c r="J499" i="4" s="1"/>
  <c r="AA499" i="4" s="1"/>
  <c r="S498" i="1"/>
  <c r="S498" i="4" s="1"/>
  <c r="AJ498" i="4" s="1"/>
  <c r="K498" i="1"/>
  <c r="K498" i="4" s="1"/>
  <c r="AB498" i="4" s="1"/>
  <c r="U496" i="1"/>
  <c r="U496" i="4" s="1"/>
  <c r="AL496" i="4" s="1"/>
  <c r="V495" i="1"/>
  <c r="V495" i="4" s="1"/>
  <c r="AM495" i="4" s="1"/>
  <c r="N495" i="1"/>
  <c r="N495" i="4" s="1"/>
  <c r="AE495" i="4" s="1"/>
  <c r="O494" i="1"/>
  <c r="O494" i="4" s="1"/>
  <c r="AF494" i="4" s="1"/>
  <c r="Q492" i="1"/>
  <c r="Q492" i="4" s="1"/>
  <c r="AH492" i="4" s="1"/>
  <c r="I492" i="1"/>
  <c r="I492" i="4" s="1"/>
  <c r="Z492" i="4" s="1"/>
  <c r="R491" i="1"/>
  <c r="R491" i="4" s="1"/>
  <c r="AI491" i="4" s="1"/>
  <c r="J491" i="1"/>
  <c r="J491" i="4" s="1"/>
  <c r="AA491" i="4" s="1"/>
  <c r="S490" i="1"/>
  <c r="S490" i="4" s="1"/>
  <c r="AJ490" i="4" s="1"/>
  <c r="K490" i="1"/>
  <c r="K490" i="4" s="1"/>
  <c r="AB490" i="4" s="1"/>
  <c r="U488" i="1"/>
  <c r="U488" i="4" s="1"/>
  <c r="AL488" i="4" s="1"/>
  <c r="V487" i="1"/>
  <c r="V487" i="4" s="1"/>
  <c r="AM487" i="4" s="1"/>
  <c r="N487" i="1"/>
  <c r="N487" i="4" s="1"/>
  <c r="AE487" i="4" s="1"/>
  <c r="O486" i="1"/>
  <c r="O486" i="4" s="1"/>
  <c r="AF486" i="4" s="1"/>
  <c r="Q484" i="1"/>
  <c r="Q484" i="4" s="1"/>
  <c r="AH484" i="4" s="1"/>
  <c r="I484" i="1"/>
  <c r="I484" i="4" s="1"/>
  <c r="Z484" i="4" s="1"/>
  <c r="R483" i="1"/>
  <c r="R483" i="4" s="1"/>
  <c r="AI483" i="4" s="1"/>
  <c r="J483" i="1"/>
  <c r="J483" i="4" s="1"/>
  <c r="AA483" i="4" s="1"/>
  <c r="S482" i="1"/>
  <c r="S482" i="4" s="1"/>
  <c r="AJ482" i="4" s="1"/>
  <c r="K482" i="1"/>
  <c r="K482" i="4" s="1"/>
  <c r="AB482" i="4" s="1"/>
  <c r="U480" i="1"/>
  <c r="U480" i="4" s="1"/>
  <c r="AL480" i="4" s="1"/>
  <c r="V479" i="1"/>
  <c r="V479" i="4" s="1"/>
  <c r="AM479" i="4" s="1"/>
  <c r="N479" i="1"/>
  <c r="N479" i="4" s="1"/>
  <c r="AE479" i="4" s="1"/>
  <c r="O478" i="1"/>
  <c r="O478" i="4" s="1"/>
  <c r="AF478" i="4" s="1"/>
  <c r="Q476" i="1"/>
  <c r="Q476" i="4" s="1"/>
  <c r="AH476" i="4" s="1"/>
  <c r="I476" i="1"/>
  <c r="I476" i="4" s="1"/>
  <c r="Z476" i="4" s="1"/>
  <c r="R475" i="1"/>
  <c r="R475" i="4" s="1"/>
  <c r="AI475" i="4" s="1"/>
  <c r="J475" i="1"/>
  <c r="J475" i="4" s="1"/>
  <c r="AA475" i="4" s="1"/>
  <c r="S474" i="1"/>
  <c r="S474" i="4" s="1"/>
  <c r="AJ474" i="4" s="1"/>
  <c r="K474" i="1"/>
  <c r="K474" i="4" s="1"/>
  <c r="AB474" i="4" s="1"/>
  <c r="U472" i="1"/>
  <c r="U472" i="4" s="1"/>
  <c r="AL472" i="4" s="1"/>
  <c r="M472" i="1"/>
  <c r="M472" i="4" s="1"/>
  <c r="AD472" i="4" s="1"/>
  <c r="V471" i="1"/>
  <c r="V471" i="4" s="1"/>
  <c r="AM471" i="4" s="1"/>
  <c r="N471" i="1"/>
  <c r="N471" i="4" s="1"/>
  <c r="AE471" i="4" s="1"/>
  <c r="F471" i="1"/>
  <c r="F471" i="4" s="1"/>
  <c r="W471" i="4" s="1"/>
  <c r="O470" i="1"/>
  <c r="O470" i="4" s="1"/>
  <c r="AF470" i="4" s="1"/>
  <c r="G470" i="1"/>
  <c r="G470" i="4" s="1"/>
  <c r="X470" i="4" s="1"/>
  <c r="J468" i="1"/>
  <c r="J468" i="4" s="1"/>
  <c r="AA468" i="4" s="1"/>
  <c r="O467" i="1"/>
  <c r="O467" i="4" s="1"/>
  <c r="AF467" i="4" s="1"/>
  <c r="R466" i="1"/>
  <c r="R466" i="4" s="1"/>
  <c r="AI466" i="4" s="1"/>
  <c r="S463" i="1"/>
  <c r="S463" i="4" s="1"/>
  <c r="AJ463" i="4" s="1"/>
  <c r="V462" i="1"/>
  <c r="V462" i="4" s="1"/>
  <c r="AM462" i="4" s="1"/>
  <c r="R460" i="1"/>
  <c r="R460" i="4" s="1"/>
  <c r="AI460" i="4" s="1"/>
  <c r="F460" i="1"/>
  <c r="F460" i="4" s="1"/>
  <c r="W460" i="4" s="1"/>
  <c r="I459" i="1"/>
  <c r="I459" i="4" s="1"/>
  <c r="Z459" i="4" s="1"/>
  <c r="L458" i="1"/>
  <c r="L458" i="4" s="1"/>
  <c r="AC458" i="4" s="1"/>
  <c r="O455" i="1"/>
  <c r="O455" i="4" s="1"/>
  <c r="AF455" i="4" s="1"/>
  <c r="R452" i="1"/>
  <c r="R452" i="4" s="1"/>
  <c r="AI452" i="4" s="1"/>
  <c r="S451" i="1"/>
  <c r="S451" i="4" s="1"/>
  <c r="AJ451" i="4" s="1"/>
  <c r="T450" i="1"/>
  <c r="T450" i="4" s="1"/>
  <c r="AK450" i="4" s="1"/>
  <c r="V448" i="1"/>
  <c r="V448" i="4" s="1"/>
  <c r="AM448" i="4" s="1"/>
  <c r="F448" i="1"/>
  <c r="F448" i="4" s="1"/>
  <c r="W448" i="4" s="1"/>
  <c r="G447" i="1"/>
  <c r="G447" i="4" s="1"/>
  <c r="X447" i="4" s="1"/>
  <c r="J444" i="1"/>
  <c r="J444" i="4" s="1"/>
  <c r="AA444" i="4" s="1"/>
  <c r="K443" i="1"/>
  <c r="K443" i="4" s="1"/>
  <c r="AB443" i="4" s="1"/>
  <c r="L442" i="1"/>
  <c r="L442" i="4" s="1"/>
  <c r="AC442" i="4" s="1"/>
  <c r="O439" i="1"/>
  <c r="O439" i="4" s="1"/>
  <c r="AF439" i="4" s="1"/>
  <c r="R436" i="1"/>
  <c r="R436" i="4" s="1"/>
  <c r="AI436" i="4" s="1"/>
  <c r="S435" i="1"/>
  <c r="S435" i="4" s="1"/>
  <c r="AJ435" i="4" s="1"/>
  <c r="T434" i="1"/>
  <c r="T434" i="4" s="1"/>
  <c r="AK434" i="4" s="1"/>
  <c r="V432" i="1"/>
  <c r="V432" i="4" s="1"/>
  <c r="AM432" i="4" s="1"/>
  <c r="F432" i="1"/>
  <c r="F432" i="4" s="1"/>
  <c r="W432" i="4" s="1"/>
  <c r="G431" i="1"/>
  <c r="G431" i="4" s="1"/>
  <c r="X431" i="4" s="1"/>
  <c r="J428" i="1"/>
  <c r="J428" i="4" s="1"/>
  <c r="AA428" i="4" s="1"/>
  <c r="K427" i="1"/>
  <c r="K427" i="4" s="1"/>
  <c r="AB427" i="4" s="1"/>
  <c r="L426" i="1"/>
  <c r="L426" i="4" s="1"/>
  <c r="AC426" i="4" s="1"/>
  <c r="V423" i="1"/>
  <c r="V423" i="4" s="1"/>
  <c r="AM423" i="4" s="1"/>
  <c r="I420" i="1"/>
  <c r="I420" i="4" s="1"/>
  <c r="Z420" i="4" s="1"/>
  <c r="V418" i="1"/>
  <c r="V418" i="4" s="1"/>
  <c r="AM418" i="4" s="1"/>
  <c r="G416" i="1"/>
  <c r="G416" i="4" s="1"/>
  <c r="X416" i="4" s="1"/>
  <c r="R411" i="1"/>
  <c r="R411" i="4" s="1"/>
  <c r="AI411" i="4" s="1"/>
  <c r="K410" i="1"/>
  <c r="K410" i="4" s="1"/>
  <c r="AB410" i="4" s="1"/>
  <c r="M407" i="1"/>
  <c r="M407" i="4" s="1"/>
  <c r="AD407" i="4" s="1"/>
  <c r="P404" i="1"/>
  <c r="P404" i="4" s="1"/>
  <c r="AG404" i="4" s="1"/>
  <c r="Q399" i="1"/>
  <c r="Q399" i="4" s="1"/>
  <c r="AH399" i="4" s="1"/>
  <c r="T375" i="1"/>
  <c r="T375" i="4" s="1"/>
  <c r="AK375" i="4" s="1"/>
  <c r="R362" i="1"/>
  <c r="R362" i="4" s="1"/>
  <c r="AI362" i="4" s="1"/>
  <c r="G356" i="1"/>
  <c r="G356" i="4" s="1"/>
  <c r="X356" i="4" s="1"/>
  <c r="P322" i="1"/>
  <c r="P322" i="4" s="1"/>
  <c r="AG322" i="4" s="1"/>
  <c r="M287" i="1"/>
  <c r="M287" i="4" s="1"/>
  <c r="AD287" i="4" s="1"/>
  <c r="I274" i="1"/>
  <c r="I274" i="4" s="1"/>
  <c r="Z274" i="4" s="1"/>
  <c r="F239" i="1"/>
  <c r="F239" i="4" s="1"/>
  <c r="W239" i="4" s="1"/>
  <c r="I464" i="1"/>
  <c r="I464" i="4" s="1"/>
  <c r="Z464" i="4" s="1"/>
  <c r="Q464" i="1"/>
  <c r="Q464" i="4" s="1"/>
  <c r="AH464" i="4" s="1"/>
  <c r="M464" i="1"/>
  <c r="M464" i="4" s="1"/>
  <c r="AD464" i="4" s="1"/>
  <c r="U464" i="1"/>
  <c r="U464" i="4" s="1"/>
  <c r="AL464" i="4" s="1"/>
  <c r="H464" i="1"/>
  <c r="H464" i="4" s="1"/>
  <c r="Y464" i="4" s="1"/>
  <c r="P464" i="1"/>
  <c r="P464" i="4" s="1"/>
  <c r="AG464" i="4" s="1"/>
  <c r="I456" i="1"/>
  <c r="I456" i="4" s="1"/>
  <c r="Z456" i="4" s="1"/>
  <c r="Q456" i="1"/>
  <c r="Q456" i="4" s="1"/>
  <c r="AH456" i="4" s="1"/>
  <c r="L456" i="1"/>
  <c r="L456" i="4" s="1"/>
  <c r="AC456" i="4" s="1"/>
  <c r="T456" i="1"/>
  <c r="T456" i="4" s="1"/>
  <c r="AK456" i="4" s="1"/>
  <c r="M456" i="1"/>
  <c r="M456" i="4" s="1"/>
  <c r="AD456" i="4" s="1"/>
  <c r="U456" i="1"/>
  <c r="U456" i="4" s="1"/>
  <c r="AL456" i="4" s="1"/>
  <c r="H456" i="1"/>
  <c r="H456" i="4" s="1"/>
  <c r="Y456" i="4" s="1"/>
  <c r="P456" i="1"/>
  <c r="P456" i="4" s="1"/>
  <c r="AG456" i="4" s="1"/>
  <c r="I440" i="1"/>
  <c r="I440" i="4" s="1"/>
  <c r="Z440" i="4" s="1"/>
  <c r="Q440" i="1"/>
  <c r="Q440" i="4" s="1"/>
  <c r="AH440" i="4" s="1"/>
  <c r="L440" i="1"/>
  <c r="L440" i="4" s="1"/>
  <c r="AC440" i="4" s="1"/>
  <c r="T440" i="1"/>
  <c r="T440" i="4" s="1"/>
  <c r="AK440" i="4" s="1"/>
  <c r="M440" i="1"/>
  <c r="M440" i="4" s="1"/>
  <c r="AD440" i="4" s="1"/>
  <c r="U440" i="1"/>
  <c r="U440" i="4" s="1"/>
  <c r="AL440" i="4" s="1"/>
  <c r="H440" i="1"/>
  <c r="H440" i="4" s="1"/>
  <c r="Y440" i="4" s="1"/>
  <c r="P440" i="1"/>
  <c r="P440" i="4" s="1"/>
  <c r="AG440" i="4" s="1"/>
  <c r="F424" i="1"/>
  <c r="F424" i="4" s="1"/>
  <c r="W424" i="4" s="1"/>
  <c r="N424" i="1"/>
  <c r="N424" i="4" s="1"/>
  <c r="AE424" i="4" s="1"/>
  <c r="V424" i="1"/>
  <c r="V424" i="4" s="1"/>
  <c r="AM424" i="4" s="1"/>
  <c r="I424" i="1"/>
  <c r="I424" i="4" s="1"/>
  <c r="Z424" i="4" s="1"/>
  <c r="Q424" i="1"/>
  <c r="Q424" i="4" s="1"/>
  <c r="AH424" i="4" s="1"/>
  <c r="J424" i="1"/>
  <c r="J424" i="4" s="1"/>
  <c r="AA424" i="4" s="1"/>
  <c r="T424" i="1"/>
  <c r="T424" i="4" s="1"/>
  <c r="AK424" i="4" s="1"/>
  <c r="M424" i="1"/>
  <c r="M424" i="4" s="1"/>
  <c r="AD424" i="4" s="1"/>
  <c r="O424" i="1"/>
  <c r="O424" i="4" s="1"/>
  <c r="AF424" i="4" s="1"/>
  <c r="H424" i="1"/>
  <c r="H424" i="4" s="1"/>
  <c r="Y424" i="4" s="1"/>
  <c r="S424" i="1"/>
  <c r="S424" i="4" s="1"/>
  <c r="AJ424" i="4" s="1"/>
  <c r="F408" i="1"/>
  <c r="F408" i="4" s="1"/>
  <c r="W408" i="4" s="1"/>
  <c r="N408" i="1"/>
  <c r="N408" i="4" s="1"/>
  <c r="AE408" i="4" s="1"/>
  <c r="V408" i="1"/>
  <c r="V408" i="4" s="1"/>
  <c r="AM408" i="4" s="1"/>
  <c r="I408" i="1"/>
  <c r="I408" i="4" s="1"/>
  <c r="Z408" i="4" s="1"/>
  <c r="Q408" i="1"/>
  <c r="Q408" i="4" s="1"/>
  <c r="AH408" i="4" s="1"/>
  <c r="J408" i="1"/>
  <c r="J408" i="4" s="1"/>
  <c r="AA408" i="4" s="1"/>
  <c r="T408" i="1"/>
  <c r="T408" i="4" s="1"/>
  <c r="AK408" i="4" s="1"/>
  <c r="M408" i="1"/>
  <c r="M408" i="4" s="1"/>
  <c r="AD408" i="4" s="1"/>
  <c r="R408" i="1"/>
  <c r="R408" i="4" s="1"/>
  <c r="AI408" i="4" s="1"/>
  <c r="G408" i="1"/>
  <c r="G408" i="4" s="1"/>
  <c r="X408" i="4" s="1"/>
  <c r="S408" i="1"/>
  <c r="S408" i="4" s="1"/>
  <c r="AJ408" i="4" s="1"/>
  <c r="L408" i="1"/>
  <c r="L408" i="4" s="1"/>
  <c r="AC408" i="4" s="1"/>
  <c r="F392" i="1"/>
  <c r="F392" i="4" s="1"/>
  <c r="W392" i="4" s="1"/>
  <c r="N392" i="1"/>
  <c r="N392" i="4" s="1"/>
  <c r="AE392" i="4" s="1"/>
  <c r="V392" i="1"/>
  <c r="V392" i="4" s="1"/>
  <c r="AM392" i="4" s="1"/>
  <c r="I392" i="1"/>
  <c r="I392" i="4" s="1"/>
  <c r="Z392" i="4" s="1"/>
  <c r="Q392" i="1"/>
  <c r="Q392" i="4" s="1"/>
  <c r="AH392" i="4" s="1"/>
  <c r="J392" i="1"/>
  <c r="J392" i="4" s="1"/>
  <c r="AA392" i="4" s="1"/>
  <c r="T392" i="1"/>
  <c r="T392" i="4" s="1"/>
  <c r="AK392" i="4" s="1"/>
  <c r="O392" i="1"/>
  <c r="O392" i="4" s="1"/>
  <c r="AF392" i="4" s="1"/>
  <c r="M392" i="1"/>
  <c r="M392" i="4" s="1"/>
  <c r="AD392" i="4" s="1"/>
  <c r="P392" i="1"/>
  <c r="P392" i="4" s="1"/>
  <c r="AG392" i="4" s="1"/>
  <c r="S392" i="1"/>
  <c r="S392" i="4" s="1"/>
  <c r="AJ392" i="4" s="1"/>
  <c r="G392" i="1"/>
  <c r="G392" i="4" s="1"/>
  <c r="X392" i="4" s="1"/>
  <c r="U392" i="1"/>
  <c r="U392" i="4" s="1"/>
  <c r="AL392" i="4" s="1"/>
  <c r="H392" i="1"/>
  <c r="H392" i="4" s="1"/>
  <c r="Y392" i="4" s="1"/>
  <c r="L392" i="1"/>
  <c r="L392" i="4" s="1"/>
  <c r="AC392" i="4" s="1"/>
  <c r="F384" i="1"/>
  <c r="F384" i="4" s="1"/>
  <c r="W384" i="4" s="1"/>
  <c r="N384" i="1"/>
  <c r="N384" i="4" s="1"/>
  <c r="AE384" i="4" s="1"/>
  <c r="V384" i="1"/>
  <c r="V384" i="4" s="1"/>
  <c r="AM384" i="4" s="1"/>
  <c r="I384" i="1"/>
  <c r="I384" i="4" s="1"/>
  <c r="Z384" i="4" s="1"/>
  <c r="Q384" i="1"/>
  <c r="Q384" i="4" s="1"/>
  <c r="AH384" i="4" s="1"/>
  <c r="M384" i="1"/>
  <c r="M384" i="4" s="1"/>
  <c r="AD384" i="4" s="1"/>
  <c r="G384" i="1"/>
  <c r="G384" i="4" s="1"/>
  <c r="X384" i="4" s="1"/>
  <c r="R384" i="1"/>
  <c r="R384" i="4" s="1"/>
  <c r="AI384" i="4" s="1"/>
  <c r="L384" i="1"/>
  <c r="L384" i="4" s="1"/>
  <c r="AC384" i="4" s="1"/>
  <c r="O384" i="1"/>
  <c r="O384" i="4" s="1"/>
  <c r="AF384" i="4" s="1"/>
  <c r="P384" i="1"/>
  <c r="P384" i="4" s="1"/>
  <c r="AG384" i="4" s="1"/>
  <c r="T384" i="1"/>
  <c r="T384" i="4" s="1"/>
  <c r="AK384" i="4" s="1"/>
  <c r="U384" i="1"/>
  <c r="U384" i="4" s="1"/>
  <c r="AL384" i="4" s="1"/>
  <c r="H384" i="1"/>
  <c r="H384" i="4" s="1"/>
  <c r="Y384" i="4" s="1"/>
  <c r="K384" i="1"/>
  <c r="K384" i="4" s="1"/>
  <c r="AB384" i="4" s="1"/>
  <c r="M368" i="1"/>
  <c r="M368" i="4" s="1"/>
  <c r="AD368" i="4" s="1"/>
  <c r="U368" i="1"/>
  <c r="U368" i="4" s="1"/>
  <c r="AL368" i="4" s="1"/>
  <c r="H368" i="1"/>
  <c r="H368" i="4" s="1"/>
  <c r="Y368" i="4" s="1"/>
  <c r="P368" i="1"/>
  <c r="P368" i="4" s="1"/>
  <c r="AG368" i="4" s="1"/>
  <c r="O368" i="1"/>
  <c r="O368" i="4" s="1"/>
  <c r="AF368" i="4" s="1"/>
  <c r="I368" i="1"/>
  <c r="I368" i="4" s="1"/>
  <c r="Z368" i="4" s="1"/>
  <c r="S368" i="1"/>
  <c r="S368" i="4" s="1"/>
  <c r="AJ368" i="4" s="1"/>
  <c r="G368" i="1"/>
  <c r="G368" i="4" s="1"/>
  <c r="X368" i="4" s="1"/>
  <c r="V368" i="1"/>
  <c r="V368" i="4" s="1"/>
  <c r="AM368" i="4" s="1"/>
  <c r="L368" i="1"/>
  <c r="L368" i="4" s="1"/>
  <c r="AC368" i="4" s="1"/>
  <c r="N368" i="1"/>
  <c r="N368" i="4" s="1"/>
  <c r="AE368" i="4" s="1"/>
  <c r="F368" i="1"/>
  <c r="F368" i="4" s="1"/>
  <c r="W368" i="4" s="1"/>
  <c r="T368" i="1"/>
  <c r="T368" i="4" s="1"/>
  <c r="AK368" i="4" s="1"/>
  <c r="J368" i="1"/>
  <c r="J368" i="4" s="1"/>
  <c r="AA368" i="4" s="1"/>
  <c r="K368" i="1"/>
  <c r="K368" i="4" s="1"/>
  <c r="AB368" i="4" s="1"/>
  <c r="R368" i="1"/>
  <c r="R368" i="4" s="1"/>
  <c r="AI368" i="4" s="1"/>
  <c r="M352" i="1"/>
  <c r="M352" i="4" s="1"/>
  <c r="AD352" i="4" s="1"/>
  <c r="U352" i="1"/>
  <c r="U352" i="4" s="1"/>
  <c r="AL352" i="4" s="1"/>
  <c r="H352" i="1"/>
  <c r="H352" i="4" s="1"/>
  <c r="Y352" i="4" s="1"/>
  <c r="P352" i="1"/>
  <c r="P352" i="4" s="1"/>
  <c r="AG352" i="4" s="1"/>
  <c r="J352" i="1"/>
  <c r="J352" i="4" s="1"/>
  <c r="AA352" i="4" s="1"/>
  <c r="T352" i="1"/>
  <c r="T352" i="4" s="1"/>
  <c r="AK352" i="4" s="1"/>
  <c r="N352" i="1"/>
  <c r="N352" i="4" s="1"/>
  <c r="AE352" i="4" s="1"/>
  <c r="I352" i="1"/>
  <c r="I352" i="4" s="1"/>
  <c r="Z352" i="4" s="1"/>
  <c r="O352" i="1"/>
  <c r="O352" i="4" s="1"/>
  <c r="AF352" i="4" s="1"/>
  <c r="Q352" i="1"/>
  <c r="Q352" i="4" s="1"/>
  <c r="AH352" i="4" s="1"/>
  <c r="G352" i="1"/>
  <c r="G352" i="4" s="1"/>
  <c r="X352" i="4" s="1"/>
  <c r="V352" i="1"/>
  <c r="V352" i="4" s="1"/>
  <c r="AM352" i="4" s="1"/>
  <c r="K352" i="1"/>
  <c r="K352" i="4" s="1"/>
  <c r="AB352" i="4" s="1"/>
  <c r="L352" i="1"/>
  <c r="L352" i="4" s="1"/>
  <c r="AC352" i="4" s="1"/>
  <c r="S352" i="1"/>
  <c r="S352" i="4" s="1"/>
  <c r="AJ352" i="4" s="1"/>
  <c r="F352" i="1"/>
  <c r="F352" i="4" s="1"/>
  <c r="W352" i="4" s="1"/>
  <c r="M336" i="1"/>
  <c r="M336" i="4" s="1"/>
  <c r="AD336" i="4" s="1"/>
  <c r="U336" i="1"/>
  <c r="U336" i="4" s="1"/>
  <c r="AL336" i="4" s="1"/>
  <c r="H336" i="1"/>
  <c r="H336" i="4" s="1"/>
  <c r="Y336" i="4" s="1"/>
  <c r="P336" i="1"/>
  <c r="P336" i="4" s="1"/>
  <c r="AG336" i="4" s="1"/>
  <c r="O336" i="1"/>
  <c r="O336" i="4" s="1"/>
  <c r="AF336" i="4" s="1"/>
  <c r="I336" i="1"/>
  <c r="I336" i="4" s="1"/>
  <c r="Z336" i="4" s="1"/>
  <c r="S336" i="1"/>
  <c r="S336" i="4" s="1"/>
  <c r="AJ336" i="4" s="1"/>
  <c r="K336" i="1"/>
  <c r="K336" i="4" s="1"/>
  <c r="AB336" i="4" s="1"/>
  <c r="Q336" i="1"/>
  <c r="Q336" i="4" s="1"/>
  <c r="AH336" i="4" s="1"/>
  <c r="R336" i="1"/>
  <c r="R336" i="4" s="1"/>
  <c r="AI336" i="4" s="1"/>
  <c r="J336" i="1"/>
  <c r="J336" i="4" s="1"/>
  <c r="AA336" i="4" s="1"/>
  <c r="G336" i="1"/>
  <c r="G336" i="4" s="1"/>
  <c r="X336" i="4" s="1"/>
  <c r="L336" i="1"/>
  <c r="L336" i="4" s="1"/>
  <c r="AC336" i="4" s="1"/>
  <c r="N336" i="1"/>
  <c r="N336" i="4" s="1"/>
  <c r="AE336" i="4" s="1"/>
  <c r="V336" i="1"/>
  <c r="V336" i="4" s="1"/>
  <c r="AM336" i="4" s="1"/>
  <c r="M320" i="1"/>
  <c r="M320" i="4" s="1"/>
  <c r="AD320" i="4" s="1"/>
  <c r="U320" i="1"/>
  <c r="U320" i="4" s="1"/>
  <c r="AL320" i="4" s="1"/>
  <c r="H320" i="1"/>
  <c r="H320" i="4" s="1"/>
  <c r="Y320" i="4" s="1"/>
  <c r="P320" i="1"/>
  <c r="P320" i="4" s="1"/>
  <c r="AG320" i="4" s="1"/>
  <c r="J320" i="1"/>
  <c r="J320" i="4" s="1"/>
  <c r="AA320" i="4" s="1"/>
  <c r="T320" i="1"/>
  <c r="T320" i="4" s="1"/>
  <c r="AK320" i="4" s="1"/>
  <c r="N320" i="1"/>
  <c r="N320" i="4" s="1"/>
  <c r="AE320" i="4" s="1"/>
  <c r="O320" i="1"/>
  <c r="O320" i="4" s="1"/>
  <c r="AF320" i="4" s="1"/>
  <c r="G320" i="1"/>
  <c r="G320" i="4" s="1"/>
  <c r="X320" i="4" s="1"/>
  <c r="V320" i="1"/>
  <c r="V320" i="4" s="1"/>
  <c r="AM320" i="4" s="1"/>
  <c r="K320" i="1"/>
  <c r="K320" i="4" s="1"/>
  <c r="AB320" i="4" s="1"/>
  <c r="L320" i="1"/>
  <c r="L320" i="4" s="1"/>
  <c r="AC320" i="4" s="1"/>
  <c r="S320" i="1"/>
  <c r="S320" i="4" s="1"/>
  <c r="AJ320" i="4" s="1"/>
  <c r="F320" i="1"/>
  <c r="F320" i="4" s="1"/>
  <c r="W320" i="4" s="1"/>
  <c r="I320" i="1"/>
  <c r="I320" i="4" s="1"/>
  <c r="Z320" i="4" s="1"/>
  <c r="R320" i="1"/>
  <c r="R320" i="4" s="1"/>
  <c r="AI320" i="4" s="1"/>
  <c r="M304" i="1"/>
  <c r="M304" i="4" s="1"/>
  <c r="AD304" i="4" s="1"/>
  <c r="U304" i="1"/>
  <c r="U304" i="4" s="1"/>
  <c r="AL304" i="4" s="1"/>
  <c r="H304" i="1"/>
  <c r="H304" i="4" s="1"/>
  <c r="Y304" i="4" s="1"/>
  <c r="P304" i="1"/>
  <c r="P304" i="4" s="1"/>
  <c r="AG304" i="4" s="1"/>
  <c r="J304" i="1"/>
  <c r="J304" i="4" s="1"/>
  <c r="AA304" i="4" s="1"/>
  <c r="T304" i="1"/>
  <c r="T304" i="4" s="1"/>
  <c r="AK304" i="4" s="1"/>
  <c r="O304" i="1"/>
  <c r="O304" i="4" s="1"/>
  <c r="AF304" i="4" s="1"/>
  <c r="F304" i="1"/>
  <c r="F304" i="4" s="1"/>
  <c r="W304" i="4" s="1"/>
  <c r="Q304" i="1"/>
  <c r="Q304" i="4" s="1"/>
  <c r="AH304" i="4" s="1"/>
  <c r="I304" i="1"/>
  <c r="I304" i="4" s="1"/>
  <c r="Z304" i="4" s="1"/>
  <c r="S304" i="1"/>
  <c r="S304" i="4" s="1"/>
  <c r="AJ304" i="4" s="1"/>
  <c r="G304" i="1"/>
  <c r="G304" i="4" s="1"/>
  <c r="X304" i="4" s="1"/>
  <c r="R304" i="1"/>
  <c r="R304" i="4" s="1"/>
  <c r="AI304" i="4" s="1"/>
  <c r="V304" i="1"/>
  <c r="V304" i="4" s="1"/>
  <c r="AM304" i="4" s="1"/>
  <c r="N304" i="1"/>
  <c r="N304" i="4" s="1"/>
  <c r="AE304" i="4" s="1"/>
  <c r="L304" i="1"/>
  <c r="L304" i="4" s="1"/>
  <c r="AC304" i="4" s="1"/>
  <c r="M288" i="1"/>
  <c r="M288" i="4" s="1"/>
  <c r="AD288" i="4" s="1"/>
  <c r="U288" i="1"/>
  <c r="U288" i="4" s="1"/>
  <c r="AL288" i="4" s="1"/>
  <c r="H288" i="1"/>
  <c r="H288" i="4" s="1"/>
  <c r="Y288" i="4" s="1"/>
  <c r="P288" i="1"/>
  <c r="P288" i="4" s="1"/>
  <c r="AG288" i="4" s="1"/>
  <c r="O288" i="1"/>
  <c r="O288" i="4" s="1"/>
  <c r="AF288" i="4" s="1"/>
  <c r="J288" i="1"/>
  <c r="J288" i="4" s="1"/>
  <c r="AA288" i="4" s="1"/>
  <c r="T288" i="1"/>
  <c r="T288" i="4" s="1"/>
  <c r="AK288" i="4" s="1"/>
  <c r="K288" i="1"/>
  <c r="K288" i="4" s="1"/>
  <c r="AB288" i="4" s="1"/>
  <c r="V288" i="1"/>
  <c r="V288" i="4" s="1"/>
  <c r="AM288" i="4" s="1"/>
  <c r="N288" i="1"/>
  <c r="N288" i="4" s="1"/>
  <c r="AE288" i="4" s="1"/>
  <c r="L288" i="1"/>
  <c r="L288" i="4" s="1"/>
  <c r="AC288" i="4" s="1"/>
  <c r="G288" i="1"/>
  <c r="G288" i="4" s="1"/>
  <c r="X288" i="4" s="1"/>
  <c r="R288" i="1"/>
  <c r="R288" i="4" s="1"/>
  <c r="AI288" i="4" s="1"/>
  <c r="S288" i="1"/>
  <c r="S288" i="4" s="1"/>
  <c r="AJ288" i="4" s="1"/>
  <c r="F288" i="1"/>
  <c r="F288" i="4" s="1"/>
  <c r="W288" i="4" s="1"/>
  <c r="I288" i="1"/>
  <c r="I288" i="4" s="1"/>
  <c r="Z288" i="4" s="1"/>
  <c r="Q288" i="1"/>
  <c r="Q288" i="4" s="1"/>
  <c r="AH288" i="4" s="1"/>
  <c r="M272" i="1"/>
  <c r="M272" i="4" s="1"/>
  <c r="AD272" i="4" s="1"/>
  <c r="U272" i="1"/>
  <c r="U272" i="4" s="1"/>
  <c r="AL272" i="4" s="1"/>
  <c r="H272" i="1"/>
  <c r="H272" i="4" s="1"/>
  <c r="Y272" i="4" s="1"/>
  <c r="P272" i="1"/>
  <c r="P272" i="4" s="1"/>
  <c r="AG272" i="4" s="1"/>
  <c r="J272" i="1"/>
  <c r="J272" i="4" s="1"/>
  <c r="AA272" i="4" s="1"/>
  <c r="T272" i="1"/>
  <c r="T272" i="4" s="1"/>
  <c r="AK272" i="4" s="1"/>
  <c r="O272" i="1"/>
  <c r="O272" i="4" s="1"/>
  <c r="AF272" i="4" s="1"/>
  <c r="F272" i="1"/>
  <c r="F272" i="4" s="1"/>
  <c r="W272" i="4" s="1"/>
  <c r="Q272" i="1"/>
  <c r="Q272" i="4" s="1"/>
  <c r="AH272" i="4" s="1"/>
  <c r="I272" i="1"/>
  <c r="I272" i="4" s="1"/>
  <c r="Z272" i="4" s="1"/>
  <c r="S272" i="1"/>
  <c r="S272" i="4" s="1"/>
  <c r="AJ272" i="4" s="1"/>
  <c r="R272" i="1"/>
  <c r="R272" i="4" s="1"/>
  <c r="AI272" i="4" s="1"/>
  <c r="G272" i="1"/>
  <c r="G272" i="4" s="1"/>
  <c r="X272" i="4" s="1"/>
  <c r="K272" i="1"/>
  <c r="K272" i="4" s="1"/>
  <c r="AB272" i="4" s="1"/>
  <c r="V272" i="1"/>
  <c r="V272" i="4" s="1"/>
  <c r="AM272" i="4" s="1"/>
  <c r="N272" i="1"/>
  <c r="N272" i="4" s="1"/>
  <c r="AE272" i="4" s="1"/>
  <c r="F256" i="1"/>
  <c r="F256" i="4" s="1"/>
  <c r="W256" i="4" s="1"/>
  <c r="N256" i="1"/>
  <c r="N256" i="4" s="1"/>
  <c r="AE256" i="4" s="1"/>
  <c r="V256" i="1"/>
  <c r="V256" i="4" s="1"/>
  <c r="AM256" i="4" s="1"/>
  <c r="I256" i="1"/>
  <c r="I256" i="4" s="1"/>
  <c r="Z256" i="4" s="1"/>
  <c r="Q256" i="1"/>
  <c r="Q256" i="4" s="1"/>
  <c r="AH256" i="4" s="1"/>
  <c r="K256" i="1"/>
  <c r="K256" i="4" s="1"/>
  <c r="AB256" i="4" s="1"/>
  <c r="U256" i="1"/>
  <c r="U256" i="4" s="1"/>
  <c r="AL256" i="4" s="1"/>
  <c r="O256" i="1"/>
  <c r="O256" i="4" s="1"/>
  <c r="AF256" i="4" s="1"/>
  <c r="M256" i="1"/>
  <c r="M256" i="4" s="1"/>
  <c r="AD256" i="4" s="1"/>
  <c r="G256" i="1"/>
  <c r="G256" i="4" s="1"/>
  <c r="X256" i="4" s="1"/>
  <c r="T256" i="1"/>
  <c r="T256" i="4" s="1"/>
  <c r="AK256" i="4" s="1"/>
  <c r="H256" i="1"/>
  <c r="H256" i="4" s="1"/>
  <c r="Y256" i="4" s="1"/>
  <c r="L256" i="1"/>
  <c r="L256" i="4" s="1"/>
  <c r="AC256" i="4" s="1"/>
  <c r="J256" i="1"/>
  <c r="J256" i="4" s="1"/>
  <c r="AA256" i="4" s="1"/>
  <c r="P256" i="1"/>
  <c r="P256" i="4" s="1"/>
  <c r="AG256" i="4" s="1"/>
  <c r="R256" i="1"/>
  <c r="R256" i="4" s="1"/>
  <c r="AI256" i="4" s="1"/>
  <c r="F240" i="1"/>
  <c r="F240" i="4" s="1"/>
  <c r="W240" i="4" s="1"/>
  <c r="N240" i="1"/>
  <c r="N240" i="4" s="1"/>
  <c r="AE240" i="4" s="1"/>
  <c r="V240" i="1"/>
  <c r="V240" i="4" s="1"/>
  <c r="AM240" i="4" s="1"/>
  <c r="I240" i="1"/>
  <c r="I240" i="4" s="1"/>
  <c r="Z240" i="4" s="1"/>
  <c r="Q240" i="1"/>
  <c r="Q240" i="4" s="1"/>
  <c r="AH240" i="4" s="1"/>
  <c r="P240" i="1"/>
  <c r="P240" i="4" s="1"/>
  <c r="AG240" i="4" s="1"/>
  <c r="J240" i="1"/>
  <c r="J240" i="4" s="1"/>
  <c r="AA240" i="4" s="1"/>
  <c r="T240" i="1"/>
  <c r="T240" i="4" s="1"/>
  <c r="AK240" i="4" s="1"/>
  <c r="O240" i="1"/>
  <c r="O240" i="4" s="1"/>
  <c r="AF240" i="4" s="1"/>
  <c r="H240" i="1"/>
  <c r="H240" i="4" s="1"/>
  <c r="Y240" i="4" s="1"/>
  <c r="K240" i="1"/>
  <c r="K240" i="4" s="1"/>
  <c r="AB240" i="4" s="1"/>
  <c r="M240" i="1"/>
  <c r="M240" i="4" s="1"/>
  <c r="AD240" i="4" s="1"/>
  <c r="L240" i="1"/>
  <c r="L240" i="4" s="1"/>
  <c r="AC240" i="4" s="1"/>
  <c r="S240" i="1"/>
  <c r="S240" i="4" s="1"/>
  <c r="AJ240" i="4" s="1"/>
  <c r="U240" i="1"/>
  <c r="U240" i="4" s="1"/>
  <c r="AL240" i="4" s="1"/>
  <c r="G240" i="1"/>
  <c r="G240" i="4" s="1"/>
  <c r="X240" i="4" s="1"/>
  <c r="R240" i="1"/>
  <c r="R240" i="4" s="1"/>
  <c r="AI240" i="4" s="1"/>
  <c r="L208" i="1"/>
  <c r="L208" i="4" s="1"/>
  <c r="AC208" i="4" s="1"/>
  <c r="T208" i="1"/>
  <c r="T208" i="4" s="1"/>
  <c r="AK208" i="4" s="1"/>
  <c r="G208" i="1"/>
  <c r="G208" i="4" s="1"/>
  <c r="X208" i="4" s="1"/>
  <c r="O208" i="1"/>
  <c r="O208" i="4" s="1"/>
  <c r="AF208" i="4" s="1"/>
  <c r="J208" i="1"/>
  <c r="J208" i="4" s="1"/>
  <c r="AA208" i="4" s="1"/>
  <c r="U208" i="1"/>
  <c r="U208" i="4" s="1"/>
  <c r="AL208" i="4" s="1"/>
  <c r="N208" i="1"/>
  <c r="N208" i="4" s="1"/>
  <c r="AE208" i="4" s="1"/>
  <c r="F208" i="1"/>
  <c r="F208" i="4" s="1"/>
  <c r="W208" i="4" s="1"/>
  <c r="S208" i="1"/>
  <c r="S208" i="4" s="1"/>
  <c r="AJ208" i="4" s="1"/>
  <c r="K208" i="1"/>
  <c r="K208" i="4" s="1"/>
  <c r="AB208" i="4" s="1"/>
  <c r="V208" i="1"/>
  <c r="V208" i="4" s="1"/>
  <c r="AM208" i="4" s="1"/>
  <c r="Q208" i="1"/>
  <c r="Q208" i="4" s="1"/>
  <c r="AH208" i="4" s="1"/>
  <c r="H208" i="1"/>
  <c r="H208" i="4" s="1"/>
  <c r="Y208" i="4" s="1"/>
  <c r="I208" i="1"/>
  <c r="I208" i="4" s="1"/>
  <c r="Z208" i="4" s="1"/>
  <c r="P208" i="1"/>
  <c r="P208" i="4" s="1"/>
  <c r="AG208" i="4" s="1"/>
  <c r="M208" i="1"/>
  <c r="M208" i="4" s="1"/>
  <c r="AD208" i="4" s="1"/>
  <c r="R208" i="1"/>
  <c r="R208" i="4" s="1"/>
  <c r="AI208" i="4" s="1"/>
  <c r="J56" i="1"/>
  <c r="J56" i="4" s="1"/>
  <c r="AA56" i="4" s="1"/>
  <c r="R56" i="1"/>
  <c r="R56" i="4" s="1"/>
  <c r="AI56" i="4" s="1"/>
  <c r="M56" i="1"/>
  <c r="M56" i="4" s="1"/>
  <c r="AD56" i="4" s="1"/>
  <c r="U56" i="1"/>
  <c r="U56" i="4" s="1"/>
  <c r="AL56" i="4" s="1"/>
  <c r="K56" i="1"/>
  <c r="K56" i="4" s="1"/>
  <c r="AB56" i="4" s="1"/>
  <c r="V56" i="1"/>
  <c r="V56" i="4" s="1"/>
  <c r="AM56" i="4" s="1"/>
  <c r="O56" i="1"/>
  <c r="O56" i="4" s="1"/>
  <c r="AF56" i="4" s="1"/>
  <c r="P56" i="1"/>
  <c r="P56" i="4" s="1"/>
  <c r="AG56" i="4" s="1"/>
  <c r="H56" i="1"/>
  <c r="H56" i="4" s="1"/>
  <c r="Y56" i="4" s="1"/>
  <c r="I56" i="1"/>
  <c r="I56" i="4" s="1"/>
  <c r="Z56" i="4" s="1"/>
  <c r="N56" i="1"/>
  <c r="N56" i="4" s="1"/>
  <c r="AE56" i="4" s="1"/>
  <c r="Q56" i="1"/>
  <c r="Q56" i="4" s="1"/>
  <c r="AH56" i="4" s="1"/>
  <c r="S56" i="1"/>
  <c r="S56" i="4" s="1"/>
  <c r="AJ56" i="4" s="1"/>
  <c r="F56" i="1"/>
  <c r="F56" i="4" s="1"/>
  <c r="W56" i="4" s="1"/>
  <c r="G56" i="1"/>
  <c r="G56" i="4" s="1"/>
  <c r="X56" i="4" s="1"/>
  <c r="L56" i="1"/>
  <c r="L56" i="4" s="1"/>
  <c r="AC56" i="4" s="1"/>
  <c r="T56" i="1"/>
  <c r="T56" i="4" s="1"/>
  <c r="AK56" i="4" s="1"/>
  <c r="H48" i="1"/>
  <c r="H48" i="4" s="1"/>
  <c r="Y48" i="4" s="1"/>
  <c r="P48" i="1"/>
  <c r="P48" i="4" s="1"/>
  <c r="AG48" i="4" s="1"/>
  <c r="K48" i="1"/>
  <c r="K48" i="4" s="1"/>
  <c r="AB48" i="4" s="1"/>
  <c r="S48" i="1"/>
  <c r="S48" i="4" s="1"/>
  <c r="AJ48" i="4" s="1"/>
  <c r="I48" i="1"/>
  <c r="I48" i="4" s="1"/>
  <c r="Z48" i="4" s="1"/>
  <c r="T48" i="1"/>
  <c r="T48" i="4" s="1"/>
  <c r="AK48" i="4" s="1"/>
  <c r="M48" i="1"/>
  <c r="M48" i="4" s="1"/>
  <c r="AD48" i="4" s="1"/>
  <c r="Q48" i="1"/>
  <c r="Q48" i="4" s="1"/>
  <c r="AH48" i="4" s="1"/>
  <c r="G48" i="1"/>
  <c r="G48" i="4" s="1"/>
  <c r="X48" i="4" s="1"/>
  <c r="V48" i="1"/>
  <c r="V48" i="4" s="1"/>
  <c r="AM48" i="4" s="1"/>
  <c r="N48" i="1"/>
  <c r="N48" i="4" s="1"/>
  <c r="AE48" i="4" s="1"/>
  <c r="F48" i="1"/>
  <c r="F48" i="4" s="1"/>
  <c r="W48" i="4" s="1"/>
  <c r="L48" i="1"/>
  <c r="L48" i="4" s="1"/>
  <c r="AC48" i="4" s="1"/>
  <c r="O48" i="1"/>
  <c r="O48" i="4" s="1"/>
  <c r="AF48" i="4" s="1"/>
  <c r="R48" i="1"/>
  <c r="R48" i="4" s="1"/>
  <c r="AI48" i="4" s="1"/>
  <c r="J48" i="1"/>
  <c r="J48" i="4" s="1"/>
  <c r="AA48" i="4" s="1"/>
  <c r="U48" i="1"/>
  <c r="U48" i="4" s="1"/>
  <c r="AL48" i="4" s="1"/>
  <c r="G32" i="1"/>
  <c r="G32" i="4" s="1"/>
  <c r="X32" i="4" s="1"/>
  <c r="O32" i="1"/>
  <c r="O32" i="4" s="1"/>
  <c r="AF32" i="4" s="1"/>
  <c r="I32" i="1"/>
  <c r="I32" i="4" s="1"/>
  <c r="Z32" i="4" s="1"/>
  <c r="Q32" i="1"/>
  <c r="Q32" i="4" s="1"/>
  <c r="AH32" i="4" s="1"/>
  <c r="N32" i="1"/>
  <c r="N32" i="4" s="1"/>
  <c r="AE32" i="4" s="1"/>
  <c r="H32" i="1"/>
  <c r="H32" i="4" s="1"/>
  <c r="Y32" i="4" s="1"/>
  <c r="S32" i="1"/>
  <c r="S32" i="4" s="1"/>
  <c r="AJ32" i="4" s="1"/>
  <c r="T32" i="1"/>
  <c r="T32" i="4" s="1"/>
  <c r="AK32" i="4" s="1"/>
  <c r="K32" i="1"/>
  <c r="K32" i="4" s="1"/>
  <c r="AB32" i="4" s="1"/>
  <c r="L32" i="1"/>
  <c r="L32" i="4" s="1"/>
  <c r="AC32" i="4" s="1"/>
  <c r="R32" i="1"/>
  <c r="R32" i="4" s="1"/>
  <c r="AI32" i="4" s="1"/>
  <c r="F32" i="1"/>
  <c r="F32" i="4" s="1"/>
  <c r="W32" i="4" s="1"/>
  <c r="U32" i="1"/>
  <c r="U32" i="4" s="1"/>
  <c r="AL32" i="4" s="1"/>
  <c r="V32" i="1"/>
  <c r="V32" i="4" s="1"/>
  <c r="AM32" i="4" s="1"/>
  <c r="J32" i="1"/>
  <c r="J32" i="4" s="1"/>
  <c r="AA32" i="4" s="1"/>
  <c r="M32" i="1"/>
  <c r="M32" i="4" s="1"/>
  <c r="AD32" i="4" s="1"/>
  <c r="P32" i="1"/>
  <c r="P32" i="4" s="1"/>
  <c r="AG32" i="4" s="1"/>
  <c r="G24" i="1"/>
  <c r="G24" i="4" s="1"/>
  <c r="X24" i="4" s="1"/>
  <c r="O24" i="1"/>
  <c r="O24" i="4" s="1"/>
  <c r="AF24" i="4" s="1"/>
  <c r="I24" i="1"/>
  <c r="I24" i="4" s="1"/>
  <c r="Z24" i="4" s="1"/>
  <c r="Q24" i="1"/>
  <c r="Q24" i="4" s="1"/>
  <c r="AH24" i="4" s="1"/>
  <c r="L24" i="1"/>
  <c r="L24" i="4" s="1"/>
  <c r="AC24" i="4" s="1"/>
  <c r="V24" i="1"/>
  <c r="V24" i="4" s="1"/>
  <c r="AM24" i="4" s="1"/>
  <c r="P24" i="1"/>
  <c r="P24" i="4" s="1"/>
  <c r="AG24" i="4" s="1"/>
  <c r="M24" i="1"/>
  <c r="M24" i="4" s="1"/>
  <c r="AD24" i="4" s="1"/>
  <c r="S24" i="1"/>
  <c r="S24" i="4" s="1"/>
  <c r="AJ24" i="4" s="1"/>
  <c r="N24" i="1"/>
  <c r="N24" i="4" s="1"/>
  <c r="AE24" i="4" s="1"/>
  <c r="U24" i="1"/>
  <c r="U24" i="4" s="1"/>
  <c r="AL24" i="4" s="1"/>
  <c r="R24" i="1"/>
  <c r="R24" i="4" s="1"/>
  <c r="AI24" i="4" s="1"/>
  <c r="F24" i="1"/>
  <c r="F24" i="4" s="1"/>
  <c r="W24" i="4" s="1"/>
  <c r="H24" i="1"/>
  <c r="H24" i="4" s="1"/>
  <c r="Y24" i="4" s="1"/>
  <c r="K24" i="1"/>
  <c r="K24" i="4" s="1"/>
  <c r="AB24" i="4" s="1"/>
  <c r="T24" i="1"/>
  <c r="T24" i="4" s="1"/>
  <c r="AK24" i="4" s="1"/>
  <c r="J24" i="1"/>
  <c r="J24" i="4" s="1"/>
  <c r="AA24" i="4" s="1"/>
  <c r="G16" i="1"/>
  <c r="G16" i="4" s="1"/>
  <c r="O16" i="1"/>
  <c r="O16" i="4" s="1"/>
  <c r="I16" i="1"/>
  <c r="I16" i="4" s="1"/>
  <c r="Q16" i="1"/>
  <c r="Q16" i="4" s="1"/>
  <c r="J16" i="1"/>
  <c r="J16" i="4" s="1"/>
  <c r="T16" i="1"/>
  <c r="T16" i="4" s="1"/>
  <c r="M16" i="1"/>
  <c r="M16" i="4" s="1"/>
  <c r="F16" i="1"/>
  <c r="F16" i="4" s="1"/>
  <c r="U16" i="1"/>
  <c r="U16" i="4" s="1"/>
  <c r="L16" i="1"/>
  <c r="L16" i="4" s="1"/>
  <c r="R16" i="1"/>
  <c r="R16" i="4" s="1"/>
  <c r="N16" i="1"/>
  <c r="N16" i="4" s="1"/>
  <c r="P16" i="1"/>
  <c r="P16" i="4" s="1"/>
  <c r="V16" i="1"/>
  <c r="V16" i="4" s="1"/>
  <c r="H16" i="1"/>
  <c r="H16" i="4" s="1"/>
  <c r="K16" i="1"/>
  <c r="K16" i="4" s="1"/>
  <c r="S16" i="1"/>
  <c r="S16" i="4" s="1"/>
  <c r="V504" i="1"/>
  <c r="V504" i="4" s="1"/>
  <c r="AM504" i="4" s="1"/>
  <c r="K462" i="1"/>
  <c r="K462" i="4" s="1"/>
  <c r="AB462" i="4" s="1"/>
  <c r="S462" i="1"/>
  <c r="S462" i="4" s="1"/>
  <c r="AJ462" i="4" s="1"/>
  <c r="G462" i="1"/>
  <c r="G462" i="4" s="1"/>
  <c r="X462" i="4" s="1"/>
  <c r="O462" i="1"/>
  <c r="O462" i="4" s="1"/>
  <c r="AF462" i="4" s="1"/>
  <c r="J462" i="1"/>
  <c r="J462" i="4" s="1"/>
  <c r="AA462" i="4" s="1"/>
  <c r="R462" i="1"/>
  <c r="R462" i="4" s="1"/>
  <c r="AI462" i="4" s="1"/>
  <c r="K454" i="1"/>
  <c r="K454" i="4" s="1"/>
  <c r="AB454" i="4" s="1"/>
  <c r="S454" i="1"/>
  <c r="S454" i="4" s="1"/>
  <c r="AJ454" i="4" s="1"/>
  <c r="F454" i="1"/>
  <c r="F454" i="4" s="1"/>
  <c r="W454" i="4" s="1"/>
  <c r="N454" i="1"/>
  <c r="N454" i="4" s="1"/>
  <c r="AE454" i="4" s="1"/>
  <c r="V454" i="1"/>
  <c r="V454" i="4" s="1"/>
  <c r="AM454" i="4" s="1"/>
  <c r="G454" i="1"/>
  <c r="G454" i="4" s="1"/>
  <c r="X454" i="4" s="1"/>
  <c r="O454" i="1"/>
  <c r="O454" i="4" s="1"/>
  <c r="AF454" i="4" s="1"/>
  <c r="J454" i="1"/>
  <c r="J454" i="4" s="1"/>
  <c r="AA454" i="4" s="1"/>
  <c r="R454" i="1"/>
  <c r="R454" i="4" s="1"/>
  <c r="AI454" i="4" s="1"/>
  <c r="K446" i="1"/>
  <c r="K446" i="4" s="1"/>
  <c r="AB446" i="4" s="1"/>
  <c r="S446" i="1"/>
  <c r="S446" i="4" s="1"/>
  <c r="AJ446" i="4" s="1"/>
  <c r="F446" i="1"/>
  <c r="F446" i="4" s="1"/>
  <c r="W446" i="4" s="1"/>
  <c r="N446" i="1"/>
  <c r="N446" i="4" s="1"/>
  <c r="AE446" i="4" s="1"/>
  <c r="V446" i="1"/>
  <c r="V446" i="4" s="1"/>
  <c r="AM446" i="4" s="1"/>
  <c r="G446" i="1"/>
  <c r="G446" i="4" s="1"/>
  <c r="X446" i="4" s="1"/>
  <c r="O446" i="1"/>
  <c r="O446" i="4" s="1"/>
  <c r="AF446" i="4" s="1"/>
  <c r="J446" i="1"/>
  <c r="J446" i="4" s="1"/>
  <c r="AA446" i="4" s="1"/>
  <c r="R446" i="1"/>
  <c r="R446" i="4" s="1"/>
  <c r="AI446" i="4" s="1"/>
  <c r="K438" i="1"/>
  <c r="K438" i="4" s="1"/>
  <c r="AB438" i="4" s="1"/>
  <c r="S438" i="1"/>
  <c r="S438" i="4" s="1"/>
  <c r="AJ438" i="4" s="1"/>
  <c r="F438" i="1"/>
  <c r="F438" i="4" s="1"/>
  <c r="W438" i="4" s="1"/>
  <c r="N438" i="1"/>
  <c r="N438" i="4" s="1"/>
  <c r="AE438" i="4" s="1"/>
  <c r="V438" i="1"/>
  <c r="V438" i="4" s="1"/>
  <c r="AM438" i="4" s="1"/>
  <c r="G438" i="1"/>
  <c r="G438" i="4" s="1"/>
  <c r="X438" i="4" s="1"/>
  <c r="O438" i="1"/>
  <c r="O438" i="4" s="1"/>
  <c r="AF438" i="4" s="1"/>
  <c r="J438" i="1"/>
  <c r="J438" i="4" s="1"/>
  <c r="AA438" i="4" s="1"/>
  <c r="R438" i="1"/>
  <c r="R438" i="4" s="1"/>
  <c r="AI438" i="4" s="1"/>
  <c r="K430" i="1"/>
  <c r="K430" i="4" s="1"/>
  <c r="AB430" i="4" s="1"/>
  <c r="S430" i="1"/>
  <c r="S430" i="4" s="1"/>
  <c r="AJ430" i="4" s="1"/>
  <c r="F430" i="1"/>
  <c r="F430" i="4" s="1"/>
  <c r="W430" i="4" s="1"/>
  <c r="N430" i="1"/>
  <c r="N430" i="4" s="1"/>
  <c r="AE430" i="4" s="1"/>
  <c r="V430" i="1"/>
  <c r="V430" i="4" s="1"/>
  <c r="AM430" i="4" s="1"/>
  <c r="G430" i="1"/>
  <c r="G430" i="4" s="1"/>
  <c r="X430" i="4" s="1"/>
  <c r="O430" i="1"/>
  <c r="O430" i="4" s="1"/>
  <c r="AF430" i="4" s="1"/>
  <c r="J430" i="1"/>
  <c r="J430" i="4" s="1"/>
  <c r="AA430" i="4" s="1"/>
  <c r="R430" i="1"/>
  <c r="R430" i="4" s="1"/>
  <c r="AI430" i="4" s="1"/>
  <c r="H422" i="1"/>
  <c r="H422" i="4" s="1"/>
  <c r="Y422" i="4" s="1"/>
  <c r="P422" i="1"/>
  <c r="P422" i="4" s="1"/>
  <c r="AG422" i="4" s="1"/>
  <c r="K422" i="1"/>
  <c r="K422" i="4" s="1"/>
  <c r="AB422" i="4" s="1"/>
  <c r="S422" i="1"/>
  <c r="S422" i="4" s="1"/>
  <c r="AJ422" i="4" s="1"/>
  <c r="L422" i="1"/>
  <c r="L422" i="4" s="1"/>
  <c r="AC422" i="4" s="1"/>
  <c r="V422" i="1"/>
  <c r="V422" i="4" s="1"/>
  <c r="AM422" i="4" s="1"/>
  <c r="O422" i="1"/>
  <c r="O422" i="4" s="1"/>
  <c r="AF422" i="4" s="1"/>
  <c r="F422" i="1"/>
  <c r="F422" i="4" s="1"/>
  <c r="W422" i="4" s="1"/>
  <c r="Q422" i="1"/>
  <c r="Q422" i="4" s="1"/>
  <c r="AH422" i="4" s="1"/>
  <c r="J422" i="1"/>
  <c r="J422" i="4" s="1"/>
  <c r="AA422" i="4" s="1"/>
  <c r="U422" i="1"/>
  <c r="U422" i="4" s="1"/>
  <c r="AL422" i="4" s="1"/>
  <c r="H414" i="1"/>
  <c r="H414" i="4" s="1"/>
  <c r="Y414" i="4" s="1"/>
  <c r="P414" i="1"/>
  <c r="P414" i="4" s="1"/>
  <c r="AG414" i="4" s="1"/>
  <c r="K414" i="1"/>
  <c r="K414" i="4" s="1"/>
  <c r="AB414" i="4" s="1"/>
  <c r="S414" i="1"/>
  <c r="S414" i="4" s="1"/>
  <c r="AJ414" i="4" s="1"/>
  <c r="N414" i="1"/>
  <c r="N414" i="4" s="1"/>
  <c r="AE414" i="4" s="1"/>
  <c r="I414" i="1"/>
  <c r="I414" i="4" s="1"/>
  <c r="Z414" i="4" s="1"/>
  <c r="U414" i="1"/>
  <c r="U414" i="4" s="1"/>
  <c r="AL414" i="4" s="1"/>
  <c r="M414" i="1"/>
  <c r="M414" i="4" s="1"/>
  <c r="AD414" i="4" s="1"/>
  <c r="O414" i="1"/>
  <c r="O414" i="4" s="1"/>
  <c r="AF414" i="4" s="1"/>
  <c r="G414" i="1"/>
  <c r="G414" i="4" s="1"/>
  <c r="X414" i="4" s="1"/>
  <c r="T414" i="1"/>
  <c r="T414" i="4" s="1"/>
  <c r="AK414" i="4" s="1"/>
  <c r="H406" i="1"/>
  <c r="H406" i="4" s="1"/>
  <c r="Y406" i="4" s="1"/>
  <c r="P406" i="1"/>
  <c r="P406" i="4" s="1"/>
  <c r="AG406" i="4" s="1"/>
  <c r="K406" i="1"/>
  <c r="K406" i="4" s="1"/>
  <c r="AB406" i="4" s="1"/>
  <c r="S406" i="1"/>
  <c r="S406" i="4" s="1"/>
  <c r="AJ406" i="4" s="1"/>
  <c r="L406" i="1"/>
  <c r="L406" i="4" s="1"/>
  <c r="AC406" i="4" s="1"/>
  <c r="V406" i="1"/>
  <c r="V406" i="4" s="1"/>
  <c r="AM406" i="4" s="1"/>
  <c r="J406" i="1"/>
  <c r="J406" i="4" s="1"/>
  <c r="AA406" i="4" s="1"/>
  <c r="O406" i="1"/>
  <c r="O406" i="4" s="1"/>
  <c r="AF406" i="4" s="1"/>
  <c r="Q406" i="1"/>
  <c r="Q406" i="4" s="1"/>
  <c r="AH406" i="4" s="1"/>
  <c r="I406" i="1"/>
  <c r="I406" i="4" s="1"/>
  <c r="Z406" i="4" s="1"/>
  <c r="U406" i="1"/>
  <c r="U406" i="4" s="1"/>
  <c r="AL406" i="4" s="1"/>
  <c r="H398" i="1"/>
  <c r="H398" i="4" s="1"/>
  <c r="Y398" i="4" s="1"/>
  <c r="P398" i="1"/>
  <c r="P398" i="4" s="1"/>
  <c r="AG398" i="4" s="1"/>
  <c r="K398" i="1"/>
  <c r="K398" i="4" s="1"/>
  <c r="AB398" i="4" s="1"/>
  <c r="S398" i="1"/>
  <c r="S398" i="4" s="1"/>
  <c r="AJ398" i="4" s="1"/>
  <c r="N398" i="1"/>
  <c r="N398" i="4" s="1"/>
  <c r="AE398" i="4" s="1"/>
  <c r="I398" i="1"/>
  <c r="I398" i="4" s="1"/>
  <c r="Z398" i="4" s="1"/>
  <c r="T398" i="1"/>
  <c r="T398" i="4" s="1"/>
  <c r="AK398" i="4" s="1"/>
  <c r="L398" i="1"/>
  <c r="L398" i="4" s="1"/>
  <c r="AC398" i="4" s="1"/>
  <c r="Q398" i="1"/>
  <c r="Q398" i="4" s="1"/>
  <c r="AH398" i="4" s="1"/>
  <c r="R398" i="1"/>
  <c r="R398" i="4" s="1"/>
  <c r="AI398" i="4" s="1"/>
  <c r="J398" i="1"/>
  <c r="J398" i="4" s="1"/>
  <c r="AA398" i="4" s="1"/>
  <c r="H390" i="1"/>
  <c r="H390" i="4" s="1"/>
  <c r="Y390" i="4" s="1"/>
  <c r="P390" i="1"/>
  <c r="P390" i="4" s="1"/>
  <c r="AG390" i="4" s="1"/>
  <c r="K390" i="1"/>
  <c r="K390" i="4" s="1"/>
  <c r="AB390" i="4" s="1"/>
  <c r="S390" i="1"/>
  <c r="S390" i="4" s="1"/>
  <c r="AJ390" i="4" s="1"/>
  <c r="L390" i="1"/>
  <c r="L390" i="4" s="1"/>
  <c r="AC390" i="4" s="1"/>
  <c r="V390" i="1"/>
  <c r="V390" i="4" s="1"/>
  <c r="AM390" i="4" s="1"/>
  <c r="F390" i="1"/>
  <c r="F390" i="4" s="1"/>
  <c r="W390" i="4" s="1"/>
  <c r="Q390" i="1"/>
  <c r="Q390" i="4" s="1"/>
  <c r="AH390" i="4" s="1"/>
  <c r="T390" i="1"/>
  <c r="T390" i="4" s="1"/>
  <c r="AK390" i="4" s="1"/>
  <c r="G390" i="1"/>
  <c r="G390" i="4" s="1"/>
  <c r="X390" i="4" s="1"/>
  <c r="U390" i="1"/>
  <c r="U390" i="4" s="1"/>
  <c r="AL390" i="4" s="1"/>
  <c r="J390" i="1"/>
  <c r="J390" i="4" s="1"/>
  <c r="AA390" i="4" s="1"/>
  <c r="M390" i="1"/>
  <c r="M390" i="4" s="1"/>
  <c r="AD390" i="4" s="1"/>
  <c r="N390" i="1"/>
  <c r="N390" i="4" s="1"/>
  <c r="AE390" i="4" s="1"/>
  <c r="R390" i="1"/>
  <c r="R390" i="4" s="1"/>
  <c r="AI390" i="4" s="1"/>
  <c r="G382" i="1"/>
  <c r="G382" i="4" s="1"/>
  <c r="X382" i="4" s="1"/>
  <c r="O382" i="1"/>
  <c r="O382" i="4" s="1"/>
  <c r="AF382" i="4" s="1"/>
  <c r="J382" i="1"/>
  <c r="J382" i="4" s="1"/>
  <c r="AA382" i="4" s="1"/>
  <c r="R382" i="1"/>
  <c r="R382" i="4" s="1"/>
  <c r="AI382" i="4" s="1"/>
  <c r="L382" i="1"/>
  <c r="L382" i="4" s="1"/>
  <c r="AC382" i="4" s="1"/>
  <c r="V382" i="1"/>
  <c r="V382" i="4" s="1"/>
  <c r="AM382" i="4" s="1"/>
  <c r="P382" i="1"/>
  <c r="P382" i="4" s="1"/>
  <c r="AG382" i="4" s="1"/>
  <c r="K382" i="1"/>
  <c r="K382" i="4" s="1"/>
  <c r="AB382" i="4" s="1"/>
  <c r="Q382" i="1"/>
  <c r="Q382" i="4" s="1"/>
  <c r="AH382" i="4" s="1"/>
  <c r="I382" i="1"/>
  <c r="I382" i="4" s="1"/>
  <c r="Z382" i="4" s="1"/>
  <c r="H382" i="1"/>
  <c r="H382" i="4" s="1"/>
  <c r="Y382" i="4" s="1"/>
  <c r="M382" i="1"/>
  <c r="M382" i="4" s="1"/>
  <c r="AD382" i="4" s="1"/>
  <c r="S382" i="1"/>
  <c r="S382" i="4" s="1"/>
  <c r="AJ382" i="4" s="1"/>
  <c r="T382" i="1"/>
  <c r="T382" i="4" s="1"/>
  <c r="AK382" i="4" s="1"/>
  <c r="U382" i="1"/>
  <c r="U382" i="4" s="1"/>
  <c r="AL382" i="4" s="1"/>
  <c r="F382" i="1"/>
  <c r="F382" i="4" s="1"/>
  <c r="W382" i="4" s="1"/>
  <c r="G374" i="1"/>
  <c r="G374" i="4" s="1"/>
  <c r="X374" i="4" s="1"/>
  <c r="O374" i="1"/>
  <c r="O374" i="4" s="1"/>
  <c r="AF374" i="4" s="1"/>
  <c r="J374" i="1"/>
  <c r="J374" i="4" s="1"/>
  <c r="AA374" i="4" s="1"/>
  <c r="R374" i="1"/>
  <c r="R374" i="4" s="1"/>
  <c r="AI374" i="4" s="1"/>
  <c r="I374" i="1"/>
  <c r="I374" i="4" s="1"/>
  <c r="Z374" i="4" s="1"/>
  <c r="T374" i="1"/>
  <c r="T374" i="4" s="1"/>
  <c r="AK374" i="4" s="1"/>
  <c r="M374" i="1"/>
  <c r="M374" i="4" s="1"/>
  <c r="AD374" i="4" s="1"/>
  <c r="S374" i="1"/>
  <c r="S374" i="4" s="1"/>
  <c r="AJ374" i="4" s="1"/>
  <c r="K374" i="1"/>
  <c r="K374" i="4" s="1"/>
  <c r="AB374" i="4" s="1"/>
  <c r="L374" i="1"/>
  <c r="L374" i="4" s="1"/>
  <c r="AC374" i="4" s="1"/>
  <c r="Q374" i="1"/>
  <c r="Q374" i="4" s="1"/>
  <c r="AH374" i="4" s="1"/>
  <c r="F374" i="1"/>
  <c r="F374" i="4" s="1"/>
  <c r="W374" i="4" s="1"/>
  <c r="H374" i="1"/>
  <c r="H374" i="4" s="1"/>
  <c r="Y374" i="4" s="1"/>
  <c r="P374" i="1"/>
  <c r="P374" i="4" s="1"/>
  <c r="AG374" i="4" s="1"/>
  <c r="U374" i="1"/>
  <c r="U374" i="4" s="1"/>
  <c r="AL374" i="4" s="1"/>
  <c r="V374" i="1"/>
  <c r="V374" i="4" s="1"/>
  <c r="AM374" i="4" s="1"/>
  <c r="G366" i="1"/>
  <c r="G366" i="4" s="1"/>
  <c r="X366" i="4" s="1"/>
  <c r="O366" i="1"/>
  <c r="O366" i="4" s="1"/>
  <c r="AF366" i="4" s="1"/>
  <c r="J366" i="1"/>
  <c r="J366" i="4" s="1"/>
  <c r="AA366" i="4" s="1"/>
  <c r="R366" i="1"/>
  <c r="R366" i="4" s="1"/>
  <c r="AI366" i="4" s="1"/>
  <c r="F366" i="1"/>
  <c r="F366" i="4" s="1"/>
  <c r="W366" i="4" s="1"/>
  <c r="Q366" i="1"/>
  <c r="Q366" i="4" s="1"/>
  <c r="AH366" i="4" s="1"/>
  <c r="K366" i="1"/>
  <c r="K366" i="4" s="1"/>
  <c r="AB366" i="4" s="1"/>
  <c r="U366" i="1"/>
  <c r="U366" i="4" s="1"/>
  <c r="AL366" i="4" s="1"/>
  <c r="M366" i="1"/>
  <c r="M366" i="4" s="1"/>
  <c r="AD366" i="4" s="1"/>
  <c r="S366" i="1"/>
  <c r="S366" i="4" s="1"/>
  <c r="AJ366" i="4" s="1"/>
  <c r="T366" i="1"/>
  <c r="T366" i="4" s="1"/>
  <c r="AK366" i="4" s="1"/>
  <c r="L366" i="1"/>
  <c r="L366" i="4" s="1"/>
  <c r="AC366" i="4" s="1"/>
  <c r="I366" i="1"/>
  <c r="I366" i="4" s="1"/>
  <c r="Z366" i="4" s="1"/>
  <c r="N366" i="1"/>
  <c r="N366" i="4" s="1"/>
  <c r="AE366" i="4" s="1"/>
  <c r="P366" i="1"/>
  <c r="P366" i="4" s="1"/>
  <c r="AG366" i="4" s="1"/>
  <c r="G358" i="1"/>
  <c r="G358" i="4" s="1"/>
  <c r="X358" i="4" s="1"/>
  <c r="O358" i="1"/>
  <c r="O358" i="4" s="1"/>
  <c r="AF358" i="4" s="1"/>
  <c r="J358" i="1"/>
  <c r="J358" i="4" s="1"/>
  <c r="AA358" i="4" s="1"/>
  <c r="R358" i="1"/>
  <c r="R358" i="4" s="1"/>
  <c r="AI358" i="4" s="1"/>
  <c r="N358" i="1"/>
  <c r="N358" i="4" s="1"/>
  <c r="AE358" i="4" s="1"/>
  <c r="H358" i="1"/>
  <c r="H358" i="4" s="1"/>
  <c r="Y358" i="4" s="1"/>
  <c r="S358" i="1"/>
  <c r="S358" i="4" s="1"/>
  <c r="AJ358" i="4" s="1"/>
  <c r="F358" i="1"/>
  <c r="F358" i="4" s="1"/>
  <c r="W358" i="4" s="1"/>
  <c r="U358" i="1"/>
  <c r="U358" i="4" s="1"/>
  <c r="AL358" i="4" s="1"/>
  <c r="L358" i="1"/>
  <c r="L358" i="4" s="1"/>
  <c r="AC358" i="4" s="1"/>
  <c r="M358" i="1"/>
  <c r="M358" i="4" s="1"/>
  <c r="AD358" i="4" s="1"/>
  <c r="T358" i="1"/>
  <c r="T358" i="4" s="1"/>
  <c r="AK358" i="4" s="1"/>
  <c r="V358" i="1"/>
  <c r="V358" i="4" s="1"/>
  <c r="AM358" i="4" s="1"/>
  <c r="I358" i="1"/>
  <c r="I358" i="4" s="1"/>
  <c r="Z358" i="4" s="1"/>
  <c r="K358" i="1"/>
  <c r="K358" i="4" s="1"/>
  <c r="AB358" i="4" s="1"/>
  <c r="Q358" i="1"/>
  <c r="Q358" i="4" s="1"/>
  <c r="AH358" i="4" s="1"/>
  <c r="G350" i="1"/>
  <c r="G350" i="4" s="1"/>
  <c r="X350" i="4" s="1"/>
  <c r="O350" i="1"/>
  <c r="O350" i="4" s="1"/>
  <c r="AF350" i="4" s="1"/>
  <c r="J350" i="1"/>
  <c r="J350" i="4" s="1"/>
  <c r="AA350" i="4" s="1"/>
  <c r="R350" i="1"/>
  <c r="R350" i="4" s="1"/>
  <c r="AI350" i="4" s="1"/>
  <c r="L350" i="1"/>
  <c r="L350" i="4" s="1"/>
  <c r="AC350" i="4" s="1"/>
  <c r="V350" i="1"/>
  <c r="V350" i="4" s="1"/>
  <c r="AM350" i="4" s="1"/>
  <c r="P350" i="1"/>
  <c r="P350" i="4" s="1"/>
  <c r="AG350" i="4" s="1"/>
  <c r="N350" i="1"/>
  <c r="N350" i="4" s="1"/>
  <c r="AE350" i="4" s="1"/>
  <c r="F350" i="1"/>
  <c r="F350" i="4" s="1"/>
  <c r="W350" i="4" s="1"/>
  <c r="T350" i="1"/>
  <c r="T350" i="4" s="1"/>
  <c r="AK350" i="4" s="1"/>
  <c r="H350" i="1"/>
  <c r="H350" i="4" s="1"/>
  <c r="Y350" i="4" s="1"/>
  <c r="U350" i="1"/>
  <c r="U350" i="4" s="1"/>
  <c r="AL350" i="4" s="1"/>
  <c r="M350" i="1"/>
  <c r="M350" i="4" s="1"/>
  <c r="AD350" i="4" s="1"/>
  <c r="Q350" i="1"/>
  <c r="Q350" i="4" s="1"/>
  <c r="AH350" i="4" s="1"/>
  <c r="S350" i="1"/>
  <c r="S350" i="4" s="1"/>
  <c r="AJ350" i="4" s="1"/>
  <c r="K350" i="1"/>
  <c r="K350" i="4" s="1"/>
  <c r="AB350" i="4" s="1"/>
  <c r="G342" i="1"/>
  <c r="G342" i="4" s="1"/>
  <c r="X342" i="4" s="1"/>
  <c r="O342" i="1"/>
  <c r="O342" i="4" s="1"/>
  <c r="AF342" i="4" s="1"/>
  <c r="J342" i="1"/>
  <c r="J342" i="4" s="1"/>
  <c r="AA342" i="4" s="1"/>
  <c r="R342" i="1"/>
  <c r="R342" i="4" s="1"/>
  <c r="AI342" i="4" s="1"/>
  <c r="I342" i="1"/>
  <c r="I342" i="4" s="1"/>
  <c r="Z342" i="4" s="1"/>
  <c r="T342" i="1"/>
  <c r="T342" i="4" s="1"/>
  <c r="AK342" i="4" s="1"/>
  <c r="M342" i="1"/>
  <c r="M342" i="4" s="1"/>
  <c r="AD342" i="4" s="1"/>
  <c r="H342" i="1"/>
  <c r="H342" i="4" s="1"/>
  <c r="Y342" i="4" s="1"/>
  <c r="V342" i="1"/>
  <c r="V342" i="4" s="1"/>
  <c r="AM342" i="4" s="1"/>
  <c r="N342" i="1"/>
  <c r="N342" i="4" s="1"/>
  <c r="AE342" i="4" s="1"/>
  <c r="P342" i="1"/>
  <c r="P342" i="4" s="1"/>
  <c r="AG342" i="4" s="1"/>
  <c r="F342" i="1"/>
  <c r="F342" i="4" s="1"/>
  <c r="W342" i="4" s="1"/>
  <c r="U342" i="1"/>
  <c r="U342" i="4" s="1"/>
  <c r="AL342" i="4" s="1"/>
  <c r="K342" i="1"/>
  <c r="K342" i="4" s="1"/>
  <c r="AB342" i="4" s="1"/>
  <c r="L342" i="1"/>
  <c r="L342" i="4" s="1"/>
  <c r="AC342" i="4" s="1"/>
  <c r="S342" i="1"/>
  <c r="S342" i="4" s="1"/>
  <c r="AJ342" i="4" s="1"/>
  <c r="G334" i="1"/>
  <c r="G334" i="4" s="1"/>
  <c r="X334" i="4" s="1"/>
  <c r="O334" i="1"/>
  <c r="O334" i="4" s="1"/>
  <c r="AF334" i="4" s="1"/>
  <c r="J334" i="1"/>
  <c r="J334" i="4" s="1"/>
  <c r="AA334" i="4" s="1"/>
  <c r="R334" i="1"/>
  <c r="R334" i="4" s="1"/>
  <c r="AI334" i="4" s="1"/>
  <c r="F334" i="1"/>
  <c r="F334" i="4" s="1"/>
  <c r="W334" i="4" s="1"/>
  <c r="Q334" i="1"/>
  <c r="Q334" i="4" s="1"/>
  <c r="AH334" i="4" s="1"/>
  <c r="K334" i="1"/>
  <c r="K334" i="4" s="1"/>
  <c r="AB334" i="4" s="1"/>
  <c r="U334" i="1"/>
  <c r="U334" i="4" s="1"/>
  <c r="AL334" i="4" s="1"/>
  <c r="P334" i="1"/>
  <c r="P334" i="4" s="1"/>
  <c r="AG334" i="4" s="1"/>
  <c r="H334" i="1"/>
  <c r="H334" i="4" s="1"/>
  <c r="Y334" i="4" s="1"/>
  <c r="V334" i="1"/>
  <c r="V334" i="4" s="1"/>
  <c r="AM334" i="4" s="1"/>
  <c r="I334" i="1"/>
  <c r="I334" i="4" s="1"/>
  <c r="Z334" i="4" s="1"/>
  <c r="N334" i="1"/>
  <c r="N334" i="4" s="1"/>
  <c r="AE334" i="4" s="1"/>
  <c r="M334" i="1"/>
  <c r="M334" i="4" s="1"/>
  <c r="AD334" i="4" s="1"/>
  <c r="S334" i="1"/>
  <c r="S334" i="4" s="1"/>
  <c r="AJ334" i="4" s="1"/>
  <c r="T334" i="1"/>
  <c r="T334" i="4" s="1"/>
  <c r="AK334" i="4" s="1"/>
  <c r="G326" i="1"/>
  <c r="G326" i="4" s="1"/>
  <c r="X326" i="4" s="1"/>
  <c r="O326" i="1"/>
  <c r="O326" i="4" s="1"/>
  <c r="AF326" i="4" s="1"/>
  <c r="J326" i="1"/>
  <c r="J326" i="4" s="1"/>
  <c r="AA326" i="4" s="1"/>
  <c r="R326" i="1"/>
  <c r="R326" i="4" s="1"/>
  <c r="AI326" i="4" s="1"/>
  <c r="N326" i="1"/>
  <c r="N326" i="4" s="1"/>
  <c r="AE326" i="4" s="1"/>
  <c r="H326" i="1"/>
  <c r="H326" i="4" s="1"/>
  <c r="Y326" i="4" s="1"/>
  <c r="S326" i="1"/>
  <c r="S326" i="4" s="1"/>
  <c r="AJ326" i="4" s="1"/>
  <c r="K326" i="1"/>
  <c r="K326" i="4" s="1"/>
  <c r="AB326" i="4" s="1"/>
  <c r="P326" i="1"/>
  <c r="P326" i="4" s="1"/>
  <c r="AG326" i="4" s="1"/>
  <c r="Q326" i="1"/>
  <c r="Q326" i="4" s="1"/>
  <c r="AH326" i="4" s="1"/>
  <c r="I326" i="1"/>
  <c r="I326" i="4" s="1"/>
  <c r="Z326" i="4" s="1"/>
  <c r="V326" i="1"/>
  <c r="V326" i="4" s="1"/>
  <c r="AM326" i="4" s="1"/>
  <c r="F326" i="1"/>
  <c r="F326" i="4" s="1"/>
  <c r="W326" i="4" s="1"/>
  <c r="L326" i="1"/>
  <c r="L326" i="4" s="1"/>
  <c r="AC326" i="4" s="1"/>
  <c r="M326" i="1"/>
  <c r="M326" i="4" s="1"/>
  <c r="AD326" i="4" s="1"/>
  <c r="U326" i="1"/>
  <c r="U326" i="4" s="1"/>
  <c r="AL326" i="4" s="1"/>
  <c r="G318" i="1"/>
  <c r="G318" i="4" s="1"/>
  <c r="X318" i="4" s="1"/>
  <c r="O318" i="1"/>
  <c r="O318" i="4" s="1"/>
  <c r="AF318" i="4" s="1"/>
  <c r="J318" i="1"/>
  <c r="J318" i="4" s="1"/>
  <c r="AA318" i="4" s="1"/>
  <c r="R318" i="1"/>
  <c r="R318" i="4" s="1"/>
  <c r="AI318" i="4" s="1"/>
  <c r="L318" i="1"/>
  <c r="L318" i="4" s="1"/>
  <c r="AC318" i="4" s="1"/>
  <c r="V318" i="1"/>
  <c r="V318" i="4" s="1"/>
  <c r="AM318" i="4" s="1"/>
  <c r="P318" i="1"/>
  <c r="P318" i="4" s="1"/>
  <c r="AG318" i="4" s="1"/>
  <c r="F318" i="1"/>
  <c r="F318" i="4" s="1"/>
  <c r="W318" i="4" s="1"/>
  <c r="T318" i="1"/>
  <c r="T318" i="4" s="1"/>
  <c r="AK318" i="4" s="1"/>
  <c r="M318" i="1"/>
  <c r="M318" i="4" s="1"/>
  <c r="AD318" i="4" s="1"/>
  <c r="S318" i="1"/>
  <c r="S318" i="4" s="1"/>
  <c r="AJ318" i="4" s="1"/>
  <c r="H318" i="1"/>
  <c r="H318" i="4" s="1"/>
  <c r="Y318" i="4" s="1"/>
  <c r="I318" i="1"/>
  <c r="I318" i="4" s="1"/>
  <c r="Z318" i="4" s="1"/>
  <c r="Q318" i="1"/>
  <c r="Q318" i="4" s="1"/>
  <c r="AH318" i="4" s="1"/>
  <c r="N318" i="1"/>
  <c r="N318" i="4" s="1"/>
  <c r="AE318" i="4" s="1"/>
  <c r="U318" i="1"/>
  <c r="U318" i="4" s="1"/>
  <c r="AL318" i="4" s="1"/>
  <c r="G310" i="1"/>
  <c r="G310" i="4" s="1"/>
  <c r="X310" i="4" s="1"/>
  <c r="O310" i="1"/>
  <c r="O310" i="4" s="1"/>
  <c r="AF310" i="4" s="1"/>
  <c r="J310" i="1"/>
  <c r="J310" i="4" s="1"/>
  <c r="AA310" i="4" s="1"/>
  <c r="R310" i="1"/>
  <c r="R310" i="4" s="1"/>
  <c r="AI310" i="4" s="1"/>
  <c r="N310" i="1"/>
  <c r="N310" i="4" s="1"/>
  <c r="AE310" i="4" s="1"/>
  <c r="I310" i="1"/>
  <c r="I310" i="4" s="1"/>
  <c r="Z310" i="4" s="1"/>
  <c r="T310" i="1"/>
  <c r="T310" i="4" s="1"/>
  <c r="AK310" i="4" s="1"/>
  <c r="K310" i="1"/>
  <c r="K310" i="4" s="1"/>
  <c r="AB310" i="4" s="1"/>
  <c r="U310" i="1"/>
  <c r="U310" i="4" s="1"/>
  <c r="AL310" i="4" s="1"/>
  <c r="M310" i="1"/>
  <c r="M310" i="4" s="1"/>
  <c r="AD310" i="4" s="1"/>
  <c r="L310" i="1"/>
  <c r="L310" i="4" s="1"/>
  <c r="AC310" i="4" s="1"/>
  <c r="V310" i="1"/>
  <c r="V310" i="4" s="1"/>
  <c r="AM310" i="4" s="1"/>
  <c r="P310" i="1"/>
  <c r="P310" i="4" s="1"/>
  <c r="AG310" i="4" s="1"/>
  <c r="Q310" i="1"/>
  <c r="Q310" i="4" s="1"/>
  <c r="AH310" i="4" s="1"/>
  <c r="F310" i="1"/>
  <c r="F310" i="4" s="1"/>
  <c r="W310" i="4" s="1"/>
  <c r="H310" i="1"/>
  <c r="H310" i="4" s="1"/>
  <c r="Y310" i="4" s="1"/>
  <c r="G302" i="1"/>
  <c r="G302" i="4" s="1"/>
  <c r="X302" i="4" s="1"/>
  <c r="O302" i="1"/>
  <c r="O302" i="4" s="1"/>
  <c r="AF302" i="4" s="1"/>
  <c r="J302" i="1"/>
  <c r="J302" i="4" s="1"/>
  <c r="AA302" i="4" s="1"/>
  <c r="R302" i="1"/>
  <c r="R302" i="4" s="1"/>
  <c r="AI302" i="4" s="1"/>
  <c r="L302" i="1"/>
  <c r="L302" i="4" s="1"/>
  <c r="AC302" i="4" s="1"/>
  <c r="V302" i="1"/>
  <c r="V302" i="4" s="1"/>
  <c r="AM302" i="4" s="1"/>
  <c r="F302" i="1"/>
  <c r="F302" i="4" s="1"/>
  <c r="W302" i="4" s="1"/>
  <c r="Q302" i="1"/>
  <c r="Q302" i="4" s="1"/>
  <c r="AH302" i="4" s="1"/>
  <c r="H302" i="1"/>
  <c r="H302" i="4" s="1"/>
  <c r="Y302" i="4" s="1"/>
  <c r="S302" i="1"/>
  <c r="S302" i="4" s="1"/>
  <c r="AJ302" i="4" s="1"/>
  <c r="K302" i="1"/>
  <c r="K302" i="4" s="1"/>
  <c r="AB302" i="4" s="1"/>
  <c r="U302" i="1"/>
  <c r="U302" i="4" s="1"/>
  <c r="AL302" i="4" s="1"/>
  <c r="T302" i="1"/>
  <c r="T302" i="4" s="1"/>
  <c r="AK302" i="4" s="1"/>
  <c r="I302" i="1"/>
  <c r="I302" i="4" s="1"/>
  <c r="Z302" i="4" s="1"/>
  <c r="M302" i="1"/>
  <c r="M302" i="4" s="1"/>
  <c r="AD302" i="4" s="1"/>
  <c r="P302" i="1"/>
  <c r="P302" i="4" s="1"/>
  <c r="AG302" i="4" s="1"/>
  <c r="G294" i="1"/>
  <c r="G294" i="4" s="1"/>
  <c r="X294" i="4" s="1"/>
  <c r="O294" i="1"/>
  <c r="O294" i="4" s="1"/>
  <c r="AF294" i="4" s="1"/>
  <c r="J294" i="1"/>
  <c r="J294" i="4" s="1"/>
  <c r="AA294" i="4" s="1"/>
  <c r="R294" i="1"/>
  <c r="R294" i="4" s="1"/>
  <c r="AI294" i="4" s="1"/>
  <c r="I294" i="1"/>
  <c r="I294" i="4" s="1"/>
  <c r="Z294" i="4" s="1"/>
  <c r="T294" i="1"/>
  <c r="T294" i="4" s="1"/>
  <c r="AK294" i="4" s="1"/>
  <c r="N294" i="1"/>
  <c r="N294" i="4" s="1"/>
  <c r="AE294" i="4" s="1"/>
  <c r="P294" i="1"/>
  <c r="P294" i="4" s="1"/>
  <c r="AG294" i="4" s="1"/>
  <c r="H294" i="1"/>
  <c r="H294" i="4" s="1"/>
  <c r="Y294" i="4" s="1"/>
  <c r="S294" i="1"/>
  <c r="S294" i="4" s="1"/>
  <c r="AJ294" i="4" s="1"/>
  <c r="F294" i="1"/>
  <c r="F294" i="4" s="1"/>
  <c r="W294" i="4" s="1"/>
  <c r="Q294" i="1"/>
  <c r="Q294" i="4" s="1"/>
  <c r="AH294" i="4" s="1"/>
  <c r="U294" i="1"/>
  <c r="U294" i="4" s="1"/>
  <c r="AL294" i="4" s="1"/>
  <c r="M294" i="1"/>
  <c r="M294" i="4" s="1"/>
  <c r="AD294" i="4" s="1"/>
  <c r="L294" i="1"/>
  <c r="L294" i="4" s="1"/>
  <c r="AC294" i="4" s="1"/>
  <c r="V294" i="1"/>
  <c r="V294" i="4" s="1"/>
  <c r="AM294" i="4" s="1"/>
  <c r="G286" i="1"/>
  <c r="G286" i="4" s="1"/>
  <c r="X286" i="4" s="1"/>
  <c r="O286" i="1"/>
  <c r="O286" i="4" s="1"/>
  <c r="AF286" i="4" s="1"/>
  <c r="J286" i="1"/>
  <c r="J286" i="4" s="1"/>
  <c r="AA286" i="4" s="1"/>
  <c r="R286" i="1"/>
  <c r="R286" i="4" s="1"/>
  <c r="AI286" i="4" s="1"/>
  <c r="F286" i="1"/>
  <c r="F286" i="4" s="1"/>
  <c r="W286" i="4" s="1"/>
  <c r="Q286" i="1"/>
  <c r="Q286" i="4" s="1"/>
  <c r="AH286" i="4" s="1"/>
  <c r="L286" i="1"/>
  <c r="L286" i="4" s="1"/>
  <c r="AC286" i="4" s="1"/>
  <c r="V286" i="1"/>
  <c r="V286" i="4" s="1"/>
  <c r="AM286" i="4" s="1"/>
  <c r="M286" i="1"/>
  <c r="M286" i="4" s="1"/>
  <c r="AD286" i="4" s="1"/>
  <c r="P286" i="1"/>
  <c r="P286" i="4" s="1"/>
  <c r="AG286" i="4" s="1"/>
  <c r="N286" i="1"/>
  <c r="N286" i="4" s="1"/>
  <c r="AE286" i="4" s="1"/>
  <c r="K286" i="1"/>
  <c r="K286" i="4" s="1"/>
  <c r="AB286" i="4" s="1"/>
  <c r="U286" i="1"/>
  <c r="U286" i="4" s="1"/>
  <c r="AL286" i="4" s="1"/>
  <c r="I286" i="1"/>
  <c r="I286" i="4" s="1"/>
  <c r="Z286" i="4" s="1"/>
  <c r="S286" i="1"/>
  <c r="S286" i="4" s="1"/>
  <c r="AJ286" i="4" s="1"/>
  <c r="T286" i="1"/>
  <c r="T286" i="4" s="1"/>
  <c r="AK286" i="4" s="1"/>
  <c r="H286" i="1"/>
  <c r="H286" i="4" s="1"/>
  <c r="Y286" i="4" s="1"/>
  <c r="G278" i="1"/>
  <c r="G278" i="4" s="1"/>
  <c r="X278" i="4" s="1"/>
  <c r="O278" i="1"/>
  <c r="O278" i="4" s="1"/>
  <c r="AF278" i="4" s="1"/>
  <c r="J278" i="1"/>
  <c r="J278" i="4" s="1"/>
  <c r="AA278" i="4" s="1"/>
  <c r="R278" i="1"/>
  <c r="R278" i="4" s="1"/>
  <c r="AI278" i="4" s="1"/>
  <c r="N278" i="1"/>
  <c r="N278" i="4" s="1"/>
  <c r="AE278" i="4" s="1"/>
  <c r="I278" i="1"/>
  <c r="I278" i="4" s="1"/>
  <c r="Z278" i="4" s="1"/>
  <c r="T278" i="1"/>
  <c r="T278" i="4" s="1"/>
  <c r="AK278" i="4" s="1"/>
  <c r="K278" i="1"/>
  <c r="K278" i="4" s="1"/>
  <c r="AB278" i="4" s="1"/>
  <c r="U278" i="1"/>
  <c r="U278" i="4" s="1"/>
  <c r="AL278" i="4" s="1"/>
  <c r="M278" i="1"/>
  <c r="M278" i="4" s="1"/>
  <c r="AD278" i="4" s="1"/>
  <c r="V278" i="1"/>
  <c r="V278" i="4" s="1"/>
  <c r="AM278" i="4" s="1"/>
  <c r="L278" i="1"/>
  <c r="L278" i="4" s="1"/>
  <c r="AC278" i="4" s="1"/>
  <c r="F278" i="1"/>
  <c r="F278" i="4" s="1"/>
  <c r="W278" i="4" s="1"/>
  <c r="Q278" i="1"/>
  <c r="Q278" i="4" s="1"/>
  <c r="AH278" i="4" s="1"/>
  <c r="S278" i="1"/>
  <c r="S278" i="4" s="1"/>
  <c r="AJ278" i="4" s="1"/>
  <c r="H278" i="1"/>
  <c r="H278" i="4" s="1"/>
  <c r="Y278" i="4" s="1"/>
  <c r="P278" i="1"/>
  <c r="P278" i="4" s="1"/>
  <c r="AG278" i="4" s="1"/>
  <c r="H270" i="1"/>
  <c r="H270" i="4" s="1"/>
  <c r="Y270" i="4" s="1"/>
  <c r="P270" i="1"/>
  <c r="P270" i="4" s="1"/>
  <c r="AG270" i="4" s="1"/>
  <c r="K270" i="1"/>
  <c r="K270" i="4" s="1"/>
  <c r="AB270" i="4" s="1"/>
  <c r="S270" i="1"/>
  <c r="S270" i="4" s="1"/>
  <c r="AJ270" i="4" s="1"/>
  <c r="G270" i="1"/>
  <c r="G270" i="4" s="1"/>
  <c r="X270" i="4" s="1"/>
  <c r="R270" i="1"/>
  <c r="R270" i="4" s="1"/>
  <c r="AI270" i="4" s="1"/>
  <c r="L270" i="1"/>
  <c r="L270" i="4" s="1"/>
  <c r="AC270" i="4" s="1"/>
  <c r="V270" i="1"/>
  <c r="V270" i="4" s="1"/>
  <c r="AM270" i="4" s="1"/>
  <c r="Q270" i="1"/>
  <c r="Q270" i="4" s="1"/>
  <c r="AH270" i="4" s="1"/>
  <c r="J270" i="1"/>
  <c r="J270" i="4" s="1"/>
  <c r="AA270" i="4" s="1"/>
  <c r="M270" i="1"/>
  <c r="M270" i="4" s="1"/>
  <c r="AD270" i="4" s="1"/>
  <c r="O270" i="1"/>
  <c r="O270" i="4" s="1"/>
  <c r="AF270" i="4" s="1"/>
  <c r="N270" i="1"/>
  <c r="N270" i="4" s="1"/>
  <c r="AE270" i="4" s="1"/>
  <c r="F270" i="1"/>
  <c r="F270" i="4" s="1"/>
  <c r="W270" i="4" s="1"/>
  <c r="U270" i="1"/>
  <c r="U270" i="4" s="1"/>
  <c r="AL270" i="4" s="1"/>
  <c r="T270" i="1"/>
  <c r="T270" i="4" s="1"/>
  <c r="AK270" i="4" s="1"/>
  <c r="H262" i="1"/>
  <c r="H262" i="4" s="1"/>
  <c r="Y262" i="4" s="1"/>
  <c r="P262" i="1"/>
  <c r="P262" i="4" s="1"/>
  <c r="AG262" i="4" s="1"/>
  <c r="K262" i="1"/>
  <c r="K262" i="4" s="1"/>
  <c r="AB262" i="4" s="1"/>
  <c r="S262" i="1"/>
  <c r="S262" i="4" s="1"/>
  <c r="AJ262" i="4" s="1"/>
  <c r="O262" i="1"/>
  <c r="O262" i="4" s="1"/>
  <c r="AF262" i="4" s="1"/>
  <c r="I262" i="1"/>
  <c r="I262" i="4" s="1"/>
  <c r="Z262" i="4" s="1"/>
  <c r="T262" i="1"/>
  <c r="T262" i="4" s="1"/>
  <c r="AK262" i="4" s="1"/>
  <c r="L262" i="1"/>
  <c r="L262" i="4" s="1"/>
  <c r="AC262" i="4" s="1"/>
  <c r="R262" i="1"/>
  <c r="R262" i="4" s="1"/>
  <c r="AI262" i="4" s="1"/>
  <c r="F262" i="1"/>
  <c r="F262" i="4" s="1"/>
  <c r="W262" i="4" s="1"/>
  <c r="U262" i="1"/>
  <c r="U262" i="4" s="1"/>
  <c r="AL262" i="4" s="1"/>
  <c r="J262" i="1"/>
  <c r="J262" i="4" s="1"/>
  <c r="AA262" i="4" s="1"/>
  <c r="V262" i="1"/>
  <c r="V262" i="4" s="1"/>
  <c r="AM262" i="4" s="1"/>
  <c r="G262" i="1"/>
  <c r="G262" i="4" s="1"/>
  <c r="X262" i="4" s="1"/>
  <c r="M262" i="1"/>
  <c r="M262" i="4" s="1"/>
  <c r="AD262" i="4" s="1"/>
  <c r="N262" i="1"/>
  <c r="N262" i="4" s="1"/>
  <c r="AE262" i="4" s="1"/>
  <c r="Q262" i="1"/>
  <c r="Q262" i="4" s="1"/>
  <c r="AH262" i="4" s="1"/>
  <c r="H254" i="1"/>
  <c r="H254" i="4" s="1"/>
  <c r="Y254" i="4" s="1"/>
  <c r="P254" i="1"/>
  <c r="P254" i="4" s="1"/>
  <c r="AG254" i="4" s="1"/>
  <c r="K254" i="1"/>
  <c r="K254" i="4" s="1"/>
  <c r="AB254" i="4" s="1"/>
  <c r="S254" i="1"/>
  <c r="S254" i="4" s="1"/>
  <c r="AJ254" i="4" s="1"/>
  <c r="M254" i="1"/>
  <c r="M254" i="4" s="1"/>
  <c r="AD254" i="4" s="1"/>
  <c r="F254" i="1"/>
  <c r="F254" i="4" s="1"/>
  <c r="W254" i="4" s="1"/>
  <c r="Q254" i="1"/>
  <c r="Q254" i="4" s="1"/>
  <c r="AH254" i="4" s="1"/>
  <c r="T254" i="1"/>
  <c r="T254" i="4" s="1"/>
  <c r="AK254" i="4" s="1"/>
  <c r="L254" i="1"/>
  <c r="L254" i="4" s="1"/>
  <c r="AC254" i="4" s="1"/>
  <c r="N254" i="1"/>
  <c r="N254" i="4" s="1"/>
  <c r="AE254" i="4" s="1"/>
  <c r="R254" i="1"/>
  <c r="R254" i="4" s="1"/>
  <c r="AI254" i="4" s="1"/>
  <c r="O254" i="1"/>
  <c r="O254" i="4" s="1"/>
  <c r="AF254" i="4" s="1"/>
  <c r="I254" i="1"/>
  <c r="I254" i="4" s="1"/>
  <c r="Z254" i="4" s="1"/>
  <c r="J254" i="1"/>
  <c r="J254" i="4" s="1"/>
  <c r="AA254" i="4" s="1"/>
  <c r="G254" i="1"/>
  <c r="G254" i="4" s="1"/>
  <c r="X254" i="4" s="1"/>
  <c r="V254" i="1"/>
  <c r="V254" i="4" s="1"/>
  <c r="AM254" i="4" s="1"/>
  <c r="H246" i="1"/>
  <c r="H246" i="4" s="1"/>
  <c r="Y246" i="4" s="1"/>
  <c r="P246" i="1"/>
  <c r="P246" i="4" s="1"/>
  <c r="AG246" i="4" s="1"/>
  <c r="K246" i="1"/>
  <c r="K246" i="4" s="1"/>
  <c r="AB246" i="4" s="1"/>
  <c r="S246" i="1"/>
  <c r="S246" i="4" s="1"/>
  <c r="AJ246" i="4" s="1"/>
  <c r="J246" i="1"/>
  <c r="J246" i="4" s="1"/>
  <c r="AA246" i="4" s="1"/>
  <c r="U246" i="1"/>
  <c r="U246" i="4" s="1"/>
  <c r="AL246" i="4" s="1"/>
  <c r="N246" i="1"/>
  <c r="N246" i="4" s="1"/>
  <c r="AE246" i="4" s="1"/>
  <c r="M246" i="1"/>
  <c r="M246" i="4" s="1"/>
  <c r="AD246" i="4" s="1"/>
  <c r="F246" i="1"/>
  <c r="F246" i="4" s="1"/>
  <c r="W246" i="4" s="1"/>
  <c r="T246" i="1"/>
  <c r="T246" i="4" s="1"/>
  <c r="AK246" i="4" s="1"/>
  <c r="G246" i="1"/>
  <c r="G246" i="4" s="1"/>
  <c r="X246" i="4" s="1"/>
  <c r="V246" i="1"/>
  <c r="V246" i="4" s="1"/>
  <c r="AM246" i="4" s="1"/>
  <c r="L246" i="1"/>
  <c r="L246" i="4" s="1"/>
  <c r="AC246" i="4" s="1"/>
  <c r="I246" i="1"/>
  <c r="I246" i="4" s="1"/>
  <c r="Z246" i="4" s="1"/>
  <c r="Q246" i="1"/>
  <c r="Q246" i="4" s="1"/>
  <c r="AH246" i="4" s="1"/>
  <c r="O246" i="1"/>
  <c r="O246" i="4" s="1"/>
  <c r="AF246" i="4" s="1"/>
  <c r="R246" i="1"/>
  <c r="R246" i="4" s="1"/>
  <c r="AI246" i="4" s="1"/>
  <c r="H238" i="1"/>
  <c r="H238" i="4" s="1"/>
  <c r="Y238" i="4" s="1"/>
  <c r="P238" i="1"/>
  <c r="P238" i="4" s="1"/>
  <c r="AG238" i="4" s="1"/>
  <c r="K238" i="1"/>
  <c r="K238" i="4" s="1"/>
  <c r="AB238" i="4" s="1"/>
  <c r="S238" i="1"/>
  <c r="S238" i="4" s="1"/>
  <c r="AJ238" i="4" s="1"/>
  <c r="G238" i="1"/>
  <c r="G238" i="4" s="1"/>
  <c r="X238" i="4" s="1"/>
  <c r="R238" i="1"/>
  <c r="R238" i="4" s="1"/>
  <c r="AI238" i="4" s="1"/>
  <c r="L238" i="1"/>
  <c r="L238" i="4" s="1"/>
  <c r="AC238" i="4" s="1"/>
  <c r="V238" i="1"/>
  <c r="V238" i="4" s="1"/>
  <c r="AM238" i="4" s="1"/>
  <c r="M238" i="1"/>
  <c r="M238" i="4" s="1"/>
  <c r="AD238" i="4" s="1"/>
  <c r="N238" i="1"/>
  <c r="N238" i="4" s="1"/>
  <c r="AE238" i="4" s="1"/>
  <c r="T238" i="1"/>
  <c r="T238" i="4" s="1"/>
  <c r="AK238" i="4" s="1"/>
  <c r="I238" i="1"/>
  <c r="I238" i="4" s="1"/>
  <c r="Z238" i="4" s="1"/>
  <c r="J238" i="1"/>
  <c r="J238" i="4" s="1"/>
  <c r="AA238" i="4" s="1"/>
  <c r="Q238" i="1"/>
  <c r="Q238" i="4" s="1"/>
  <c r="AH238" i="4" s="1"/>
  <c r="O238" i="1"/>
  <c r="O238" i="4" s="1"/>
  <c r="AF238" i="4" s="1"/>
  <c r="F238" i="1"/>
  <c r="F238" i="4" s="1"/>
  <c r="W238" i="4" s="1"/>
  <c r="U238" i="1"/>
  <c r="U238" i="4" s="1"/>
  <c r="AL238" i="4" s="1"/>
  <c r="H230" i="1"/>
  <c r="H230" i="4" s="1"/>
  <c r="Y230" i="4" s="1"/>
  <c r="P230" i="1"/>
  <c r="P230" i="4" s="1"/>
  <c r="AG230" i="4" s="1"/>
  <c r="K230" i="1"/>
  <c r="K230" i="4" s="1"/>
  <c r="AB230" i="4" s="1"/>
  <c r="S230" i="1"/>
  <c r="S230" i="4" s="1"/>
  <c r="AJ230" i="4" s="1"/>
  <c r="O230" i="1"/>
  <c r="O230" i="4" s="1"/>
  <c r="AF230" i="4" s="1"/>
  <c r="I230" i="1"/>
  <c r="I230" i="4" s="1"/>
  <c r="Z230" i="4" s="1"/>
  <c r="T230" i="1"/>
  <c r="T230" i="4" s="1"/>
  <c r="AK230" i="4" s="1"/>
  <c r="F230" i="1"/>
  <c r="F230" i="4" s="1"/>
  <c r="W230" i="4" s="1"/>
  <c r="U230" i="1"/>
  <c r="U230" i="4" s="1"/>
  <c r="AL230" i="4" s="1"/>
  <c r="G230" i="1"/>
  <c r="G230" i="4" s="1"/>
  <c r="X230" i="4" s="1"/>
  <c r="V230" i="1"/>
  <c r="V230" i="4" s="1"/>
  <c r="AM230" i="4" s="1"/>
  <c r="M230" i="1"/>
  <c r="M230" i="4" s="1"/>
  <c r="AD230" i="4" s="1"/>
  <c r="N230" i="1"/>
  <c r="N230" i="4" s="1"/>
  <c r="AE230" i="4" s="1"/>
  <c r="R230" i="1"/>
  <c r="R230" i="4" s="1"/>
  <c r="AI230" i="4" s="1"/>
  <c r="Q230" i="1"/>
  <c r="Q230" i="4" s="1"/>
  <c r="AH230" i="4" s="1"/>
  <c r="L230" i="1"/>
  <c r="L230" i="4" s="1"/>
  <c r="AC230" i="4" s="1"/>
  <c r="H222" i="1"/>
  <c r="H222" i="4" s="1"/>
  <c r="Y222" i="4" s="1"/>
  <c r="P222" i="1"/>
  <c r="P222" i="4" s="1"/>
  <c r="AG222" i="4" s="1"/>
  <c r="K222" i="1"/>
  <c r="K222" i="4" s="1"/>
  <c r="AB222" i="4" s="1"/>
  <c r="S222" i="1"/>
  <c r="S222" i="4" s="1"/>
  <c r="AJ222" i="4" s="1"/>
  <c r="M222" i="1"/>
  <c r="M222" i="4" s="1"/>
  <c r="AD222" i="4" s="1"/>
  <c r="F222" i="1"/>
  <c r="F222" i="4" s="1"/>
  <c r="W222" i="4" s="1"/>
  <c r="Q222" i="1"/>
  <c r="Q222" i="4" s="1"/>
  <c r="AH222" i="4" s="1"/>
  <c r="N222" i="1"/>
  <c r="N222" i="4" s="1"/>
  <c r="AE222" i="4" s="1"/>
  <c r="O222" i="1"/>
  <c r="O222" i="4" s="1"/>
  <c r="AF222" i="4" s="1"/>
  <c r="G222" i="1"/>
  <c r="G222" i="4" s="1"/>
  <c r="X222" i="4" s="1"/>
  <c r="R222" i="1"/>
  <c r="R222" i="4" s="1"/>
  <c r="AI222" i="4" s="1"/>
  <c r="T222" i="1"/>
  <c r="T222" i="4" s="1"/>
  <c r="AK222" i="4" s="1"/>
  <c r="V222" i="1"/>
  <c r="V222" i="4" s="1"/>
  <c r="AM222" i="4" s="1"/>
  <c r="U222" i="1"/>
  <c r="U222" i="4" s="1"/>
  <c r="AL222" i="4" s="1"/>
  <c r="J222" i="1"/>
  <c r="J222" i="4" s="1"/>
  <c r="AA222" i="4" s="1"/>
  <c r="I222" i="1"/>
  <c r="I222" i="4" s="1"/>
  <c r="Z222" i="4" s="1"/>
  <c r="L222" i="1"/>
  <c r="L222" i="4" s="1"/>
  <c r="AC222" i="4" s="1"/>
  <c r="H214" i="1"/>
  <c r="H214" i="4" s="1"/>
  <c r="Y214" i="4" s="1"/>
  <c r="P214" i="1"/>
  <c r="P214" i="4" s="1"/>
  <c r="AG214" i="4" s="1"/>
  <c r="K214" i="1"/>
  <c r="K214" i="4" s="1"/>
  <c r="AB214" i="4" s="1"/>
  <c r="S214" i="1"/>
  <c r="S214" i="4" s="1"/>
  <c r="AJ214" i="4" s="1"/>
  <c r="J214" i="1"/>
  <c r="J214" i="4" s="1"/>
  <c r="AA214" i="4" s="1"/>
  <c r="U214" i="1"/>
  <c r="U214" i="4" s="1"/>
  <c r="AL214" i="4" s="1"/>
  <c r="N214" i="1"/>
  <c r="N214" i="4" s="1"/>
  <c r="AE214" i="4" s="1"/>
  <c r="G214" i="1"/>
  <c r="G214" i="4" s="1"/>
  <c r="X214" i="4" s="1"/>
  <c r="V214" i="1"/>
  <c r="V214" i="4" s="1"/>
  <c r="AM214" i="4" s="1"/>
  <c r="I214" i="1"/>
  <c r="I214" i="4" s="1"/>
  <c r="Z214" i="4" s="1"/>
  <c r="L214" i="1"/>
  <c r="L214" i="4" s="1"/>
  <c r="AC214" i="4" s="1"/>
  <c r="R214" i="1"/>
  <c r="R214" i="4" s="1"/>
  <c r="AI214" i="4" s="1"/>
  <c r="T214" i="1"/>
  <c r="T214" i="4" s="1"/>
  <c r="AK214" i="4" s="1"/>
  <c r="F214" i="1"/>
  <c r="F214" i="4" s="1"/>
  <c r="W214" i="4" s="1"/>
  <c r="O214" i="1"/>
  <c r="O214" i="4" s="1"/>
  <c r="AF214" i="4" s="1"/>
  <c r="Q214" i="1"/>
  <c r="Q214" i="4" s="1"/>
  <c r="AH214" i="4" s="1"/>
  <c r="M214" i="1"/>
  <c r="M214" i="4" s="1"/>
  <c r="AD214" i="4" s="1"/>
  <c r="F206" i="1"/>
  <c r="F206" i="4" s="1"/>
  <c r="W206" i="4" s="1"/>
  <c r="N206" i="1"/>
  <c r="N206" i="4" s="1"/>
  <c r="AE206" i="4" s="1"/>
  <c r="V206" i="1"/>
  <c r="V206" i="4" s="1"/>
  <c r="AM206" i="4" s="1"/>
  <c r="I206" i="1"/>
  <c r="I206" i="4" s="1"/>
  <c r="Z206" i="4" s="1"/>
  <c r="Q206" i="1"/>
  <c r="Q206" i="4" s="1"/>
  <c r="AH206" i="4" s="1"/>
  <c r="L206" i="1"/>
  <c r="L206" i="4" s="1"/>
  <c r="AC206" i="4" s="1"/>
  <c r="P206" i="1"/>
  <c r="P206" i="4" s="1"/>
  <c r="AG206" i="4" s="1"/>
  <c r="K206" i="1"/>
  <c r="K206" i="4" s="1"/>
  <c r="AB206" i="4" s="1"/>
  <c r="R206" i="1"/>
  <c r="R206" i="4" s="1"/>
  <c r="AI206" i="4" s="1"/>
  <c r="S206" i="1"/>
  <c r="S206" i="4" s="1"/>
  <c r="AJ206" i="4" s="1"/>
  <c r="T206" i="1"/>
  <c r="T206" i="4" s="1"/>
  <c r="AK206" i="4" s="1"/>
  <c r="M206" i="1"/>
  <c r="M206" i="4" s="1"/>
  <c r="AD206" i="4" s="1"/>
  <c r="O206" i="1"/>
  <c r="O206" i="4" s="1"/>
  <c r="AF206" i="4" s="1"/>
  <c r="U206" i="1"/>
  <c r="U206" i="4" s="1"/>
  <c r="AL206" i="4" s="1"/>
  <c r="G206" i="1"/>
  <c r="G206" i="4" s="1"/>
  <c r="X206" i="4" s="1"/>
  <c r="H206" i="1"/>
  <c r="H206" i="4" s="1"/>
  <c r="Y206" i="4" s="1"/>
  <c r="J206" i="1"/>
  <c r="J206" i="4" s="1"/>
  <c r="AA206" i="4" s="1"/>
  <c r="F198" i="1"/>
  <c r="F198" i="4" s="1"/>
  <c r="W198" i="4" s="1"/>
  <c r="N198" i="1"/>
  <c r="N198" i="4" s="1"/>
  <c r="AE198" i="4" s="1"/>
  <c r="V198" i="1"/>
  <c r="V198" i="4" s="1"/>
  <c r="AM198" i="4" s="1"/>
  <c r="I198" i="1"/>
  <c r="I198" i="4" s="1"/>
  <c r="Z198" i="4" s="1"/>
  <c r="Q198" i="1"/>
  <c r="Q198" i="4" s="1"/>
  <c r="AH198" i="4" s="1"/>
  <c r="J198" i="1"/>
  <c r="J198" i="4" s="1"/>
  <c r="AA198" i="4" s="1"/>
  <c r="T198" i="1"/>
  <c r="T198" i="4" s="1"/>
  <c r="AK198" i="4" s="1"/>
  <c r="M198" i="1"/>
  <c r="M198" i="4" s="1"/>
  <c r="AD198" i="4" s="1"/>
  <c r="S198" i="1"/>
  <c r="S198" i="4" s="1"/>
  <c r="AJ198" i="4" s="1"/>
  <c r="K198" i="1"/>
  <c r="K198" i="4" s="1"/>
  <c r="AB198" i="4" s="1"/>
  <c r="U198" i="1"/>
  <c r="U198" i="4" s="1"/>
  <c r="AL198" i="4" s="1"/>
  <c r="L198" i="1"/>
  <c r="L198" i="4" s="1"/>
  <c r="AC198" i="4" s="1"/>
  <c r="H198" i="1"/>
  <c r="H198" i="4" s="1"/>
  <c r="Y198" i="4" s="1"/>
  <c r="G198" i="1"/>
  <c r="G198" i="4" s="1"/>
  <c r="X198" i="4" s="1"/>
  <c r="R198" i="1"/>
  <c r="R198" i="4" s="1"/>
  <c r="AI198" i="4" s="1"/>
  <c r="O198" i="1"/>
  <c r="O198" i="4" s="1"/>
  <c r="AF198" i="4" s="1"/>
  <c r="P198" i="1"/>
  <c r="P198" i="4" s="1"/>
  <c r="AG198" i="4" s="1"/>
  <c r="F190" i="1"/>
  <c r="F190" i="4" s="1"/>
  <c r="W190" i="4" s="1"/>
  <c r="N190" i="1"/>
  <c r="N190" i="4" s="1"/>
  <c r="AE190" i="4" s="1"/>
  <c r="V190" i="1"/>
  <c r="V190" i="4" s="1"/>
  <c r="AM190" i="4" s="1"/>
  <c r="I190" i="1"/>
  <c r="I190" i="4" s="1"/>
  <c r="Z190" i="4" s="1"/>
  <c r="Q190" i="1"/>
  <c r="Q190" i="4" s="1"/>
  <c r="AH190" i="4" s="1"/>
  <c r="G190" i="1"/>
  <c r="G190" i="4" s="1"/>
  <c r="X190" i="4" s="1"/>
  <c r="R190" i="1"/>
  <c r="R190" i="4" s="1"/>
  <c r="AI190" i="4" s="1"/>
  <c r="K190" i="1"/>
  <c r="K190" i="4" s="1"/>
  <c r="AB190" i="4" s="1"/>
  <c r="U190" i="1"/>
  <c r="U190" i="4" s="1"/>
  <c r="AL190" i="4" s="1"/>
  <c r="M190" i="1"/>
  <c r="M190" i="4" s="1"/>
  <c r="AD190" i="4" s="1"/>
  <c r="S190" i="1"/>
  <c r="S190" i="4" s="1"/>
  <c r="AJ190" i="4" s="1"/>
  <c r="H190" i="1"/>
  <c r="H190" i="4" s="1"/>
  <c r="Y190" i="4" s="1"/>
  <c r="T190" i="1"/>
  <c r="T190" i="4" s="1"/>
  <c r="AK190" i="4" s="1"/>
  <c r="J190" i="1"/>
  <c r="J190" i="4" s="1"/>
  <c r="AA190" i="4" s="1"/>
  <c r="L190" i="1"/>
  <c r="L190" i="4" s="1"/>
  <c r="AC190" i="4" s="1"/>
  <c r="P190" i="1"/>
  <c r="P190" i="4" s="1"/>
  <c r="AG190" i="4" s="1"/>
  <c r="O190" i="1"/>
  <c r="O190" i="4" s="1"/>
  <c r="AF190" i="4" s="1"/>
  <c r="F182" i="1"/>
  <c r="F182" i="4" s="1"/>
  <c r="W182" i="4" s="1"/>
  <c r="N182" i="1"/>
  <c r="N182" i="4" s="1"/>
  <c r="AE182" i="4" s="1"/>
  <c r="V182" i="1"/>
  <c r="V182" i="4" s="1"/>
  <c r="AM182" i="4" s="1"/>
  <c r="I182" i="1"/>
  <c r="I182" i="4" s="1"/>
  <c r="Z182" i="4" s="1"/>
  <c r="Q182" i="1"/>
  <c r="Q182" i="4" s="1"/>
  <c r="AH182" i="4" s="1"/>
  <c r="O182" i="1"/>
  <c r="O182" i="4" s="1"/>
  <c r="AF182" i="4" s="1"/>
  <c r="H182" i="1"/>
  <c r="H182" i="4" s="1"/>
  <c r="Y182" i="4" s="1"/>
  <c r="S182" i="1"/>
  <c r="S182" i="4" s="1"/>
  <c r="AJ182" i="4" s="1"/>
  <c r="G182" i="1"/>
  <c r="G182" i="4" s="1"/>
  <c r="X182" i="4" s="1"/>
  <c r="U182" i="1"/>
  <c r="U182" i="4" s="1"/>
  <c r="AL182" i="4" s="1"/>
  <c r="L182" i="1"/>
  <c r="L182" i="4" s="1"/>
  <c r="AC182" i="4" s="1"/>
  <c r="J182" i="1"/>
  <c r="J182" i="4" s="1"/>
  <c r="AA182" i="4" s="1"/>
  <c r="K182" i="1"/>
  <c r="K182" i="4" s="1"/>
  <c r="AB182" i="4" s="1"/>
  <c r="M182" i="1"/>
  <c r="M182" i="4" s="1"/>
  <c r="AD182" i="4" s="1"/>
  <c r="R182" i="1"/>
  <c r="R182" i="4" s="1"/>
  <c r="AI182" i="4" s="1"/>
  <c r="T182" i="1"/>
  <c r="T182" i="4" s="1"/>
  <c r="AK182" i="4" s="1"/>
  <c r="P182" i="1"/>
  <c r="P182" i="4" s="1"/>
  <c r="AG182" i="4" s="1"/>
  <c r="F174" i="1"/>
  <c r="F174" i="4" s="1"/>
  <c r="W174" i="4" s="1"/>
  <c r="N174" i="1"/>
  <c r="N174" i="4" s="1"/>
  <c r="AE174" i="4" s="1"/>
  <c r="V174" i="1"/>
  <c r="V174" i="4" s="1"/>
  <c r="AM174" i="4" s="1"/>
  <c r="I174" i="1"/>
  <c r="I174" i="4" s="1"/>
  <c r="Z174" i="4" s="1"/>
  <c r="Q174" i="1"/>
  <c r="Q174" i="4" s="1"/>
  <c r="AH174" i="4" s="1"/>
  <c r="L174" i="1"/>
  <c r="L174" i="4" s="1"/>
  <c r="AC174" i="4" s="1"/>
  <c r="P174" i="1"/>
  <c r="P174" i="4" s="1"/>
  <c r="AG174" i="4" s="1"/>
  <c r="O174" i="1"/>
  <c r="O174" i="4" s="1"/>
  <c r="AF174" i="4" s="1"/>
  <c r="G174" i="1"/>
  <c r="G174" i="4" s="1"/>
  <c r="X174" i="4" s="1"/>
  <c r="T174" i="1"/>
  <c r="T174" i="4" s="1"/>
  <c r="AK174" i="4" s="1"/>
  <c r="K174" i="1"/>
  <c r="K174" i="4" s="1"/>
  <c r="AB174" i="4" s="1"/>
  <c r="M174" i="1"/>
  <c r="M174" i="4" s="1"/>
  <c r="AD174" i="4" s="1"/>
  <c r="R174" i="1"/>
  <c r="R174" i="4" s="1"/>
  <c r="AI174" i="4" s="1"/>
  <c r="S174" i="1"/>
  <c r="S174" i="4" s="1"/>
  <c r="AJ174" i="4" s="1"/>
  <c r="U174" i="1"/>
  <c r="U174" i="4" s="1"/>
  <c r="AL174" i="4" s="1"/>
  <c r="H174" i="1"/>
  <c r="H174" i="4" s="1"/>
  <c r="Y174" i="4" s="1"/>
  <c r="J174" i="1"/>
  <c r="J174" i="4" s="1"/>
  <c r="AA174" i="4" s="1"/>
  <c r="F166" i="1"/>
  <c r="F166" i="4" s="1"/>
  <c r="W166" i="4" s="1"/>
  <c r="N166" i="1"/>
  <c r="N166" i="4" s="1"/>
  <c r="AE166" i="4" s="1"/>
  <c r="V166" i="1"/>
  <c r="V166" i="4" s="1"/>
  <c r="AM166" i="4" s="1"/>
  <c r="I166" i="1"/>
  <c r="I166" i="4" s="1"/>
  <c r="Z166" i="4" s="1"/>
  <c r="Q166" i="1"/>
  <c r="Q166" i="4" s="1"/>
  <c r="AH166" i="4" s="1"/>
  <c r="J166" i="1"/>
  <c r="J166" i="4" s="1"/>
  <c r="AA166" i="4" s="1"/>
  <c r="T166" i="1"/>
  <c r="T166" i="4" s="1"/>
  <c r="AK166" i="4" s="1"/>
  <c r="M166" i="1"/>
  <c r="M166" i="4" s="1"/>
  <c r="AD166" i="4" s="1"/>
  <c r="R166" i="1"/>
  <c r="R166" i="4" s="1"/>
  <c r="AI166" i="4" s="1"/>
  <c r="S166" i="1"/>
  <c r="S166" i="4" s="1"/>
  <c r="AJ166" i="4" s="1"/>
  <c r="G166" i="1"/>
  <c r="G166" i="4" s="1"/>
  <c r="X166" i="4" s="1"/>
  <c r="U166" i="1"/>
  <c r="U166" i="4" s="1"/>
  <c r="AL166" i="4" s="1"/>
  <c r="H166" i="1"/>
  <c r="H166" i="4" s="1"/>
  <c r="Y166" i="4" s="1"/>
  <c r="L166" i="1"/>
  <c r="L166" i="4" s="1"/>
  <c r="AC166" i="4" s="1"/>
  <c r="O166" i="1"/>
  <c r="O166" i="4" s="1"/>
  <c r="AF166" i="4" s="1"/>
  <c r="K166" i="1"/>
  <c r="K166" i="4" s="1"/>
  <c r="AB166" i="4" s="1"/>
  <c r="P166" i="1"/>
  <c r="P166" i="4" s="1"/>
  <c r="AG166" i="4" s="1"/>
  <c r="F158" i="1"/>
  <c r="F158" i="4" s="1"/>
  <c r="W158" i="4" s="1"/>
  <c r="N158" i="1"/>
  <c r="N158" i="4" s="1"/>
  <c r="AE158" i="4" s="1"/>
  <c r="V158" i="1"/>
  <c r="V158" i="4" s="1"/>
  <c r="AM158" i="4" s="1"/>
  <c r="I158" i="1"/>
  <c r="I158" i="4" s="1"/>
  <c r="Z158" i="4" s="1"/>
  <c r="Q158" i="1"/>
  <c r="Q158" i="4" s="1"/>
  <c r="AH158" i="4" s="1"/>
  <c r="G158" i="1"/>
  <c r="G158" i="4" s="1"/>
  <c r="X158" i="4" s="1"/>
  <c r="R158" i="1"/>
  <c r="R158" i="4" s="1"/>
  <c r="AI158" i="4" s="1"/>
  <c r="K158" i="1"/>
  <c r="K158" i="4" s="1"/>
  <c r="AB158" i="4" s="1"/>
  <c r="U158" i="1"/>
  <c r="U158" i="4" s="1"/>
  <c r="AL158" i="4" s="1"/>
  <c r="L158" i="1"/>
  <c r="L158" i="4" s="1"/>
  <c r="AC158" i="4" s="1"/>
  <c r="M158" i="1"/>
  <c r="M158" i="4" s="1"/>
  <c r="AD158" i="4" s="1"/>
  <c r="O158" i="1"/>
  <c r="O158" i="4" s="1"/>
  <c r="AF158" i="4" s="1"/>
  <c r="P158" i="1"/>
  <c r="P158" i="4" s="1"/>
  <c r="AG158" i="4" s="1"/>
  <c r="T158" i="1"/>
  <c r="T158" i="4" s="1"/>
  <c r="AK158" i="4" s="1"/>
  <c r="H158" i="1"/>
  <c r="H158" i="4" s="1"/>
  <c r="Y158" i="4" s="1"/>
  <c r="J158" i="1"/>
  <c r="J158" i="4" s="1"/>
  <c r="AA158" i="4" s="1"/>
  <c r="S158" i="1"/>
  <c r="S158" i="4" s="1"/>
  <c r="AJ158" i="4" s="1"/>
  <c r="F150" i="1"/>
  <c r="F150" i="4" s="1"/>
  <c r="W150" i="4" s="1"/>
  <c r="N150" i="1"/>
  <c r="N150" i="4" s="1"/>
  <c r="AE150" i="4" s="1"/>
  <c r="V150" i="1"/>
  <c r="V150" i="4" s="1"/>
  <c r="AM150" i="4" s="1"/>
  <c r="I150" i="1"/>
  <c r="I150" i="4" s="1"/>
  <c r="Z150" i="4" s="1"/>
  <c r="Q150" i="1"/>
  <c r="Q150" i="4" s="1"/>
  <c r="AH150" i="4" s="1"/>
  <c r="O150" i="1"/>
  <c r="O150" i="4" s="1"/>
  <c r="AF150" i="4" s="1"/>
  <c r="H150" i="1"/>
  <c r="H150" i="4" s="1"/>
  <c r="Y150" i="4" s="1"/>
  <c r="S150" i="1"/>
  <c r="S150" i="4" s="1"/>
  <c r="AJ150" i="4" s="1"/>
  <c r="T150" i="1"/>
  <c r="T150" i="4" s="1"/>
  <c r="AK150" i="4" s="1"/>
  <c r="G150" i="1"/>
  <c r="G150" i="4" s="1"/>
  <c r="X150" i="4" s="1"/>
  <c r="U150" i="1"/>
  <c r="U150" i="4" s="1"/>
  <c r="AL150" i="4" s="1"/>
  <c r="J150" i="1"/>
  <c r="J150" i="4" s="1"/>
  <c r="AA150" i="4" s="1"/>
  <c r="K150" i="1"/>
  <c r="K150" i="4" s="1"/>
  <c r="AB150" i="4" s="1"/>
  <c r="M150" i="1"/>
  <c r="M150" i="4" s="1"/>
  <c r="AD150" i="4" s="1"/>
  <c r="P150" i="1"/>
  <c r="P150" i="4" s="1"/>
  <c r="AG150" i="4" s="1"/>
  <c r="L150" i="1"/>
  <c r="L150" i="4" s="1"/>
  <c r="AC150" i="4" s="1"/>
  <c r="R150" i="1"/>
  <c r="R150" i="4" s="1"/>
  <c r="AI150" i="4" s="1"/>
  <c r="F142" i="1"/>
  <c r="F142" i="4" s="1"/>
  <c r="W142" i="4" s="1"/>
  <c r="N142" i="1"/>
  <c r="N142" i="4" s="1"/>
  <c r="AE142" i="4" s="1"/>
  <c r="V142" i="1"/>
  <c r="V142" i="4" s="1"/>
  <c r="AM142" i="4" s="1"/>
  <c r="I142" i="1"/>
  <c r="I142" i="4" s="1"/>
  <c r="Z142" i="4" s="1"/>
  <c r="Q142" i="1"/>
  <c r="Q142" i="4" s="1"/>
  <c r="AH142" i="4" s="1"/>
  <c r="L142" i="1"/>
  <c r="L142" i="4" s="1"/>
  <c r="AC142" i="4" s="1"/>
  <c r="P142" i="1"/>
  <c r="P142" i="4" s="1"/>
  <c r="AG142" i="4" s="1"/>
  <c r="M142" i="1"/>
  <c r="M142" i="4" s="1"/>
  <c r="AD142" i="4" s="1"/>
  <c r="O142" i="1"/>
  <c r="O142" i="4" s="1"/>
  <c r="AF142" i="4" s="1"/>
  <c r="R142" i="1"/>
  <c r="R142" i="4" s="1"/>
  <c r="AI142" i="4" s="1"/>
  <c r="S142" i="1"/>
  <c r="S142" i="4" s="1"/>
  <c r="AJ142" i="4" s="1"/>
  <c r="H142" i="1"/>
  <c r="H142" i="4" s="1"/>
  <c r="Y142" i="4" s="1"/>
  <c r="U142" i="1"/>
  <c r="U142" i="4" s="1"/>
  <c r="AL142" i="4" s="1"/>
  <c r="J142" i="1"/>
  <c r="J142" i="4" s="1"/>
  <c r="AA142" i="4" s="1"/>
  <c r="G142" i="1"/>
  <c r="G142" i="4" s="1"/>
  <c r="X142" i="4" s="1"/>
  <c r="K142" i="1"/>
  <c r="K142" i="4" s="1"/>
  <c r="AB142" i="4" s="1"/>
  <c r="T142" i="1"/>
  <c r="T142" i="4" s="1"/>
  <c r="AK142" i="4" s="1"/>
  <c r="F134" i="1"/>
  <c r="F134" i="4" s="1"/>
  <c r="W134" i="4" s="1"/>
  <c r="N134" i="1"/>
  <c r="N134" i="4" s="1"/>
  <c r="AE134" i="4" s="1"/>
  <c r="V134" i="1"/>
  <c r="V134" i="4" s="1"/>
  <c r="AM134" i="4" s="1"/>
  <c r="I134" i="1"/>
  <c r="I134" i="4" s="1"/>
  <c r="Z134" i="4" s="1"/>
  <c r="Q134" i="1"/>
  <c r="Q134" i="4" s="1"/>
  <c r="AH134" i="4" s="1"/>
  <c r="O134" i="1"/>
  <c r="O134" i="4" s="1"/>
  <c r="AF134" i="4" s="1"/>
  <c r="J134" i="1"/>
  <c r="J134" i="4" s="1"/>
  <c r="AA134" i="4" s="1"/>
  <c r="T134" i="1"/>
  <c r="T134" i="4" s="1"/>
  <c r="AK134" i="4" s="1"/>
  <c r="K134" i="1"/>
  <c r="K134" i="4" s="1"/>
  <c r="AB134" i="4" s="1"/>
  <c r="U134" i="1"/>
  <c r="U134" i="4" s="1"/>
  <c r="AL134" i="4" s="1"/>
  <c r="M134" i="1"/>
  <c r="M134" i="4" s="1"/>
  <c r="AD134" i="4" s="1"/>
  <c r="G134" i="1"/>
  <c r="G134" i="4" s="1"/>
  <c r="X134" i="4" s="1"/>
  <c r="H134" i="1"/>
  <c r="H134" i="4" s="1"/>
  <c r="Y134" i="4" s="1"/>
  <c r="L134" i="1"/>
  <c r="L134" i="4" s="1"/>
  <c r="AC134" i="4" s="1"/>
  <c r="P134" i="1"/>
  <c r="P134" i="4" s="1"/>
  <c r="AG134" i="4" s="1"/>
  <c r="S134" i="1"/>
  <c r="S134" i="4" s="1"/>
  <c r="AJ134" i="4" s="1"/>
  <c r="R134" i="1"/>
  <c r="R134" i="4" s="1"/>
  <c r="AI134" i="4" s="1"/>
  <c r="F126" i="1"/>
  <c r="F126" i="4" s="1"/>
  <c r="W126" i="4" s="1"/>
  <c r="N126" i="1"/>
  <c r="N126" i="4" s="1"/>
  <c r="AE126" i="4" s="1"/>
  <c r="V126" i="1"/>
  <c r="V126" i="4" s="1"/>
  <c r="AM126" i="4" s="1"/>
  <c r="I126" i="1"/>
  <c r="I126" i="4" s="1"/>
  <c r="Z126" i="4" s="1"/>
  <c r="Q126" i="1"/>
  <c r="Q126" i="4" s="1"/>
  <c r="AH126" i="4" s="1"/>
  <c r="L126" i="1"/>
  <c r="L126" i="4" s="1"/>
  <c r="AC126" i="4" s="1"/>
  <c r="G126" i="1"/>
  <c r="G126" i="4" s="1"/>
  <c r="X126" i="4" s="1"/>
  <c r="R126" i="1"/>
  <c r="R126" i="4" s="1"/>
  <c r="AI126" i="4" s="1"/>
  <c r="H126" i="1"/>
  <c r="H126" i="4" s="1"/>
  <c r="Y126" i="4" s="1"/>
  <c r="S126" i="1"/>
  <c r="S126" i="4" s="1"/>
  <c r="AJ126" i="4" s="1"/>
  <c r="K126" i="1"/>
  <c r="K126" i="4" s="1"/>
  <c r="AB126" i="4" s="1"/>
  <c r="U126" i="1"/>
  <c r="U126" i="4" s="1"/>
  <c r="AL126" i="4" s="1"/>
  <c r="O126" i="1"/>
  <c r="O126" i="4" s="1"/>
  <c r="AF126" i="4" s="1"/>
  <c r="P126" i="1"/>
  <c r="P126" i="4" s="1"/>
  <c r="AG126" i="4" s="1"/>
  <c r="T126" i="1"/>
  <c r="T126" i="4" s="1"/>
  <c r="AK126" i="4" s="1"/>
  <c r="J126" i="1"/>
  <c r="J126" i="4" s="1"/>
  <c r="AA126" i="4" s="1"/>
  <c r="M126" i="1"/>
  <c r="M126" i="4" s="1"/>
  <c r="AD126" i="4" s="1"/>
  <c r="H118" i="1"/>
  <c r="H118" i="4" s="1"/>
  <c r="Y118" i="4" s="1"/>
  <c r="P118" i="1"/>
  <c r="P118" i="4" s="1"/>
  <c r="AG118" i="4" s="1"/>
  <c r="K118" i="1"/>
  <c r="K118" i="4" s="1"/>
  <c r="AB118" i="4" s="1"/>
  <c r="S118" i="1"/>
  <c r="S118" i="4" s="1"/>
  <c r="AJ118" i="4" s="1"/>
  <c r="L118" i="1"/>
  <c r="L118" i="4" s="1"/>
  <c r="AC118" i="4" s="1"/>
  <c r="V118" i="1"/>
  <c r="V118" i="4" s="1"/>
  <c r="AM118" i="4" s="1"/>
  <c r="O118" i="1"/>
  <c r="O118" i="4" s="1"/>
  <c r="AF118" i="4" s="1"/>
  <c r="Q118" i="1"/>
  <c r="Q118" i="4" s="1"/>
  <c r="AH118" i="4" s="1"/>
  <c r="I118" i="1"/>
  <c r="I118" i="4" s="1"/>
  <c r="Z118" i="4" s="1"/>
  <c r="J118" i="1"/>
  <c r="J118" i="4" s="1"/>
  <c r="AA118" i="4" s="1"/>
  <c r="N118" i="1"/>
  <c r="N118" i="4" s="1"/>
  <c r="AE118" i="4" s="1"/>
  <c r="T118" i="1"/>
  <c r="T118" i="4" s="1"/>
  <c r="AK118" i="4" s="1"/>
  <c r="U118" i="1"/>
  <c r="U118" i="4" s="1"/>
  <c r="AL118" i="4" s="1"/>
  <c r="G118" i="1"/>
  <c r="G118" i="4" s="1"/>
  <c r="X118" i="4" s="1"/>
  <c r="M118" i="1"/>
  <c r="M118" i="4" s="1"/>
  <c r="AD118" i="4" s="1"/>
  <c r="R118" i="1"/>
  <c r="R118" i="4" s="1"/>
  <c r="AI118" i="4" s="1"/>
  <c r="F118" i="1"/>
  <c r="F118" i="4" s="1"/>
  <c r="W118" i="4" s="1"/>
  <c r="H110" i="1"/>
  <c r="H110" i="4" s="1"/>
  <c r="Y110" i="4" s="1"/>
  <c r="P110" i="1"/>
  <c r="P110" i="4" s="1"/>
  <c r="AG110" i="4" s="1"/>
  <c r="K110" i="1"/>
  <c r="K110" i="4" s="1"/>
  <c r="AB110" i="4" s="1"/>
  <c r="S110" i="1"/>
  <c r="S110" i="4" s="1"/>
  <c r="AJ110" i="4" s="1"/>
  <c r="I110" i="1"/>
  <c r="I110" i="4" s="1"/>
  <c r="Z110" i="4" s="1"/>
  <c r="T110" i="1"/>
  <c r="T110" i="4" s="1"/>
  <c r="AK110" i="4" s="1"/>
  <c r="M110" i="1"/>
  <c r="M110" i="4" s="1"/>
  <c r="AD110" i="4" s="1"/>
  <c r="J110" i="1"/>
  <c r="J110" i="4" s="1"/>
  <c r="AA110" i="4" s="1"/>
  <c r="Q110" i="1"/>
  <c r="Q110" i="4" s="1"/>
  <c r="AH110" i="4" s="1"/>
  <c r="R110" i="1"/>
  <c r="R110" i="4" s="1"/>
  <c r="AI110" i="4" s="1"/>
  <c r="G110" i="1"/>
  <c r="G110" i="4" s="1"/>
  <c r="X110" i="4" s="1"/>
  <c r="V110" i="1"/>
  <c r="V110" i="4" s="1"/>
  <c r="AM110" i="4" s="1"/>
  <c r="N110" i="1"/>
  <c r="N110" i="4" s="1"/>
  <c r="AE110" i="4" s="1"/>
  <c r="O110" i="1"/>
  <c r="O110" i="4" s="1"/>
  <c r="AF110" i="4" s="1"/>
  <c r="U110" i="1"/>
  <c r="U110" i="4" s="1"/>
  <c r="AL110" i="4" s="1"/>
  <c r="F110" i="1"/>
  <c r="F110" i="4" s="1"/>
  <c r="W110" i="4" s="1"/>
  <c r="L110" i="1"/>
  <c r="L110" i="4" s="1"/>
  <c r="AC110" i="4" s="1"/>
  <c r="L102" i="1"/>
  <c r="L102" i="4" s="1"/>
  <c r="AC102" i="4" s="1"/>
  <c r="T102" i="1"/>
  <c r="T102" i="4" s="1"/>
  <c r="AK102" i="4" s="1"/>
  <c r="G102" i="1"/>
  <c r="G102" i="4" s="1"/>
  <c r="X102" i="4" s="1"/>
  <c r="O102" i="1"/>
  <c r="O102" i="4" s="1"/>
  <c r="AF102" i="4" s="1"/>
  <c r="H102" i="1"/>
  <c r="H102" i="4" s="1"/>
  <c r="Y102" i="4" s="1"/>
  <c r="R102" i="1"/>
  <c r="R102" i="4" s="1"/>
  <c r="AI102" i="4" s="1"/>
  <c r="K102" i="1"/>
  <c r="K102" i="4" s="1"/>
  <c r="AB102" i="4" s="1"/>
  <c r="V102" i="1"/>
  <c r="V102" i="4" s="1"/>
  <c r="AM102" i="4" s="1"/>
  <c r="I102" i="1"/>
  <c r="I102" i="4" s="1"/>
  <c r="Z102" i="4" s="1"/>
  <c r="N102" i="1"/>
  <c r="N102" i="4" s="1"/>
  <c r="AE102" i="4" s="1"/>
  <c r="J102" i="1"/>
  <c r="J102" i="4" s="1"/>
  <c r="AA102" i="4" s="1"/>
  <c r="S102" i="1"/>
  <c r="S102" i="4" s="1"/>
  <c r="AJ102" i="4" s="1"/>
  <c r="U102" i="1"/>
  <c r="U102" i="4" s="1"/>
  <c r="AL102" i="4" s="1"/>
  <c r="F102" i="1"/>
  <c r="F102" i="4" s="1"/>
  <c r="W102" i="4" s="1"/>
  <c r="M102" i="1"/>
  <c r="M102" i="4" s="1"/>
  <c r="AD102" i="4" s="1"/>
  <c r="Q102" i="1"/>
  <c r="Q102" i="4" s="1"/>
  <c r="AH102" i="4" s="1"/>
  <c r="P102" i="1"/>
  <c r="P102" i="4" s="1"/>
  <c r="AG102" i="4" s="1"/>
  <c r="L94" i="1"/>
  <c r="L94" i="4" s="1"/>
  <c r="AC94" i="4" s="1"/>
  <c r="T94" i="1"/>
  <c r="T94" i="4" s="1"/>
  <c r="AK94" i="4" s="1"/>
  <c r="G94" i="1"/>
  <c r="G94" i="4" s="1"/>
  <c r="X94" i="4" s="1"/>
  <c r="O94" i="1"/>
  <c r="O94" i="4" s="1"/>
  <c r="AF94" i="4" s="1"/>
  <c r="P94" i="1"/>
  <c r="P94" i="4" s="1"/>
  <c r="AG94" i="4" s="1"/>
  <c r="I94" i="1"/>
  <c r="I94" i="4" s="1"/>
  <c r="Z94" i="4" s="1"/>
  <c r="S94" i="1"/>
  <c r="S94" i="4" s="1"/>
  <c r="AJ94" i="4" s="1"/>
  <c r="J94" i="1"/>
  <c r="J94" i="4" s="1"/>
  <c r="AA94" i="4" s="1"/>
  <c r="Q94" i="1"/>
  <c r="Q94" i="4" s="1"/>
  <c r="AH94" i="4" s="1"/>
  <c r="R94" i="1"/>
  <c r="R94" i="4" s="1"/>
  <c r="AI94" i="4" s="1"/>
  <c r="H94" i="1"/>
  <c r="H94" i="4" s="1"/>
  <c r="Y94" i="4" s="1"/>
  <c r="V94" i="1"/>
  <c r="V94" i="4" s="1"/>
  <c r="AM94" i="4" s="1"/>
  <c r="K94" i="1"/>
  <c r="K94" i="4" s="1"/>
  <c r="AB94" i="4" s="1"/>
  <c r="F94" i="1"/>
  <c r="F94" i="4" s="1"/>
  <c r="W94" i="4" s="1"/>
  <c r="M94" i="1"/>
  <c r="M94" i="4" s="1"/>
  <c r="AD94" i="4" s="1"/>
  <c r="N94" i="1"/>
  <c r="N94" i="4" s="1"/>
  <c r="AE94" i="4" s="1"/>
  <c r="U94" i="1"/>
  <c r="U94" i="4" s="1"/>
  <c r="AL94" i="4" s="1"/>
  <c r="L86" i="1"/>
  <c r="L86" i="4" s="1"/>
  <c r="AC86" i="4" s="1"/>
  <c r="T86" i="1"/>
  <c r="T86" i="4" s="1"/>
  <c r="AK86" i="4" s="1"/>
  <c r="G86" i="1"/>
  <c r="G86" i="4" s="1"/>
  <c r="X86" i="4" s="1"/>
  <c r="O86" i="1"/>
  <c r="O86" i="4" s="1"/>
  <c r="AF86" i="4" s="1"/>
  <c r="M86" i="1"/>
  <c r="M86" i="4" s="1"/>
  <c r="AD86" i="4" s="1"/>
  <c r="F86" i="1"/>
  <c r="F86" i="4" s="1"/>
  <c r="W86" i="4" s="1"/>
  <c r="Q86" i="1"/>
  <c r="Q86" i="4" s="1"/>
  <c r="AH86" i="4" s="1"/>
  <c r="R86" i="1"/>
  <c r="R86" i="4" s="1"/>
  <c r="AI86" i="4" s="1"/>
  <c r="J86" i="1"/>
  <c r="J86" i="4" s="1"/>
  <c r="AA86" i="4" s="1"/>
  <c r="K86" i="1"/>
  <c r="K86" i="4" s="1"/>
  <c r="AB86" i="4" s="1"/>
  <c r="P86" i="1"/>
  <c r="P86" i="4" s="1"/>
  <c r="AG86" i="4" s="1"/>
  <c r="S86" i="1"/>
  <c r="S86" i="4" s="1"/>
  <c r="AJ86" i="4" s="1"/>
  <c r="U86" i="1"/>
  <c r="U86" i="4" s="1"/>
  <c r="AL86" i="4" s="1"/>
  <c r="H86" i="1"/>
  <c r="H86" i="4" s="1"/>
  <c r="Y86" i="4" s="1"/>
  <c r="I86" i="1"/>
  <c r="I86" i="4" s="1"/>
  <c r="Z86" i="4" s="1"/>
  <c r="N86" i="1"/>
  <c r="N86" i="4" s="1"/>
  <c r="AE86" i="4" s="1"/>
  <c r="V86" i="1"/>
  <c r="V86" i="4" s="1"/>
  <c r="AM86" i="4" s="1"/>
  <c r="L78" i="1"/>
  <c r="L78" i="4" s="1"/>
  <c r="AC78" i="4" s="1"/>
  <c r="T78" i="1"/>
  <c r="T78" i="4" s="1"/>
  <c r="AK78" i="4" s="1"/>
  <c r="G78" i="1"/>
  <c r="G78" i="4" s="1"/>
  <c r="X78" i="4" s="1"/>
  <c r="O78" i="1"/>
  <c r="O78" i="4" s="1"/>
  <c r="AF78" i="4" s="1"/>
  <c r="J78" i="1"/>
  <c r="J78" i="4" s="1"/>
  <c r="AA78" i="4" s="1"/>
  <c r="U78" i="1"/>
  <c r="U78" i="4" s="1"/>
  <c r="AL78" i="4" s="1"/>
  <c r="N78" i="1"/>
  <c r="N78" i="4" s="1"/>
  <c r="AE78" i="4" s="1"/>
  <c r="K78" i="1"/>
  <c r="K78" i="4" s="1"/>
  <c r="AB78" i="4" s="1"/>
  <c r="R78" i="1"/>
  <c r="R78" i="4" s="1"/>
  <c r="AI78" i="4" s="1"/>
  <c r="F78" i="1"/>
  <c r="F78" i="4" s="1"/>
  <c r="W78" i="4" s="1"/>
  <c r="S78" i="1"/>
  <c r="S78" i="4" s="1"/>
  <c r="AJ78" i="4" s="1"/>
  <c r="I78" i="1"/>
  <c r="I78" i="4" s="1"/>
  <c r="Z78" i="4" s="1"/>
  <c r="M78" i="1"/>
  <c r="M78" i="4" s="1"/>
  <c r="AD78" i="4" s="1"/>
  <c r="P78" i="1"/>
  <c r="P78" i="4" s="1"/>
  <c r="AG78" i="4" s="1"/>
  <c r="V78" i="1"/>
  <c r="V78" i="4" s="1"/>
  <c r="AM78" i="4" s="1"/>
  <c r="H78" i="1"/>
  <c r="H78" i="4" s="1"/>
  <c r="Y78" i="4" s="1"/>
  <c r="Q78" i="1"/>
  <c r="Q78" i="4" s="1"/>
  <c r="AH78" i="4" s="1"/>
  <c r="L70" i="1"/>
  <c r="L70" i="4" s="1"/>
  <c r="AC70" i="4" s="1"/>
  <c r="T70" i="1"/>
  <c r="T70" i="4" s="1"/>
  <c r="AK70" i="4" s="1"/>
  <c r="G70" i="1"/>
  <c r="G70" i="4" s="1"/>
  <c r="X70" i="4" s="1"/>
  <c r="O70" i="1"/>
  <c r="O70" i="4" s="1"/>
  <c r="AF70" i="4" s="1"/>
  <c r="H70" i="1"/>
  <c r="H70" i="4" s="1"/>
  <c r="Y70" i="4" s="1"/>
  <c r="R70" i="1"/>
  <c r="R70" i="4" s="1"/>
  <c r="AI70" i="4" s="1"/>
  <c r="K70" i="1"/>
  <c r="K70" i="4" s="1"/>
  <c r="AB70" i="4" s="1"/>
  <c r="V70" i="1"/>
  <c r="V70" i="4" s="1"/>
  <c r="AM70" i="4" s="1"/>
  <c r="S70" i="1"/>
  <c r="S70" i="4" s="1"/>
  <c r="AJ70" i="4" s="1"/>
  <c r="M70" i="1"/>
  <c r="M70" i="4" s="1"/>
  <c r="AD70" i="4" s="1"/>
  <c r="N70" i="1"/>
  <c r="N70" i="4" s="1"/>
  <c r="AE70" i="4" s="1"/>
  <c r="Q70" i="1"/>
  <c r="Q70" i="4" s="1"/>
  <c r="AH70" i="4" s="1"/>
  <c r="U70" i="1"/>
  <c r="U70" i="4" s="1"/>
  <c r="AL70" i="4" s="1"/>
  <c r="F70" i="1"/>
  <c r="F70" i="4" s="1"/>
  <c r="W70" i="4" s="1"/>
  <c r="I70" i="1"/>
  <c r="I70" i="4" s="1"/>
  <c r="Z70" i="4" s="1"/>
  <c r="P70" i="1"/>
  <c r="P70" i="4" s="1"/>
  <c r="AG70" i="4" s="1"/>
  <c r="J70" i="1"/>
  <c r="J70" i="4" s="1"/>
  <c r="AA70" i="4" s="1"/>
  <c r="L62" i="1"/>
  <c r="L62" i="4" s="1"/>
  <c r="AC62" i="4" s="1"/>
  <c r="T62" i="1"/>
  <c r="T62" i="4" s="1"/>
  <c r="AK62" i="4" s="1"/>
  <c r="G62" i="1"/>
  <c r="G62" i="4" s="1"/>
  <c r="X62" i="4" s="1"/>
  <c r="O62" i="1"/>
  <c r="O62" i="4" s="1"/>
  <c r="AF62" i="4" s="1"/>
  <c r="P62" i="1"/>
  <c r="P62" i="4" s="1"/>
  <c r="AG62" i="4" s="1"/>
  <c r="I62" i="1"/>
  <c r="I62" i="4" s="1"/>
  <c r="Z62" i="4" s="1"/>
  <c r="S62" i="1"/>
  <c r="S62" i="4" s="1"/>
  <c r="AJ62" i="4" s="1"/>
  <c r="M62" i="1"/>
  <c r="M62" i="4" s="1"/>
  <c r="AD62" i="4" s="1"/>
  <c r="F62" i="1"/>
  <c r="F62" i="4" s="1"/>
  <c r="W62" i="4" s="1"/>
  <c r="U62" i="1"/>
  <c r="U62" i="4" s="1"/>
  <c r="AL62" i="4" s="1"/>
  <c r="H62" i="1"/>
  <c r="H62" i="4" s="1"/>
  <c r="Y62" i="4" s="1"/>
  <c r="V62" i="1"/>
  <c r="V62" i="4" s="1"/>
  <c r="AM62" i="4" s="1"/>
  <c r="K62" i="1"/>
  <c r="K62" i="4" s="1"/>
  <c r="AB62" i="4" s="1"/>
  <c r="N62" i="1"/>
  <c r="N62" i="4" s="1"/>
  <c r="AE62" i="4" s="1"/>
  <c r="J62" i="1"/>
  <c r="J62" i="4" s="1"/>
  <c r="AA62" i="4" s="1"/>
  <c r="Q62" i="1"/>
  <c r="Q62" i="4" s="1"/>
  <c r="AH62" i="4" s="1"/>
  <c r="R62" i="1"/>
  <c r="R62" i="4" s="1"/>
  <c r="AI62" i="4" s="1"/>
  <c r="L54" i="1"/>
  <c r="L54" i="4" s="1"/>
  <c r="T54" i="1"/>
  <c r="T54" i="4" s="1"/>
  <c r="G54" i="1"/>
  <c r="G54" i="4" s="1"/>
  <c r="O54" i="1"/>
  <c r="O54" i="4" s="1"/>
  <c r="M54" i="1"/>
  <c r="M54" i="4" s="1"/>
  <c r="F54" i="1"/>
  <c r="F54" i="4" s="1"/>
  <c r="Q54" i="1"/>
  <c r="Q54" i="4" s="1"/>
  <c r="H54" i="1"/>
  <c r="H54" i="4" s="1"/>
  <c r="U54" i="1"/>
  <c r="U54" i="4" s="1"/>
  <c r="N54" i="1"/>
  <c r="N54" i="4" s="1"/>
  <c r="P54" i="1"/>
  <c r="P54" i="4" s="1"/>
  <c r="S54" i="1"/>
  <c r="S54" i="4" s="1"/>
  <c r="I54" i="1"/>
  <c r="I54" i="4" s="1"/>
  <c r="V54" i="1"/>
  <c r="V54" i="4" s="1"/>
  <c r="J54" i="1"/>
  <c r="J54" i="4" s="1"/>
  <c r="K54" i="1"/>
  <c r="K54" i="4" s="1"/>
  <c r="R54" i="1"/>
  <c r="R54" i="4" s="1"/>
  <c r="J46" i="1"/>
  <c r="J46" i="4" s="1"/>
  <c r="AA46" i="4" s="1"/>
  <c r="R46" i="1"/>
  <c r="R46" i="4" s="1"/>
  <c r="AI46" i="4" s="1"/>
  <c r="M46" i="1"/>
  <c r="M46" i="4" s="1"/>
  <c r="AD46" i="4" s="1"/>
  <c r="U46" i="1"/>
  <c r="U46" i="4" s="1"/>
  <c r="AL46" i="4" s="1"/>
  <c r="K46" i="1"/>
  <c r="K46" i="4" s="1"/>
  <c r="AB46" i="4" s="1"/>
  <c r="V46" i="1"/>
  <c r="V46" i="4" s="1"/>
  <c r="AM46" i="4" s="1"/>
  <c r="O46" i="1"/>
  <c r="O46" i="4" s="1"/>
  <c r="AF46" i="4" s="1"/>
  <c r="H46" i="1"/>
  <c r="H46" i="4" s="1"/>
  <c r="Y46" i="4" s="1"/>
  <c r="N46" i="1"/>
  <c r="N46" i="4" s="1"/>
  <c r="AE46" i="4" s="1"/>
  <c r="I46" i="1"/>
  <c r="I46" i="4" s="1"/>
  <c r="Z46" i="4" s="1"/>
  <c r="S46" i="1"/>
  <c r="S46" i="4" s="1"/>
  <c r="AJ46" i="4" s="1"/>
  <c r="T46" i="1"/>
  <c r="T46" i="4" s="1"/>
  <c r="AK46" i="4" s="1"/>
  <c r="G46" i="1"/>
  <c r="G46" i="4" s="1"/>
  <c r="X46" i="4" s="1"/>
  <c r="L46" i="1"/>
  <c r="L46" i="4" s="1"/>
  <c r="AC46" i="4" s="1"/>
  <c r="P46" i="1"/>
  <c r="P46" i="4" s="1"/>
  <c r="AG46" i="4" s="1"/>
  <c r="F46" i="1"/>
  <c r="F46" i="4" s="1"/>
  <c r="W46" i="4" s="1"/>
  <c r="Q46" i="1"/>
  <c r="Q46" i="4" s="1"/>
  <c r="AH46" i="4" s="1"/>
  <c r="I38" i="1"/>
  <c r="I38" i="4" s="1"/>
  <c r="Z38" i="4" s="1"/>
  <c r="Q38" i="1"/>
  <c r="Q38" i="4" s="1"/>
  <c r="AH38" i="4" s="1"/>
  <c r="K38" i="1"/>
  <c r="K38" i="4" s="1"/>
  <c r="AB38" i="4" s="1"/>
  <c r="S38" i="1"/>
  <c r="S38" i="4" s="1"/>
  <c r="AJ38" i="4" s="1"/>
  <c r="H38" i="1"/>
  <c r="H38" i="4" s="1"/>
  <c r="Y38" i="4" s="1"/>
  <c r="T38" i="1"/>
  <c r="T38" i="4" s="1"/>
  <c r="AK38" i="4" s="1"/>
  <c r="M38" i="1"/>
  <c r="M38" i="4" s="1"/>
  <c r="AD38" i="4" s="1"/>
  <c r="P38" i="1"/>
  <c r="P38" i="4" s="1"/>
  <c r="AG38" i="4" s="1"/>
  <c r="G38" i="1"/>
  <c r="G38" i="4" s="1"/>
  <c r="X38" i="4" s="1"/>
  <c r="V38" i="1"/>
  <c r="V38" i="4" s="1"/>
  <c r="AM38" i="4" s="1"/>
  <c r="L38" i="1"/>
  <c r="L38" i="4" s="1"/>
  <c r="AC38" i="4" s="1"/>
  <c r="F38" i="1"/>
  <c r="F38" i="4" s="1"/>
  <c r="W38" i="4" s="1"/>
  <c r="R38" i="1"/>
  <c r="R38" i="4" s="1"/>
  <c r="AI38" i="4" s="1"/>
  <c r="U38" i="1"/>
  <c r="U38" i="4" s="1"/>
  <c r="AL38" i="4" s="1"/>
  <c r="J38" i="1"/>
  <c r="J38" i="4" s="1"/>
  <c r="AA38" i="4" s="1"/>
  <c r="N38" i="1"/>
  <c r="N38" i="4" s="1"/>
  <c r="AE38" i="4" s="1"/>
  <c r="O38" i="1"/>
  <c r="O38" i="4" s="1"/>
  <c r="AF38" i="4" s="1"/>
  <c r="I30" i="1"/>
  <c r="I30" i="4" s="1"/>
  <c r="Q30" i="1"/>
  <c r="Q30" i="4" s="1"/>
  <c r="K30" i="1"/>
  <c r="K30" i="4" s="1"/>
  <c r="S30" i="1"/>
  <c r="S30" i="4" s="1"/>
  <c r="F30" i="1"/>
  <c r="F30" i="4" s="1"/>
  <c r="P30" i="1"/>
  <c r="P30" i="4" s="1"/>
  <c r="J30" i="1"/>
  <c r="J30" i="4" s="1"/>
  <c r="U30" i="1"/>
  <c r="U30" i="4" s="1"/>
  <c r="L30" i="1"/>
  <c r="L30" i="4" s="1"/>
  <c r="O30" i="1"/>
  <c r="O30" i="4" s="1"/>
  <c r="G30" i="1"/>
  <c r="G30" i="4" s="1"/>
  <c r="N30" i="1"/>
  <c r="N30" i="4" s="1"/>
  <c r="R30" i="1"/>
  <c r="R30" i="4" s="1"/>
  <c r="M30" i="1"/>
  <c r="M30" i="4" s="1"/>
  <c r="T30" i="1"/>
  <c r="T30" i="4" s="1"/>
  <c r="H30" i="1"/>
  <c r="H30" i="4" s="1"/>
  <c r="V30" i="1"/>
  <c r="V30" i="4" s="1"/>
  <c r="I22" i="1"/>
  <c r="I22" i="4" s="1"/>
  <c r="Z22" i="4" s="1"/>
  <c r="Q22" i="1"/>
  <c r="Q22" i="4" s="1"/>
  <c r="AH22" i="4" s="1"/>
  <c r="K22" i="1"/>
  <c r="K22" i="4" s="1"/>
  <c r="AB22" i="4" s="1"/>
  <c r="S22" i="1"/>
  <c r="S22" i="4" s="1"/>
  <c r="AJ22" i="4" s="1"/>
  <c r="N22" i="1"/>
  <c r="N22" i="4" s="1"/>
  <c r="AE22" i="4" s="1"/>
  <c r="G22" i="1"/>
  <c r="G22" i="4" s="1"/>
  <c r="X22" i="4" s="1"/>
  <c r="R22" i="1"/>
  <c r="R22" i="4" s="1"/>
  <c r="AI22" i="4" s="1"/>
  <c r="T22" i="1"/>
  <c r="T22" i="4" s="1"/>
  <c r="AK22" i="4" s="1"/>
  <c r="J22" i="1"/>
  <c r="J22" i="4" s="1"/>
  <c r="AA22" i="4" s="1"/>
  <c r="L22" i="1"/>
  <c r="L22" i="4" s="1"/>
  <c r="AC22" i="4" s="1"/>
  <c r="P22" i="1"/>
  <c r="P22" i="4" s="1"/>
  <c r="AG22" i="4" s="1"/>
  <c r="M22" i="1"/>
  <c r="M22" i="4" s="1"/>
  <c r="AD22" i="4" s="1"/>
  <c r="O22" i="1"/>
  <c r="O22" i="4" s="1"/>
  <c r="AF22" i="4" s="1"/>
  <c r="V22" i="1"/>
  <c r="V22" i="4" s="1"/>
  <c r="AM22" i="4" s="1"/>
  <c r="F22" i="1"/>
  <c r="F22" i="4" s="1"/>
  <c r="W22" i="4" s="1"/>
  <c r="H22" i="1"/>
  <c r="H22" i="4" s="1"/>
  <c r="Y22" i="4" s="1"/>
  <c r="U22" i="1"/>
  <c r="U22" i="4" s="1"/>
  <c r="AL22" i="4" s="1"/>
  <c r="I14" i="1"/>
  <c r="I14" i="4" s="1"/>
  <c r="Q14" i="1"/>
  <c r="Q14" i="4" s="1"/>
  <c r="K14" i="1"/>
  <c r="K14" i="4" s="1"/>
  <c r="S14" i="1"/>
  <c r="S14" i="4" s="1"/>
  <c r="L14" i="1"/>
  <c r="L14" i="4" s="1"/>
  <c r="V14" i="1"/>
  <c r="V14" i="4" s="1"/>
  <c r="O14" i="1"/>
  <c r="O14" i="4" s="1"/>
  <c r="M14" i="1"/>
  <c r="M14" i="4" s="1"/>
  <c r="R14" i="1"/>
  <c r="R14" i="4" s="1"/>
  <c r="N14" i="1"/>
  <c r="N14" i="4" s="1"/>
  <c r="U14" i="1"/>
  <c r="U14" i="4" s="1"/>
  <c r="H14" i="1"/>
  <c r="H14" i="4" s="1"/>
  <c r="G14" i="1"/>
  <c r="G14" i="4" s="1"/>
  <c r="J14" i="1"/>
  <c r="J14" i="4" s="1"/>
  <c r="P14" i="1"/>
  <c r="P14" i="4" s="1"/>
  <c r="F14" i="1"/>
  <c r="F14" i="4" s="1"/>
  <c r="T14" i="1"/>
  <c r="T14" i="4" s="1"/>
  <c r="I6" i="1"/>
  <c r="I6" i="4" s="1"/>
  <c r="Q6" i="1"/>
  <c r="Q6" i="4" s="1"/>
  <c r="K6" i="1"/>
  <c r="K6" i="4" s="1"/>
  <c r="S6" i="1"/>
  <c r="S6" i="4" s="1"/>
  <c r="H6" i="1"/>
  <c r="H6" i="4" s="1"/>
  <c r="T6" i="1"/>
  <c r="T6" i="4" s="1"/>
  <c r="M6" i="1"/>
  <c r="M6" i="4" s="1"/>
  <c r="F6" i="1"/>
  <c r="F6" i="4" s="1"/>
  <c r="U6" i="1"/>
  <c r="U6" i="4" s="1"/>
  <c r="L6" i="1"/>
  <c r="L6" i="4" s="1"/>
  <c r="P6" i="1"/>
  <c r="P6" i="4" s="1"/>
  <c r="R6" i="1"/>
  <c r="R6" i="4" s="1"/>
  <c r="G6" i="1"/>
  <c r="G6" i="4" s="1"/>
  <c r="J6" i="1"/>
  <c r="J6" i="4" s="1"/>
  <c r="O6" i="1"/>
  <c r="O6" i="4" s="1"/>
  <c r="V6" i="1"/>
  <c r="V6" i="4" s="1"/>
  <c r="N6" i="1"/>
  <c r="N6" i="4" s="1"/>
  <c r="Q507" i="1"/>
  <c r="Q507" i="4" s="1"/>
  <c r="AH507" i="4" s="1"/>
  <c r="I507" i="1"/>
  <c r="I507" i="4" s="1"/>
  <c r="Z507" i="4" s="1"/>
  <c r="R506" i="1"/>
  <c r="R506" i="4" s="1"/>
  <c r="AI506" i="4" s="1"/>
  <c r="J506" i="1"/>
  <c r="J506" i="4" s="1"/>
  <c r="AA506" i="4" s="1"/>
  <c r="T504" i="1"/>
  <c r="T504" i="4" s="1"/>
  <c r="AK504" i="4" s="1"/>
  <c r="L504" i="1"/>
  <c r="L504" i="4" s="1"/>
  <c r="AC504" i="4" s="1"/>
  <c r="U503" i="1"/>
  <c r="U503" i="4" s="1"/>
  <c r="AL503" i="4" s="1"/>
  <c r="M503" i="1"/>
  <c r="M503" i="4" s="1"/>
  <c r="AD503" i="4" s="1"/>
  <c r="V502" i="1"/>
  <c r="V502" i="4" s="1"/>
  <c r="AM502" i="4" s="1"/>
  <c r="N502" i="1"/>
  <c r="N502" i="4" s="1"/>
  <c r="AE502" i="4" s="1"/>
  <c r="F502" i="1"/>
  <c r="F502" i="4" s="1"/>
  <c r="W502" i="4" s="1"/>
  <c r="P500" i="1"/>
  <c r="P500" i="4" s="1"/>
  <c r="AG500" i="4" s="1"/>
  <c r="Q499" i="1"/>
  <c r="Q499" i="4" s="1"/>
  <c r="AH499" i="4" s="1"/>
  <c r="I499" i="1"/>
  <c r="I499" i="4" s="1"/>
  <c r="Z499" i="4" s="1"/>
  <c r="R498" i="1"/>
  <c r="R498" i="4" s="1"/>
  <c r="AI498" i="4" s="1"/>
  <c r="J498" i="1"/>
  <c r="J498" i="4" s="1"/>
  <c r="AA498" i="4" s="1"/>
  <c r="T496" i="1"/>
  <c r="T496" i="4" s="1"/>
  <c r="AK496" i="4" s="1"/>
  <c r="L496" i="1"/>
  <c r="L496" i="4" s="1"/>
  <c r="AC496" i="4" s="1"/>
  <c r="U495" i="1"/>
  <c r="U495" i="4" s="1"/>
  <c r="AL495" i="4" s="1"/>
  <c r="M495" i="1"/>
  <c r="M495" i="4" s="1"/>
  <c r="AD495" i="4" s="1"/>
  <c r="V494" i="1"/>
  <c r="V494" i="4" s="1"/>
  <c r="AM494" i="4" s="1"/>
  <c r="N494" i="1"/>
  <c r="N494" i="4" s="1"/>
  <c r="AE494" i="4" s="1"/>
  <c r="F494" i="1"/>
  <c r="F494" i="4" s="1"/>
  <c r="W494" i="4" s="1"/>
  <c r="P492" i="1"/>
  <c r="P492" i="4" s="1"/>
  <c r="AG492" i="4" s="1"/>
  <c r="H492" i="1"/>
  <c r="H492" i="4" s="1"/>
  <c r="Y492" i="4" s="1"/>
  <c r="Q491" i="1"/>
  <c r="Q491" i="4" s="1"/>
  <c r="AH491" i="4" s="1"/>
  <c r="I491" i="1"/>
  <c r="I491" i="4" s="1"/>
  <c r="Z491" i="4" s="1"/>
  <c r="R490" i="1"/>
  <c r="R490" i="4" s="1"/>
  <c r="AI490" i="4" s="1"/>
  <c r="J490" i="1"/>
  <c r="J490" i="4" s="1"/>
  <c r="AA490" i="4" s="1"/>
  <c r="T488" i="1"/>
  <c r="T488" i="4" s="1"/>
  <c r="AK488" i="4" s="1"/>
  <c r="L488" i="1"/>
  <c r="L488" i="4" s="1"/>
  <c r="AC488" i="4" s="1"/>
  <c r="U487" i="1"/>
  <c r="U487" i="4" s="1"/>
  <c r="AL487" i="4" s="1"/>
  <c r="M487" i="1"/>
  <c r="M487" i="4" s="1"/>
  <c r="AD487" i="4" s="1"/>
  <c r="V486" i="1"/>
  <c r="V486" i="4" s="1"/>
  <c r="AM486" i="4" s="1"/>
  <c r="N486" i="1"/>
  <c r="N486" i="4" s="1"/>
  <c r="AE486" i="4" s="1"/>
  <c r="F486" i="1"/>
  <c r="F486" i="4" s="1"/>
  <c r="W486" i="4" s="1"/>
  <c r="P484" i="1"/>
  <c r="P484" i="4" s="1"/>
  <c r="AG484" i="4" s="1"/>
  <c r="H484" i="1"/>
  <c r="H484" i="4" s="1"/>
  <c r="Y484" i="4" s="1"/>
  <c r="Q483" i="1"/>
  <c r="Q483" i="4" s="1"/>
  <c r="AH483" i="4" s="1"/>
  <c r="I483" i="1"/>
  <c r="I483" i="4" s="1"/>
  <c r="Z483" i="4" s="1"/>
  <c r="R482" i="1"/>
  <c r="R482" i="4" s="1"/>
  <c r="AI482" i="4" s="1"/>
  <c r="J482" i="1"/>
  <c r="J482" i="4" s="1"/>
  <c r="AA482" i="4" s="1"/>
  <c r="T480" i="1"/>
  <c r="T480" i="4" s="1"/>
  <c r="AK480" i="4" s="1"/>
  <c r="L480" i="1"/>
  <c r="L480" i="4" s="1"/>
  <c r="AC480" i="4" s="1"/>
  <c r="U479" i="1"/>
  <c r="U479" i="4" s="1"/>
  <c r="AL479" i="4" s="1"/>
  <c r="M479" i="1"/>
  <c r="M479" i="4" s="1"/>
  <c r="AD479" i="4" s="1"/>
  <c r="V478" i="1"/>
  <c r="V478" i="4" s="1"/>
  <c r="AM478" i="4" s="1"/>
  <c r="N478" i="1"/>
  <c r="N478" i="4" s="1"/>
  <c r="AE478" i="4" s="1"/>
  <c r="F478" i="1"/>
  <c r="F478" i="4" s="1"/>
  <c r="W478" i="4" s="1"/>
  <c r="P476" i="1"/>
  <c r="P476" i="4" s="1"/>
  <c r="AG476" i="4" s="1"/>
  <c r="H476" i="1"/>
  <c r="H476" i="4" s="1"/>
  <c r="Y476" i="4" s="1"/>
  <c r="Q475" i="1"/>
  <c r="Q475" i="4" s="1"/>
  <c r="AH475" i="4" s="1"/>
  <c r="I475" i="1"/>
  <c r="I475" i="4" s="1"/>
  <c r="Z475" i="4" s="1"/>
  <c r="R474" i="1"/>
  <c r="R474" i="4" s="1"/>
  <c r="AI474" i="4" s="1"/>
  <c r="J474" i="1"/>
  <c r="J474" i="4" s="1"/>
  <c r="AA474" i="4" s="1"/>
  <c r="T472" i="1"/>
  <c r="T472" i="4" s="1"/>
  <c r="AK472" i="4" s="1"/>
  <c r="L472" i="1"/>
  <c r="L472" i="4" s="1"/>
  <c r="AC472" i="4" s="1"/>
  <c r="U471" i="1"/>
  <c r="U471" i="4" s="1"/>
  <c r="AL471" i="4" s="1"/>
  <c r="M471" i="1"/>
  <c r="M471" i="4" s="1"/>
  <c r="AD471" i="4" s="1"/>
  <c r="V470" i="1"/>
  <c r="V470" i="4" s="1"/>
  <c r="AM470" i="4" s="1"/>
  <c r="N470" i="1"/>
  <c r="N470" i="4" s="1"/>
  <c r="AE470" i="4" s="1"/>
  <c r="F470" i="1"/>
  <c r="F470" i="4" s="1"/>
  <c r="W470" i="4" s="1"/>
  <c r="V468" i="1"/>
  <c r="V468" i="4" s="1"/>
  <c r="AM468" i="4" s="1"/>
  <c r="H468" i="1"/>
  <c r="H468" i="4" s="1"/>
  <c r="Y468" i="4" s="1"/>
  <c r="L467" i="1"/>
  <c r="L467" i="4" s="1"/>
  <c r="AC467" i="4" s="1"/>
  <c r="Q466" i="1"/>
  <c r="Q466" i="4" s="1"/>
  <c r="AH466" i="4" s="1"/>
  <c r="L464" i="1"/>
  <c r="L464" i="4" s="1"/>
  <c r="AC464" i="4" s="1"/>
  <c r="P463" i="1"/>
  <c r="P463" i="4" s="1"/>
  <c r="AG463" i="4" s="1"/>
  <c r="U462" i="1"/>
  <c r="U462" i="4" s="1"/>
  <c r="AL462" i="4" s="1"/>
  <c r="H462" i="1"/>
  <c r="H462" i="4" s="1"/>
  <c r="Y462" i="4" s="1"/>
  <c r="T459" i="1"/>
  <c r="T459" i="4" s="1"/>
  <c r="AK459" i="4" s="1"/>
  <c r="H459" i="1"/>
  <c r="H459" i="4" s="1"/>
  <c r="Y459" i="4" s="1"/>
  <c r="I458" i="1"/>
  <c r="I458" i="4" s="1"/>
  <c r="Z458" i="4" s="1"/>
  <c r="K456" i="1"/>
  <c r="K456" i="4" s="1"/>
  <c r="AB456" i="4" s="1"/>
  <c r="L455" i="1"/>
  <c r="L455" i="4" s="1"/>
  <c r="AC455" i="4" s="1"/>
  <c r="M454" i="1"/>
  <c r="M454" i="4" s="1"/>
  <c r="AD454" i="4" s="1"/>
  <c r="P451" i="1"/>
  <c r="P451" i="4" s="1"/>
  <c r="AG451" i="4" s="1"/>
  <c r="Q450" i="1"/>
  <c r="Q450" i="4" s="1"/>
  <c r="AH450" i="4" s="1"/>
  <c r="S448" i="1"/>
  <c r="S448" i="4" s="1"/>
  <c r="AJ448" i="4" s="1"/>
  <c r="T447" i="1"/>
  <c r="T447" i="4" s="1"/>
  <c r="AK447" i="4" s="1"/>
  <c r="U446" i="1"/>
  <c r="U446" i="4" s="1"/>
  <c r="AL446" i="4" s="1"/>
  <c r="H443" i="1"/>
  <c r="H443" i="4" s="1"/>
  <c r="Y443" i="4" s="1"/>
  <c r="I442" i="1"/>
  <c r="I442" i="4" s="1"/>
  <c r="Z442" i="4" s="1"/>
  <c r="K440" i="1"/>
  <c r="K440" i="4" s="1"/>
  <c r="AB440" i="4" s="1"/>
  <c r="L439" i="1"/>
  <c r="L439" i="4" s="1"/>
  <c r="AC439" i="4" s="1"/>
  <c r="M438" i="1"/>
  <c r="M438" i="4" s="1"/>
  <c r="AD438" i="4" s="1"/>
  <c r="P435" i="1"/>
  <c r="P435" i="4" s="1"/>
  <c r="AG435" i="4" s="1"/>
  <c r="Q434" i="1"/>
  <c r="Q434" i="4" s="1"/>
  <c r="AH434" i="4" s="1"/>
  <c r="S432" i="1"/>
  <c r="S432" i="4" s="1"/>
  <c r="AJ432" i="4" s="1"/>
  <c r="T431" i="1"/>
  <c r="T431" i="4" s="1"/>
  <c r="AK431" i="4" s="1"/>
  <c r="U430" i="1"/>
  <c r="U430" i="4" s="1"/>
  <c r="AL430" i="4" s="1"/>
  <c r="H427" i="1"/>
  <c r="H427" i="4" s="1"/>
  <c r="Y427" i="4" s="1"/>
  <c r="I426" i="1"/>
  <c r="I426" i="4" s="1"/>
  <c r="Z426" i="4" s="1"/>
  <c r="S423" i="1"/>
  <c r="S423" i="4" s="1"/>
  <c r="AJ423" i="4" s="1"/>
  <c r="N422" i="1"/>
  <c r="N422" i="4" s="1"/>
  <c r="AE422" i="4" s="1"/>
  <c r="F420" i="1"/>
  <c r="F420" i="4" s="1"/>
  <c r="W420" i="4" s="1"/>
  <c r="Q418" i="1"/>
  <c r="Q418" i="4" s="1"/>
  <c r="AH418" i="4" s="1"/>
  <c r="T415" i="1"/>
  <c r="T415" i="4" s="1"/>
  <c r="AK415" i="4" s="1"/>
  <c r="L414" i="1"/>
  <c r="L414" i="4" s="1"/>
  <c r="AC414" i="4" s="1"/>
  <c r="V412" i="1"/>
  <c r="V412" i="4" s="1"/>
  <c r="AM412" i="4" s="1"/>
  <c r="O411" i="1"/>
  <c r="O411" i="4" s="1"/>
  <c r="AF411" i="4" s="1"/>
  <c r="F410" i="1"/>
  <c r="F410" i="4" s="1"/>
  <c r="W410" i="4" s="1"/>
  <c r="P408" i="1"/>
  <c r="P408" i="4" s="1"/>
  <c r="AG408" i="4" s="1"/>
  <c r="I407" i="1"/>
  <c r="I407" i="4" s="1"/>
  <c r="Z407" i="4" s="1"/>
  <c r="K404" i="1"/>
  <c r="K404" i="4" s="1"/>
  <c r="AB404" i="4" s="1"/>
  <c r="R402" i="1"/>
  <c r="R402" i="4" s="1"/>
  <c r="AI402" i="4" s="1"/>
  <c r="L399" i="1"/>
  <c r="L399" i="4" s="1"/>
  <c r="AC399" i="4" s="1"/>
  <c r="K392" i="1"/>
  <c r="K392" i="4" s="1"/>
  <c r="AB392" i="4" s="1"/>
  <c r="V388" i="1"/>
  <c r="V388" i="4" s="1"/>
  <c r="AM388" i="4" s="1"/>
  <c r="J375" i="1"/>
  <c r="J375" i="4" s="1"/>
  <c r="AA375" i="4" s="1"/>
  <c r="Q368" i="1"/>
  <c r="Q368" i="4" s="1"/>
  <c r="AH368" i="4" s="1"/>
  <c r="H335" i="1"/>
  <c r="H335" i="4" s="1"/>
  <c r="Y335" i="4" s="1"/>
  <c r="N328" i="1"/>
  <c r="N328" i="4" s="1"/>
  <c r="AE328" i="4" s="1"/>
  <c r="O312" i="1"/>
  <c r="O312" i="4" s="1"/>
  <c r="AF312" i="4" s="1"/>
  <c r="L272" i="1"/>
  <c r="L272" i="4" s="1"/>
  <c r="AC272" i="4" s="1"/>
  <c r="U254" i="1"/>
  <c r="U254" i="4" s="1"/>
  <c r="AL254" i="4" s="1"/>
  <c r="O408" i="1"/>
  <c r="O408" i="4" s="1"/>
  <c r="AF408" i="4" s="1"/>
  <c r="I404" i="1"/>
  <c r="I404" i="4" s="1"/>
  <c r="Z404" i="4" s="1"/>
  <c r="U400" i="1"/>
  <c r="U400" i="4" s="1"/>
  <c r="AL400" i="4" s="1"/>
  <c r="O388" i="1"/>
  <c r="O388" i="4" s="1"/>
  <c r="AF388" i="4" s="1"/>
  <c r="S384" i="1"/>
  <c r="S384" i="4" s="1"/>
  <c r="AJ384" i="4" s="1"/>
  <c r="Q320" i="1"/>
  <c r="Q320" i="4" s="1"/>
  <c r="AH320" i="4" s="1"/>
  <c r="S310" i="1"/>
  <c r="S310" i="4" s="1"/>
  <c r="AJ310" i="4" s="1"/>
  <c r="I270" i="1"/>
  <c r="I270" i="4" s="1"/>
  <c r="Z270" i="4" s="1"/>
  <c r="N252" i="1"/>
  <c r="N252" i="4" s="1"/>
  <c r="AE252" i="4" s="1"/>
  <c r="M460" i="1"/>
  <c r="M460" i="4" s="1"/>
  <c r="AD460" i="4" s="1"/>
  <c r="U460" i="1"/>
  <c r="U460" i="4" s="1"/>
  <c r="AL460" i="4" s="1"/>
  <c r="I460" i="1"/>
  <c r="I460" i="4" s="1"/>
  <c r="Z460" i="4" s="1"/>
  <c r="Q460" i="1"/>
  <c r="Q460" i="4" s="1"/>
  <c r="AH460" i="4" s="1"/>
  <c r="L460" i="1"/>
  <c r="L460" i="4" s="1"/>
  <c r="AC460" i="4" s="1"/>
  <c r="T460" i="1"/>
  <c r="T460" i="4" s="1"/>
  <c r="AK460" i="4" s="1"/>
  <c r="M452" i="1"/>
  <c r="M452" i="4" s="1"/>
  <c r="AD452" i="4" s="1"/>
  <c r="U452" i="1"/>
  <c r="U452" i="4" s="1"/>
  <c r="AL452" i="4" s="1"/>
  <c r="H452" i="1"/>
  <c r="H452" i="4" s="1"/>
  <c r="Y452" i="4" s="1"/>
  <c r="P452" i="1"/>
  <c r="P452" i="4" s="1"/>
  <c r="AG452" i="4" s="1"/>
  <c r="I452" i="1"/>
  <c r="I452" i="4" s="1"/>
  <c r="Z452" i="4" s="1"/>
  <c r="Q452" i="1"/>
  <c r="Q452" i="4" s="1"/>
  <c r="AH452" i="4" s="1"/>
  <c r="L452" i="1"/>
  <c r="L452" i="4" s="1"/>
  <c r="AC452" i="4" s="1"/>
  <c r="T452" i="1"/>
  <c r="T452" i="4" s="1"/>
  <c r="AK452" i="4" s="1"/>
  <c r="M444" i="1"/>
  <c r="M444" i="4" s="1"/>
  <c r="AD444" i="4" s="1"/>
  <c r="U444" i="1"/>
  <c r="U444" i="4" s="1"/>
  <c r="AL444" i="4" s="1"/>
  <c r="H444" i="1"/>
  <c r="H444" i="4" s="1"/>
  <c r="Y444" i="4" s="1"/>
  <c r="P444" i="1"/>
  <c r="P444" i="4" s="1"/>
  <c r="AG444" i="4" s="1"/>
  <c r="I444" i="1"/>
  <c r="I444" i="4" s="1"/>
  <c r="Z444" i="4" s="1"/>
  <c r="Q444" i="1"/>
  <c r="Q444" i="4" s="1"/>
  <c r="AH444" i="4" s="1"/>
  <c r="L444" i="1"/>
  <c r="L444" i="4" s="1"/>
  <c r="AC444" i="4" s="1"/>
  <c r="T444" i="1"/>
  <c r="T444" i="4" s="1"/>
  <c r="AK444" i="4" s="1"/>
  <c r="M436" i="1"/>
  <c r="M436" i="4" s="1"/>
  <c r="AD436" i="4" s="1"/>
  <c r="U436" i="1"/>
  <c r="U436" i="4" s="1"/>
  <c r="AL436" i="4" s="1"/>
  <c r="H436" i="1"/>
  <c r="H436" i="4" s="1"/>
  <c r="Y436" i="4" s="1"/>
  <c r="P436" i="1"/>
  <c r="P436" i="4" s="1"/>
  <c r="AG436" i="4" s="1"/>
  <c r="I436" i="1"/>
  <c r="I436" i="4" s="1"/>
  <c r="Z436" i="4" s="1"/>
  <c r="Q436" i="1"/>
  <c r="Q436" i="4" s="1"/>
  <c r="AH436" i="4" s="1"/>
  <c r="L436" i="1"/>
  <c r="L436" i="4" s="1"/>
  <c r="AC436" i="4" s="1"/>
  <c r="T436" i="1"/>
  <c r="T436" i="4" s="1"/>
  <c r="AK436" i="4" s="1"/>
  <c r="M428" i="1"/>
  <c r="M428" i="4" s="1"/>
  <c r="AD428" i="4" s="1"/>
  <c r="U428" i="1"/>
  <c r="U428" i="4" s="1"/>
  <c r="AL428" i="4" s="1"/>
  <c r="H428" i="1"/>
  <c r="H428" i="4" s="1"/>
  <c r="Y428" i="4" s="1"/>
  <c r="P428" i="1"/>
  <c r="P428" i="4" s="1"/>
  <c r="AG428" i="4" s="1"/>
  <c r="I428" i="1"/>
  <c r="I428" i="4" s="1"/>
  <c r="Z428" i="4" s="1"/>
  <c r="Q428" i="1"/>
  <c r="Q428" i="4" s="1"/>
  <c r="AH428" i="4" s="1"/>
  <c r="L428" i="1"/>
  <c r="L428" i="4" s="1"/>
  <c r="AC428" i="4" s="1"/>
  <c r="T428" i="1"/>
  <c r="T428" i="4" s="1"/>
  <c r="AK428" i="4" s="1"/>
  <c r="J412" i="1"/>
  <c r="J412" i="4" s="1"/>
  <c r="AA412" i="4" s="1"/>
  <c r="R412" i="1"/>
  <c r="R412" i="4" s="1"/>
  <c r="AI412" i="4" s="1"/>
  <c r="M412" i="1"/>
  <c r="M412" i="4" s="1"/>
  <c r="AD412" i="4" s="1"/>
  <c r="U412" i="1"/>
  <c r="U412" i="4" s="1"/>
  <c r="AL412" i="4" s="1"/>
  <c r="F412" i="1"/>
  <c r="F412" i="4" s="1"/>
  <c r="W412" i="4" s="1"/>
  <c r="P412" i="1"/>
  <c r="P412" i="4" s="1"/>
  <c r="AG412" i="4" s="1"/>
  <c r="G412" i="1"/>
  <c r="G412" i="4" s="1"/>
  <c r="X412" i="4" s="1"/>
  <c r="S412" i="1"/>
  <c r="S412" i="4" s="1"/>
  <c r="AJ412" i="4" s="1"/>
  <c r="K412" i="1"/>
  <c r="K412" i="4" s="1"/>
  <c r="AB412" i="4" s="1"/>
  <c r="L412" i="1"/>
  <c r="L412" i="4" s="1"/>
  <c r="AC412" i="4" s="1"/>
  <c r="Q412" i="1"/>
  <c r="Q412" i="4" s="1"/>
  <c r="AH412" i="4" s="1"/>
  <c r="J396" i="1"/>
  <c r="J396" i="4" s="1"/>
  <c r="AA396" i="4" s="1"/>
  <c r="R396" i="1"/>
  <c r="R396" i="4" s="1"/>
  <c r="AI396" i="4" s="1"/>
  <c r="M396" i="1"/>
  <c r="M396" i="4" s="1"/>
  <c r="AD396" i="4" s="1"/>
  <c r="U396" i="1"/>
  <c r="U396" i="4" s="1"/>
  <c r="AL396" i="4" s="1"/>
  <c r="F396" i="1"/>
  <c r="F396" i="4" s="1"/>
  <c r="W396" i="4" s="1"/>
  <c r="P396" i="1"/>
  <c r="P396" i="4" s="1"/>
  <c r="AG396" i="4" s="1"/>
  <c r="K396" i="1"/>
  <c r="K396" i="4" s="1"/>
  <c r="AB396" i="4" s="1"/>
  <c r="V396" i="1"/>
  <c r="V396" i="4" s="1"/>
  <c r="AM396" i="4" s="1"/>
  <c r="Q396" i="1"/>
  <c r="Q396" i="4" s="1"/>
  <c r="AH396" i="4" s="1"/>
  <c r="H396" i="1"/>
  <c r="H396" i="4" s="1"/>
  <c r="Y396" i="4" s="1"/>
  <c r="I396" i="1"/>
  <c r="I396" i="4" s="1"/>
  <c r="Z396" i="4" s="1"/>
  <c r="L396" i="1"/>
  <c r="L396" i="4" s="1"/>
  <c r="AC396" i="4" s="1"/>
  <c r="O396" i="1"/>
  <c r="O396" i="4" s="1"/>
  <c r="AF396" i="4" s="1"/>
  <c r="I380" i="1"/>
  <c r="I380" i="4" s="1"/>
  <c r="Z380" i="4" s="1"/>
  <c r="Q380" i="1"/>
  <c r="Q380" i="4" s="1"/>
  <c r="AH380" i="4" s="1"/>
  <c r="L380" i="1"/>
  <c r="L380" i="4" s="1"/>
  <c r="AC380" i="4" s="1"/>
  <c r="T380" i="1"/>
  <c r="T380" i="4" s="1"/>
  <c r="AK380" i="4" s="1"/>
  <c r="N380" i="1"/>
  <c r="N380" i="4" s="1"/>
  <c r="AE380" i="4" s="1"/>
  <c r="G380" i="1"/>
  <c r="G380" i="4" s="1"/>
  <c r="X380" i="4" s="1"/>
  <c r="R380" i="1"/>
  <c r="R380" i="4" s="1"/>
  <c r="AI380" i="4" s="1"/>
  <c r="P380" i="1"/>
  <c r="P380" i="4" s="1"/>
  <c r="AG380" i="4" s="1"/>
  <c r="H380" i="1"/>
  <c r="H380" i="4" s="1"/>
  <c r="Y380" i="4" s="1"/>
  <c r="V380" i="1"/>
  <c r="V380" i="4" s="1"/>
  <c r="AM380" i="4" s="1"/>
  <c r="O380" i="1"/>
  <c r="O380" i="4" s="1"/>
  <c r="AF380" i="4" s="1"/>
  <c r="U380" i="1"/>
  <c r="U380" i="4" s="1"/>
  <c r="AL380" i="4" s="1"/>
  <c r="F380" i="1"/>
  <c r="F380" i="4" s="1"/>
  <c r="W380" i="4" s="1"/>
  <c r="J380" i="1"/>
  <c r="J380" i="4" s="1"/>
  <c r="AA380" i="4" s="1"/>
  <c r="K380" i="1"/>
  <c r="K380" i="4" s="1"/>
  <c r="AB380" i="4" s="1"/>
  <c r="S380" i="1"/>
  <c r="S380" i="4" s="1"/>
  <c r="AJ380" i="4" s="1"/>
  <c r="I364" i="1"/>
  <c r="I364" i="4" s="1"/>
  <c r="Z364" i="4" s="1"/>
  <c r="Q364" i="1"/>
  <c r="Q364" i="4" s="1"/>
  <c r="AH364" i="4" s="1"/>
  <c r="L364" i="1"/>
  <c r="L364" i="4" s="1"/>
  <c r="AC364" i="4" s="1"/>
  <c r="T364" i="1"/>
  <c r="T364" i="4" s="1"/>
  <c r="AK364" i="4" s="1"/>
  <c r="H364" i="1"/>
  <c r="H364" i="4" s="1"/>
  <c r="Y364" i="4" s="1"/>
  <c r="S364" i="1"/>
  <c r="S364" i="4" s="1"/>
  <c r="AJ364" i="4" s="1"/>
  <c r="M364" i="1"/>
  <c r="M364" i="4" s="1"/>
  <c r="AD364" i="4" s="1"/>
  <c r="R364" i="1"/>
  <c r="R364" i="4" s="1"/>
  <c r="AI364" i="4" s="1"/>
  <c r="J364" i="1"/>
  <c r="J364" i="4" s="1"/>
  <c r="AA364" i="4" s="1"/>
  <c r="K364" i="1"/>
  <c r="K364" i="4" s="1"/>
  <c r="AB364" i="4" s="1"/>
  <c r="P364" i="1"/>
  <c r="P364" i="4" s="1"/>
  <c r="AG364" i="4" s="1"/>
  <c r="F364" i="1"/>
  <c r="F364" i="4" s="1"/>
  <c r="W364" i="4" s="1"/>
  <c r="G364" i="1"/>
  <c r="G364" i="4" s="1"/>
  <c r="X364" i="4" s="1"/>
  <c r="O364" i="1"/>
  <c r="O364" i="4" s="1"/>
  <c r="AF364" i="4" s="1"/>
  <c r="U364" i="1"/>
  <c r="U364" i="4" s="1"/>
  <c r="AL364" i="4" s="1"/>
  <c r="V364" i="1"/>
  <c r="V364" i="4" s="1"/>
  <c r="AM364" i="4" s="1"/>
  <c r="I348" i="1"/>
  <c r="I348" i="4" s="1"/>
  <c r="Z348" i="4" s="1"/>
  <c r="Q348" i="1"/>
  <c r="Q348" i="4" s="1"/>
  <c r="AH348" i="4" s="1"/>
  <c r="L348" i="1"/>
  <c r="L348" i="4" s="1"/>
  <c r="AC348" i="4" s="1"/>
  <c r="T348" i="1"/>
  <c r="T348" i="4" s="1"/>
  <c r="AK348" i="4" s="1"/>
  <c r="N348" i="1"/>
  <c r="N348" i="4" s="1"/>
  <c r="AE348" i="4" s="1"/>
  <c r="G348" i="1"/>
  <c r="G348" i="4" s="1"/>
  <c r="X348" i="4" s="1"/>
  <c r="R348" i="1"/>
  <c r="R348" i="4" s="1"/>
  <c r="AI348" i="4" s="1"/>
  <c r="F348" i="1"/>
  <c r="F348" i="4" s="1"/>
  <c r="W348" i="4" s="1"/>
  <c r="U348" i="1"/>
  <c r="U348" i="4" s="1"/>
  <c r="AL348" i="4" s="1"/>
  <c r="K348" i="1"/>
  <c r="K348" i="4" s="1"/>
  <c r="AB348" i="4" s="1"/>
  <c r="M348" i="1"/>
  <c r="M348" i="4" s="1"/>
  <c r="AD348" i="4" s="1"/>
  <c r="S348" i="1"/>
  <c r="S348" i="4" s="1"/>
  <c r="AJ348" i="4" s="1"/>
  <c r="V348" i="1"/>
  <c r="V348" i="4" s="1"/>
  <c r="AM348" i="4" s="1"/>
  <c r="H348" i="1"/>
  <c r="H348" i="4" s="1"/>
  <c r="Y348" i="4" s="1"/>
  <c r="J348" i="1"/>
  <c r="J348" i="4" s="1"/>
  <c r="AA348" i="4" s="1"/>
  <c r="P348" i="1"/>
  <c r="P348" i="4" s="1"/>
  <c r="AG348" i="4" s="1"/>
  <c r="I332" i="1"/>
  <c r="I332" i="4" s="1"/>
  <c r="Z332" i="4" s="1"/>
  <c r="Q332" i="1"/>
  <c r="Q332" i="4" s="1"/>
  <c r="AH332" i="4" s="1"/>
  <c r="L332" i="1"/>
  <c r="L332" i="4" s="1"/>
  <c r="AC332" i="4" s="1"/>
  <c r="T332" i="1"/>
  <c r="T332" i="4" s="1"/>
  <c r="AK332" i="4" s="1"/>
  <c r="H332" i="1"/>
  <c r="H332" i="4" s="1"/>
  <c r="Y332" i="4" s="1"/>
  <c r="S332" i="1"/>
  <c r="S332" i="4" s="1"/>
  <c r="AJ332" i="4" s="1"/>
  <c r="M332" i="1"/>
  <c r="M332" i="4" s="1"/>
  <c r="AD332" i="4" s="1"/>
  <c r="G332" i="1"/>
  <c r="G332" i="4" s="1"/>
  <c r="X332" i="4" s="1"/>
  <c r="V332" i="1"/>
  <c r="V332" i="4" s="1"/>
  <c r="AM332" i="4" s="1"/>
  <c r="N332" i="1"/>
  <c r="N332" i="4" s="1"/>
  <c r="AE332" i="4" s="1"/>
  <c r="O332" i="1"/>
  <c r="O332" i="4" s="1"/>
  <c r="AF332" i="4" s="1"/>
  <c r="F332" i="1"/>
  <c r="F332" i="4" s="1"/>
  <c r="W332" i="4" s="1"/>
  <c r="U332" i="1"/>
  <c r="U332" i="4" s="1"/>
  <c r="AL332" i="4" s="1"/>
  <c r="J332" i="1"/>
  <c r="J332" i="4" s="1"/>
  <c r="AA332" i="4" s="1"/>
  <c r="K332" i="1"/>
  <c r="K332" i="4" s="1"/>
  <c r="AB332" i="4" s="1"/>
  <c r="R332" i="1"/>
  <c r="R332" i="4" s="1"/>
  <c r="AI332" i="4" s="1"/>
  <c r="I316" i="1"/>
  <c r="I316" i="4" s="1"/>
  <c r="Z316" i="4" s="1"/>
  <c r="Q316" i="1"/>
  <c r="Q316" i="4" s="1"/>
  <c r="AH316" i="4" s="1"/>
  <c r="L316" i="1"/>
  <c r="L316" i="4" s="1"/>
  <c r="AC316" i="4" s="1"/>
  <c r="T316" i="1"/>
  <c r="T316" i="4" s="1"/>
  <c r="AK316" i="4" s="1"/>
  <c r="N316" i="1"/>
  <c r="N316" i="4" s="1"/>
  <c r="AE316" i="4" s="1"/>
  <c r="G316" i="1"/>
  <c r="G316" i="4" s="1"/>
  <c r="X316" i="4" s="1"/>
  <c r="R316" i="1"/>
  <c r="R316" i="4" s="1"/>
  <c r="AI316" i="4" s="1"/>
  <c r="K316" i="1"/>
  <c r="K316" i="4" s="1"/>
  <c r="AB316" i="4" s="1"/>
  <c r="S316" i="1"/>
  <c r="S316" i="4" s="1"/>
  <c r="AJ316" i="4" s="1"/>
  <c r="O316" i="1"/>
  <c r="O316" i="4" s="1"/>
  <c r="AF316" i="4" s="1"/>
  <c r="V316" i="1"/>
  <c r="V316" i="4" s="1"/>
  <c r="AM316" i="4" s="1"/>
  <c r="F316" i="1"/>
  <c r="F316" i="4" s="1"/>
  <c r="W316" i="4" s="1"/>
  <c r="M316" i="1"/>
  <c r="M316" i="4" s="1"/>
  <c r="AD316" i="4" s="1"/>
  <c r="J316" i="1"/>
  <c r="J316" i="4" s="1"/>
  <c r="AA316" i="4" s="1"/>
  <c r="P316" i="1"/>
  <c r="P316" i="4" s="1"/>
  <c r="AG316" i="4" s="1"/>
  <c r="U316" i="1"/>
  <c r="U316" i="4" s="1"/>
  <c r="AL316" i="4" s="1"/>
  <c r="I300" i="1"/>
  <c r="I300" i="4" s="1"/>
  <c r="Z300" i="4" s="1"/>
  <c r="Q300" i="1"/>
  <c r="Q300" i="4" s="1"/>
  <c r="AH300" i="4" s="1"/>
  <c r="L300" i="1"/>
  <c r="L300" i="4" s="1"/>
  <c r="AC300" i="4" s="1"/>
  <c r="T300" i="1"/>
  <c r="T300" i="4" s="1"/>
  <c r="AK300" i="4" s="1"/>
  <c r="N300" i="1"/>
  <c r="N300" i="4" s="1"/>
  <c r="AE300" i="4" s="1"/>
  <c r="H300" i="1"/>
  <c r="H300" i="4" s="1"/>
  <c r="Y300" i="4" s="1"/>
  <c r="S300" i="1"/>
  <c r="S300" i="4" s="1"/>
  <c r="AJ300" i="4" s="1"/>
  <c r="J300" i="1"/>
  <c r="J300" i="4" s="1"/>
  <c r="AA300" i="4" s="1"/>
  <c r="U300" i="1"/>
  <c r="U300" i="4" s="1"/>
  <c r="AL300" i="4" s="1"/>
  <c r="M300" i="1"/>
  <c r="M300" i="4" s="1"/>
  <c r="AD300" i="4" s="1"/>
  <c r="K300" i="1"/>
  <c r="K300" i="4" s="1"/>
  <c r="AB300" i="4" s="1"/>
  <c r="V300" i="1"/>
  <c r="V300" i="4" s="1"/>
  <c r="AM300" i="4" s="1"/>
  <c r="O300" i="1"/>
  <c r="O300" i="4" s="1"/>
  <c r="AF300" i="4" s="1"/>
  <c r="P300" i="1"/>
  <c r="P300" i="4" s="1"/>
  <c r="AG300" i="4" s="1"/>
  <c r="F300" i="1"/>
  <c r="F300" i="4" s="1"/>
  <c r="W300" i="4" s="1"/>
  <c r="G300" i="1"/>
  <c r="G300" i="4" s="1"/>
  <c r="X300" i="4" s="1"/>
  <c r="I284" i="1"/>
  <c r="I284" i="4" s="1"/>
  <c r="Z284" i="4" s="1"/>
  <c r="Q284" i="1"/>
  <c r="Q284" i="4" s="1"/>
  <c r="AH284" i="4" s="1"/>
  <c r="L284" i="1"/>
  <c r="L284" i="4" s="1"/>
  <c r="AC284" i="4" s="1"/>
  <c r="T284" i="1"/>
  <c r="T284" i="4" s="1"/>
  <c r="AK284" i="4" s="1"/>
  <c r="H284" i="1"/>
  <c r="H284" i="4" s="1"/>
  <c r="Y284" i="4" s="1"/>
  <c r="S284" i="1"/>
  <c r="S284" i="4" s="1"/>
  <c r="AJ284" i="4" s="1"/>
  <c r="N284" i="1"/>
  <c r="N284" i="4" s="1"/>
  <c r="AE284" i="4" s="1"/>
  <c r="O284" i="1"/>
  <c r="O284" i="4" s="1"/>
  <c r="AF284" i="4" s="1"/>
  <c r="G284" i="1"/>
  <c r="G284" i="4" s="1"/>
  <c r="X284" i="4" s="1"/>
  <c r="R284" i="1"/>
  <c r="R284" i="4" s="1"/>
  <c r="AI284" i="4" s="1"/>
  <c r="F284" i="1"/>
  <c r="F284" i="4" s="1"/>
  <c r="W284" i="4" s="1"/>
  <c r="P284" i="1"/>
  <c r="P284" i="4" s="1"/>
  <c r="AG284" i="4" s="1"/>
  <c r="U284" i="1"/>
  <c r="U284" i="4" s="1"/>
  <c r="AL284" i="4" s="1"/>
  <c r="M284" i="1"/>
  <c r="M284" i="4" s="1"/>
  <c r="AD284" i="4" s="1"/>
  <c r="K284" i="1"/>
  <c r="K284" i="4" s="1"/>
  <c r="AB284" i="4" s="1"/>
  <c r="V284" i="1"/>
  <c r="V284" i="4" s="1"/>
  <c r="AM284" i="4" s="1"/>
  <c r="J268" i="1"/>
  <c r="J268" i="4" s="1"/>
  <c r="AA268" i="4" s="1"/>
  <c r="R268" i="1"/>
  <c r="R268" i="4" s="1"/>
  <c r="AI268" i="4" s="1"/>
  <c r="M268" i="1"/>
  <c r="M268" i="4" s="1"/>
  <c r="AD268" i="4" s="1"/>
  <c r="U268" i="1"/>
  <c r="U268" i="4" s="1"/>
  <c r="AL268" i="4" s="1"/>
  <c r="I268" i="1"/>
  <c r="I268" i="4" s="1"/>
  <c r="Z268" i="4" s="1"/>
  <c r="T268" i="1"/>
  <c r="T268" i="4" s="1"/>
  <c r="AK268" i="4" s="1"/>
  <c r="N268" i="1"/>
  <c r="N268" i="4" s="1"/>
  <c r="AE268" i="4" s="1"/>
  <c r="H268" i="1"/>
  <c r="H268" i="4" s="1"/>
  <c r="Y268" i="4" s="1"/>
  <c r="P268" i="1"/>
  <c r="P268" i="4" s="1"/>
  <c r="AG268" i="4" s="1"/>
  <c r="Q268" i="1"/>
  <c r="Q268" i="4" s="1"/>
  <c r="AH268" i="4" s="1"/>
  <c r="G268" i="1"/>
  <c r="G268" i="4" s="1"/>
  <c r="X268" i="4" s="1"/>
  <c r="V268" i="1"/>
  <c r="V268" i="4" s="1"/>
  <c r="AM268" i="4" s="1"/>
  <c r="F268" i="1"/>
  <c r="F268" i="4" s="1"/>
  <c r="W268" i="4" s="1"/>
  <c r="S268" i="1"/>
  <c r="S268" i="4" s="1"/>
  <c r="AJ268" i="4" s="1"/>
  <c r="O268" i="1"/>
  <c r="O268" i="4" s="1"/>
  <c r="AF268" i="4" s="1"/>
  <c r="L268" i="1"/>
  <c r="L268" i="4" s="1"/>
  <c r="AC268" i="4" s="1"/>
  <c r="J260" i="1"/>
  <c r="J260" i="4" s="1"/>
  <c r="AA260" i="4" s="1"/>
  <c r="R260" i="1"/>
  <c r="R260" i="4" s="1"/>
  <c r="AI260" i="4" s="1"/>
  <c r="M260" i="1"/>
  <c r="M260" i="4" s="1"/>
  <c r="AD260" i="4" s="1"/>
  <c r="U260" i="1"/>
  <c r="U260" i="4" s="1"/>
  <c r="AL260" i="4" s="1"/>
  <c r="G260" i="1"/>
  <c r="G260" i="4" s="1"/>
  <c r="X260" i="4" s="1"/>
  <c r="Q260" i="1"/>
  <c r="Q260" i="4" s="1"/>
  <c r="AH260" i="4" s="1"/>
  <c r="K260" i="1"/>
  <c r="K260" i="4" s="1"/>
  <c r="AB260" i="4" s="1"/>
  <c r="V260" i="1"/>
  <c r="V260" i="4" s="1"/>
  <c r="AM260" i="4" s="1"/>
  <c r="P260" i="1"/>
  <c r="P260" i="4" s="1"/>
  <c r="AG260" i="4" s="1"/>
  <c r="I260" i="1"/>
  <c r="I260" i="4" s="1"/>
  <c r="Z260" i="4" s="1"/>
  <c r="L260" i="1"/>
  <c r="L260" i="4" s="1"/>
  <c r="AC260" i="4" s="1"/>
  <c r="O260" i="1"/>
  <c r="O260" i="4" s="1"/>
  <c r="AF260" i="4" s="1"/>
  <c r="N260" i="1"/>
  <c r="N260" i="4" s="1"/>
  <c r="AE260" i="4" s="1"/>
  <c r="F260" i="1"/>
  <c r="F260" i="4" s="1"/>
  <c r="W260" i="4" s="1"/>
  <c r="T260" i="1"/>
  <c r="T260" i="4" s="1"/>
  <c r="AK260" i="4" s="1"/>
  <c r="H260" i="1"/>
  <c r="H260" i="4" s="1"/>
  <c r="Y260" i="4" s="1"/>
  <c r="S260" i="1"/>
  <c r="S260" i="4" s="1"/>
  <c r="AJ260" i="4" s="1"/>
  <c r="J244" i="1"/>
  <c r="J244" i="4" s="1"/>
  <c r="AA244" i="4" s="1"/>
  <c r="R244" i="1"/>
  <c r="R244" i="4" s="1"/>
  <c r="AI244" i="4" s="1"/>
  <c r="M244" i="1"/>
  <c r="M244" i="4" s="1"/>
  <c r="AD244" i="4" s="1"/>
  <c r="U244" i="1"/>
  <c r="U244" i="4" s="1"/>
  <c r="AL244" i="4" s="1"/>
  <c r="L244" i="1"/>
  <c r="L244" i="4" s="1"/>
  <c r="AC244" i="4" s="1"/>
  <c r="F244" i="1"/>
  <c r="F244" i="4" s="1"/>
  <c r="W244" i="4" s="1"/>
  <c r="P244" i="1"/>
  <c r="P244" i="4" s="1"/>
  <c r="AG244" i="4" s="1"/>
  <c r="S244" i="1"/>
  <c r="S244" i="4" s="1"/>
  <c r="AJ244" i="4" s="1"/>
  <c r="K244" i="1"/>
  <c r="K244" i="4" s="1"/>
  <c r="AB244" i="4" s="1"/>
  <c r="N244" i="1"/>
  <c r="N244" i="4" s="1"/>
  <c r="AE244" i="4" s="1"/>
  <c r="Q244" i="1"/>
  <c r="Q244" i="4" s="1"/>
  <c r="AH244" i="4" s="1"/>
  <c r="O244" i="1"/>
  <c r="O244" i="4" s="1"/>
  <c r="AF244" i="4" s="1"/>
  <c r="I244" i="1"/>
  <c r="I244" i="4" s="1"/>
  <c r="Z244" i="4" s="1"/>
  <c r="H244" i="1"/>
  <c r="H244" i="4" s="1"/>
  <c r="Y244" i="4" s="1"/>
  <c r="G244" i="1"/>
  <c r="G244" i="4" s="1"/>
  <c r="X244" i="4" s="1"/>
  <c r="T244" i="1"/>
  <c r="T244" i="4" s="1"/>
  <c r="AK244" i="4" s="1"/>
  <c r="V244" i="1"/>
  <c r="V244" i="4" s="1"/>
  <c r="AM244" i="4" s="1"/>
  <c r="J228" i="1"/>
  <c r="J228" i="4" s="1"/>
  <c r="AA228" i="4" s="1"/>
  <c r="R228" i="1"/>
  <c r="R228" i="4" s="1"/>
  <c r="AI228" i="4" s="1"/>
  <c r="M228" i="1"/>
  <c r="M228" i="4" s="1"/>
  <c r="AD228" i="4" s="1"/>
  <c r="U228" i="1"/>
  <c r="U228" i="4" s="1"/>
  <c r="AL228" i="4" s="1"/>
  <c r="G228" i="1"/>
  <c r="G228" i="4" s="1"/>
  <c r="X228" i="4" s="1"/>
  <c r="Q228" i="1"/>
  <c r="Q228" i="4" s="1"/>
  <c r="AH228" i="4" s="1"/>
  <c r="K228" i="1"/>
  <c r="K228" i="4" s="1"/>
  <c r="AB228" i="4" s="1"/>
  <c r="V228" i="1"/>
  <c r="V228" i="4" s="1"/>
  <c r="AM228" i="4" s="1"/>
  <c r="L228" i="1"/>
  <c r="L228" i="4" s="1"/>
  <c r="AC228" i="4" s="1"/>
  <c r="N228" i="1"/>
  <c r="N228" i="4" s="1"/>
  <c r="AE228" i="4" s="1"/>
  <c r="S228" i="1"/>
  <c r="S228" i="4" s="1"/>
  <c r="AJ228" i="4" s="1"/>
  <c r="H228" i="1"/>
  <c r="H228" i="4" s="1"/>
  <c r="Y228" i="4" s="1"/>
  <c r="I228" i="1"/>
  <c r="I228" i="4" s="1"/>
  <c r="Z228" i="4" s="1"/>
  <c r="P228" i="1"/>
  <c r="P228" i="4" s="1"/>
  <c r="AG228" i="4" s="1"/>
  <c r="O228" i="1"/>
  <c r="O228" i="4" s="1"/>
  <c r="AF228" i="4" s="1"/>
  <c r="F228" i="1"/>
  <c r="F228" i="4" s="1"/>
  <c r="W228" i="4" s="1"/>
  <c r="T228" i="1"/>
  <c r="T228" i="4" s="1"/>
  <c r="AK228" i="4" s="1"/>
  <c r="H212" i="1"/>
  <c r="H212" i="4" s="1"/>
  <c r="Y212" i="4" s="1"/>
  <c r="P212" i="1"/>
  <c r="P212" i="4" s="1"/>
  <c r="AG212" i="4" s="1"/>
  <c r="K212" i="1"/>
  <c r="K212" i="4" s="1"/>
  <c r="AB212" i="4" s="1"/>
  <c r="S212" i="1"/>
  <c r="S212" i="4" s="1"/>
  <c r="AJ212" i="4" s="1"/>
  <c r="F212" i="1"/>
  <c r="F212" i="4" s="1"/>
  <c r="W212" i="4" s="1"/>
  <c r="Q212" i="1"/>
  <c r="Q212" i="4" s="1"/>
  <c r="AH212" i="4" s="1"/>
  <c r="J212" i="1"/>
  <c r="J212" i="4" s="1"/>
  <c r="AA212" i="4" s="1"/>
  <c r="U212" i="1"/>
  <c r="U212" i="4" s="1"/>
  <c r="AL212" i="4" s="1"/>
  <c r="I212" i="1"/>
  <c r="I212" i="4" s="1"/>
  <c r="Z212" i="4" s="1"/>
  <c r="N212" i="1"/>
  <c r="N212" i="4" s="1"/>
  <c r="AE212" i="4" s="1"/>
  <c r="L212" i="1"/>
  <c r="L212" i="4" s="1"/>
  <c r="AC212" i="4" s="1"/>
  <c r="M212" i="1"/>
  <c r="M212" i="4" s="1"/>
  <c r="AD212" i="4" s="1"/>
  <c r="O212" i="1"/>
  <c r="O212" i="4" s="1"/>
  <c r="AF212" i="4" s="1"/>
  <c r="R212" i="1"/>
  <c r="R212" i="4" s="1"/>
  <c r="AI212" i="4" s="1"/>
  <c r="V212" i="1"/>
  <c r="V212" i="4" s="1"/>
  <c r="AM212" i="4" s="1"/>
  <c r="T212" i="1"/>
  <c r="T212" i="4" s="1"/>
  <c r="AK212" i="4" s="1"/>
  <c r="G212" i="1"/>
  <c r="G212" i="4" s="1"/>
  <c r="X212" i="4" s="1"/>
  <c r="H188" i="1"/>
  <c r="H188" i="4" s="1"/>
  <c r="Y188" i="4" s="1"/>
  <c r="P188" i="1"/>
  <c r="P188" i="4" s="1"/>
  <c r="AG188" i="4" s="1"/>
  <c r="K188" i="1"/>
  <c r="K188" i="4" s="1"/>
  <c r="AB188" i="4" s="1"/>
  <c r="S188" i="1"/>
  <c r="S188" i="4" s="1"/>
  <c r="AJ188" i="4" s="1"/>
  <c r="I188" i="1"/>
  <c r="I188" i="4" s="1"/>
  <c r="Z188" i="4" s="1"/>
  <c r="T188" i="1"/>
  <c r="T188" i="4" s="1"/>
  <c r="AK188" i="4" s="1"/>
  <c r="M188" i="1"/>
  <c r="M188" i="4" s="1"/>
  <c r="AD188" i="4" s="1"/>
  <c r="R188" i="1"/>
  <c r="R188" i="4" s="1"/>
  <c r="AI188" i="4" s="1"/>
  <c r="J188" i="1"/>
  <c r="J188" i="4" s="1"/>
  <c r="AA188" i="4" s="1"/>
  <c r="U188" i="1"/>
  <c r="U188" i="4" s="1"/>
  <c r="AL188" i="4" s="1"/>
  <c r="V188" i="1"/>
  <c r="V188" i="4" s="1"/>
  <c r="AM188" i="4" s="1"/>
  <c r="F188" i="1"/>
  <c r="F188" i="4" s="1"/>
  <c r="W188" i="4" s="1"/>
  <c r="O188" i="1"/>
  <c r="O188" i="4" s="1"/>
  <c r="AF188" i="4" s="1"/>
  <c r="Q188" i="1"/>
  <c r="Q188" i="4" s="1"/>
  <c r="AH188" i="4" s="1"/>
  <c r="G188" i="1"/>
  <c r="G188" i="4" s="1"/>
  <c r="X188" i="4" s="1"/>
  <c r="L188" i="1"/>
  <c r="L188" i="4" s="1"/>
  <c r="AC188" i="4" s="1"/>
  <c r="N188" i="1"/>
  <c r="N188" i="4" s="1"/>
  <c r="AE188" i="4" s="1"/>
  <c r="H172" i="1"/>
  <c r="H172" i="4" s="1"/>
  <c r="Y172" i="4" s="1"/>
  <c r="P172" i="1"/>
  <c r="P172" i="4" s="1"/>
  <c r="AG172" i="4" s="1"/>
  <c r="K172" i="1"/>
  <c r="K172" i="4" s="1"/>
  <c r="AB172" i="4" s="1"/>
  <c r="S172" i="1"/>
  <c r="S172" i="4" s="1"/>
  <c r="AJ172" i="4" s="1"/>
  <c r="N172" i="1"/>
  <c r="N172" i="4" s="1"/>
  <c r="AE172" i="4" s="1"/>
  <c r="G172" i="1"/>
  <c r="G172" i="4" s="1"/>
  <c r="X172" i="4" s="1"/>
  <c r="R172" i="1"/>
  <c r="R172" i="4" s="1"/>
  <c r="AI172" i="4" s="1"/>
  <c r="F172" i="1"/>
  <c r="F172" i="4" s="1"/>
  <c r="W172" i="4" s="1"/>
  <c r="U172" i="1"/>
  <c r="U172" i="4" s="1"/>
  <c r="AL172" i="4" s="1"/>
  <c r="L172" i="1"/>
  <c r="L172" i="4" s="1"/>
  <c r="AC172" i="4" s="1"/>
  <c r="I172" i="1"/>
  <c r="I172" i="4" s="1"/>
  <c r="Z172" i="4" s="1"/>
  <c r="J172" i="1"/>
  <c r="J172" i="4" s="1"/>
  <c r="AA172" i="4" s="1"/>
  <c r="V172" i="1"/>
  <c r="V172" i="4" s="1"/>
  <c r="AM172" i="4" s="1"/>
  <c r="M172" i="1"/>
  <c r="M172" i="4" s="1"/>
  <c r="AD172" i="4" s="1"/>
  <c r="O172" i="1"/>
  <c r="O172" i="4" s="1"/>
  <c r="AF172" i="4" s="1"/>
  <c r="Q172" i="1"/>
  <c r="Q172" i="4" s="1"/>
  <c r="AH172" i="4" s="1"/>
  <c r="T172" i="1"/>
  <c r="T172" i="4" s="1"/>
  <c r="AK172" i="4" s="1"/>
  <c r="H156" i="1"/>
  <c r="H156" i="4" s="1"/>
  <c r="Y156" i="4" s="1"/>
  <c r="P156" i="1"/>
  <c r="P156" i="4" s="1"/>
  <c r="AG156" i="4" s="1"/>
  <c r="K156" i="1"/>
  <c r="K156" i="4" s="1"/>
  <c r="AB156" i="4" s="1"/>
  <c r="S156" i="1"/>
  <c r="S156" i="4" s="1"/>
  <c r="AJ156" i="4" s="1"/>
  <c r="I156" i="1"/>
  <c r="I156" i="4" s="1"/>
  <c r="Z156" i="4" s="1"/>
  <c r="T156" i="1"/>
  <c r="T156" i="4" s="1"/>
  <c r="AK156" i="4" s="1"/>
  <c r="M156" i="1"/>
  <c r="M156" i="4" s="1"/>
  <c r="AD156" i="4" s="1"/>
  <c r="Q156" i="1"/>
  <c r="Q156" i="4" s="1"/>
  <c r="AH156" i="4" s="1"/>
  <c r="R156" i="1"/>
  <c r="R156" i="4" s="1"/>
  <c r="AI156" i="4" s="1"/>
  <c r="F156" i="1"/>
  <c r="F156" i="4" s="1"/>
  <c r="W156" i="4" s="1"/>
  <c r="U156" i="1"/>
  <c r="U156" i="4" s="1"/>
  <c r="AL156" i="4" s="1"/>
  <c r="G156" i="1"/>
  <c r="G156" i="4" s="1"/>
  <c r="X156" i="4" s="1"/>
  <c r="V156" i="1"/>
  <c r="V156" i="4" s="1"/>
  <c r="AM156" i="4" s="1"/>
  <c r="L156" i="1"/>
  <c r="L156" i="4" s="1"/>
  <c r="AC156" i="4" s="1"/>
  <c r="N156" i="1"/>
  <c r="N156" i="4" s="1"/>
  <c r="AE156" i="4" s="1"/>
  <c r="J156" i="1"/>
  <c r="J156" i="4" s="1"/>
  <c r="AA156" i="4" s="1"/>
  <c r="O156" i="1"/>
  <c r="O156" i="4" s="1"/>
  <c r="AF156" i="4" s="1"/>
  <c r="H140" i="1"/>
  <c r="H140" i="4" s="1"/>
  <c r="Y140" i="4" s="1"/>
  <c r="P140" i="1"/>
  <c r="P140" i="4" s="1"/>
  <c r="AG140" i="4" s="1"/>
  <c r="K140" i="1"/>
  <c r="K140" i="4" s="1"/>
  <c r="AB140" i="4" s="1"/>
  <c r="S140" i="1"/>
  <c r="S140" i="4" s="1"/>
  <c r="AJ140" i="4" s="1"/>
  <c r="I140" i="1"/>
  <c r="I140" i="4" s="1"/>
  <c r="Z140" i="4" s="1"/>
  <c r="T140" i="1"/>
  <c r="T140" i="4" s="1"/>
  <c r="AK140" i="4" s="1"/>
  <c r="N140" i="1"/>
  <c r="N140" i="4" s="1"/>
  <c r="AE140" i="4" s="1"/>
  <c r="O140" i="1"/>
  <c r="O140" i="4" s="1"/>
  <c r="AF140" i="4" s="1"/>
  <c r="G140" i="1"/>
  <c r="G140" i="4" s="1"/>
  <c r="X140" i="4" s="1"/>
  <c r="R140" i="1"/>
  <c r="R140" i="4" s="1"/>
  <c r="AI140" i="4" s="1"/>
  <c r="L140" i="1"/>
  <c r="L140" i="4" s="1"/>
  <c r="AC140" i="4" s="1"/>
  <c r="M140" i="1"/>
  <c r="M140" i="4" s="1"/>
  <c r="AD140" i="4" s="1"/>
  <c r="Q140" i="1"/>
  <c r="Q140" i="4" s="1"/>
  <c r="AH140" i="4" s="1"/>
  <c r="U140" i="1"/>
  <c r="U140" i="4" s="1"/>
  <c r="AL140" i="4" s="1"/>
  <c r="F140" i="1"/>
  <c r="F140" i="4" s="1"/>
  <c r="W140" i="4" s="1"/>
  <c r="J140" i="1"/>
  <c r="J140" i="4" s="1"/>
  <c r="AA140" i="4" s="1"/>
  <c r="V140" i="1"/>
  <c r="V140" i="4" s="1"/>
  <c r="AM140" i="4" s="1"/>
  <c r="J124" i="1"/>
  <c r="J124" i="4" s="1"/>
  <c r="AA124" i="4" s="1"/>
  <c r="R124" i="1"/>
  <c r="R124" i="4" s="1"/>
  <c r="AI124" i="4" s="1"/>
  <c r="F124" i="1"/>
  <c r="F124" i="4" s="1"/>
  <c r="W124" i="4" s="1"/>
  <c r="O124" i="1"/>
  <c r="O124" i="4" s="1"/>
  <c r="AF124" i="4" s="1"/>
  <c r="I124" i="1"/>
  <c r="I124" i="4" s="1"/>
  <c r="Z124" i="4" s="1"/>
  <c r="S124" i="1"/>
  <c r="S124" i="4" s="1"/>
  <c r="AJ124" i="4" s="1"/>
  <c r="M124" i="1"/>
  <c r="M124" i="4" s="1"/>
  <c r="AD124" i="4" s="1"/>
  <c r="G124" i="1"/>
  <c r="G124" i="4" s="1"/>
  <c r="X124" i="4" s="1"/>
  <c r="T124" i="1"/>
  <c r="T124" i="4" s="1"/>
  <c r="AK124" i="4" s="1"/>
  <c r="H124" i="1"/>
  <c r="H124" i="4" s="1"/>
  <c r="Y124" i="4" s="1"/>
  <c r="U124" i="1"/>
  <c r="U124" i="4" s="1"/>
  <c r="AL124" i="4" s="1"/>
  <c r="L124" i="1"/>
  <c r="L124" i="4" s="1"/>
  <c r="AC124" i="4" s="1"/>
  <c r="K124" i="1"/>
  <c r="K124" i="4" s="1"/>
  <c r="AB124" i="4" s="1"/>
  <c r="N124" i="1"/>
  <c r="N124" i="4" s="1"/>
  <c r="AE124" i="4" s="1"/>
  <c r="Q124" i="1"/>
  <c r="Q124" i="4" s="1"/>
  <c r="AH124" i="4" s="1"/>
  <c r="V124" i="1"/>
  <c r="V124" i="4" s="1"/>
  <c r="AM124" i="4" s="1"/>
  <c r="P124" i="1"/>
  <c r="P124" i="4" s="1"/>
  <c r="AG124" i="4" s="1"/>
  <c r="J108" i="1"/>
  <c r="J108" i="4" s="1"/>
  <c r="AA108" i="4" s="1"/>
  <c r="R108" i="1"/>
  <c r="R108" i="4" s="1"/>
  <c r="AI108" i="4" s="1"/>
  <c r="M108" i="1"/>
  <c r="M108" i="4" s="1"/>
  <c r="AD108" i="4" s="1"/>
  <c r="U108" i="1"/>
  <c r="U108" i="4" s="1"/>
  <c r="AL108" i="4" s="1"/>
  <c r="K108" i="1"/>
  <c r="K108" i="4" s="1"/>
  <c r="AB108" i="4" s="1"/>
  <c r="V108" i="1"/>
  <c r="V108" i="4" s="1"/>
  <c r="AM108" i="4" s="1"/>
  <c r="O108" i="1"/>
  <c r="O108" i="4" s="1"/>
  <c r="AF108" i="4" s="1"/>
  <c r="P108" i="1"/>
  <c r="P108" i="4" s="1"/>
  <c r="AG108" i="4" s="1"/>
  <c r="H108" i="1"/>
  <c r="H108" i="4" s="1"/>
  <c r="Y108" i="4" s="1"/>
  <c r="I108" i="1"/>
  <c r="I108" i="4" s="1"/>
  <c r="Z108" i="4" s="1"/>
  <c r="N108" i="1"/>
  <c r="N108" i="4" s="1"/>
  <c r="AE108" i="4" s="1"/>
  <c r="S108" i="1"/>
  <c r="S108" i="4" s="1"/>
  <c r="AJ108" i="4" s="1"/>
  <c r="T108" i="1"/>
  <c r="T108" i="4" s="1"/>
  <c r="AK108" i="4" s="1"/>
  <c r="G108" i="1"/>
  <c r="G108" i="4" s="1"/>
  <c r="X108" i="4" s="1"/>
  <c r="L108" i="1"/>
  <c r="L108" i="4" s="1"/>
  <c r="AC108" i="4" s="1"/>
  <c r="F108" i="1"/>
  <c r="F108" i="4" s="1"/>
  <c r="W108" i="4" s="1"/>
  <c r="Q108" i="1"/>
  <c r="Q108" i="4" s="1"/>
  <c r="AH108" i="4" s="1"/>
  <c r="F92" i="1"/>
  <c r="F92" i="4" s="1"/>
  <c r="W92" i="4" s="1"/>
  <c r="N92" i="1"/>
  <c r="N92" i="4" s="1"/>
  <c r="AE92" i="4" s="1"/>
  <c r="V92" i="1"/>
  <c r="V92" i="4" s="1"/>
  <c r="AM92" i="4" s="1"/>
  <c r="I92" i="1"/>
  <c r="I92" i="4" s="1"/>
  <c r="Z92" i="4" s="1"/>
  <c r="Q92" i="1"/>
  <c r="Q92" i="4" s="1"/>
  <c r="AH92" i="4" s="1"/>
  <c r="G92" i="1"/>
  <c r="G92" i="4" s="1"/>
  <c r="X92" i="4" s="1"/>
  <c r="R92" i="1"/>
  <c r="R92" i="4" s="1"/>
  <c r="AI92" i="4" s="1"/>
  <c r="K92" i="1"/>
  <c r="K92" i="4" s="1"/>
  <c r="AB92" i="4" s="1"/>
  <c r="U92" i="1"/>
  <c r="U92" i="4" s="1"/>
  <c r="AL92" i="4" s="1"/>
  <c r="O92" i="1"/>
  <c r="O92" i="4" s="1"/>
  <c r="AF92" i="4" s="1"/>
  <c r="H92" i="1"/>
  <c r="H92" i="4" s="1"/>
  <c r="Y92" i="4" s="1"/>
  <c r="J92" i="1"/>
  <c r="J92" i="4" s="1"/>
  <c r="AA92" i="4" s="1"/>
  <c r="M92" i="1"/>
  <c r="M92" i="4" s="1"/>
  <c r="AD92" i="4" s="1"/>
  <c r="P92" i="1"/>
  <c r="P92" i="4" s="1"/>
  <c r="AG92" i="4" s="1"/>
  <c r="L92" i="1"/>
  <c r="L92" i="4" s="1"/>
  <c r="AC92" i="4" s="1"/>
  <c r="S92" i="1"/>
  <c r="S92" i="4" s="1"/>
  <c r="AJ92" i="4" s="1"/>
  <c r="T92" i="1"/>
  <c r="T92" i="4" s="1"/>
  <c r="AK92" i="4" s="1"/>
  <c r="F76" i="1"/>
  <c r="F76" i="4" s="1"/>
  <c r="W76" i="4" s="1"/>
  <c r="N76" i="1"/>
  <c r="N76" i="4" s="1"/>
  <c r="AE76" i="4" s="1"/>
  <c r="V76" i="1"/>
  <c r="V76" i="4" s="1"/>
  <c r="AM76" i="4" s="1"/>
  <c r="I76" i="1"/>
  <c r="I76" i="4" s="1"/>
  <c r="Z76" i="4" s="1"/>
  <c r="Q76" i="1"/>
  <c r="Q76" i="4" s="1"/>
  <c r="AH76" i="4" s="1"/>
  <c r="L76" i="1"/>
  <c r="L76" i="4" s="1"/>
  <c r="AC76" i="4" s="1"/>
  <c r="P76" i="1"/>
  <c r="P76" i="4" s="1"/>
  <c r="AG76" i="4" s="1"/>
  <c r="R76" i="1"/>
  <c r="R76" i="4" s="1"/>
  <c r="AI76" i="4" s="1"/>
  <c r="J76" i="1"/>
  <c r="J76" i="4" s="1"/>
  <c r="AA76" i="4" s="1"/>
  <c r="K76" i="1"/>
  <c r="K76" i="4" s="1"/>
  <c r="AB76" i="4" s="1"/>
  <c r="O76" i="1"/>
  <c r="O76" i="4" s="1"/>
  <c r="AF76" i="4" s="1"/>
  <c r="S76" i="1"/>
  <c r="S76" i="4" s="1"/>
  <c r="AJ76" i="4" s="1"/>
  <c r="T76" i="1"/>
  <c r="T76" i="4" s="1"/>
  <c r="AK76" i="4" s="1"/>
  <c r="G76" i="1"/>
  <c r="G76" i="4" s="1"/>
  <c r="X76" i="4" s="1"/>
  <c r="H76" i="1"/>
  <c r="H76" i="4" s="1"/>
  <c r="Y76" i="4" s="1"/>
  <c r="M76" i="1"/>
  <c r="M76" i="4" s="1"/>
  <c r="AD76" i="4" s="1"/>
  <c r="U76" i="1"/>
  <c r="U76" i="4" s="1"/>
  <c r="AL76" i="4" s="1"/>
  <c r="F60" i="1"/>
  <c r="F60" i="4" s="1"/>
  <c r="W60" i="4" s="1"/>
  <c r="N60" i="1"/>
  <c r="N60" i="4" s="1"/>
  <c r="AE60" i="4" s="1"/>
  <c r="V60" i="1"/>
  <c r="V60" i="4" s="1"/>
  <c r="AM60" i="4" s="1"/>
  <c r="I60" i="1"/>
  <c r="I60" i="4" s="1"/>
  <c r="Z60" i="4" s="1"/>
  <c r="Q60" i="1"/>
  <c r="Q60" i="4" s="1"/>
  <c r="AH60" i="4" s="1"/>
  <c r="G60" i="1"/>
  <c r="G60" i="4" s="1"/>
  <c r="X60" i="4" s="1"/>
  <c r="R60" i="1"/>
  <c r="R60" i="4" s="1"/>
  <c r="AI60" i="4" s="1"/>
  <c r="K60" i="1"/>
  <c r="K60" i="4" s="1"/>
  <c r="AB60" i="4" s="1"/>
  <c r="U60" i="1"/>
  <c r="U60" i="4" s="1"/>
  <c r="AL60" i="4" s="1"/>
  <c r="S60" i="1"/>
  <c r="S60" i="4" s="1"/>
  <c r="AJ60" i="4" s="1"/>
  <c r="L60" i="1"/>
  <c r="L60" i="4" s="1"/>
  <c r="AC60" i="4" s="1"/>
  <c r="M60" i="1"/>
  <c r="M60" i="4" s="1"/>
  <c r="AD60" i="4" s="1"/>
  <c r="P60" i="1"/>
  <c r="P60" i="4" s="1"/>
  <c r="AG60" i="4" s="1"/>
  <c r="T60" i="1"/>
  <c r="T60" i="4" s="1"/>
  <c r="AK60" i="4" s="1"/>
  <c r="H60" i="1"/>
  <c r="H60" i="4" s="1"/>
  <c r="Y60" i="4" s="1"/>
  <c r="O60" i="1"/>
  <c r="O60" i="4" s="1"/>
  <c r="AF60" i="4" s="1"/>
  <c r="J60" i="1"/>
  <c r="J60" i="4" s="1"/>
  <c r="AA60" i="4" s="1"/>
  <c r="L44" i="1"/>
  <c r="L44" i="4" s="1"/>
  <c r="AC44" i="4" s="1"/>
  <c r="T44" i="1"/>
  <c r="T44" i="4" s="1"/>
  <c r="AK44" i="4" s="1"/>
  <c r="G44" i="1"/>
  <c r="G44" i="4" s="1"/>
  <c r="X44" i="4" s="1"/>
  <c r="O44" i="1"/>
  <c r="O44" i="4" s="1"/>
  <c r="AF44" i="4" s="1"/>
  <c r="M44" i="1"/>
  <c r="M44" i="4" s="1"/>
  <c r="AD44" i="4" s="1"/>
  <c r="F44" i="1"/>
  <c r="F44" i="4" s="1"/>
  <c r="W44" i="4" s="1"/>
  <c r="Q44" i="1"/>
  <c r="Q44" i="4" s="1"/>
  <c r="AH44" i="4" s="1"/>
  <c r="N44" i="1"/>
  <c r="N44" i="4" s="1"/>
  <c r="AE44" i="4" s="1"/>
  <c r="S44" i="1"/>
  <c r="S44" i="4" s="1"/>
  <c r="AJ44" i="4" s="1"/>
  <c r="H44" i="1"/>
  <c r="H44" i="4" s="1"/>
  <c r="Y44" i="4" s="1"/>
  <c r="P44" i="1"/>
  <c r="P44" i="4" s="1"/>
  <c r="AG44" i="4" s="1"/>
  <c r="R44" i="1"/>
  <c r="R44" i="4" s="1"/>
  <c r="AI44" i="4" s="1"/>
  <c r="V44" i="1"/>
  <c r="V44" i="4" s="1"/>
  <c r="AM44" i="4" s="1"/>
  <c r="I44" i="1"/>
  <c r="I44" i="4" s="1"/>
  <c r="Z44" i="4" s="1"/>
  <c r="J44" i="1"/>
  <c r="J44" i="4" s="1"/>
  <c r="AA44" i="4" s="1"/>
  <c r="U44" i="1"/>
  <c r="U44" i="4" s="1"/>
  <c r="AL44" i="4" s="1"/>
  <c r="K44" i="1"/>
  <c r="K44" i="4" s="1"/>
  <c r="AB44" i="4" s="1"/>
  <c r="K28" i="1"/>
  <c r="K28" i="4" s="1"/>
  <c r="S28" i="1"/>
  <c r="S28" i="4" s="1"/>
  <c r="M28" i="1"/>
  <c r="M28" i="4" s="1"/>
  <c r="U28" i="1"/>
  <c r="U28" i="4" s="1"/>
  <c r="H28" i="1"/>
  <c r="H28" i="4" s="1"/>
  <c r="R28" i="1"/>
  <c r="R28" i="4" s="1"/>
  <c r="L28" i="1"/>
  <c r="L28" i="4" s="1"/>
  <c r="P28" i="1"/>
  <c r="P28" i="4" s="1"/>
  <c r="G28" i="1"/>
  <c r="G28" i="4" s="1"/>
  <c r="V28" i="1"/>
  <c r="V28" i="4" s="1"/>
  <c r="J28" i="1"/>
  <c r="J28" i="4" s="1"/>
  <c r="N28" i="1"/>
  <c r="N28" i="4" s="1"/>
  <c r="O28" i="1"/>
  <c r="O28" i="4" s="1"/>
  <c r="T28" i="1"/>
  <c r="T28" i="4" s="1"/>
  <c r="F28" i="1"/>
  <c r="F28" i="4" s="1"/>
  <c r="I28" i="1"/>
  <c r="I28" i="4" s="1"/>
  <c r="Q28" i="1"/>
  <c r="Q28" i="4" s="1"/>
  <c r="K12" i="1"/>
  <c r="K12" i="4" s="1"/>
  <c r="S12" i="1"/>
  <c r="S12" i="4" s="1"/>
  <c r="M12" i="1"/>
  <c r="M12" i="4" s="1"/>
  <c r="U12" i="1"/>
  <c r="U12" i="4" s="1"/>
  <c r="N12" i="1"/>
  <c r="N12" i="4" s="1"/>
  <c r="G12" i="1"/>
  <c r="G12" i="4" s="1"/>
  <c r="Q12" i="1"/>
  <c r="Q12" i="4" s="1"/>
  <c r="R12" i="1"/>
  <c r="R12" i="4" s="1"/>
  <c r="I12" i="1"/>
  <c r="I12" i="4" s="1"/>
  <c r="J12" i="1"/>
  <c r="J12" i="4" s="1"/>
  <c r="P12" i="1"/>
  <c r="P12" i="4" s="1"/>
  <c r="T12" i="1"/>
  <c r="T12" i="4" s="1"/>
  <c r="F12" i="1"/>
  <c r="F12" i="4" s="1"/>
  <c r="H12" i="1"/>
  <c r="H12" i="4" s="1"/>
  <c r="O12" i="1"/>
  <c r="O12" i="4" s="1"/>
  <c r="V12" i="1"/>
  <c r="V12" i="4" s="1"/>
  <c r="L12" i="1"/>
  <c r="L12" i="4" s="1"/>
  <c r="V500" i="1"/>
  <c r="V500" i="4" s="1"/>
  <c r="AM500" i="4" s="1"/>
  <c r="N500" i="1"/>
  <c r="N500" i="4" s="1"/>
  <c r="AE500" i="4" s="1"/>
  <c r="F500" i="1"/>
  <c r="F500" i="4" s="1"/>
  <c r="W500" i="4" s="1"/>
  <c r="R496" i="1"/>
  <c r="R496" i="4" s="1"/>
  <c r="AI496" i="4" s="1"/>
  <c r="V492" i="1"/>
  <c r="V492" i="4" s="1"/>
  <c r="AM492" i="4" s="1"/>
  <c r="N492" i="1"/>
  <c r="N492" i="4" s="1"/>
  <c r="AE492" i="4" s="1"/>
  <c r="O491" i="1"/>
  <c r="O491" i="4" s="1"/>
  <c r="AF491" i="4" s="1"/>
  <c r="G491" i="1"/>
  <c r="G491" i="4" s="1"/>
  <c r="X491" i="4" s="1"/>
  <c r="P490" i="1"/>
  <c r="P490" i="4" s="1"/>
  <c r="AG490" i="4" s="1"/>
  <c r="H490" i="1"/>
  <c r="H490" i="4" s="1"/>
  <c r="Y490" i="4" s="1"/>
  <c r="R488" i="1"/>
  <c r="R488" i="4" s="1"/>
  <c r="AI488" i="4" s="1"/>
  <c r="J488" i="1"/>
  <c r="J488" i="4" s="1"/>
  <c r="AA488" i="4" s="1"/>
  <c r="S487" i="1"/>
  <c r="S487" i="4" s="1"/>
  <c r="AJ487" i="4" s="1"/>
  <c r="K487" i="1"/>
  <c r="K487" i="4" s="1"/>
  <c r="AB487" i="4" s="1"/>
  <c r="T486" i="1"/>
  <c r="T486" i="4" s="1"/>
  <c r="AK486" i="4" s="1"/>
  <c r="L486" i="1"/>
  <c r="L486" i="4" s="1"/>
  <c r="AC486" i="4" s="1"/>
  <c r="V484" i="1"/>
  <c r="V484" i="4" s="1"/>
  <c r="AM484" i="4" s="1"/>
  <c r="N484" i="1"/>
  <c r="N484" i="4" s="1"/>
  <c r="AE484" i="4" s="1"/>
  <c r="F484" i="1"/>
  <c r="F484" i="4" s="1"/>
  <c r="W484" i="4" s="1"/>
  <c r="O483" i="1"/>
  <c r="O483" i="4" s="1"/>
  <c r="AF483" i="4" s="1"/>
  <c r="G483" i="1"/>
  <c r="G483" i="4" s="1"/>
  <c r="X483" i="4" s="1"/>
  <c r="P482" i="1"/>
  <c r="P482" i="4" s="1"/>
  <c r="AG482" i="4" s="1"/>
  <c r="H482" i="1"/>
  <c r="H482" i="4" s="1"/>
  <c r="Y482" i="4" s="1"/>
  <c r="R480" i="1"/>
  <c r="R480" i="4" s="1"/>
  <c r="AI480" i="4" s="1"/>
  <c r="J480" i="1"/>
  <c r="J480" i="4" s="1"/>
  <c r="AA480" i="4" s="1"/>
  <c r="S479" i="1"/>
  <c r="S479" i="4" s="1"/>
  <c r="AJ479" i="4" s="1"/>
  <c r="K479" i="1"/>
  <c r="K479" i="4" s="1"/>
  <c r="AB479" i="4" s="1"/>
  <c r="T478" i="1"/>
  <c r="T478" i="4" s="1"/>
  <c r="AK478" i="4" s="1"/>
  <c r="L478" i="1"/>
  <c r="L478" i="4" s="1"/>
  <c r="AC478" i="4" s="1"/>
  <c r="V476" i="1"/>
  <c r="V476" i="4" s="1"/>
  <c r="AM476" i="4" s="1"/>
  <c r="N476" i="1"/>
  <c r="N476" i="4" s="1"/>
  <c r="AE476" i="4" s="1"/>
  <c r="O475" i="1"/>
  <c r="O475" i="4" s="1"/>
  <c r="AF475" i="4" s="1"/>
  <c r="G475" i="1"/>
  <c r="G475" i="4" s="1"/>
  <c r="X475" i="4" s="1"/>
  <c r="P474" i="1"/>
  <c r="P474" i="4" s="1"/>
  <c r="AG474" i="4" s="1"/>
  <c r="H474" i="1"/>
  <c r="H474" i="4" s="1"/>
  <c r="Y474" i="4" s="1"/>
  <c r="R472" i="1"/>
  <c r="R472" i="4" s="1"/>
  <c r="AI472" i="4" s="1"/>
  <c r="J472" i="1"/>
  <c r="J472" i="4" s="1"/>
  <c r="AA472" i="4" s="1"/>
  <c r="S471" i="1"/>
  <c r="S471" i="4" s="1"/>
  <c r="AJ471" i="4" s="1"/>
  <c r="K471" i="1"/>
  <c r="K471" i="4" s="1"/>
  <c r="AB471" i="4" s="1"/>
  <c r="T470" i="1"/>
  <c r="T470" i="4" s="1"/>
  <c r="AK470" i="4" s="1"/>
  <c r="L470" i="1"/>
  <c r="L470" i="4" s="1"/>
  <c r="AC470" i="4" s="1"/>
  <c r="R468" i="1"/>
  <c r="R468" i="4" s="1"/>
  <c r="AI468" i="4" s="1"/>
  <c r="I467" i="1"/>
  <c r="I467" i="4" s="1"/>
  <c r="Z467" i="4" s="1"/>
  <c r="M466" i="1"/>
  <c r="M466" i="4" s="1"/>
  <c r="AD466" i="4" s="1"/>
  <c r="V464" i="1"/>
  <c r="V464" i="4" s="1"/>
  <c r="AM464" i="4" s="1"/>
  <c r="J464" i="1"/>
  <c r="J464" i="4" s="1"/>
  <c r="AA464" i="4" s="1"/>
  <c r="M463" i="1"/>
  <c r="M463" i="4" s="1"/>
  <c r="AD463" i="4" s="1"/>
  <c r="Q462" i="1"/>
  <c r="Q462" i="4" s="1"/>
  <c r="AH462" i="4" s="1"/>
  <c r="N460" i="1"/>
  <c r="N460" i="4" s="1"/>
  <c r="AE460" i="4" s="1"/>
  <c r="Q459" i="1"/>
  <c r="Q459" i="4" s="1"/>
  <c r="AH459" i="4" s="1"/>
  <c r="U458" i="1"/>
  <c r="U458" i="4" s="1"/>
  <c r="AL458" i="4" s="1"/>
  <c r="G456" i="1"/>
  <c r="G456" i="4" s="1"/>
  <c r="X456" i="4" s="1"/>
  <c r="H455" i="1"/>
  <c r="H455" i="4" s="1"/>
  <c r="Y455" i="4" s="1"/>
  <c r="I454" i="1"/>
  <c r="I454" i="4" s="1"/>
  <c r="Z454" i="4" s="1"/>
  <c r="K452" i="1"/>
  <c r="K452" i="4" s="1"/>
  <c r="AB452" i="4" s="1"/>
  <c r="L451" i="1"/>
  <c r="L451" i="4" s="1"/>
  <c r="AC451" i="4" s="1"/>
  <c r="M450" i="1"/>
  <c r="M450" i="4" s="1"/>
  <c r="AD450" i="4" s="1"/>
  <c r="O448" i="1"/>
  <c r="O448" i="4" s="1"/>
  <c r="AF448" i="4" s="1"/>
  <c r="P447" i="1"/>
  <c r="P447" i="4" s="1"/>
  <c r="AG447" i="4" s="1"/>
  <c r="Q446" i="1"/>
  <c r="Q446" i="4" s="1"/>
  <c r="AH446" i="4" s="1"/>
  <c r="S444" i="1"/>
  <c r="S444" i="4" s="1"/>
  <c r="AJ444" i="4" s="1"/>
  <c r="T443" i="1"/>
  <c r="T443" i="4" s="1"/>
  <c r="AK443" i="4" s="1"/>
  <c r="U442" i="1"/>
  <c r="U442" i="4" s="1"/>
  <c r="AL442" i="4" s="1"/>
  <c r="G440" i="1"/>
  <c r="G440" i="4" s="1"/>
  <c r="X440" i="4" s="1"/>
  <c r="H439" i="1"/>
  <c r="H439" i="4" s="1"/>
  <c r="Y439" i="4" s="1"/>
  <c r="I438" i="1"/>
  <c r="I438" i="4" s="1"/>
  <c r="Z438" i="4" s="1"/>
  <c r="K436" i="1"/>
  <c r="K436" i="4" s="1"/>
  <c r="AB436" i="4" s="1"/>
  <c r="L435" i="1"/>
  <c r="L435" i="4" s="1"/>
  <c r="AC435" i="4" s="1"/>
  <c r="M434" i="1"/>
  <c r="M434" i="4" s="1"/>
  <c r="AD434" i="4" s="1"/>
  <c r="O432" i="1"/>
  <c r="O432" i="4" s="1"/>
  <c r="AF432" i="4" s="1"/>
  <c r="P431" i="1"/>
  <c r="P431" i="4" s="1"/>
  <c r="AG431" i="4" s="1"/>
  <c r="Q430" i="1"/>
  <c r="Q430" i="4" s="1"/>
  <c r="AH430" i="4" s="1"/>
  <c r="S428" i="1"/>
  <c r="S428" i="4" s="1"/>
  <c r="AJ428" i="4" s="1"/>
  <c r="T427" i="1"/>
  <c r="T427" i="4" s="1"/>
  <c r="AK427" i="4" s="1"/>
  <c r="U426" i="1"/>
  <c r="U426" i="4" s="1"/>
  <c r="AL426" i="4" s="1"/>
  <c r="R424" i="1"/>
  <c r="R424" i="4" s="1"/>
  <c r="AI424" i="4" s="1"/>
  <c r="M423" i="1"/>
  <c r="M423" i="4" s="1"/>
  <c r="AD423" i="4" s="1"/>
  <c r="I422" i="1"/>
  <c r="I422" i="4" s="1"/>
  <c r="Z422" i="4" s="1"/>
  <c r="V420" i="1"/>
  <c r="V420" i="4" s="1"/>
  <c r="AM420" i="4" s="1"/>
  <c r="Q419" i="1"/>
  <c r="Q419" i="4" s="1"/>
  <c r="AH419" i="4" s="1"/>
  <c r="K418" i="1"/>
  <c r="K418" i="4" s="1"/>
  <c r="AB418" i="4" s="1"/>
  <c r="T416" i="1"/>
  <c r="T416" i="4" s="1"/>
  <c r="AK416" i="4" s="1"/>
  <c r="M415" i="1"/>
  <c r="M415" i="4" s="1"/>
  <c r="AD415" i="4" s="1"/>
  <c r="F414" i="1"/>
  <c r="F414" i="4" s="1"/>
  <c r="W414" i="4" s="1"/>
  <c r="O412" i="1"/>
  <c r="O412" i="4" s="1"/>
  <c r="AF412" i="4" s="1"/>
  <c r="H411" i="1"/>
  <c r="H411" i="4" s="1"/>
  <c r="Y411" i="4" s="1"/>
  <c r="K408" i="1"/>
  <c r="K408" i="4" s="1"/>
  <c r="AB408" i="4" s="1"/>
  <c r="T406" i="1"/>
  <c r="T406" i="4" s="1"/>
  <c r="AK406" i="4" s="1"/>
  <c r="F404" i="1"/>
  <c r="F404" i="4" s="1"/>
  <c r="W404" i="4" s="1"/>
  <c r="K402" i="1"/>
  <c r="K402" i="4" s="1"/>
  <c r="AB402" i="4" s="1"/>
  <c r="P400" i="1"/>
  <c r="P400" i="4" s="1"/>
  <c r="AG400" i="4" s="1"/>
  <c r="V398" i="1"/>
  <c r="V398" i="4" s="1"/>
  <c r="AM398" i="4" s="1"/>
  <c r="S394" i="1"/>
  <c r="S394" i="4" s="1"/>
  <c r="AJ394" i="4" s="1"/>
  <c r="M391" i="1"/>
  <c r="M391" i="4" s="1"/>
  <c r="AD391" i="4" s="1"/>
  <c r="G388" i="1"/>
  <c r="G388" i="4" s="1"/>
  <c r="X388" i="4" s="1"/>
  <c r="J384" i="1"/>
  <c r="J384" i="4" s="1"/>
  <c r="AA384" i="4" s="1"/>
  <c r="V366" i="1"/>
  <c r="V366" i="4" s="1"/>
  <c r="AM366" i="4" s="1"/>
  <c r="J360" i="1"/>
  <c r="J360" i="4" s="1"/>
  <c r="AA360" i="4" s="1"/>
  <c r="U346" i="1"/>
  <c r="U346" i="4" s="1"/>
  <c r="AL346" i="4" s="1"/>
  <c r="H340" i="1"/>
  <c r="H340" i="4" s="1"/>
  <c r="Y340" i="4" s="1"/>
  <c r="T326" i="1"/>
  <c r="T326" i="4" s="1"/>
  <c r="AK326" i="4" s="1"/>
  <c r="M319" i="1"/>
  <c r="M319" i="4" s="1"/>
  <c r="AD319" i="4" s="1"/>
  <c r="R295" i="1"/>
  <c r="R295" i="4" s="1"/>
  <c r="AI295" i="4" s="1"/>
  <c r="M282" i="1"/>
  <c r="M282" i="4" s="1"/>
  <c r="AD282" i="4" s="1"/>
  <c r="K268" i="1"/>
  <c r="K268" i="4" s="1"/>
  <c r="AB268" i="4" s="1"/>
  <c r="H250" i="1"/>
  <c r="H250" i="4" s="1"/>
  <c r="Y250" i="4" s="1"/>
  <c r="J230" i="1"/>
  <c r="J230" i="4" s="1"/>
  <c r="AA230" i="4" s="1"/>
  <c r="M468" i="1"/>
  <c r="M468" i="4" s="1"/>
  <c r="AD468" i="4" s="1"/>
  <c r="U468" i="1"/>
  <c r="U468" i="4" s="1"/>
  <c r="AL468" i="4" s="1"/>
  <c r="I468" i="1"/>
  <c r="I468" i="4" s="1"/>
  <c r="Z468" i="4" s="1"/>
  <c r="Q468" i="1"/>
  <c r="Q468" i="4" s="1"/>
  <c r="AH468" i="4" s="1"/>
  <c r="L468" i="1"/>
  <c r="L468" i="4" s="1"/>
  <c r="AC468" i="4" s="1"/>
  <c r="T468" i="1"/>
  <c r="T468" i="4" s="1"/>
  <c r="AK468" i="4" s="1"/>
  <c r="K403" i="1"/>
  <c r="K403" i="4" s="1"/>
  <c r="AB403" i="4" s="1"/>
  <c r="S403" i="1"/>
  <c r="S403" i="4" s="1"/>
  <c r="AJ403" i="4" s="1"/>
  <c r="F403" i="1"/>
  <c r="F403" i="4" s="1"/>
  <c r="W403" i="4" s="1"/>
  <c r="N403" i="1"/>
  <c r="N403" i="4" s="1"/>
  <c r="AE403" i="4" s="1"/>
  <c r="V403" i="1"/>
  <c r="V403" i="4" s="1"/>
  <c r="AM403" i="4" s="1"/>
  <c r="O403" i="1"/>
  <c r="O403" i="4" s="1"/>
  <c r="AF403" i="4" s="1"/>
  <c r="I403" i="1"/>
  <c r="I403" i="4" s="1"/>
  <c r="Z403" i="4" s="1"/>
  <c r="T403" i="1"/>
  <c r="T403" i="4" s="1"/>
  <c r="AK403" i="4" s="1"/>
  <c r="L403" i="1"/>
  <c r="L403" i="4" s="1"/>
  <c r="AC403" i="4" s="1"/>
  <c r="Q403" i="1"/>
  <c r="Q403" i="4" s="1"/>
  <c r="AH403" i="4" s="1"/>
  <c r="R403" i="1"/>
  <c r="R403" i="4" s="1"/>
  <c r="AI403" i="4" s="1"/>
  <c r="J403" i="1"/>
  <c r="J403" i="4" s="1"/>
  <c r="AA403" i="4" s="1"/>
  <c r="K395" i="1"/>
  <c r="K395" i="4" s="1"/>
  <c r="AB395" i="4" s="1"/>
  <c r="S395" i="1"/>
  <c r="S395" i="4" s="1"/>
  <c r="AJ395" i="4" s="1"/>
  <c r="F395" i="1"/>
  <c r="F395" i="4" s="1"/>
  <c r="W395" i="4" s="1"/>
  <c r="N395" i="1"/>
  <c r="N395" i="4" s="1"/>
  <c r="AE395" i="4" s="1"/>
  <c r="V395" i="1"/>
  <c r="V395" i="4" s="1"/>
  <c r="AM395" i="4" s="1"/>
  <c r="L395" i="1"/>
  <c r="L395" i="4" s="1"/>
  <c r="AC395" i="4" s="1"/>
  <c r="G395" i="1"/>
  <c r="G395" i="4" s="1"/>
  <c r="X395" i="4" s="1"/>
  <c r="Q395" i="1"/>
  <c r="Q395" i="4" s="1"/>
  <c r="AH395" i="4" s="1"/>
  <c r="T395" i="1"/>
  <c r="T395" i="4" s="1"/>
  <c r="AK395" i="4" s="1"/>
  <c r="H395" i="1"/>
  <c r="H395" i="4" s="1"/>
  <c r="Y395" i="4" s="1"/>
  <c r="U395" i="1"/>
  <c r="U395" i="4" s="1"/>
  <c r="AL395" i="4" s="1"/>
  <c r="J395" i="1"/>
  <c r="J395" i="4" s="1"/>
  <c r="AA395" i="4" s="1"/>
  <c r="M395" i="1"/>
  <c r="M395" i="4" s="1"/>
  <c r="AD395" i="4" s="1"/>
  <c r="O395" i="1"/>
  <c r="O395" i="4" s="1"/>
  <c r="AF395" i="4" s="1"/>
  <c r="R395" i="1"/>
  <c r="R395" i="4" s="1"/>
  <c r="AI395" i="4" s="1"/>
  <c r="K387" i="1"/>
  <c r="K387" i="4" s="1"/>
  <c r="AB387" i="4" s="1"/>
  <c r="S387" i="1"/>
  <c r="S387" i="4" s="1"/>
  <c r="AJ387" i="4" s="1"/>
  <c r="F387" i="1"/>
  <c r="F387" i="4" s="1"/>
  <c r="W387" i="4" s="1"/>
  <c r="N387" i="1"/>
  <c r="N387" i="4" s="1"/>
  <c r="AE387" i="4" s="1"/>
  <c r="V387" i="1"/>
  <c r="V387" i="4" s="1"/>
  <c r="AM387" i="4" s="1"/>
  <c r="I387" i="1"/>
  <c r="I387" i="4" s="1"/>
  <c r="Z387" i="4" s="1"/>
  <c r="T387" i="1"/>
  <c r="T387" i="4" s="1"/>
  <c r="AK387" i="4" s="1"/>
  <c r="O387" i="1"/>
  <c r="O387" i="4" s="1"/>
  <c r="AF387" i="4" s="1"/>
  <c r="M387" i="1"/>
  <c r="M387" i="4" s="1"/>
  <c r="AD387" i="4" s="1"/>
  <c r="P387" i="1"/>
  <c r="P387" i="4" s="1"/>
  <c r="AG387" i="4" s="1"/>
  <c r="R387" i="1"/>
  <c r="R387" i="4" s="1"/>
  <c r="AI387" i="4" s="1"/>
  <c r="G387" i="1"/>
  <c r="G387" i="4" s="1"/>
  <c r="X387" i="4" s="1"/>
  <c r="U387" i="1"/>
  <c r="U387" i="4" s="1"/>
  <c r="AL387" i="4" s="1"/>
  <c r="H387" i="1"/>
  <c r="H387" i="4" s="1"/>
  <c r="Y387" i="4" s="1"/>
  <c r="L387" i="1"/>
  <c r="L387" i="4" s="1"/>
  <c r="AC387" i="4" s="1"/>
  <c r="J379" i="1"/>
  <c r="J379" i="4" s="1"/>
  <c r="AA379" i="4" s="1"/>
  <c r="R379" i="1"/>
  <c r="R379" i="4" s="1"/>
  <c r="AI379" i="4" s="1"/>
  <c r="M379" i="1"/>
  <c r="M379" i="4" s="1"/>
  <c r="AD379" i="4" s="1"/>
  <c r="U379" i="1"/>
  <c r="U379" i="4" s="1"/>
  <c r="AL379" i="4" s="1"/>
  <c r="I379" i="1"/>
  <c r="I379" i="4" s="1"/>
  <c r="Z379" i="4" s="1"/>
  <c r="T379" i="1"/>
  <c r="T379" i="4" s="1"/>
  <c r="AK379" i="4" s="1"/>
  <c r="N379" i="1"/>
  <c r="N379" i="4" s="1"/>
  <c r="AE379" i="4" s="1"/>
  <c r="F379" i="1"/>
  <c r="F379" i="4" s="1"/>
  <c r="W379" i="4" s="1"/>
  <c r="S379" i="1"/>
  <c r="S379" i="4" s="1"/>
  <c r="AJ379" i="4" s="1"/>
  <c r="K379" i="1"/>
  <c r="K379" i="4" s="1"/>
  <c r="AB379" i="4" s="1"/>
  <c r="Q379" i="1"/>
  <c r="Q379" i="4" s="1"/>
  <c r="AH379" i="4" s="1"/>
  <c r="O379" i="1"/>
  <c r="O379" i="4" s="1"/>
  <c r="AF379" i="4" s="1"/>
  <c r="P379" i="1"/>
  <c r="P379" i="4" s="1"/>
  <c r="AG379" i="4" s="1"/>
  <c r="G379" i="1"/>
  <c r="G379" i="4" s="1"/>
  <c r="X379" i="4" s="1"/>
  <c r="L379" i="1"/>
  <c r="L379" i="4" s="1"/>
  <c r="AC379" i="4" s="1"/>
  <c r="J371" i="1"/>
  <c r="J371" i="4" s="1"/>
  <c r="AA371" i="4" s="1"/>
  <c r="R371" i="1"/>
  <c r="R371" i="4" s="1"/>
  <c r="AI371" i="4" s="1"/>
  <c r="M371" i="1"/>
  <c r="M371" i="4" s="1"/>
  <c r="AD371" i="4" s="1"/>
  <c r="U371" i="1"/>
  <c r="U371" i="4" s="1"/>
  <c r="AL371" i="4" s="1"/>
  <c r="G371" i="1"/>
  <c r="G371" i="4" s="1"/>
  <c r="X371" i="4" s="1"/>
  <c r="Q371" i="1"/>
  <c r="Q371" i="4" s="1"/>
  <c r="AH371" i="4" s="1"/>
  <c r="K371" i="1"/>
  <c r="K371" i="4" s="1"/>
  <c r="AB371" i="4" s="1"/>
  <c r="V371" i="1"/>
  <c r="V371" i="4" s="1"/>
  <c r="AM371" i="4" s="1"/>
  <c r="N371" i="1"/>
  <c r="N371" i="4" s="1"/>
  <c r="AE371" i="4" s="1"/>
  <c r="S371" i="1"/>
  <c r="S371" i="4" s="1"/>
  <c r="AJ371" i="4" s="1"/>
  <c r="F371" i="1"/>
  <c r="F371" i="4" s="1"/>
  <c r="W371" i="4" s="1"/>
  <c r="T371" i="1"/>
  <c r="T371" i="4" s="1"/>
  <c r="AK371" i="4" s="1"/>
  <c r="L371" i="1"/>
  <c r="L371" i="4" s="1"/>
  <c r="AC371" i="4" s="1"/>
  <c r="I371" i="1"/>
  <c r="I371" i="4" s="1"/>
  <c r="Z371" i="4" s="1"/>
  <c r="O371" i="1"/>
  <c r="O371" i="4" s="1"/>
  <c r="AF371" i="4" s="1"/>
  <c r="P371" i="1"/>
  <c r="P371" i="4" s="1"/>
  <c r="AG371" i="4" s="1"/>
  <c r="J363" i="1"/>
  <c r="J363" i="4" s="1"/>
  <c r="AA363" i="4" s="1"/>
  <c r="R363" i="1"/>
  <c r="R363" i="4" s="1"/>
  <c r="AI363" i="4" s="1"/>
  <c r="M363" i="1"/>
  <c r="M363" i="4" s="1"/>
  <c r="AD363" i="4" s="1"/>
  <c r="U363" i="1"/>
  <c r="U363" i="4" s="1"/>
  <c r="AL363" i="4" s="1"/>
  <c r="O363" i="1"/>
  <c r="O363" i="4" s="1"/>
  <c r="AF363" i="4" s="1"/>
  <c r="H363" i="1"/>
  <c r="H363" i="4" s="1"/>
  <c r="Y363" i="4" s="1"/>
  <c r="S363" i="1"/>
  <c r="S363" i="4" s="1"/>
  <c r="AJ363" i="4" s="1"/>
  <c r="G363" i="1"/>
  <c r="G363" i="4" s="1"/>
  <c r="X363" i="4" s="1"/>
  <c r="V363" i="1"/>
  <c r="V363" i="4" s="1"/>
  <c r="AM363" i="4" s="1"/>
  <c r="L363" i="1"/>
  <c r="L363" i="4" s="1"/>
  <c r="AC363" i="4" s="1"/>
  <c r="N363" i="1"/>
  <c r="N363" i="4" s="1"/>
  <c r="AE363" i="4" s="1"/>
  <c r="F363" i="1"/>
  <c r="F363" i="4" s="1"/>
  <c r="W363" i="4" s="1"/>
  <c r="T363" i="1"/>
  <c r="T363" i="4" s="1"/>
  <c r="AK363" i="4" s="1"/>
  <c r="I363" i="1"/>
  <c r="I363" i="4" s="1"/>
  <c r="Z363" i="4" s="1"/>
  <c r="K363" i="1"/>
  <c r="K363" i="4" s="1"/>
  <c r="AB363" i="4" s="1"/>
  <c r="Q363" i="1"/>
  <c r="Q363" i="4" s="1"/>
  <c r="AH363" i="4" s="1"/>
  <c r="J355" i="1"/>
  <c r="J355" i="4" s="1"/>
  <c r="AA355" i="4" s="1"/>
  <c r="R355" i="1"/>
  <c r="R355" i="4" s="1"/>
  <c r="AI355" i="4" s="1"/>
  <c r="M355" i="1"/>
  <c r="M355" i="4" s="1"/>
  <c r="AD355" i="4" s="1"/>
  <c r="U355" i="1"/>
  <c r="U355" i="4" s="1"/>
  <c r="AL355" i="4" s="1"/>
  <c r="L355" i="1"/>
  <c r="L355" i="4" s="1"/>
  <c r="AC355" i="4" s="1"/>
  <c r="F355" i="1"/>
  <c r="F355" i="4" s="1"/>
  <c r="W355" i="4" s="1"/>
  <c r="P355" i="1"/>
  <c r="P355" i="4" s="1"/>
  <c r="AG355" i="4" s="1"/>
  <c r="O355" i="1"/>
  <c r="O355" i="4" s="1"/>
  <c r="AF355" i="4" s="1"/>
  <c r="G355" i="1"/>
  <c r="G355" i="4" s="1"/>
  <c r="X355" i="4" s="1"/>
  <c r="T355" i="1"/>
  <c r="T355" i="4" s="1"/>
  <c r="AK355" i="4" s="1"/>
  <c r="H355" i="1"/>
  <c r="H355" i="4" s="1"/>
  <c r="Y355" i="4" s="1"/>
  <c r="V355" i="1"/>
  <c r="V355" i="4" s="1"/>
  <c r="AM355" i="4" s="1"/>
  <c r="N355" i="1"/>
  <c r="N355" i="4" s="1"/>
  <c r="AE355" i="4" s="1"/>
  <c r="Q355" i="1"/>
  <c r="Q355" i="4" s="1"/>
  <c r="AH355" i="4" s="1"/>
  <c r="S355" i="1"/>
  <c r="S355" i="4" s="1"/>
  <c r="AJ355" i="4" s="1"/>
  <c r="K355" i="1"/>
  <c r="K355" i="4" s="1"/>
  <c r="AB355" i="4" s="1"/>
  <c r="J347" i="1"/>
  <c r="J347" i="4" s="1"/>
  <c r="AA347" i="4" s="1"/>
  <c r="R347" i="1"/>
  <c r="R347" i="4" s="1"/>
  <c r="AI347" i="4" s="1"/>
  <c r="M347" i="1"/>
  <c r="M347" i="4" s="1"/>
  <c r="AD347" i="4" s="1"/>
  <c r="U347" i="1"/>
  <c r="U347" i="4" s="1"/>
  <c r="AL347" i="4" s="1"/>
  <c r="I347" i="1"/>
  <c r="I347" i="4" s="1"/>
  <c r="Z347" i="4" s="1"/>
  <c r="T347" i="1"/>
  <c r="T347" i="4" s="1"/>
  <c r="AK347" i="4" s="1"/>
  <c r="N347" i="1"/>
  <c r="N347" i="4" s="1"/>
  <c r="AE347" i="4" s="1"/>
  <c r="H347" i="1"/>
  <c r="H347" i="4" s="1"/>
  <c r="Y347" i="4" s="1"/>
  <c r="O347" i="1"/>
  <c r="O347" i="4" s="1"/>
  <c r="AF347" i="4" s="1"/>
  <c r="P347" i="1"/>
  <c r="P347" i="4" s="1"/>
  <c r="AG347" i="4" s="1"/>
  <c r="G347" i="1"/>
  <c r="G347" i="4" s="1"/>
  <c r="X347" i="4" s="1"/>
  <c r="V347" i="1"/>
  <c r="V347" i="4" s="1"/>
  <c r="AM347" i="4" s="1"/>
  <c r="K347" i="1"/>
  <c r="K347" i="4" s="1"/>
  <c r="AB347" i="4" s="1"/>
  <c r="L347" i="1"/>
  <c r="L347" i="4" s="1"/>
  <c r="AC347" i="4" s="1"/>
  <c r="S347" i="1"/>
  <c r="S347" i="4" s="1"/>
  <c r="AJ347" i="4" s="1"/>
  <c r="F347" i="1"/>
  <c r="F347" i="4" s="1"/>
  <c r="W347" i="4" s="1"/>
  <c r="J339" i="1"/>
  <c r="J339" i="4" s="1"/>
  <c r="AA339" i="4" s="1"/>
  <c r="R339" i="1"/>
  <c r="R339" i="4" s="1"/>
  <c r="AI339" i="4" s="1"/>
  <c r="M339" i="1"/>
  <c r="M339" i="4" s="1"/>
  <c r="AD339" i="4" s="1"/>
  <c r="U339" i="1"/>
  <c r="U339" i="4" s="1"/>
  <c r="AL339" i="4" s="1"/>
  <c r="G339" i="1"/>
  <c r="G339" i="4" s="1"/>
  <c r="X339" i="4" s="1"/>
  <c r="Q339" i="1"/>
  <c r="Q339" i="4" s="1"/>
  <c r="AH339" i="4" s="1"/>
  <c r="K339" i="1"/>
  <c r="K339" i="4" s="1"/>
  <c r="AB339" i="4" s="1"/>
  <c r="V339" i="1"/>
  <c r="V339" i="4" s="1"/>
  <c r="AM339" i="4" s="1"/>
  <c r="P339" i="1"/>
  <c r="P339" i="4" s="1"/>
  <c r="AG339" i="4" s="1"/>
  <c r="H339" i="1"/>
  <c r="H339" i="4" s="1"/>
  <c r="Y339" i="4" s="1"/>
  <c r="I339" i="1"/>
  <c r="I339" i="4" s="1"/>
  <c r="Z339" i="4" s="1"/>
  <c r="O339" i="1"/>
  <c r="O339" i="4" s="1"/>
  <c r="AF339" i="4" s="1"/>
  <c r="F339" i="1"/>
  <c r="F339" i="4" s="1"/>
  <c r="W339" i="4" s="1"/>
  <c r="N339" i="1"/>
  <c r="N339" i="4" s="1"/>
  <c r="AE339" i="4" s="1"/>
  <c r="S339" i="1"/>
  <c r="S339" i="4" s="1"/>
  <c r="AJ339" i="4" s="1"/>
  <c r="T339" i="1"/>
  <c r="T339" i="4" s="1"/>
  <c r="AK339" i="4" s="1"/>
  <c r="J331" i="1"/>
  <c r="J331" i="4" s="1"/>
  <c r="AA331" i="4" s="1"/>
  <c r="R331" i="1"/>
  <c r="R331" i="4" s="1"/>
  <c r="AI331" i="4" s="1"/>
  <c r="M331" i="1"/>
  <c r="M331" i="4" s="1"/>
  <c r="AD331" i="4" s="1"/>
  <c r="U331" i="1"/>
  <c r="U331" i="4" s="1"/>
  <c r="AL331" i="4" s="1"/>
  <c r="O331" i="1"/>
  <c r="O331" i="4" s="1"/>
  <c r="AF331" i="4" s="1"/>
  <c r="H331" i="1"/>
  <c r="H331" i="4" s="1"/>
  <c r="Y331" i="4" s="1"/>
  <c r="S331" i="1"/>
  <c r="S331" i="4" s="1"/>
  <c r="AJ331" i="4" s="1"/>
  <c r="K331" i="1"/>
  <c r="K331" i="4" s="1"/>
  <c r="AB331" i="4" s="1"/>
  <c r="P331" i="1"/>
  <c r="P331" i="4" s="1"/>
  <c r="AG331" i="4" s="1"/>
  <c r="Q331" i="1"/>
  <c r="Q331" i="4" s="1"/>
  <c r="AH331" i="4" s="1"/>
  <c r="I331" i="1"/>
  <c r="I331" i="4" s="1"/>
  <c r="Z331" i="4" s="1"/>
  <c r="G331" i="1"/>
  <c r="G331" i="4" s="1"/>
  <c r="X331" i="4" s="1"/>
  <c r="L331" i="1"/>
  <c r="L331" i="4" s="1"/>
  <c r="AC331" i="4" s="1"/>
  <c r="N331" i="1"/>
  <c r="N331" i="4" s="1"/>
  <c r="AE331" i="4" s="1"/>
  <c r="V331" i="1"/>
  <c r="V331" i="4" s="1"/>
  <c r="AM331" i="4" s="1"/>
  <c r="J323" i="1"/>
  <c r="J323" i="4" s="1"/>
  <c r="AA323" i="4" s="1"/>
  <c r="R323" i="1"/>
  <c r="R323" i="4" s="1"/>
  <c r="AI323" i="4" s="1"/>
  <c r="M323" i="1"/>
  <c r="M323" i="4" s="1"/>
  <c r="AD323" i="4" s="1"/>
  <c r="U323" i="1"/>
  <c r="U323" i="4" s="1"/>
  <c r="AL323" i="4" s="1"/>
  <c r="L323" i="1"/>
  <c r="L323" i="4" s="1"/>
  <c r="AC323" i="4" s="1"/>
  <c r="F323" i="1"/>
  <c r="F323" i="4" s="1"/>
  <c r="W323" i="4" s="1"/>
  <c r="P323" i="1"/>
  <c r="P323" i="4" s="1"/>
  <c r="AG323" i="4" s="1"/>
  <c r="S323" i="1"/>
  <c r="S323" i="4" s="1"/>
  <c r="AJ323" i="4" s="1"/>
  <c r="I323" i="1"/>
  <c r="I323" i="4" s="1"/>
  <c r="Z323" i="4" s="1"/>
  <c r="K323" i="1"/>
  <c r="K323" i="4" s="1"/>
  <c r="AB323" i="4" s="1"/>
  <c r="Q323" i="1"/>
  <c r="Q323" i="4" s="1"/>
  <c r="AH323" i="4" s="1"/>
  <c r="T323" i="1"/>
  <c r="T323" i="4" s="1"/>
  <c r="AK323" i="4" s="1"/>
  <c r="V323" i="1"/>
  <c r="V323" i="4" s="1"/>
  <c r="AM323" i="4" s="1"/>
  <c r="G323" i="1"/>
  <c r="G323" i="4" s="1"/>
  <c r="X323" i="4" s="1"/>
  <c r="H323" i="1"/>
  <c r="H323" i="4" s="1"/>
  <c r="Y323" i="4" s="1"/>
  <c r="O323" i="1"/>
  <c r="O323" i="4" s="1"/>
  <c r="AF323" i="4" s="1"/>
  <c r="J315" i="1"/>
  <c r="J315" i="4" s="1"/>
  <c r="AA315" i="4" s="1"/>
  <c r="R315" i="1"/>
  <c r="R315" i="4" s="1"/>
  <c r="AI315" i="4" s="1"/>
  <c r="M315" i="1"/>
  <c r="M315" i="4" s="1"/>
  <c r="AD315" i="4" s="1"/>
  <c r="U315" i="1"/>
  <c r="U315" i="4" s="1"/>
  <c r="AL315" i="4" s="1"/>
  <c r="I315" i="1"/>
  <c r="I315" i="4" s="1"/>
  <c r="Z315" i="4" s="1"/>
  <c r="T315" i="1"/>
  <c r="T315" i="4" s="1"/>
  <c r="AK315" i="4" s="1"/>
  <c r="N315" i="1"/>
  <c r="N315" i="4" s="1"/>
  <c r="AE315" i="4" s="1"/>
  <c r="O315" i="1"/>
  <c r="O315" i="4" s="1"/>
  <c r="AF315" i="4" s="1"/>
  <c r="G315" i="1"/>
  <c r="G315" i="4" s="1"/>
  <c r="X315" i="4" s="1"/>
  <c r="V315" i="1"/>
  <c r="V315" i="4" s="1"/>
  <c r="AM315" i="4" s="1"/>
  <c r="L315" i="1"/>
  <c r="L315" i="4" s="1"/>
  <c r="AC315" i="4" s="1"/>
  <c r="S315" i="1"/>
  <c r="S315" i="4" s="1"/>
  <c r="AJ315" i="4" s="1"/>
  <c r="K315" i="1"/>
  <c r="K315" i="4" s="1"/>
  <c r="AB315" i="4" s="1"/>
  <c r="P315" i="1"/>
  <c r="P315" i="4" s="1"/>
  <c r="AG315" i="4" s="1"/>
  <c r="Q315" i="1"/>
  <c r="Q315" i="4" s="1"/>
  <c r="AH315" i="4" s="1"/>
  <c r="H315" i="1"/>
  <c r="H315" i="4" s="1"/>
  <c r="Y315" i="4" s="1"/>
  <c r="J307" i="1"/>
  <c r="J307" i="4" s="1"/>
  <c r="AA307" i="4" s="1"/>
  <c r="R307" i="1"/>
  <c r="R307" i="4" s="1"/>
  <c r="AI307" i="4" s="1"/>
  <c r="M307" i="1"/>
  <c r="M307" i="4" s="1"/>
  <c r="AD307" i="4" s="1"/>
  <c r="U307" i="1"/>
  <c r="U307" i="4" s="1"/>
  <c r="AL307" i="4" s="1"/>
  <c r="L307" i="1"/>
  <c r="L307" i="4" s="1"/>
  <c r="AC307" i="4" s="1"/>
  <c r="G307" i="1"/>
  <c r="G307" i="4" s="1"/>
  <c r="X307" i="4" s="1"/>
  <c r="Q307" i="1"/>
  <c r="Q307" i="4" s="1"/>
  <c r="AH307" i="4" s="1"/>
  <c r="H307" i="1"/>
  <c r="H307" i="4" s="1"/>
  <c r="Y307" i="4" s="1"/>
  <c r="S307" i="1"/>
  <c r="S307" i="4" s="1"/>
  <c r="AJ307" i="4" s="1"/>
  <c r="K307" i="1"/>
  <c r="K307" i="4" s="1"/>
  <c r="AB307" i="4" s="1"/>
  <c r="V307" i="1"/>
  <c r="V307" i="4" s="1"/>
  <c r="AM307" i="4" s="1"/>
  <c r="T307" i="1"/>
  <c r="T307" i="4" s="1"/>
  <c r="AK307" i="4" s="1"/>
  <c r="I307" i="1"/>
  <c r="I307" i="4" s="1"/>
  <c r="Z307" i="4" s="1"/>
  <c r="F307" i="1"/>
  <c r="F307" i="4" s="1"/>
  <c r="W307" i="4" s="1"/>
  <c r="N307" i="1"/>
  <c r="N307" i="4" s="1"/>
  <c r="AE307" i="4" s="1"/>
  <c r="P307" i="1"/>
  <c r="P307" i="4" s="1"/>
  <c r="AG307" i="4" s="1"/>
  <c r="J299" i="1"/>
  <c r="J299" i="4" s="1"/>
  <c r="AA299" i="4" s="1"/>
  <c r="R299" i="1"/>
  <c r="R299" i="4" s="1"/>
  <c r="AI299" i="4" s="1"/>
  <c r="M299" i="1"/>
  <c r="M299" i="4" s="1"/>
  <c r="AD299" i="4" s="1"/>
  <c r="U299" i="1"/>
  <c r="U299" i="4" s="1"/>
  <c r="AL299" i="4" s="1"/>
  <c r="I299" i="1"/>
  <c r="I299" i="4" s="1"/>
  <c r="Z299" i="4" s="1"/>
  <c r="T299" i="1"/>
  <c r="T299" i="4" s="1"/>
  <c r="AK299" i="4" s="1"/>
  <c r="O299" i="1"/>
  <c r="O299" i="4" s="1"/>
  <c r="AF299" i="4" s="1"/>
  <c r="F299" i="1"/>
  <c r="F299" i="4" s="1"/>
  <c r="W299" i="4" s="1"/>
  <c r="P299" i="1"/>
  <c r="P299" i="4" s="1"/>
  <c r="AG299" i="4" s="1"/>
  <c r="H299" i="1"/>
  <c r="H299" i="4" s="1"/>
  <c r="Y299" i="4" s="1"/>
  <c r="S299" i="1"/>
  <c r="S299" i="4" s="1"/>
  <c r="AJ299" i="4" s="1"/>
  <c r="G299" i="1"/>
  <c r="G299" i="4" s="1"/>
  <c r="X299" i="4" s="1"/>
  <c r="Q299" i="1"/>
  <c r="Q299" i="4" s="1"/>
  <c r="AH299" i="4" s="1"/>
  <c r="V299" i="1"/>
  <c r="V299" i="4" s="1"/>
  <c r="AM299" i="4" s="1"/>
  <c r="N299" i="1"/>
  <c r="N299" i="4" s="1"/>
  <c r="AE299" i="4" s="1"/>
  <c r="L299" i="1"/>
  <c r="L299" i="4" s="1"/>
  <c r="AC299" i="4" s="1"/>
  <c r="J291" i="1"/>
  <c r="J291" i="4" s="1"/>
  <c r="AA291" i="4" s="1"/>
  <c r="R291" i="1"/>
  <c r="R291" i="4" s="1"/>
  <c r="AI291" i="4" s="1"/>
  <c r="M291" i="1"/>
  <c r="M291" i="4" s="1"/>
  <c r="AD291" i="4" s="1"/>
  <c r="U291" i="1"/>
  <c r="U291" i="4" s="1"/>
  <c r="AL291" i="4" s="1"/>
  <c r="G291" i="1"/>
  <c r="G291" i="4" s="1"/>
  <c r="X291" i="4" s="1"/>
  <c r="Q291" i="1"/>
  <c r="Q291" i="4" s="1"/>
  <c r="AH291" i="4" s="1"/>
  <c r="L291" i="1"/>
  <c r="L291" i="4" s="1"/>
  <c r="AC291" i="4" s="1"/>
  <c r="N291" i="1"/>
  <c r="N291" i="4" s="1"/>
  <c r="AE291" i="4" s="1"/>
  <c r="F291" i="1"/>
  <c r="F291" i="4" s="1"/>
  <c r="W291" i="4" s="1"/>
  <c r="P291" i="1"/>
  <c r="P291" i="4" s="1"/>
  <c r="AG291" i="4" s="1"/>
  <c r="O291" i="1"/>
  <c r="O291" i="4" s="1"/>
  <c r="AF291" i="4" s="1"/>
  <c r="K291" i="1"/>
  <c r="K291" i="4" s="1"/>
  <c r="AB291" i="4" s="1"/>
  <c r="V291" i="1"/>
  <c r="V291" i="4" s="1"/>
  <c r="AM291" i="4" s="1"/>
  <c r="I291" i="1"/>
  <c r="I291" i="4" s="1"/>
  <c r="Z291" i="4" s="1"/>
  <c r="H291" i="1"/>
  <c r="H291" i="4" s="1"/>
  <c r="Y291" i="4" s="1"/>
  <c r="S291" i="1"/>
  <c r="S291" i="4" s="1"/>
  <c r="AJ291" i="4" s="1"/>
  <c r="T291" i="1"/>
  <c r="T291" i="4" s="1"/>
  <c r="AK291" i="4" s="1"/>
  <c r="J283" i="1"/>
  <c r="J283" i="4" s="1"/>
  <c r="AA283" i="4" s="1"/>
  <c r="R283" i="1"/>
  <c r="R283" i="4" s="1"/>
  <c r="AI283" i="4" s="1"/>
  <c r="M283" i="1"/>
  <c r="M283" i="4" s="1"/>
  <c r="AD283" i="4" s="1"/>
  <c r="U283" i="1"/>
  <c r="U283" i="4" s="1"/>
  <c r="AL283" i="4" s="1"/>
  <c r="O283" i="1"/>
  <c r="O283" i="4" s="1"/>
  <c r="AF283" i="4" s="1"/>
  <c r="I283" i="1"/>
  <c r="I283" i="4" s="1"/>
  <c r="Z283" i="4" s="1"/>
  <c r="T283" i="1"/>
  <c r="T283" i="4" s="1"/>
  <c r="AK283" i="4" s="1"/>
  <c r="K283" i="1"/>
  <c r="K283" i="4" s="1"/>
  <c r="AB283" i="4" s="1"/>
  <c r="V283" i="1"/>
  <c r="V283" i="4" s="1"/>
  <c r="AM283" i="4" s="1"/>
  <c r="N283" i="1"/>
  <c r="N283" i="4" s="1"/>
  <c r="AE283" i="4" s="1"/>
  <c r="L283" i="1"/>
  <c r="L283" i="4" s="1"/>
  <c r="AC283" i="4" s="1"/>
  <c r="G283" i="1"/>
  <c r="G283" i="4" s="1"/>
  <c r="X283" i="4" s="1"/>
  <c r="Q283" i="1"/>
  <c r="Q283" i="4" s="1"/>
  <c r="AH283" i="4" s="1"/>
  <c r="S283" i="1"/>
  <c r="S283" i="4" s="1"/>
  <c r="AJ283" i="4" s="1"/>
  <c r="F283" i="1"/>
  <c r="F283" i="4" s="1"/>
  <c r="W283" i="4" s="1"/>
  <c r="H283" i="1"/>
  <c r="H283" i="4" s="1"/>
  <c r="Y283" i="4" s="1"/>
  <c r="P283" i="1"/>
  <c r="P283" i="4" s="1"/>
  <c r="AG283" i="4" s="1"/>
  <c r="J275" i="1"/>
  <c r="J275" i="4" s="1"/>
  <c r="AA275" i="4" s="1"/>
  <c r="R275" i="1"/>
  <c r="R275" i="4" s="1"/>
  <c r="AI275" i="4" s="1"/>
  <c r="M275" i="1"/>
  <c r="M275" i="4" s="1"/>
  <c r="AD275" i="4" s="1"/>
  <c r="U275" i="1"/>
  <c r="U275" i="4" s="1"/>
  <c r="AL275" i="4" s="1"/>
  <c r="L275" i="1"/>
  <c r="L275" i="4" s="1"/>
  <c r="AC275" i="4" s="1"/>
  <c r="G275" i="1"/>
  <c r="G275" i="4" s="1"/>
  <c r="X275" i="4" s="1"/>
  <c r="Q275" i="1"/>
  <c r="Q275" i="4" s="1"/>
  <c r="AH275" i="4" s="1"/>
  <c r="H275" i="1"/>
  <c r="H275" i="4" s="1"/>
  <c r="Y275" i="4" s="1"/>
  <c r="S275" i="1"/>
  <c r="S275" i="4" s="1"/>
  <c r="AJ275" i="4" s="1"/>
  <c r="K275" i="1"/>
  <c r="K275" i="4" s="1"/>
  <c r="AB275" i="4" s="1"/>
  <c r="V275" i="1"/>
  <c r="V275" i="4" s="1"/>
  <c r="AM275" i="4" s="1"/>
  <c r="I275" i="1"/>
  <c r="I275" i="4" s="1"/>
  <c r="Z275" i="4" s="1"/>
  <c r="T275" i="1"/>
  <c r="T275" i="4" s="1"/>
  <c r="AK275" i="4" s="1"/>
  <c r="N275" i="1"/>
  <c r="N275" i="4" s="1"/>
  <c r="AE275" i="4" s="1"/>
  <c r="O275" i="1"/>
  <c r="O275" i="4" s="1"/>
  <c r="AF275" i="4" s="1"/>
  <c r="F275" i="1"/>
  <c r="F275" i="4" s="1"/>
  <c r="W275" i="4" s="1"/>
  <c r="K267" i="1"/>
  <c r="K267" i="4" s="1"/>
  <c r="AB267" i="4" s="1"/>
  <c r="S267" i="1"/>
  <c r="S267" i="4" s="1"/>
  <c r="AJ267" i="4" s="1"/>
  <c r="F267" i="1"/>
  <c r="F267" i="4" s="1"/>
  <c r="W267" i="4" s="1"/>
  <c r="N267" i="1"/>
  <c r="N267" i="4" s="1"/>
  <c r="AE267" i="4" s="1"/>
  <c r="V267" i="1"/>
  <c r="V267" i="4" s="1"/>
  <c r="AM267" i="4" s="1"/>
  <c r="P267" i="1"/>
  <c r="P267" i="4" s="1"/>
  <c r="AG267" i="4" s="1"/>
  <c r="I267" i="1"/>
  <c r="I267" i="4" s="1"/>
  <c r="Z267" i="4" s="1"/>
  <c r="T267" i="1"/>
  <c r="T267" i="4" s="1"/>
  <c r="AK267" i="4" s="1"/>
  <c r="L267" i="1"/>
  <c r="L267" i="4" s="1"/>
  <c r="AC267" i="4" s="1"/>
  <c r="R267" i="1"/>
  <c r="R267" i="4" s="1"/>
  <c r="AI267" i="4" s="1"/>
  <c r="G267" i="1"/>
  <c r="G267" i="4" s="1"/>
  <c r="X267" i="4" s="1"/>
  <c r="U267" i="1"/>
  <c r="U267" i="4" s="1"/>
  <c r="AL267" i="4" s="1"/>
  <c r="J267" i="1"/>
  <c r="J267" i="4" s="1"/>
  <c r="AA267" i="4" s="1"/>
  <c r="H267" i="1"/>
  <c r="H267" i="4" s="1"/>
  <c r="Y267" i="4" s="1"/>
  <c r="O267" i="1"/>
  <c r="O267" i="4" s="1"/>
  <c r="AF267" i="4" s="1"/>
  <c r="Q267" i="1"/>
  <c r="Q267" i="4" s="1"/>
  <c r="AH267" i="4" s="1"/>
  <c r="M267" i="1"/>
  <c r="M267" i="4" s="1"/>
  <c r="AD267" i="4" s="1"/>
  <c r="K259" i="1"/>
  <c r="K259" i="4" s="1"/>
  <c r="AB259" i="4" s="1"/>
  <c r="S259" i="1"/>
  <c r="S259" i="4" s="1"/>
  <c r="AJ259" i="4" s="1"/>
  <c r="F259" i="1"/>
  <c r="F259" i="4" s="1"/>
  <c r="W259" i="4" s="1"/>
  <c r="N259" i="1"/>
  <c r="N259" i="4" s="1"/>
  <c r="AE259" i="4" s="1"/>
  <c r="V259" i="1"/>
  <c r="V259" i="4" s="1"/>
  <c r="AM259" i="4" s="1"/>
  <c r="M259" i="1"/>
  <c r="M259" i="4" s="1"/>
  <c r="AD259" i="4" s="1"/>
  <c r="G259" i="1"/>
  <c r="G259" i="4" s="1"/>
  <c r="X259" i="4" s="1"/>
  <c r="Q259" i="1"/>
  <c r="Q259" i="4" s="1"/>
  <c r="AH259" i="4" s="1"/>
  <c r="T259" i="1"/>
  <c r="T259" i="4" s="1"/>
  <c r="AK259" i="4" s="1"/>
  <c r="L259" i="1"/>
  <c r="L259" i="4" s="1"/>
  <c r="AC259" i="4" s="1"/>
  <c r="O259" i="1"/>
  <c r="O259" i="4" s="1"/>
  <c r="AF259" i="4" s="1"/>
  <c r="R259" i="1"/>
  <c r="R259" i="4" s="1"/>
  <c r="AI259" i="4" s="1"/>
  <c r="P259" i="1"/>
  <c r="P259" i="4" s="1"/>
  <c r="AG259" i="4" s="1"/>
  <c r="H259" i="1"/>
  <c r="H259" i="4" s="1"/>
  <c r="Y259" i="4" s="1"/>
  <c r="U259" i="1"/>
  <c r="U259" i="4" s="1"/>
  <c r="AL259" i="4" s="1"/>
  <c r="J259" i="1"/>
  <c r="J259" i="4" s="1"/>
  <c r="AA259" i="4" s="1"/>
  <c r="K251" i="1"/>
  <c r="K251" i="4" s="1"/>
  <c r="AB251" i="4" s="1"/>
  <c r="S251" i="1"/>
  <c r="S251" i="4" s="1"/>
  <c r="AJ251" i="4" s="1"/>
  <c r="F251" i="1"/>
  <c r="F251" i="4" s="1"/>
  <c r="W251" i="4" s="1"/>
  <c r="N251" i="1"/>
  <c r="N251" i="4" s="1"/>
  <c r="AE251" i="4" s="1"/>
  <c r="V251" i="1"/>
  <c r="V251" i="4" s="1"/>
  <c r="AM251" i="4" s="1"/>
  <c r="J251" i="1"/>
  <c r="J251" i="4" s="1"/>
  <c r="AA251" i="4" s="1"/>
  <c r="U251" i="1"/>
  <c r="U251" i="4" s="1"/>
  <c r="AL251" i="4" s="1"/>
  <c r="O251" i="1"/>
  <c r="O251" i="4" s="1"/>
  <c r="AF251" i="4" s="1"/>
  <c r="M251" i="1"/>
  <c r="M251" i="4" s="1"/>
  <c r="AD251" i="4" s="1"/>
  <c r="G251" i="1"/>
  <c r="G251" i="4" s="1"/>
  <c r="X251" i="4" s="1"/>
  <c r="T251" i="1"/>
  <c r="T251" i="4" s="1"/>
  <c r="AK251" i="4" s="1"/>
  <c r="H251" i="1"/>
  <c r="H251" i="4" s="1"/>
  <c r="Y251" i="4" s="1"/>
  <c r="L251" i="1"/>
  <c r="L251" i="4" s="1"/>
  <c r="AC251" i="4" s="1"/>
  <c r="I251" i="1"/>
  <c r="I251" i="4" s="1"/>
  <c r="Z251" i="4" s="1"/>
  <c r="R251" i="1"/>
  <c r="R251" i="4" s="1"/>
  <c r="AI251" i="4" s="1"/>
  <c r="P251" i="1"/>
  <c r="P251" i="4" s="1"/>
  <c r="AG251" i="4" s="1"/>
  <c r="Q251" i="1"/>
  <c r="Q251" i="4" s="1"/>
  <c r="AH251" i="4" s="1"/>
  <c r="K243" i="1"/>
  <c r="K243" i="4" s="1"/>
  <c r="AB243" i="4" s="1"/>
  <c r="S243" i="1"/>
  <c r="S243" i="4" s="1"/>
  <c r="AJ243" i="4" s="1"/>
  <c r="F243" i="1"/>
  <c r="F243" i="4" s="1"/>
  <c r="W243" i="4" s="1"/>
  <c r="N243" i="1"/>
  <c r="N243" i="4" s="1"/>
  <c r="AE243" i="4" s="1"/>
  <c r="V243" i="1"/>
  <c r="V243" i="4" s="1"/>
  <c r="AM243" i="4" s="1"/>
  <c r="H243" i="1"/>
  <c r="H243" i="4" s="1"/>
  <c r="Y243" i="4" s="1"/>
  <c r="R243" i="1"/>
  <c r="R243" i="4" s="1"/>
  <c r="AI243" i="4" s="1"/>
  <c r="L243" i="1"/>
  <c r="L243" i="4" s="1"/>
  <c r="AC243" i="4" s="1"/>
  <c r="G243" i="1"/>
  <c r="G243" i="4" s="1"/>
  <c r="X243" i="4" s="1"/>
  <c r="U243" i="1"/>
  <c r="U243" i="4" s="1"/>
  <c r="AL243" i="4" s="1"/>
  <c r="O243" i="1"/>
  <c r="O243" i="4" s="1"/>
  <c r="AF243" i="4" s="1"/>
  <c r="P243" i="1"/>
  <c r="P243" i="4" s="1"/>
  <c r="AG243" i="4" s="1"/>
  <c r="T243" i="1"/>
  <c r="T243" i="4" s="1"/>
  <c r="AK243" i="4" s="1"/>
  <c r="Q243" i="1"/>
  <c r="Q243" i="4" s="1"/>
  <c r="AH243" i="4" s="1"/>
  <c r="I243" i="1"/>
  <c r="I243" i="4" s="1"/>
  <c r="Z243" i="4" s="1"/>
  <c r="J243" i="1"/>
  <c r="J243" i="4" s="1"/>
  <c r="AA243" i="4" s="1"/>
  <c r="K235" i="1"/>
  <c r="K235" i="4" s="1"/>
  <c r="AB235" i="4" s="1"/>
  <c r="S235" i="1"/>
  <c r="S235" i="4" s="1"/>
  <c r="AJ235" i="4" s="1"/>
  <c r="F235" i="1"/>
  <c r="F235" i="4" s="1"/>
  <c r="W235" i="4" s="1"/>
  <c r="N235" i="1"/>
  <c r="N235" i="4" s="1"/>
  <c r="AE235" i="4" s="1"/>
  <c r="V235" i="1"/>
  <c r="V235" i="4" s="1"/>
  <c r="AM235" i="4" s="1"/>
  <c r="P235" i="1"/>
  <c r="P235" i="4" s="1"/>
  <c r="AG235" i="4" s="1"/>
  <c r="I235" i="1"/>
  <c r="I235" i="4" s="1"/>
  <c r="Z235" i="4" s="1"/>
  <c r="T235" i="1"/>
  <c r="T235" i="4" s="1"/>
  <c r="AK235" i="4" s="1"/>
  <c r="G235" i="1"/>
  <c r="G235" i="4" s="1"/>
  <c r="X235" i="4" s="1"/>
  <c r="U235" i="1"/>
  <c r="U235" i="4" s="1"/>
  <c r="AL235" i="4" s="1"/>
  <c r="H235" i="1"/>
  <c r="H235" i="4" s="1"/>
  <c r="Y235" i="4" s="1"/>
  <c r="M235" i="1"/>
  <c r="M235" i="4" s="1"/>
  <c r="AD235" i="4" s="1"/>
  <c r="L235" i="1"/>
  <c r="L235" i="4" s="1"/>
  <c r="AC235" i="4" s="1"/>
  <c r="J235" i="1"/>
  <c r="J235" i="4" s="1"/>
  <c r="AA235" i="4" s="1"/>
  <c r="O235" i="1"/>
  <c r="O235" i="4" s="1"/>
  <c r="AF235" i="4" s="1"/>
  <c r="Q235" i="1"/>
  <c r="Q235" i="4" s="1"/>
  <c r="AH235" i="4" s="1"/>
  <c r="K227" i="1"/>
  <c r="K227" i="4" s="1"/>
  <c r="AB227" i="4" s="1"/>
  <c r="S227" i="1"/>
  <c r="S227" i="4" s="1"/>
  <c r="AJ227" i="4" s="1"/>
  <c r="F227" i="1"/>
  <c r="F227" i="4" s="1"/>
  <c r="W227" i="4" s="1"/>
  <c r="N227" i="1"/>
  <c r="N227" i="4" s="1"/>
  <c r="AE227" i="4" s="1"/>
  <c r="V227" i="1"/>
  <c r="V227" i="4" s="1"/>
  <c r="AM227" i="4" s="1"/>
  <c r="M227" i="1"/>
  <c r="M227" i="4" s="1"/>
  <c r="AD227" i="4" s="1"/>
  <c r="G227" i="1"/>
  <c r="G227" i="4" s="1"/>
  <c r="X227" i="4" s="1"/>
  <c r="Q227" i="1"/>
  <c r="Q227" i="4" s="1"/>
  <c r="AH227" i="4" s="1"/>
  <c r="O227" i="1"/>
  <c r="O227" i="4" s="1"/>
  <c r="AF227" i="4" s="1"/>
  <c r="P227" i="1"/>
  <c r="P227" i="4" s="1"/>
  <c r="AG227" i="4" s="1"/>
  <c r="R227" i="1"/>
  <c r="R227" i="4" s="1"/>
  <c r="AI227" i="4" s="1"/>
  <c r="H227" i="1"/>
  <c r="H227" i="4" s="1"/>
  <c r="Y227" i="4" s="1"/>
  <c r="I227" i="1"/>
  <c r="I227" i="4" s="1"/>
  <c r="Z227" i="4" s="1"/>
  <c r="L227" i="1"/>
  <c r="L227" i="4" s="1"/>
  <c r="AC227" i="4" s="1"/>
  <c r="J227" i="1"/>
  <c r="J227" i="4" s="1"/>
  <c r="AA227" i="4" s="1"/>
  <c r="U227" i="1"/>
  <c r="U227" i="4" s="1"/>
  <c r="AL227" i="4" s="1"/>
  <c r="T227" i="1"/>
  <c r="T227" i="4" s="1"/>
  <c r="AK227" i="4" s="1"/>
  <c r="K219" i="1"/>
  <c r="K219" i="4" s="1"/>
  <c r="AB219" i="4" s="1"/>
  <c r="S219" i="1"/>
  <c r="S219" i="4" s="1"/>
  <c r="AJ219" i="4" s="1"/>
  <c r="F219" i="1"/>
  <c r="F219" i="4" s="1"/>
  <c r="W219" i="4" s="1"/>
  <c r="N219" i="1"/>
  <c r="N219" i="4" s="1"/>
  <c r="AE219" i="4" s="1"/>
  <c r="V219" i="1"/>
  <c r="V219" i="4" s="1"/>
  <c r="AM219" i="4" s="1"/>
  <c r="J219" i="1"/>
  <c r="J219" i="4" s="1"/>
  <c r="AA219" i="4" s="1"/>
  <c r="U219" i="1"/>
  <c r="U219" i="4" s="1"/>
  <c r="AL219" i="4" s="1"/>
  <c r="O219" i="1"/>
  <c r="O219" i="4" s="1"/>
  <c r="AF219" i="4" s="1"/>
  <c r="H219" i="1"/>
  <c r="H219" i="4" s="1"/>
  <c r="Y219" i="4" s="1"/>
  <c r="I219" i="1"/>
  <c r="I219" i="4" s="1"/>
  <c r="Z219" i="4" s="1"/>
  <c r="R219" i="1"/>
  <c r="R219" i="4" s="1"/>
  <c r="AI219" i="4" s="1"/>
  <c r="L219" i="1"/>
  <c r="L219" i="4" s="1"/>
  <c r="AC219" i="4" s="1"/>
  <c r="M219" i="1"/>
  <c r="M219" i="4" s="1"/>
  <c r="AD219" i="4" s="1"/>
  <c r="Q219" i="1"/>
  <c r="Q219" i="4" s="1"/>
  <c r="AH219" i="4" s="1"/>
  <c r="P219" i="1"/>
  <c r="P219" i="4" s="1"/>
  <c r="AG219" i="4" s="1"/>
  <c r="G219" i="1"/>
  <c r="G219" i="4" s="1"/>
  <c r="X219" i="4" s="1"/>
  <c r="T219" i="1"/>
  <c r="T219" i="4" s="1"/>
  <c r="AK219" i="4" s="1"/>
  <c r="I211" i="1"/>
  <c r="I211" i="4" s="1"/>
  <c r="Z211" i="4" s="1"/>
  <c r="Q211" i="1"/>
  <c r="Q211" i="4" s="1"/>
  <c r="AH211" i="4" s="1"/>
  <c r="L211" i="1"/>
  <c r="L211" i="4" s="1"/>
  <c r="AC211" i="4" s="1"/>
  <c r="T211" i="1"/>
  <c r="T211" i="4" s="1"/>
  <c r="AK211" i="4" s="1"/>
  <c r="M211" i="1"/>
  <c r="M211" i="4" s="1"/>
  <c r="AD211" i="4" s="1"/>
  <c r="F211" i="1"/>
  <c r="F211" i="4" s="1"/>
  <c r="W211" i="4" s="1"/>
  <c r="P211" i="1"/>
  <c r="P211" i="4" s="1"/>
  <c r="AG211" i="4" s="1"/>
  <c r="K211" i="1"/>
  <c r="K211" i="4" s="1"/>
  <c r="AB211" i="4" s="1"/>
  <c r="R211" i="1"/>
  <c r="R211" i="4" s="1"/>
  <c r="AI211" i="4" s="1"/>
  <c r="H211" i="1"/>
  <c r="H211" i="4" s="1"/>
  <c r="Y211" i="4" s="1"/>
  <c r="J211" i="1"/>
  <c r="J211" i="4" s="1"/>
  <c r="AA211" i="4" s="1"/>
  <c r="S211" i="1"/>
  <c r="S211" i="4" s="1"/>
  <c r="AJ211" i="4" s="1"/>
  <c r="G211" i="1"/>
  <c r="G211" i="4" s="1"/>
  <c r="X211" i="4" s="1"/>
  <c r="O211" i="1"/>
  <c r="O211" i="4" s="1"/>
  <c r="AF211" i="4" s="1"/>
  <c r="N211" i="1"/>
  <c r="N211" i="4" s="1"/>
  <c r="AE211" i="4" s="1"/>
  <c r="U211" i="1"/>
  <c r="U211" i="4" s="1"/>
  <c r="AL211" i="4" s="1"/>
  <c r="V211" i="1"/>
  <c r="V211" i="4" s="1"/>
  <c r="AM211" i="4" s="1"/>
  <c r="I203" i="1"/>
  <c r="I203" i="4" s="1"/>
  <c r="Z203" i="4" s="1"/>
  <c r="Q203" i="1"/>
  <c r="Q203" i="4" s="1"/>
  <c r="AH203" i="4" s="1"/>
  <c r="L203" i="1"/>
  <c r="L203" i="4" s="1"/>
  <c r="AC203" i="4" s="1"/>
  <c r="T203" i="1"/>
  <c r="T203" i="4" s="1"/>
  <c r="AK203" i="4" s="1"/>
  <c r="J203" i="1"/>
  <c r="J203" i="4" s="1"/>
  <c r="AA203" i="4" s="1"/>
  <c r="U203" i="1"/>
  <c r="U203" i="4" s="1"/>
  <c r="AL203" i="4" s="1"/>
  <c r="N203" i="1"/>
  <c r="N203" i="4" s="1"/>
  <c r="AE203" i="4" s="1"/>
  <c r="F203" i="1"/>
  <c r="F203" i="4" s="1"/>
  <c r="W203" i="4" s="1"/>
  <c r="S203" i="1"/>
  <c r="S203" i="4" s="1"/>
  <c r="AJ203" i="4" s="1"/>
  <c r="K203" i="1"/>
  <c r="K203" i="4" s="1"/>
  <c r="AB203" i="4" s="1"/>
  <c r="M203" i="1"/>
  <c r="M203" i="4" s="1"/>
  <c r="AD203" i="4" s="1"/>
  <c r="O203" i="1"/>
  <c r="O203" i="4" s="1"/>
  <c r="AF203" i="4" s="1"/>
  <c r="P203" i="1"/>
  <c r="P203" i="4" s="1"/>
  <c r="AG203" i="4" s="1"/>
  <c r="R203" i="1"/>
  <c r="R203" i="4" s="1"/>
  <c r="AI203" i="4" s="1"/>
  <c r="V203" i="1"/>
  <c r="V203" i="4" s="1"/>
  <c r="AM203" i="4" s="1"/>
  <c r="G203" i="1"/>
  <c r="G203" i="4" s="1"/>
  <c r="X203" i="4" s="1"/>
  <c r="H203" i="1"/>
  <c r="H203" i="4" s="1"/>
  <c r="Y203" i="4" s="1"/>
  <c r="I195" i="1"/>
  <c r="I195" i="4" s="1"/>
  <c r="Z195" i="4" s="1"/>
  <c r="Q195" i="1"/>
  <c r="Q195" i="4" s="1"/>
  <c r="AH195" i="4" s="1"/>
  <c r="L195" i="1"/>
  <c r="L195" i="4" s="1"/>
  <c r="AC195" i="4" s="1"/>
  <c r="T195" i="1"/>
  <c r="T195" i="4" s="1"/>
  <c r="AK195" i="4" s="1"/>
  <c r="G195" i="1"/>
  <c r="G195" i="4" s="1"/>
  <c r="X195" i="4" s="1"/>
  <c r="R195" i="1"/>
  <c r="R195" i="4" s="1"/>
  <c r="AI195" i="4" s="1"/>
  <c r="K195" i="1"/>
  <c r="K195" i="4" s="1"/>
  <c r="AB195" i="4" s="1"/>
  <c r="V195" i="1"/>
  <c r="V195" i="4" s="1"/>
  <c r="AM195" i="4" s="1"/>
  <c r="N195" i="1"/>
  <c r="N195" i="4" s="1"/>
  <c r="AE195" i="4" s="1"/>
  <c r="S195" i="1"/>
  <c r="S195" i="4" s="1"/>
  <c r="AJ195" i="4" s="1"/>
  <c r="O195" i="1"/>
  <c r="O195" i="4" s="1"/>
  <c r="AF195" i="4" s="1"/>
  <c r="P195" i="1"/>
  <c r="P195" i="4" s="1"/>
  <c r="AG195" i="4" s="1"/>
  <c r="J195" i="1"/>
  <c r="J195" i="4" s="1"/>
  <c r="AA195" i="4" s="1"/>
  <c r="H195" i="1"/>
  <c r="H195" i="4" s="1"/>
  <c r="Y195" i="4" s="1"/>
  <c r="F195" i="1"/>
  <c r="F195" i="4" s="1"/>
  <c r="W195" i="4" s="1"/>
  <c r="M195" i="1"/>
  <c r="M195" i="4" s="1"/>
  <c r="AD195" i="4" s="1"/>
  <c r="U195" i="1"/>
  <c r="U195" i="4" s="1"/>
  <c r="AL195" i="4" s="1"/>
  <c r="I187" i="1"/>
  <c r="I187" i="4" s="1"/>
  <c r="Z187" i="4" s="1"/>
  <c r="Q187" i="1"/>
  <c r="Q187" i="4" s="1"/>
  <c r="AH187" i="4" s="1"/>
  <c r="L187" i="1"/>
  <c r="L187" i="4" s="1"/>
  <c r="AC187" i="4" s="1"/>
  <c r="T187" i="1"/>
  <c r="T187" i="4" s="1"/>
  <c r="AK187" i="4" s="1"/>
  <c r="O187" i="1"/>
  <c r="O187" i="4" s="1"/>
  <c r="AF187" i="4" s="1"/>
  <c r="H187" i="1"/>
  <c r="H187" i="4" s="1"/>
  <c r="Y187" i="4" s="1"/>
  <c r="S187" i="1"/>
  <c r="S187" i="4" s="1"/>
  <c r="AJ187" i="4" s="1"/>
  <c r="G187" i="1"/>
  <c r="G187" i="4" s="1"/>
  <c r="X187" i="4" s="1"/>
  <c r="V187" i="1"/>
  <c r="V187" i="4" s="1"/>
  <c r="AM187" i="4" s="1"/>
  <c r="M187" i="1"/>
  <c r="M187" i="4" s="1"/>
  <c r="AD187" i="4" s="1"/>
  <c r="R187" i="1"/>
  <c r="R187" i="4" s="1"/>
  <c r="AI187" i="4" s="1"/>
  <c r="U187" i="1"/>
  <c r="U187" i="4" s="1"/>
  <c r="AL187" i="4" s="1"/>
  <c r="J187" i="1"/>
  <c r="J187" i="4" s="1"/>
  <c r="AA187" i="4" s="1"/>
  <c r="K187" i="1"/>
  <c r="K187" i="4" s="1"/>
  <c r="AB187" i="4" s="1"/>
  <c r="P187" i="1"/>
  <c r="P187" i="4" s="1"/>
  <c r="AG187" i="4" s="1"/>
  <c r="N187" i="1"/>
  <c r="N187" i="4" s="1"/>
  <c r="AE187" i="4" s="1"/>
  <c r="F187" i="1"/>
  <c r="F187" i="4" s="1"/>
  <c r="W187" i="4" s="1"/>
  <c r="I179" i="1"/>
  <c r="I179" i="4" s="1"/>
  <c r="Z179" i="4" s="1"/>
  <c r="Q179" i="1"/>
  <c r="Q179" i="4" s="1"/>
  <c r="AH179" i="4" s="1"/>
  <c r="L179" i="1"/>
  <c r="L179" i="4" s="1"/>
  <c r="AC179" i="4" s="1"/>
  <c r="T179" i="1"/>
  <c r="T179" i="4" s="1"/>
  <c r="AK179" i="4" s="1"/>
  <c r="M179" i="1"/>
  <c r="M179" i="4" s="1"/>
  <c r="AD179" i="4" s="1"/>
  <c r="F179" i="1"/>
  <c r="F179" i="4" s="1"/>
  <c r="W179" i="4" s="1"/>
  <c r="P179" i="1"/>
  <c r="P179" i="4" s="1"/>
  <c r="AG179" i="4" s="1"/>
  <c r="O179" i="1"/>
  <c r="O179" i="4" s="1"/>
  <c r="AF179" i="4" s="1"/>
  <c r="G179" i="1"/>
  <c r="G179" i="4" s="1"/>
  <c r="X179" i="4" s="1"/>
  <c r="U179" i="1"/>
  <c r="U179" i="4" s="1"/>
  <c r="AL179" i="4" s="1"/>
  <c r="V179" i="1"/>
  <c r="V179" i="4" s="1"/>
  <c r="AM179" i="4" s="1"/>
  <c r="H179" i="1"/>
  <c r="H179" i="4" s="1"/>
  <c r="Y179" i="4" s="1"/>
  <c r="J179" i="1"/>
  <c r="J179" i="4" s="1"/>
  <c r="AA179" i="4" s="1"/>
  <c r="K179" i="1"/>
  <c r="K179" i="4" s="1"/>
  <c r="AB179" i="4" s="1"/>
  <c r="N179" i="1"/>
  <c r="N179" i="4" s="1"/>
  <c r="AE179" i="4" s="1"/>
  <c r="R179" i="1"/>
  <c r="R179" i="4" s="1"/>
  <c r="AI179" i="4" s="1"/>
  <c r="S179" i="1"/>
  <c r="S179" i="4" s="1"/>
  <c r="AJ179" i="4" s="1"/>
  <c r="I171" i="1"/>
  <c r="I171" i="4" s="1"/>
  <c r="Z171" i="4" s="1"/>
  <c r="Q171" i="1"/>
  <c r="Q171" i="4" s="1"/>
  <c r="AH171" i="4" s="1"/>
  <c r="L171" i="1"/>
  <c r="L171" i="4" s="1"/>
  <c r="AC171" i="4" s="1"/>
  <c r="T171" i="1"/>
  <c r="T171" i="4" s="1"/>
  <c r="AK171" i="4" s="1"/>
  <c r="J171" i="1"/>
  <c r="J171" i="4" s="1"/>
  <c r="AA171" i="4" s="1"/>
  <c r="U171" i="1"/>
  <c r="U171" i="4" s="1"/>
  <c r="AL171" i="4" s="1"/>
  <c r="N171" i="1"/>
  <c r="N171" i="4" s="1"/>
  <c r="AE171" i="4" s="1"/>
  <c r="H171" i="1"/>
  <c r="H171" i="4" s="1"/>
  <c r="Y171" i="4" s="1"/>
  <c r="O171" i="1"/>
  <c r="O171" i="4" s="1"/>
  <c r="AF171" i="4" s="1"/>
  <c r="F171" i="1"/>
  <c r="F171" i="4" s="1"/>
  <c r="W171" i="4" s="1"/>
  <c r="G171" i="1"/>
  <c r="G171" i="4" s="1"/>
  <c r="X171" i="4" s="1"/>
  <c r="P171" i="1"/>
  <c r="P171" i="4" s="1"/>
  <c r="AG171" i="4" s="1"/>
  <c r="R171" i="1"/>
  <c r="R171" i="4" s="1"/>
  <c r="AI171" i="4" s="1"/>
  <c r="S171" i="1"/>
  <c r="S171" i="4" s="1"/>
  <c r="AJ171" i="4" s="1"/>
  <c r="V171" i="1"/>
  <c r="V171" i="4" s="1"/>
  <c r="AM171" i="4" s="1"/>
  <c r="K171" i="1"/>
  <c r="K171" i="4" s="1"/>
  <c r="AB171" i="4" s="1"/>
  <c r="M171" i="1"/>
  <c r="M171" i="4" s="1"/>
  <c r="AD171" i="4" s="1"/>
  <c r="I163" i="1"/>
  <c r="I163" i="4" s="1"/>
  <c r="Z163" i="4" s="1"/>
  <c r="Q163" i="1"/>
  <c r="Q163" i="4" s="1"/>
  <c r="AH163" i="4" s="1"/>
  <c r="L163" i="1"/>
  <c r="L163" i="4" s="1"/>
  <c r="AC163" i="4" s="1"/>
  <c r="T163" i="1"/>
  <c r="T163" i="4" s="1"/>
  <c r="AK163" i="4" s="1"/>
  <c r="G163" i="1"/>
  <c r="G163" i="4" s="1"/>
  <c r="X163" i="4" s="1"/>
  <c r="R163" i="1"/>
  <c r="R163" i="4" s="1"/>
  <c r="AI163" i="4" s="1"/>
  <c r="K163" i="1"/>
  <c r="K163" i="4" s="1"/>
  <c r="AB163" i="4" s="1"/>
  <c r="V163" i="1"/>
  <c r="V163" i="4" s="1"/>
  <c r="AM163" i="4" s="1"/>
  <c r="M163" i="1"/>
  <c r="M163" i="4" s="1"/>
  <c r="AD163" i="4" s="1"/>
  <c r="N163" i="1"/>
  <c r="N163" i="4" s="1"/>
  <c r="AE163" i="4" s="1"/>
  <c r="O163" i="1"/>
  <c r="O163" i="4" s="1"/>
  <c r="AF163" i="4" s="1"/>
  <c r="P163" i="1"/>
  <c r="P163" i="4" s="1"/>
  <c r="AG163" i="4" s="1"/>
  <c r="F163" i="1"/>
  <c r="F163" i="4" s="1"/>
  <c r="W163" i="4" s="1"/>
  <c r="U163" i="1"/>
  <c r="U163" i="4" s="1"/>
  <c r="AL163" i="4" s="1"/>
  <c r="H163" i="1"/>
  <c r="H163" i="4" s="1"/>
  <c r="Y163" i="4" s="1"/>
  <c r="J163" i="1"/>
  <c r="J163" i="4" s="1"/>
  <c r="AA163" i="4" s="1"/>
  <c r="S163" i="1"/>
  <c r="S163" i="4" s="1"/>
  <c r="AJ163" i="4" s="1"/>
  <c r="I155" i="1"/>
  <c r="I155" i="4" s="1"/>
  <c r="Z155" i="4" s="1"/>
  <c r="Q155" i="1"/>
  <c r="Q155" i="4" s="1"/>
  <c r="AH155" i="4" s="1"/>
  <c r="L155" i="1"/>
  <c r="L155" i="4" s="1"/>
  <c r="AC155" i="4" s="1"/>
  <c r="T155" i="1"/>
  <c r="T155" i="4" s="1"/>
  <c r="AK155" i="4" s="1"/>
  <c r="O155" i="1"/>
  <c r="O155" i="4" s="1"/>
  <c r="AF155" i="4" s="1"/>
  <c r="H155" i="1"/>
  <c r="H155" i="4" s="1"/>
  <c r="Y155" i="4" s="1"/>
  <c r="S155" i="1"/>
  <c r="S155" i="4" s="1"/>
  <c r="AJ155" i="4" s="1"/>
  <c r="F155" i="1"/>
  <c r="F155" i="4" s="1"/>
  <c r="W155" i="4" s="1"/>
  <c r="U155" i="1"/>
  <c r="U155" i="4" s="1"/>
  <c r="AL155" i="4" s="1"/>
  <c r="G155" i="1"/>
  <c r="G155" i="4" s="1"/>
  <c r="X155" i="4" s="1"/>
  <c r="V155" i="1"/>
  <c r="V155" i="4" s="1"/>
  <c r="AM155" i="4" s="1"/>
  <c r="J155" i="1"/>
  <c r="J155" i="4" s="1"/>
  <c r="AA155" i="4" s="1"/>
  <c r="K155" i="1"/>
  <c r="K155" i="4" s="1"/>
  <c r="AB155" i="4" s="1"/>
  <c r="N155" i="1"/>
  <c r="N155" i="4" s="1"/>
  <c r="AE155" i="4" s="1"/>
  <c r="P155" i="1"/>
  <c r="P155" i="4" s="1"/>
  <c r="AG155" i="4" s="1"/>
  <c r="M155" i="1"/>
  <c r="M155" i="4" s="1"/>
  <c r="AD155" i="4" s="1"/>
  <c r="R155" i="1"/>
  <c r="R155" i="4" s="1"/>
  <c r="AI155" i="4" s="1"/>
  <c r="I147" i="1"/>
  <c r="I147" i="4" s="1"/>
  <c r="Z147" i="4" s="1"/>
  <c r="Q147" i="1"/>
  <c r="Q147" i="4" s="1"/>
  <c r="AH147" i="4" s="1"/>
  <c r="L147" i="1"/>
  <c r="L147" i="4" s="1"/>
  <c r="AC147" i="4" s="1"/>
  <c r="T147" i="1"/>
  <c r="T147" i="4" s="1"/>
  <c r="AK147" i="4" s="1"/>
  <c r="M147" i="1"/>
  <c r="M147" i="4" s="1"/>
  <c r="AD147" i="4" s="1"/>
  <c r="F147" i="1"/>
  <c r="F147" i="4" s="1"/>
  <c r="W147" i="4" s="1"/>
  <c r="P147" i="1"/>
  <c r="P147" i="4" s="1"/>
  <c r="AG147" i="4" s="1"/>
  <c r="N147" i="1"/>
  <c r="N147" i="4" s="1"/>
  <c r="AE147" i="4" s="1"/>
  <c r="O147" i="1"/>
  <c r="O147" i="4" s="1"/>
  <c r="AF147" i="4" s="1"/>
  <c r="R147" i="1"/>
  <c r="R147" i="4" s="1"/>
  <c r="AI147" i="4" s="1"/>
  <c r="S147" i="1"/>
  <c r="S147" i="4" s="1"/>
  <c r="AJ147" i="4" s="1"/>
  <c r="H147" i="1"/>
  <c r="H147" i="4" s="1"/>
  <c r="Y147" i="4" s="1"/>
  <c r="V147" i="1"/>
  <c r="V147" i="4" s="1"/>
  <c r="AM147" i="4" s="1"/>
  <c r="J147" i="1"/>
  <c r="J147" i="4" s="1"/>
  <c r="AA147" i="4" s="1"/>
  <c r="G147" i="1"/>
  <c r="G147" i="4" s="1"/>
  <c r="X147" i="4" s="1"/>
  <c r="K147" i="1"/>
  <c r="K147" i="4" s="1"/>
  <c r="AB147" i="4" s="1"/>
  <c r="U147" i="1"/>
  <c r="U147" i="4" s="1"/>
  <c r="AL147" i="4" s="1"/>
  <c r="I139" i="1"/>
  <c r="I139" i="4" s="1"/>
  <c r="Z139" i="4" s="1"/>
  <c r="Q139" i="1"/>
  <c r="Q139" i="4" s="1"/>
  <c r="AH139" i="4" s="1"/>
  <c r="L139" i="1"/>
  <c r="L139" i="4" s="1"/>
  <c r="AC139" i="4" s="1"/>
  <c r="T139" i="1"/>
  <c r="T139" i="4" s="1"/>
  <c r="AK139" i="4" s="1"/>
  <c r="O139" i="1"/>
  <c r="O139" i="4" s="1"/>
  <c r="AF139" i="4" s="1"/>
  <c r="J139" i="1"/>
  <c r="J139" i="4" s="1"/>
  <c r="AA139" i="4" s="1"/>
  <c r="U139" i="1"/>
  <c r="U139" i="4" s="1"/>
  <c r="AL139" i="4" s="1"/>
  <c r="K139" i="1"/>
  <c r="K139" i="4" s="1"/>
  <c r="AB139" i="4" s="1"/>
  <c r="V139" i="1"/>
  <c r="V139" i="4" s="1"/>
  <c r="AM139" i="4" s="1"/>
  <c r="N139" i="1"/>
  <c r="N139" i="4" s="1"/>
  <c r="AE139" i="4" s="1"/>
  <c r="G139" i="1"/>
  <c r="G139" i="4" s="1"/>
  <c r="X139" i="4" s="1"/>
  <c r="H139" i="1"/>
  <c r="H139" i="4" s="1"/>
  <c r="Y139" i="4" s="1"/>
  <c r="M139" i="1"/>
  <c r="M139" i="4" s="1"/>
  <c r="AD139" i="4" s="1"/>
  <c r="P139" i="1"/>
  <c r="P139" i="4" s="1"/>
  <c r="AG139" i="4" s="1"/>
  <c r="S139" i="1"/>
  <c r="S139" i="4" s="1"/>
  <c r="AJ139" i="4" s="1"/>
  <c r="F139" i="1"/>
  <c r="F139" i="4" s="1"/>
  <c r="W139" i="4" s="1"/>
  <c r="R139" i="1"/>
  <c r="R139" i="4" s="1"/>
  <c r="AI139" i="4" s="1"/>
  <c r="I131" i="1"/>
  <c r="I131" i="4" s="1"/>
  <c r="Z131" i="4" s="1"/>
  <c r="Q131" i="1"/>
  <c r="Q131" i="4" s="1"/>
  <c r="AH131" i="4" s="1"/>
  <c r="L131" i="1"/>
  <c r="L131" i="4" s="1"/>
  <c r="AC131" i="4" s="1"/>
  <c r="T131" i="1"/>
  <c r="T131" i="4" s="1"/>
  <c r="AK131" i="4" s="1"/>
  <c r="M131" i="1"/>
  <c r="M131" i="4" s="1"/>
  <c r="AD131" i="4" s="1"/>
  <c r="G131" i="1"/>
  <c r="G131" i="4" s="1"/>
  <c r="X131" i="4" s="1"/>
  <c r="R131" i="1"/>
  <c r="R131" i="4" s="1"/>
  <c r="AI131" i="4" s="1"/>
  <c r="H131" i="1"/>
  <c r="H131" i="4" s="1"/>
  <c r="Y131" i="4" s="1"/>
  <c r="S131" i="1"/>
  <c r="S131" i="4" s="1"/>
  <c r="AJ131" i="4" s="1"/>
  <c r="K131" i="1"/>
  <c r="K131" i="4" s="1"/>
  <c r="AB131" i="4" s="1"/>
  <c r="V131" i="1"/>
  <c r="V131" i="4" s="1"/>
  <c r="AM131" i="4" s="1"/>
  <c r="O131" i="1"/>
  <c r="O131" i="4" s="1"/>
  <c r="AF131" i="4" s="1"/>
  <c r="P131" i="1"/>
  <c r="P131" i="4" s="1"/>
  <c r="AG131" i="4" s="1"/>
  <c r="U131" i="1"/>
  <c r="U131" i="4" s="1"/>
  <c r="AL131" i="4" s="1"/>
  <c r="F131" i="1"/>
  <c r="F131" i="4" s="1"/>
  <c r="W131" i="4" s="1"/>
  <c r="J131" i="1"/>
  <c r="J131" i="4" s="1"/>
  <c r="AA131" i="4" s="1"/>
  <c r="N131" i="1"/>
  <c r="N131" i="4" s="1"/>
  <c r="AE131" i="4" s="1"/>
  <c r="K123" i="1"/>
  <c r="K123" i="4" s="1"/>
  <c r="AB123" i="4" s="1"/>
  <c r="S123" i="1"/>
  <c r="S123" i="4" s="1"/>
  <c r="AJ123" i="4" s="1"/>
  <c r="F123" i="1"/>
  <c r="F123" i="4" s="1"/>
  <c r="W123" i="4" s="1"/>
  <c r="N123" i="1"/>
  <c r="N123" i="4" s="1"/>
  <c r="AE123" i="4" s="1"/>
  <c r="V123" i="1"/>
  <c r="V123" i="4" s="1"/>
  <c r="AM123" i="4" s="1"/>
  <c r="L123" i="1"/>
  <c r="L123" i="4" s="1"/>
  <c r="AC123" i="4" s="1"/>
  <c r="P123" i="1"/>
  <c r="P123" i="4" s="1"/>
  <c r="AG123" i="4" s="1"/>
  <c r="Q123" i="1"/>
  <c r="Q123" i="4" s="1"/>
  <c r="AH123" i="4" s="1"/>
  <c r="I123" i="1"/>
  <c r="I123" i="4" s="1"/>
  <c r="Z123" i="4" s="1"/>
  <c r="J123" i="1"/>
  <c r="J123" i="4" s="1"/>
  <c r="AA123" i="4" s="1"/>
  <c r="O123" i="1"/>
  <c r="O123" i="4" s="1"/>
  <c r="AF123" i="4" s="1"/>
  <c r="T123" i="1"/>
  <c r="T123" i="4" s="1"/>
  <c r="AK123" i="4" s="1"/>
  <c r="U123" i="1"/>
  <c r="U123" i="4" s="1"/>
  <c r="AL123" i="4" s="1"/>
  <c r="H123" i="1"/>
  <c r="H123" i="4" s="1"/>
  <c r="Y123" i="4" s="1"/>
  <c r="M123" i="1"/>
  <c r="M123" i="4" s="1"/>
  <c r="AD123" i="4" s="1"/>
  <c r="G123" i="1"/>
  <c r="G123" i="4" s="1"/>
  <c r="X123" i="4" s="1"/>
  <c r="R123" i="1"/>
  <c r="R123" i="4" s="1"/>
  <c r="AI123" i="4" s="1"/>
  <c r="K115" i="1"/>
  <c r="K115" i="4" s="1"/>
  <c r="AB115" i="4" s="1"/>
  <c r="S115" i="1"/>
  <c r="S115" i="4" s="1"/>
  <c r="AJ115" i="4" s="1"/>
  <c r="F115" i="1"/>
  <c r="F115" i="4" s="1"/>
  <c r="W115" i="4" s="1"/>
  <c r="N115" i="1"/>
  <c r="N115" i="4" s="1"/>
  <c r="AE115" i="4" s="1"/>
  <c r="V115" i="1"/>
  <c r="V115" i="4" s="1"/>
  <c r="AM115" i="4" s="1"/>
  <c r="I115" i="1"/>
  <c r="I115" i="4" s="1"/>
  <c r="Z115" i="4" s="1"/>
  <c r="T115" i="1"/>
  <c r="T115" i="4" s="1"/>
  <c r="AK115" i="4" s="1"/>
  <c r="M115" i="1"/>
  <c r="M115" i="4" s="1"/>
  <c r="AD115" i="4" s="1"/>
  <c r="J115" i="1"/>
  <c r="J115" i="4" s="1"/>
  <c r="AA115" i="4" s="1"/>
  <c r="Q115" i="1"/>
  <c r="Q115" i="4" s="1"/>
  <c r="AH115" i="4" s="1"/>
  <c r="R115" i="1"/>
  <c r="R115" i="4" s="1"/>
  <c r="AI115" i="4" s="1"/>
  <c r="H115" i="1"/>
  <c r="H115" i="4" s="1"/>
  <c r="Y115" i="4" s="1"/>
  <c r="O115" i="1"/>
  <c r="O115" i="4" s="1"/>
  <c r="AF115" i="4" s="1"/>
  <c r="P115" i="1"/>
  <c r="P115" i="4" s="1"/>
  <c r="AG115" i="4" s="1"/>
  <c r="U115" i="1"/>
  <c r="U115" i="4" s="1"/>
  <c r="AL115" i="4" s="1"/>
  <c r="G115" i="1"/>
  <c r="G115" i="4" s="1"/>
  <c r="X115" i="4" s="1"/>
  <c r="L115" i="1"/>
  <c r="L115" i="4" s="1"/>
  <c r="AC115" i="4" s="1"/>
  <c r="K107" i="1"/>
  <c r="K107" i="4" s="1"/>
  <c r="AB107" i="4" s="1"/>
  <c r="S107" i="1"/>
  <c r="S107" i="4" s="1"/>
  <c r="AJ107" i="4" s="1"/>
  <c r="F107" i="1"/>
  <c r="F107" i="4" s="1"/>
  <c r="W107" i="4" s="1"/>
  <c r="N107" i="1"/>
  <c r="N107" i="4" s="1"/>
  <c r="AE107" i="4" s="1"/>
  <c r="V107" i="1"/>
  <c r="V107" i="4" s="1"/>
  <c r="AM107" i="4" s="1"/>
  <c r="G107" i="1"/>
  <c r="G107" i="4" s="1"/>
  <c r="X107" i="4" s="1"/>
  <c r="Q107" i="1"/>
  <c r="Q107" i="4" s="1"/>
  <c r="AH107" i="4" s="1"/>
  <c r="J107" i="1"/>
  <c r="J107" i="4" s="1"/>
  <c r="AA107" i="4" s="1"/>
  <c r="U107" i="1"/>
  <c r="U107" i="4" s="1"/>
  <c r="AL107" i="4" s="1"/>
  <c r="R107" i="1"/>
  <c r="R107" i="4" s="1"/>
  <c r="AI107" i="4" s="1"/>
  <c r="L107" i="1"/>
  <c r="L107" i="4" s="1"/>
  <c r="AC107" i="4" s="1"/>
  <c r="M107" i="1"/>
  <c r="M107" i="4" s="1"/>
  <c r="AD107" i="4" s="1"/>
  <c r="P107" i="1"/>
  <c r="P107" i="4" s="1"/>
  <c r="AG107" i="4" s="1"/>
  <c r="H107" i="1"/>
  <c r="H107" i="4" s="1"/>
  <c r="Y107" i="4" s="1"/>
  <c r="I107" i="1"/>
  <c r="I107" i="4" s="1"/>
  <c r="Z107" i="4" s="1"/>
  <c r="O107" i="1"/>
  <c r="O107" i="4" s="1"/>
  <c r="AF107" i="4" s="1"/>
  <c r="T107" i="1"/>
  <c r="T107" i="4" s="1"/>
  <c r="AK107" i="4" s="1"/>
  <c r="G99" i="1"/>
  <c r="G99" i="4" s="1"/>
  <c r="X99" i="4" s="1"/>
  <c r="O99" i="1"/>
  <c r="O99" i="4" s="1"/>
  <c r="AF99" i="4" s="1"/>
  <c r="J99" i="1"/>
  <c r="J99" i="4" s="1"/>
  <c r="AA99" i="4" s="1"/>
  <c r="R99" i="1"/>
  <c r="R99" i="4" s="1"/>
  <c r="AI99" i="4" s="1"/>
  <c r="P99" i="1"/>
  <c r="P99" i="4" s="1"/>
  <c r="AG99" i="4" s="1"/>
  <c r="I99" i="1"/>
  <c r="I99" i="4" s="1"/>
  <c r="Z99" i="4" s="1"/>
  <c r="T99" i="1"/>
  <c r="T99" i="4" s="1"/>
  <c r="AK99" i="4" s="1"/>
  <c r="Q99" i="1"/>
  <c r="Q99" i="4" s="1"/>
  <c r="AH99" i="4" s="1"/>
  <c r="H99" i="1"/>
  <c r="H99" i="4" s="1"/>
  <c r="Y99" i="4" s="1"/>
  <c r="V99" i="1"/>
  <c r="V99" i="4" s="1"/>
  <c r="AM99" i="4" s="1"/>
  <c r="M99" i="1"/>
  <c r="M99" i="4" s="1"/>
  <c r="AD99" i="4" s="1"/>
  <c r="N99" i="1"/>
  <c r="N99" i="4" s="1"/>
  <c r="AE99" i="4" s="1"/>
  <c r="U99" i="1"/>
  <c r="U99" i="4" s="1"/>
  <c r="AL99" i="4" s="1"/>
  <c r="F99" i="1"/>
  <c r="F99" i="4" s="1"/>
  <c r="W99" i="4" s="1"/>
  <c r="K99" i="1"/>
  <c r="K99" i="4" s="1"/>
  <c r="AB99" i="4" s="1"/>
  <c r="L99" i="1"/>
  <c r="L99" i="4" s="1"/>
  <c r="AC99" i="4" s="1"/>
  <c r="S99" i="1"/>
  <c r="S99" i="4" s="1"/>
  <c r="AJ99" i="4" s="1"/>
  <c r="G91" i="1"/>
  <c r="G91" i="4" s="1"/>
  <c r="X91" i="4" s="1"/>
  <c r="O91" i="1"/>
  <c r="O91" i="4" s="1"/>
  <c r="AF91" i="4" s="1"/>
  <c r="J91" i="1"/>
  <c r="J91" i="4" s="1"/>
  <c r="AA91" i="4" s="1"/>
  <c r="R91" i="1"/>
  <c r="R91" i="4" s="1"/>
  <c r="AI91" i="4" s="1"/>
  <c r="M91" i="1"/>
  <c r="M91" i="4" s="1"/>
  <c r="AD91" i="4" s="1"/>
  <c r="F91" i="1"/>
  <c r="F91" i="4" s="1"/>
  <c r="W91" i="4" s="1"/>
  <c r="Q91" i="1"/>
  <c r="Q91" i="4" s="1"/>
  <c r="AH91" i="4" s="1"/>
  <c r="S91" i="1"/>
  <c r="S91" i="4" s="1"/>
  <c r="AJ91" i="4" s="1"/>
  <c r="K91" i="1"/>
  <c r="K91" i="4" s="1"/>
  <c r="AB91" i="4" s="1"/>
  <c r="L91" i="1"/>
  <c r="L91" i="4" s="1"/>
  <c r="AC91" i="4" s="1"/>
  <c r="P91" i="1"/>
  <c r="P91" i="4" s="1"/>
  <c r="AG91" i="4" s="1"/>
  <c r="T91" i="1"/>
  <c r="T91" i="4" s="1"/>
  <c r="AK91" i="4" s="1"/>
  <c r="U91" i="1"/>
  <c r="U91" i="4" s="1"/>
  <c r="AL91" i="4" s="1"/>
  <c r="H91" i="1"/>
  <c r="H91" i="4" s="1"/>
  <c r="Y91" i="4" s="1"/>
  <c r="I91" i="1"/>
  <c r="I91" i="4" s="1"/>
  <c r="Z91" i="4" s="1"/>
  <c r="N91" i="1"/>
  <c r="N91" i="4" s="1"/>
  <c r="AE91" i="4" s="1"/>
  <c r="V91" i="1"/>
  <c r="V91" i="4" s="1"/>
  <c r="AM91" i="4" s="1"/>
  <c r="G83" i="1"/>
  <c r="G83" i="4" s="1"/>
  <c r="X83" i="4" s="1"/>
  <c r="O83" i="1"/>
  <c r="O83" i="4" s="1"/>
  <c r="AF83" i="4" s="1"/>
  <c r="J83" i="1"/>
  <c r="J83" i="4" s="1"/>
  <c r="AA83" i="4" s="1"/>
  <c r="R83" i="1"/>
  <c r="R83" i="4" s="1"/>
  <c r="AI83" i="4" s="1"/>
  <c r="K83" i="1"/>
  <c r="K83" i="4" s="1"/>
  <c r="AB83" i="4" s="1"/>
  <c r="U83" i="1"/>
  <c r="U83" i="4" s="1"/>
  <c r="AL83" i="4" s="1"/>
  <c r="N83" i="1"/>
  <c r="N83" i="4" s="1"/>
  <c r="AE83" i="4" s="1"/>
  <c r="L83" i="1"/>
  <c r="L83" i="4" s="1"/>
  <c r="AC83" i="4" s="1"/>
  <c r="S83" i="1"/>
  <c r="S83" i="4" s="1"/>
  <c r="AJ83" i="4" s="1"/>
  <c r="F83" i="1"/>
  <c r="F83" i="4" s="1"/>
  <c r="W83" i="4" s="1"/>
  <c r="T83" i="1"/>
  <c r="T83" i="4" s="1"/>
  <c r="AK83" i="4" s="1"/>
  <c r="I83" i="1"/>
  <c r="I83" i="4" s="1"/>
  <c r="Z83" i="4" s="1"/>
  <c r="M83" i="1"/>
  <c r="M83" i="4" s="1"/>
  <c r="AD83" i="4" s="1"/>
  <c r="P83" i="1"/>
  <c r="P83" i="4" s="1"/>
  <c r="AG83" i="4" s="1"/>
  <c r="V83" i="1"/>
  <c r="V83" i="4" s="1"/>
  <c r="AM83" i="4" s="1"/>
  <c r="H83" i="1"/>
  <c r="H83" i="4" s="1"/>
  <c r="Y83" i="4" s="1"/>
  <c r="Q83" i="1"/>
  <c r="Q83" i="4" s="1"/>
  <c r="AH83" i="4" s="1"/>
  <c r="G75" i="1"/>
  <c r="G75" i="4" s="1"/>
  <c r="X75" i="4" s="1"/>
  <c r="O75" i="1"/>
  <c r="O75" i="4" s="1"/>
  <c r="AF75" i="4" s="1"/>
  <c r="J75" i="1"/>
  <c r="J75" i="4" s="1"/>
  <c r="AA75" i="4" s="1"/>
  <c r="R75" i="1"/>
  <c r="R75" i="4" s="1"/>
  <c r="AI75" i="4" s="1"/>
  <c r="H75" i="1"/>
  <c r="H75" i="4" s="1"/>
  <c r="Y75" i="4" s="1"/>
  <c r="S75" i="1"/>
  <c r="S75" i="4" s="1"/>
  <c r="AJ75" i="4" s="1"/>
  <c r="L75" i="1"/>
  <c r="L75" i="4" s="1"/>
  <c r="AC75" i="4" s="1"/>
  <c r="V75" i="1"/>
  <c r="V75" i="4" s="1"/>
  <c r="AM75" i="4" s="1"/>
  <c r="T75" i="1"/>
  <c r="T75" i="4" s="1"/>
  <c r="AK75" i="4" s="1"/>
  <c r="M75" i="1"/>
  <c r="M75" i="4" s="1"/>
  <c r="AD75" i="4" s="1"/>
  <c r="N75" i="1"/>
  <c r="N75" i="4" s="1"/>
  <c r="AE75" i="4" s="1"/>
  <c r="Q75" i="1"/>
  <c r="Q75" i="4" s="1"/>
  <c r="AH75" i="4" s="1"/>
  <c r="U75" i="1"/>
  <c r="U75" i="4" s="1"/>
  <c r="AL75" i="4" s="1"/>
  <c r="F75" i="1"/>
  <c r="F75" i="4" s="1"/>
  <c r="W75" i="4" s="1"/>
  <c r="I75" i="1"/>
  <c r="I75" i="4" s="1"/>
  <c r="Z75" i="4" s="1"/>
  <c r="P75" i="1"/>
  <c r="P75" i="4" s="1"/>
  <c r="AG75" i="4" s="1"/>
  <c r="K75" i="1"/>
  <c r="K75" i="4" s="1"/>
  <c r="AB75" i="4" s="1"/>
  <c r="G67" i="1"/>
  <c r="G67" i="4" s="1"/>
  <c r="O67" i="1"/>
  <c r="O67" i="4" s="1"/>
  <c r="J67" i="1"/>
  <c r="J67" i="4" s="1"/>
  <c r="R67" i="1"/>
  <c r="R67" i="4" s="1"/>
  <c r="P67" i="1"/>
  <c r="P67" i="4" s="1"/>
  <c r="I67" i="1"/>
  <c r="I67" i="4" s="1"/>
  <c r="T67" i="1"/>
  <c r="T67" i="4" s="1"/>
  <c r="M67" i="1"/>
  <c r="M67" i="4" s="1"/>
  <c r="F67" i="1"/>
  <c r="F67" i="4" s="1"/>
  <c r="U67" i="1"/>
  <c r="U67" i="4" s="1"/>
  <c r="H67" i="1"/>
  <c r="H67" i="4" s="1"/>
  <c r="V67" i="1"/>
  <c r="V67" i="4" s="1"/>
  <c r="L67" i="1"/>
  <c r="L67" i="4" s="1"/>
  <c r="N67" i="1"/>
  <c r="N67" i="4" s="1"/>
  <c r="K67" i="1"/>
  <c r="K67" i="4" s="1"/>
  <c r="Q67" i="1"/>
  <c r="Q67" i="4" s="1"/>
  <c r="S67" i="1"/>
  <c r="S67" i="4" s="1"/>
  <c r="G59" i="1"/>
  <c r="G59" i="4" s="1"/>
  <c r="X59" i="4" s="1"/>
  <c r="O59" i="1"/>
  <c r="O59" i="4" s="1"/>
  <c r="AF59" i="4" s="1"/>
  <c r="J59" i="1"/>
  <c r="J59" i="4" s="1"/>
  <c r="AA59" i="4" s="1"/>
  <c r="R59" i="1"/>
  <c r="R59" i="4" s="1"/>
  <c r="AI59" i="4" s="1"/>
  <c r="M59" i="1"/>
  <c r="M59" i="4" s="1"/>
  <c r="AD59" i="4" s="1"/>
  <c r="F59" i="1"/>
  <c r="F59" i="4" s="1"/>
  <c r="W59" i="4" s="1"/>
  <c r="Q59" i="1"/>
  <c r="Q59" i="4" s="1"/>
  <c r="AH59" i="4" s="1"/>
  <c r="H59" i="1"/>
  <c r="H59" i="4" s="1"/>
  <c r="Y59" i="4" s="1"/>
  <c r="U59" i="1"/>
  <c r="U59" i="4" s="1"/>
  <c r="AL59" i="4" s="1"/>
  <c r="N59" i="1"/>
  <c r="N59" i="4" s="1"/>
  <c r="AE59" i="4" s="1"/>
  <c r="P59" i="1"/>
  <c r="P59" i="4" s="1"/>
  <c r="AG59" i="4" s="1"/>
  <c r="T59" i="1"/>
  <c r="T59" i="4" s="1"/>
  <c r="AK59" i="4" s="1"/>
  <c r="I59" i="1"/>
  <c r="I59" i="4" s="1"/>
  <c r="Z59" i="4" s="1"/>
  <c r="V59" i="1"/>
  <c r="V59" i="4" s="1"/>
  <c r="AM59" i="4" s="1"/>
  <c r="K59" i="1"/>
  <c r="K59" i="4" s="1"/>
  <c r="AB59" i="4" s="1"/>
  <c r="L59" i="1"/>
  <c r="L59" i="4" s="1"/>
  <c r="AC59" i="4" s="1"/>
  <c r="S59" i="1"/>
  <c r="S59" i="4" s="1"/>
  <c r="AJ59" i="4" s="1"/>
  <c r="M51" i="1"/>
  <c r="M51" i="4" s="1"/>
  <c r="AD51" i="4" s="1"/>
  <c r="U51" i="1"/>
  <c r="U51" i="4" s="1"/>
  <c r="AL51" i="4" s="1"/>
  <c r="H51" i="1"/>
  <c r="H51" i="4" s="1"/>
  <c r="Y51" i="4" s="1"/>
  <c r="P51" i="1"/>
  <c r="P51" i="4" s="1"/>
  <c r="AG51" i="4" s="1"/>
  <c r="K51" i="1"/>
  <c r="K51" i="4" s="1"/>
  <c r="AB51" i="4" s="1"/>
  <c r="V51" i="1"/>
  <c r="V51" i="4" s="1"/>
  <c r="AM51" i="4" s="1"/>
  <c r="O51" i="1"/>
  <c r="O51" i="4" s="1"/>
  <c r="AF51" i="4" s="1"/>
  <c r="I51" i="1"/>
  <c r="I51" i="4" s="1"/>
  <c r="Z51" i="4" s="1"/>
  <c r="N51" i="1"/>
  <c r="N51" i="4" s="1"/>
  <c r="AE51" i="4" s="1"/>
  <c r="S51" i="1"/>
  <c r="S51" i="4" s="1"/>
  <c r="AJ51" i="4" s="1"/>
  <c r="J51" i="1"/>
  <c r="J51" i="4" s="1"/>
  <c r="AA51" i="4" s="1"/>
  <c r="L51" i="1"/>
  <c r="L51" i="4" s="1"/>
  <c r="AC51" i="4" s="1"/>
  <c r="R51" i="1"/>
  <c r="R51" i="4" s="1"/>
  <c r="AI51" i="4" s="1"/>
  <c r="T51" i="1"/>
  <c r="T51" i="4" s="1"/>
  <c r="AK51" i="4" s="1"/>
  <c r="F51" i="1"/>
  <c r="F51" i="4" s="1"/>
  <c r="W51" i="4" s="1"/>
  <c r="Q51" i="1"/>
  <c r="Q51" i="4" s="1"/>
  <c r="AH51" i="4" s="1"/>
  <c r="G51" i="1"/>
  <c r="G51" i="4" s="1"/>
  <c r="X51" i="4" s="1"/>
  <c r="L43" i="1"/>
  <c r="L43" i="4" s="1"/>
  <c r="AC43" i="4" s="1"/>
  <c r="T43" i="1"/>
  <c r="T43" i="4" s="1"/>
  <c r="AK43" i="4" s="1"/>
  <c r="F43" i="1"/>
  <c r="F43" i="4" s="1"/>
  <c r="W43" i="4" s="1"/>
  <c r="N43" i="1"/>
  <c r="N43" i="4" s="1"/>
  <c r="AE43" i="4" s="1"/>
  <c r="V43" i="1"/>
  <c r="V43" i="4" s="1"/>
  <c r="AM43" i="4" s="1"/>
  <c r="I43" i="1"/>
  <c r="I43" i="4" s="1"/>
  <c r="Z43" i="4" s="1"/>
  <c r="S43" i="1"/>
  <c r="S43" i="4" s="1"/>
  <c r="AJ43" i="4" s="1"/>
  <c r="M43" i="1"/>
  <c r="M43" i="4" s="1"/>
  <c r="AD43" i="4" s="1"/>
  <c r="Q43" i="1"/>
  <c r="Q43" i="4" s="1"/>
  <c r="AH43" i="4" s="1"/>
  <c r="H43" i="1"/>
  <c r="H43" i="4" s="1"/>
  <c r="Y43" i="4" s="1"/>
  <c r="O43" i="1"/>
  <c r="O43" i="4" s="1"/>
  <c r="AF43" i="4" s="1"/>
  <c r="U43" i="1"/>
  <c r="U43" i="4" s="1"/>
  <c r="AL43" i="4" s="1"/>
  <c r="J43" i="1"/>
  <c r="J43" i="4" s="1"/>
  <c r="AA43" i="4" s="1"/>
  <c r="K43" i="1"/>
  <c r="K43" i="4" s="1"/>
  <c r="AB43" i="4" s="1"/>
  <c r="R43" i="1"/>
  <c r="R43" i="4" s="1"/>
  <c r="AI43" i="4" s="1"/>
  <c r="G43" i="1"/>
  <c r="G43" i="4" s="1"/>
  <c r="X43" i="4" s="1"/>
  <c r="P43" i="1"/>
  <c r="P43" i="4" s="1"/>
  <c r="AG43" i="4" s="1"/>
  <c r="L35" i="1"/>
  <c r="L35" i="4" s="1"/>
  <c r="AC35" i="4" s="1"/>
  <c r="T35" i="1"/>
  <c r="T35" i="4" s="1"/>
  <c r="AK35" i="4" s="1"/>
  <c r="F35" i="1"/>
  <c r="F35" i="4" s="1"/>
  <c r="W35" i="4" s="1"/>
  <c r="N35" i="1"/>
  <c r="N35" i="4" s="1"/>
  <c r="AE35" i="4" s="1"/>
  <c r="V35" i="1"/>
  <c r="V35" i="4" s="1"/>
  <c r="AM35" i="4" s="1"/>
  <c r="G35" i="1"/>
  <c r="G35" i="4" s="1"/>
  <c r="X35" i="4" s="1"/>
  <c r="Q35" i="1"/>
  <c r="Q35" i="4" s="1"/>
  <c r="AH35" i="4" s="1"/>
  <c r="J35" i="1"/>
  <c r="J35" i="4" s="1"/>
  <c r="AA35" i="4" s="1"/>
  <c r="U35" i="1"/>
  <c r="U35" i="4" s="1"/>
  <c r="AL35" i="4" s="1"/>
  <c r="K35" i="1"/>
  <c r="K35" i="4" s="1"/>
  <c r="AB35" i="4" s="1"/>
  <c r="P35" i="1"/>
  <c r="P35" i="4" s="1"/>
  <c r="AG35" i="4" s="1"/>
  <c r="R35" i="1"/>
  <c r="R35" i="4" s="1"/>
  <c r="AI35" i="4" s="1"/>
  <c r="H35" i="1"/>
  <c r="H35" i="4" s="1"/>
  <c r="Y35" i="4" s="1"/>
  <c r="S35" i="1"/>
  <c r="S35" i="4" s="1"/>
  <c r="AJ35" i="4" s="1"/>
  <c r="I35" i="1"/>
  <c r="I35" i="4" s="1"/>
  <c r="Z35" i="4" s="1"/>
  <c r="M35" i="1"/>
  <c r="M35" i="4" s="1"/>
  <c r="AD35" i="4" s="1"/>
  <c r="O35" i="1"/>
  <c r="O35" i="4" s="1"/>
  <c r="AF35" i="4" s="1"/>
  <c r="L27" i="1"/>
  <c r="L27" i="4" s="1"/>
  <c r="T27" i="1"/>
  <c r="T27" i="4" s="1"/>
  <c r="F27" i="1"/>
  <c r="F27" i="4" s="1"/>
  <c r="N27" i="1"/>
  <c r="N27" i="4" s="1"/>
  <c r="V27" i="1"/>
  <c r="V27" i="4" s="1"/>
  <c r="O27" i="1"/>
  <c r="O27" i="4" s="1"/>
  <c r="H27" i="1"/>
  <c r="H27" i="4" s="1"/>
  <c r="R27" i="1"/>
  <c r="R27" i="4" s="1"/>
  <c r="S27" i="1"/>
  <c r="S27" i="4" s="1"/>
  <c r="J27" i="1"/>
  <c r="J27" i="4" s="1"/>
  <c r="U27" i="1"/>
  <c r="U27" i="4" s="1"/>
  <c r="I27" i="1"/>
  <c r="I27" i="4" s="1"/>
  <c r="P27" i="1"/>
  <c r="P27" i="4" s="1"/>
  <c r="G27" i="1"/>
  <c r="G27" i="4" s="1"/>
  <c r="M27" i="1"/>
  <c r="M27" i="4" s="1"/>
  <c r="Q27" i="1"/>
  <c r="Q27" i="4" s="1"/>
  <c r="K27" i="1"/>
  <c r="K27" i="4" s="1"/>
  <c r="L19" i="1"/>
  <c r="L19" i="4" s="1"/>
  <c r="AC19" i="4" s="1"/>
  <c r="T19" i="1"/>
  <c r="T19" i="4" s="1"/>
  <c r="AK19" i="4" s="1"/>
  <c r="F19" i="1"/>
  <c r="F19" i="4" s="1"/>
  <c r="W19" i="4" s="1"/>
  <c r="N19" i="1"/>
  <c r="N19" i="4" s="1"/>
  <c r="AE19" i="4" s="1"/>
  <c r="V19" i="1"/>
  <c r="V19" i="4" s="1"/>
  <c r="AM19" i="4" s="1"/>
  <c r="K19" i="1"/>
  <c r="K19" i="4" s="1"/>
  <c r="AB19" i="4" s="1"/>
  <c r="P19" i="1"/>
  <c r="P19" i="4" s="1"/>
  <c r="AG19" i="4" s="1"/>
  <c r="M19" i="1"/>
  <c r="M19" i="4" s="1"/>
  <c r="AD19" i="4" s="1"/>
  <c r="R19" i="1"/>
  <c r="R19" i="4" s="1"/>
  <c r="AI19" i="4" s="1"/>
  <c r="G19" i="1"/>
  <c r="G19" i="4" s="1"/>
  <c r="X19" i="4" s="1"/>
  <c r="J19" i="1"/>
  <c r="J19" i="4" s="1"/>
  <c r="AA19" i="4" s="1"/>
  <c r="O19" i="1"/>
  <c r="O19" i="4" s="1"/>
  <c r="AF19" i="4" s="1"/>
  <c r="Q19" i="1"/>
  <c r="Q19" i="4" s="1"/>
  <c r="AH19" i="4" s="1"/>
  <c r="U19" i="1"/>
  <c r="U19" i="4" s="1"/>
  <c r="AL19" i="4" s="1"/>
  <c r="H19" i="1"/>
  <c r="H19" i="4" s="1"/>
  <c r="Y19" i="4" s="1"/>
  <c r="I19" i="1"/>
  <c r="I19" i="4" s="1"/>
  <c r="Z19" i="4" s="1"/>
  <c r="S19" i="1"/>
  <c r="S19" i="4" s="1"/>
  <c r="AJ19" i="4" s="1"/>
  <c r="L11" i="1"/>
  <c r="L11" i="4" s="1"/>
  <c r="T11" i="1"/>
  <c r="T11" i="4" s="1"/>
  <c r="F11" i="1"/>
  <c r="F11" i="4" s="1"/>
  <c r="N11" i="1"/>
  <c r="N11" i="4" s="1"/>
  <c r="V11" i="1"/>
  <c r="V11" i="4" s="1"/>
  <c r="I11" i="1"/>
  <c r="I11" i="4" s="1"/>
  <c r="S11" i="1"/>
  <c r="S11" i="4" s="1"/>
  <c r="M11" i="1"/>
  <c r="M11" i="4" s="1"/>
  <c r="G11" i="1"/>
  <c r="G11" i="4" s="1"/>
  <c r="U11" i="1"/>
  <c r="U11" i="4" s="1"/>
  <c r="K11" i="1"/>
  <c r="K11" i="4" s="1"/>
  <c r="H11" i="1"/>
  <c r="H11" i="4" s="1"/>
  <c r="P11" i="1"/>
  <c r="P11" i="4" s="1"/>
  <c r="J11" i="1"/>
  <c r="J11" i="4" s="1"/>
  <c r="O11" i="1"/>
  <c r="O11" i="4" s="1"/>
  <c r="Q11" i="1"/>
  <c r="Q11" i="4" s="1"/>
  <c r="R11" i="1"/>
  <c r="R11" i="4" s="1"/>
  <c r="V507" i="1"/>
  <c r="V507" i="4" s="1"/>
  <c r="AM507" i="4" s="1"/>
  <c r="N507" i="1"/>
  <c r="N507" i="4" s="1"/>
  <c r="AE507" i="4" s="1"/>
  <c r="F507" i="1"/>
  <c r="F507" i="4" s="1"/>
  <c r="W507" i="4" s="1"/>
  <c r="O506" i="1"/>
  <c r="O506" i="4" s="1"/>
  <c r="AF506" i="4" s="1"/>
  <c r="G506" i="1"/>
  <c r="G506" i="4" s="1"/>
  <c r="X506" i="4" s="1"/>
  <c r="Q504" i="1"/>
  <c r="Q504" i="4" s="1"/>
  <c r="AH504" i="4" s="1"/>
  <c r="I504" i="1"/>
  <c r="I504" i="4" s="1"/>
  <c r="Z504" i="4" s="1"/>
  <c r="R503" i="1"/>
  <c r="R503" i="4" s="1"/>
  <c r="AI503" i="4" s="1"/>
  <c r="J503" i="1"/>
  <c r="J503" i="4" s="1"/>
  <c r="AA503" i="4" s="1"/>
  <c r="S502" i="1"/>
  <c r="S502" i="4" s="1"/>
  <c r="AJ502" i="4" s="1"/>
  <c r="K502" i="1"/>
  <c r="K502" i="4" s="1"/>
  <c r="AB502" i="4" s="1"/>
  <c r="U500" i="1"/>
  <c r="U500" i="4" s="1"/>
  <c r="AL500" i="4" s="1"/>
  <c r="M500" i="1"/>
  <c r="M500" i="4" s="1"/>
  <c r="AD500" i="4" s="1"/>
  <c r="V499" i="1"/>
  <c r="V499" i="4" s="1"/>
  <c r="AM499" i="4" s="1"/>
  <c r="N499" i="1"/>
  <c r="N499" i="4" s="1"/>
  <c r="AE499" i="4" s="1"/>
  <c r="F499" i="1"/>
  <c r="F499" i="4" s="1"/>
  <c r="W499" i="4" s="1"/>
  <c r="O498" i="1"/>
  <c r="O498" i="4" s="1"/>
  <c r="AF498" i="4" s="1"/>
  <c r="G498" i="1"/>
  <c r="G498" i="4" s="1"/>
  <c r="X498" i="4" s="1"/>
  <c r="Q496" i="1"/>
  <c r="Q496" i="4" s="1"/>
  <c r="AH496" i="4" s="1"/>
  <c r="I496" i="1"/>
  <c r="I496" i="4" s="1"/>
  <c r="Z496" i="4" s="1"/>
  <c r="R495" i="1"/>
  <c r="R495" i="4" s="1"/>
  <c r="AI495" i="4" s="1"/>
  <c r="J495" i="1"/>
  <c r="J495" i="4" s="1"/>
  <c r="AA495" i="4" s="1"/>
  <c r="S494" i="1"/>
  <c r="S494" i="4" s="1"/>
  <c r="AJ494" i="4" s="1"/>
  <c r="K494" i="1"/>
  <c r="K494" i="4" s="1"/>
  <c r="AB494" i="4" s="1"/>
  <c r="U492" i="1"/>
  <c r="U492" i="4" s="1"/>
  <c r="AL492" i="4" s="1"/>
  <c r="M492" i="1"/>
  <c r="M492" i="4" s="1"/>
  <c r="AD492" i="4" s="1"/>
  <c r="V491" i="1"/>
  <c r="V491" i="4" s="1"/>
  <c r="AM491" i="4" s="1"/>
  <c r="N491" i="1"/>
  <c r="N491" i="4" s="1"/>
  <c r="AE491" i="4" s="1"/>
  <c r="F491" i="1"/>
  <c r="F491" i="4" s="1"/>
  <c r="W491" i="4" s="1"/>
  <c r="O490" i="1"/>
  <c r="O490" i="4" s="1"/>
  <c r="AF490" i="4" s="1"/>
  <c r="Q488" i="1"/>
  <c r="Q488" i="4" s="1"/>
  <c r="AH488" i="4" s="1"/>
  <c r="I488" i="1"/>
  <c r="I488" i="4" s="1"/>
  <c r="Z488" i="4" s="1"/>
  <c r="R487" i="1"/>
  <c r="R487" i="4" s="1"/>
  <c r="AI487" i="4" s="1"/>
  <c r="J487" i="1"/>
  <c r="J487" i="4" s="1"/>
  <c r="AA487" i="4" s="1"/>
  <c r="S486" i="1"/>
  <c r="S486" i="4" s="1"/>
  <c r="AJ486" i="4" s="1"/>
  <c r="K486" i="1"/>
  <c r="K486" i="4" s="1"/>
  <c r="AB486" i="4" s="1"/>
  <c r="U484" i="1"/>
  <c r="U484" i="4" s="1"/>
  <c r="AL484" i="4" s="1"/>
  <c r="M484" i="1"/>
  <c r="M484" i="4" s="1"/>
  <c r="AD484" i="4" s="1"/>
  <c r="V483" i="1"/>
  <c r="V483" i="4" s="1"/>
  <c r="AM483" i="4" s="1"/>
  <c r="N483" i="1"/>
  <c r="N483" i="4" s="1"/>
  <c r="AE483" i="4" s="1"/>
  <c r="O482" i="1"/>
  <c r="O482" i="4" s="1"/>
  <c r="AF482" i="4" s="1"/>
  <c r="G482" i="1"/>
  <c r="G482" i="4" s="1"/>
  <c r="X482" i="4" s="1"/>
  <c r="Q480" i="1"/>
  <c r="Q480" i="4" s="1"/>
  <c r="AH480" i="4" s="1"/>
  <c r="I480" i="1"/>
  <c r="I480" i="4" s="1"/>
  <c r="Z480" i="4" s="1"/>
  <c r="R479" i="1"/>
  <c r="R479" i="4" s="1"/>
  <c r="AI479" i="4" s="1"/>
  <c r="J479" i="1"/>
  <c r="J479" i="4" s="1"/>
  <c r="AA479" i="4" s="1"/>
  <c r="S478" i="1"/>
  <c r="S478" i="4" s="1"/>
  <c r="AJ478" i="4" s="1"/>
  <c r="K478" i="1"/>
  <c r="K478" i="4" s="1"/>
  <c r="AB478" i="4" s="1"/>
  <c r="U476" i="1"/>
  <c r="U476" i="4" s="1"/>
  <c r="AL476" i="4" s="1"/>
  <c r="M476" i="1"/>
  <c r="M476" i="4" s="1"/>
  <c r="AD476" i="4" s="1"/>
  <c r="V475" i="1"/>
  <c r="V475" i="4" s="1"/>
  <c r="AM475" i="4" s="1"/>
  <c r="N475" i="1"/>
  <c r="N475" i="4" s="1"/>
  <c r="AE475" i="4" s="1"/>
  <c r="O474" i="1"/>
  <c r="O474" i="4" s="1"/>
  <c r="AF474" i="4" s="1"/>
  <c r="G474" i="1"/>
  <c r="G474" i="4" s="1"/>
  <c r="X474" i="4" s="1"/>
  <c r="Q472" i="1"/>
  <c r="Q472" i="4" s="1"/>
  <c r="AH472" i="4" s="1"/>
  <c r="I472" i="1"/>
  <c r="I472" i="4" s="1"/>
  <c r="Z472" i="4" s="1"/>
  <c r="R471" i="1"/>
  <c r="R471" i="4" s="1"/>
  <c r="AI471" i="4" s="1"/>
  <c r="J471" i="1"/>
  <c r="J471" i="4" s="1"/>
  <c r="AA471" i="4" s="1"/>
  <c r="S470" i="1"/>
  <c r="S470" i="4" s="1"/>
  <c r="AJ470" i="4" s="1"/>
  <c r="P468" i="1"/>
  <c r="P468" i="4" s="1"/>
  <c r="AG468" i="4" s="1"/>
  <c r="T467" i="1"/>
  <c r="T467" i="4" s="1"/>
  <c r="AK467" i="4" s="1"/>
  <c r="H467" i="1"/>
  <c r="H467" i="4" s="1"/>
  <c r="Y467" i="4" s="1"/>
  <c r="L466" i="1"/>
  <c r="L466" i="4" s="1"/>
  <c r="AC466" i="4" s="1"/>
  <c r="T464" i="1"/>
  <c r="T464" i="4" s="1"/>
  <c r="AK464" i="4" s="1"/>
  <c r="G464" i="1"/>
  <c r="G464" i="4" s="1"/>
  <c r="X464" i="4" s="1"/>
  <c r="L463" i="1"/>
  <c r="L463" i="4" s="1"/>
  <c r="AC463" i="4" s="1"/>
  <c r="P462" i="1"/>
  <c r="P462" i="4" s="1"/>
  <c r="AG462" i="4" s="1"/>
  <c r="K460" i="1"/>
  <c r="K460" i="4" s="1"/>
  <c r="AB460" i="4" s="1"/>
  <c r="P459" i="1"/>
  <c r="P459" i="4" s="1"/>
  <c r="AG459" i="4" s="1"/>
  <c r="T458" i="1"/>
  <c r="T458" i="4" s="1"/>
  <c r="AK458" i="4" s="1"/>
  <c r="V456" i="1"/>
  <c r="V456" i="4" s="1"/>
  <c r="AM456" i="4" s="1"/>
  <c r="F456" i="1"/>
  <c r="F456" i="4" s="1"/>
  <c r="W456" i="4" s="1"/>
  <c r="G455" i="1"/>
  <c r="G455" i="4" s="1"/>
  <c r="X455" i="4" s="1"/>
  <c r="H454" i="1"/>
  <c r="H454" i="4" s="1"/>
  <c r="Y454" i="4" s="1"/>
  <c r="J452" i="1"/>
  <c r="J452" i="4" s="1"/>
  <c r="AA452" i="4" s="1"/>
  <c r="K451" i="1"/>
  <c r="K451" i="4" s="1"/>
  <c r="AB451" i="4" s="1"/>
  <c r="L450" i="1"/>
  <c r="L450" i="4" s="1"/>
  <c r="AC450" i="4" s="1"/>
  <c r="N448" i="1"/>
  <c r="N448" i="4" s="1"/>
  <c r="AE448" i="4" s="1"/>
  <c r="O447" i="1"/>
  <c r="O447" i="4" s="1"/>
  <c r="AF447" i="4" s="1"/>
  <c r="P446" i="1"/>
  <c r="P446" i="4" s="1"/>
  <c r="AG446" i="4" s="1"/>
  <c r="R444" i="1"/>
  <c r="R444" i="4" s="1"/>
  <c r="AI444" i="4" s="1"/>
  <c r="S443" i="1"/>
  <c r="S443" i="4" s="1"/>
  <c r="AJ443" i="4" s="1"/>
  <c r="T442" i="1"/>
  <c r="T442" i="4" s="1"/>
  <c r="AK442" i="4" s="1"/>
  <c r="V440" i="1"/>
  <c r="V440" i="4" s="1"/>
  <c r="AM440" i="4" s="1"/>
  <c r="F440" i="1"/>
  <c r="F440" i="4" s="1"/>
  <c r="W440" i="4" s="1"/>
  <c r="G439" i="1"/>
  <c r="G439" i="4" s="1"/>
  <c r="X439" i="4" s="1"/>
  <c r="H438" i="1"/>
  <c r="H438" i="4" s="1"/>
  <c r="Y438" i="4" s="1"/>
  <c r="J436" i="1"/>
  <c r="J436" i="4" s="1"/>
  <c r="AA436" i="4" s="1"/>
  <c r="K435" i="1"/>
  <c r="K435" i="4" s="1"/>
  <c r="AB435" i="4" s="1"/>
  <c r="L434" i="1"/>
  <c r="L434" i="4" s="1"/>
  <c r="AC434" i="4" s="1"/>
  <c r="N432" i="1"/>
  <c r="N432" i="4" s="1"/>
  <c r="AE432" i="4" s="1"/>
  <c r="O431" i="1"/>
  <c r="O431" i="4" s="1"/>
  <c r="AF431" i="4" s="1"/>
  <c r="P430" i="1"/>
  <c r="P430" i="4" s="1"/>
  <c r="AG430" i="4" s="1"/>
  <c r="R428" i="1"/>
  <c r="R428" i="4" s="1"/>
  <c r="AI428" i="4" s="1"/>
  <c r="S427" i="1"/>
  <c r="S427" i="4" s="1"/>
  <c r="AJ427" i="4" s="1"/>
  <c r="T426" i="1"/>
  <c r="T426" i="4" s="1"/>
  <c r="AK426" i="4" s="1"/>
  <c r="P424" i="1"/>
  <c r="P424" i="4" s="1"/>
  <c r="AG424" i="4" s="1"/>
  <c r="L423" i="1"/>
  <c r="L423" i="4" s="1"/>
  <c r="AC423" i="4" s="1"/>
  <c r="G422" i="1"/>
  <c r="G422" i="4" s="1"/>
  <c r="X422" i="4" s="1"/>
  <c r="T420" i="1"/>
  <c r="T420" i="4" s="1"/>
  <c r="AK420" i="4" s="1"/>
  <c r="P419" i="1"/>
  <c r="P419" i="4" s="1"/>
  <c r="AG419" i="4" s="1"/>
  <c r="I418" i="1"/>
  <c r="I418" i="4" s="1"/>
  <c r="Z418" i="4" s="1"/>
  <c r="S416" i="1"/>
  <c r="S416" i="4" s="1"/>
  <c r="AJ416" i="4" s="1"/>
  <c r="L415" i="1"/>
  <c r="L415" i="4" s="1"/>
  <c r="AC415" i="4" s="1"/>
  <c r="N412" i="1"/>
  <c r="N412" i="4" s="1"/>
  <c r="AE412" i="4" s="1"/>
  <c r="G411" i="1"/>
  <c r="G411" i="4" s="1"/>
  <c r="X411" i="4" s="1"/>
  <c r="H408" i="1"/>
  <c r="H408" i="4" s="1"/>
  <c r="Y408" i="4" s="1"/>
  <c r="R406" i="1"/>
  <c r="R406" i="4" s="1"/>
  <c r="AI406" i="4" s="1"/>
  <c r="U403" i="1"/>
  <c r="U403" i="4" s="1"/>
  <c r="AL403" i="4" s="1"/>
  <c r="I402" i="1"/>
  <c r="I402" i="4" s="1"/>
  <c r="Z402" i="4" s="1"/>
  <c r="O400" i="1"/>
  <c r="O400" i="4" s="1"/>
  <c r="AF400" i="4" s="1"/>
  <c r="U398" i="1"/>
  <c r="U398" i="4" s="1"/>
  <c r="AL398" i="4" s="1"/>
  <c r="K394" i="1"/>
  <c r="K394" i="4" s="1"/>
  <c r="AB394" i="4" s="1"/>
  <c r="F391" i="1"/>
  <c r="F391" i="4" s="1"/>
  <c r="W391" i="4" s="1"/>
  <c r="Q387" i="1"/>
  <c r="Q387" i="4" s="1"/>
  <c r="AH387" i="4" s="1"/>
  <c r="Q383" i="1"/>
  <c r="Q383" i="4" s="1"/>
  <c r="AH383" i="4" s="1"/>
  <c r="O378" i="1"/>
  <c r="O378" i="4" s="1"/>
  <c r="AF378" i="4" s="1"/>
  <c r="S372" i="1"/>
  <c r="S372" i="4" s="1"/>
  <c r="AJ372" i="4" s="1"/>
  <c r="H366" i="1"/>
  <c r="H366" i="4" s="1"/>
  <c r="Y366" i="4" s="1"/>
  <c r="M359" i="1"/>
  <c r="M359" i="4" s="1"/>
  <c r="AD359" i="4" s="1"/>
  <c r="R352" i="1"/>
  <c r="R352" i="4" s="1"/>
  <c r="AI352" i="4" s="1"/>
  <c r="G346" i="1"/>
  <c r="G346" i="4" s="1"/>
  <c r="X346" i="4" s="1"/>
  <c r="L339" i="1"/>
  <c r="L339" i="4" s="1"/>
  <c r="AC339" i="4" s="1"/>
  <c r="P332" i="1"/>
  <c r="P332" i="4" s="1"/>
  <c r="AG332" i="4" s="1"/>
  <c r="K318" i="1"/>
  <c r="K318" i="4" s="1"/>
  <c r="AB318" i="4" s="1"/>
  <c r="O307" i="1"/>
  <c r="O307" i="4" s="1"/>
  <c r="AF307" i="4" s="1"/>
  <c r="K294" i="1"/>
  <c r="K294" i="4" s="1"/>
  <c r="AB294" i="4" s="1"/>
  <c r="Q280" i="1"/>
  <c r="Q280" i="4" s="1"/>
  <c r="AH280" i="4" s="1"/>
  <c r="J248" i="1"/>
  <c r="J248" i="4" s="1"/>
  <c r="AA248" i="4" s="1"/>
  <c r="V226" i="1"/>
  <c r="V226" i="4" s="1"/>
  <c r="AM226" i="4" s="1"/>
  <c r="V3" i="1"/>
  <c r="V3" i="4" s="1"/>
  <c r="N3" i="1"/>
  <c r="N3" i="4" s="1"/>
  <c r="U3" i="1"/>
  <c r="U3" i="4" s="1"/>
  <c r="M3" i="1"/>
  <c r="M3" i="4" s="1"/>
  <c r="T3" i="1"/>
  <c r="T3" i="4" s="1"/>
  <c r="L3" i="1"/>
  <c r="L3" i="4" s="1"/>
  <c r="S3" i="1"/>
  <c r="S3" i="4" s="1"/>
  <c r="K3" i="1"/>
  <c r="K3" i="4" s="1"/>
  <c r="R3" i="1"/>
  <c r="R3" i="4" s="1"/>
  <c r="J3" i="1"/>
  <c r="J3" i="4" s="1"/>
  <c r="Q3" i="1"/>
  <c r="Q3" i="4" s="1"/>
  <c r="I3" i="1"/>
  <c r="I3" i="4" s="1"/>
  <c r="P3" i="1"/>
  <c r="P3" i="4" s="1"/>
  <c r="H3" i="1"/>
  <c r="H3" i="4" s="1"/>
  <c r="O3" i="1"/>
  <c r="O3" i="4" s="1"/>
  <c r="F3" i="1"/>
  <c r="F3" i="4" s="1"/>
  <c r="Y29" i="2" l="1"/>
  <c r="AM12" i="4"/>
  <c r="AP29" i="2" s="1"/>
  <c r="U29" i="2"/>
  <c r="AI12" i="4"/>
  <c r="AL29" i="2" s="1"/>
  <c r="T7" i="2"/>
  <c r="AH28" i="4"/>
  <c r="AK7" i="2" s="1"/>
  <c r="J7" i="2"/>
  <c r="X28" i="4"/>
  <c r="AA7" i="2" s="1"/>
  <c r="N7" i="2"/>
  <c r="AB28" i="4"/>
  <c r="AE7" i="2" s="1"/>
  <c r="S21" i="2"/>
  <c r="AG6" i="4"/>
  <c r="AJ21" i="2" s="1"/>
  <c r="N21" i="2"/>
  <c r="AB6" i="4"/>
  <c r="AE21" i="2" s="1"/>
  <c r="K17" i="2"/>
  <c r="Y14" i="4"/>
  <c r="AB17" i="2" s="1"/>
  <c r="V17" i="2"/>
  <c r="AJ14" i="4"/>
  <c r="AM17" i="2" s="1"/>
  <c r="P12" i="2"/>
  <c r="AD30" i="4"/>
  <c r="AG12" i="2" s="1"/>
  <c r="S12" i="2"/>
  <c r="AG30" i="4"/>
  <c r="AJ12" i="2" s="1"/>
  <c r="U11" i="2"/>
  <c r="AI54" i="4"/>
  <c r="AL11" i="2" s="1"/>
  <c r="X11" i="2"/>
  <c r="AL54" i="4"/>
  <c r="AO11" i="2" s="1"/>
  <c r="O11" i="2"/>
  <c r="AC54" i="4"/>
  <c r="AF11" i="2" s="1"/>
  <c r="V28" i="2"/>
  <c r="AJ16" i="4"/>
  <c r="AM28" i="2" s="1"/>
  <c r="X28" i="2"/>
  <c r="AL16" i="4"/>
  <c r="AO28" i="2" s="1"/>
  <c r="J28" i="2"/>
  <c r="X16" i="4"/>
  <c r="AA28" i="2" s="1"/>
  <c r="J24" i="2"/>
  <c r="X7" i="4"/>
  <c r="AA24" i="2" s="1"/>
  <c r="U24" i="2"/>
  <c r="AI7" i="4"/>
  <c r="AL24" i="2" s="1"/>
  <c r="W10" i="2"/>
  <c r="AK31" i="4"/>
  <c r="AN10" i="2" s="1"/>
  <c r="Q10" i="2"/>
  <c r="AE31" i="4"/>
  <c r="AH10" i="2" s="1"/>
  <c r="S13" i="2"/>
  <c r="AG87" i="4"/>
  <c r="AJ13" i="2" s="1"/>
  <c r="J13" i="2"/>
  <c r="X87" i="4"/>
  <c r="AA13" i="2" s="1"/>
  <c r="T26" i="2"/>
  <c r="AH10" i="4"/>
  <c r="AK26" i="2" s="1"/>
  <c r="R26" i="2"/>
  <c r="AF10" i="4"/>
  <c r="AI26" i="2" s="1"/>
  <c r="T23" i="2"/>
  <c r="AH18" i="4"/>
  <c r="AK23" i="2" s="1"/>
  <c r="K23" i="2"/>
  <c r="Y18" i="4"/>
  <c r="AB23" i="2" s="1"/>
  <c r="P14" i="2"/>
  <c r="AD50" i="4"/>
  <c r="AG14" i="2" s="1"/>
  <c r="X14" i="2"/>
  <c r="AL50" i="4"/>
  <c r="AO14" i="2" s="1"/>
  <c r="I14" i="2"/>
  <c r="W50" i="4"/>
  <c r="Z14" i="2" s="1"/>
  <c r="J19" i="2"/>
  <c r="X4" i="4"/>
  <c r="AA19" i="2" s="1"/>
  <c r="R19" i="2"/>
  <c r="AF4" i="4"/>
  <c r="AI19" i="2" s="1"/>
  <c r="T30" i="2"/>
  <c r="AH20" i="4"/>
  <c r="AK30" i="2" s="1"/>
  <c r="W30" i="2"/>
  <c r="AK20" i="4"/>
  <c r="AN30" i="2" s="1"/>
  <c r="T20" i="2"/>
  <c r="AH5" i="4"/>
  <c r="AK20" i="2" s="1"/>
  <c r="V20" i="2"/>
  <c r="AJ5" i="4"/>
  <c r="AM20" i="2" s="1"/>
  <c r="K16" i="2"/>
  <c r="Y13" i="4"/>
  <c r="AB16" i="2" s="1"/>
  <c r="Y16" i="2"/>
  <c r="AM13" i="4"/>
  <c r="AP16" i="2" s="1"/>
  <c r="J8" i="2"/>
  <c r="X29" i="4"/>
  <c r="AA8" i="2" s="1"/>
  <c r="U8" i="2"/>
  <c r="AI29" i="4"/>
  <c r="AL8" i="2" s="1"/>
  <c r="J25" i="2"/>
  <c r="X9" i="4"/>
  <c r="AA25" i="2" s="1"/>
  <c r="S25" i="2"/>
  <c r="AG9" i="4"/>
  <c r="AJ25" i="2" s="1"/>
  <c r="X27" i="2"/>
  <c r="AL17" i="4"/>
  <c r="AO27" i="2" s="1"/>
  <c r="P27" i="2"/>
  <c r="AD17" i="4"/>
  <c r="AG27" i="2" s="1"/>
  <c r="N18" i="2"/>
  <c r="AB27" i="4"/>
  <c r="AE18" i="2" s="1"/>
  <c r="T22" i="2"/>
  <c r="AH3" i="4"/>
  <c r="AK22" i="2" s="1"/>
  <c r="X22" i="2"/>
  <c r="AL3" i="4"/>
  <c r="AO22" i="2" s="1"/>
  <c r="M9" i="2"/>
  <c r="AA11" i="4"/>
  <c r="AD9" i="2" s="1"/>
  <c r="L9" i="2"/>
  <c r="Z11" i="4"/>
  <c r="AC9" i="2" s="1"/>
  <c r="T18" i="2"/>
  <c r="AH27" i="4"/>
  <c r="AK18" i="2" s="1"/>
  <c r="U18" i="2"/>
  <c r="AI27" i="4"/>
  <c r="AL18" i="2" s="1"/>
  <c r="O15" i="2"/>
  <c r="AC67" i="4"/>
  <c r="AF15" i="2" s="1"/>
  <c r="S15" i="2"/>
  <c r="AG67" i="4"/>
  <c r="AJ15" i="2" s="1"/>
  <c r="R29" i="2"/>
  <c r="AF12" i="4"/>
  <c r="AI29" i="2" s="1"/>
  <c r="T29" i="2"/>
  <c r="AH12" i="4"/>
  <c r="AK29" i="2" s="1"/>
  <c r="L7" i="2"/>
  <c r="Z28" i="4"/>
  <c r="AC7" i="2" s="1"/>
  <c r="S7" i="2"/>
  <c r="AG28" i="4"/>
  <c r="AJ7" i="2" s="1"/>
  <c r="O21" i="2"/>
  <c r="AC6" i="4"/>
  <c r="AF21" i="2" s="1"/>
  <c r="T21" i="2"/>
  <c r="AH6" i="4"/>
  <c r="AK21" i="2" s="1"/>
  <c r="X17" i="2"/>
  <c r="AL14" i="4"/>
  <c r="AO17" i="2" s="1"/>
  <c r="N17" i="2"/>
  <c r="AB14" i="4"/>
  <c r="AE17" i="2" s="1"/>
  <c r="U12" i="2"/>
  <c r="AI30" i="4"/>
  <c r="AL12" i="2" s="1"/>
  <c r="I12" i="2"/>
  <c r="W30" i="4"/>
  <c r="Z12" i="2" s="1"/>
  <c r="N11" i="2"/>
  <c r="AB54" i="4"/>
  <c r="AE11" i="2" s="1"/>
  <c r="K11" i="2"/>
  <c r="Y54" i="4"/>
  <c r="AB11" i="2" s="1"/>
  <c r="N28" i="2"/>
  <c r="AB16" i="4"/>
  <c r="AE28" i="2" s="1"/>
  <c r="I28" i="2"/>
  <c r="W16" i="4"/>
  <c r="Z28" i="2" s="1"/>
  <c r="W24" i="2"/>
  <c r="AK7" i="4"/>
  <c r="AN24" i="2" s="1"/>
  <c r="M24" i="2"/>
  <c r="AA7" i="4"/>
  <c r="AD24" i="2" s="1"/>
  <c r="R10" i="2"/>
  <c r="AF31" i="4"/>
  <c r="AI10" i="2" s="1"/>
  <c r="X10" i="2"/>
  <c r="AL31" i="4"/>
  <c r="AO10" i="2" s="1"/>
  <c r="P13" i="2"/>
  <c r="AD87" i="4"/>
  <c r="AG13" i="2" s="1"/>
  <c r="Y13" i="2"/>
  <c r="AM87" i="4"/>
  <c r="AP13" i="2" s="1"/>
  <c r="O26" i="2"/>
  <c r="AC10" i="4"/>
  <c r="AF26" i="2" s="1"/>
  <c r="J26" i="2"/>
  <c r="X10" i="4"/>
  <c r="AA26" i="2" s="1"/>
  <c r="M23" i="2"/>
  <c r="AA18" i="4"/>
  <c r="AD23" i="2" s="1"/>
  <c r="R23" i="2"/>
  <c r="AF18" i="4"/>
  <c r="AI23" i="2" s="1"/>
  <c r="W14" i="2"/>
  <c r="AK50" i="4"/>
  <c r="AN14" i="2" s="1"/>
  <c r="N14" i="2"/>
  <c r="AB50" i="4"/>
  <c r="AE14" i="2" s="1"/>
  <c r="U19" i="2"/>
  <c r="AI4" i="4"/>
  <c r="AL19" i="2" s="1"/>
  <c r="Y19" i="2"/>
  <c r="AM4" i="4"/>
  <c r="AP19" i="2" s="1"/>
  <c r="O30" i="2"/>
  <c r="AC20" i="4"/>
  <c r="AF30" i="2" s="1"/>
  <c r="L30" i="2"/>
  <c r="Z20" i="4"/>
  <c r="AC30" i="2" s="1"/>
  <c r="P20" i="2"/>
  <c r="AD5" i="4"/>
  <c r="AG20" i="2" s="1"/>
  <c r="K20" i="2"/>
  <c r="Y5" i="4"/>
  <c r="AB20" i="2" s="1"/>
  <c r="S16" i="2"/>
  <c r="AG13" i="4"/>
  <c r="AJ16" i="2" s="1"/>
  <c r="N16" i="2"/>
  <c r="AB13" i="4"/>
  <c r="AE16" i="2" s="1"/>
  <c r="T8" i="2"/>
  <c r="AH29" i="4"/>
  <c r="AK8" i="2" s="1"/>
  <c r="V8" i="2"/>
  <c r="AJ29" i="4"/>
  <c r="AM8" i="2" s="1"/>
  <c r="M8" i="2"/>
  <c r="AA29" i="4"/>
  <c r="AD8" i="2" s="1"/>
  <c r="V25" i="2"/>
  <c r="AJ9" i="4"/>
  <c r="AM25" i="2" s="1"/>
  <c r="K25" i="2"/>
  <c r="Y9" i="4"/>
  <c r="AB25" i="2" s="1"/>
  <c r="N27" i="2"/>
  <c r="AB17" i="4"/>
  <c r="AE27" i="2" s="1"/>
  <c r="S27" i="2"/>
  <c r="AG17" i="4"/>
  <c r="AJ27" i="2" s="1"/>
  <c r="V9" i="2"/>
  <c r="AJ11" i="4"/>
  <c r="AM9" i="2" s="1"/>
  <c r="M22" i="2"/>
  <c r="AA3" i="4"/>
  <c r="AD22" i="2" s="1"/>
  <c r="Q22" i="2"/>
  <c r="AE3" i="4"/>
  <c r="AH22" i="2" s="1"/>
  <c r="S9" i="2"/>
  <c r="AG11" i="4"/>
  <c r="AJ9" i="2" s="1"/>
  <c r="Y9" i="2"/>
  <c r="AM11" i="4"/>
  <c r="AP9" i="2" s="1"/>
  <c r="P18" i="2"/>
  <c r="AD27" i="4"/>
  <c r="AG18" i="2" s="1"/>
  <c r="K18" i="2"/>
  <c r="Y27" i="4"/>
  <c r="AB18" i="2" s="1"/>
  <c r="Y15" i="2"/>
  <c r="AM67" i="4"/>
  <c r="AP15" i="2" s="1"/>
  <c r="U15" i="2"/>
  <c r="AI67" i="4"/>
  <c r="AL15" i="2" s="1"/>
  <c r="K29" i="2"/>
  <c r="Y12" i="4"/>
  <c r="AB29" i="2" s="1"/>
  <c r="J29" i="2"/>
  <c r="X12" i="4"/>
  <c r="AA29" i="2" s="1"/>
  <c r="I7" i="2"/>
  <c r="W28" i="4"/>
  <c r="Z7" i="2" s="1"/>
  <c r="O7" i="2"/>
  <c r="AC28" i="4"/>
  <c r="AF7" i="2" s="1"/>
  <c r="Q21" i="2"/>
  <c r="AE6" i="4"/>
  <c r="AH21" i="2" s="1"/>
  <c r="X21" i="2"/>
  <c r="AL6" i="4"/>
  <c r="AO21" i="2" s="1"/>
  <c r="L21" i="2"/>
  <c r="Z6" i="4"/>
  <c r="AC21" i="2" s="1"/>
  <c r="Q17" i="2"/>
  <c r="AE14" i="4"/>
  <c r="AH17" i="2" s="1"/>
  <c r="T17" i="2"/>
  <c r="AH14" i="4"/>
  <c r="AK17" i="2" s="1"/>
  <c r="Q12" i="2"/>
  <c r="AE30" i="4"/>
  <c r="AH12" i="2" s="1"/>
  <c r="V12" i="2"/>
  <c r="AJ30" i="4"/>
  <c r="AM12" i="2" s="1"/>
  <c r="M11" i="2"/>
  <c r="AA54" i="4"/>
  <c r="AD11" i="2" s="1"/>
  <c r="T11" i="2"/>
  <c r="AH54" i="4"/>
  <c r="AK11" i="2" s="1"/>
  <c r="K28" i="2"/>
  <c r="Y16" i="4"/>
  <c r="AB28" i="2" s="1"/>
  <c r="P28" i="2"/>
  <c r="AD16" i="4"/>
  <c r="AG28" i="2" s="1"/>
  <c r="Y24" i="2"/>
  <c r="AM7" i="4"/>
  <c r="AP24" i="2" s="1"/>
  <c r="S24" i="2"/>
  <c r="AG7" i="4"/>
  <c r="AJ24" i="2" s="1"/>
  <c r="O10" i="2"/>
  <c r="AC31" i="4"/>
  <c r="AF10" i="2" s="1"/>
  <c r="N10" i="2"/>
  <c r="AB31" i="4"/>
  <c r="AE10" i="2" s="1"/>
  <c r="L13" i="2"/>
  <c r="Z87" i="4"/>
  <c r="AC13" i="2" s="1"/>
  <c r="Q13" i="2"/>
  <c r="AE87" i="4"/>
  <c r="AH13" i="2" s="1"/>
  <c r="I26" i="2"/>
  <c r="W10" i="4"/>
  <c r="Z26" i="2" s="1"/>
  <c r="X26" i="2"/>
  <c r="AL10" i="4"/>
  <c r="AO26" i="2" s="1"/>
  <c r="W23" i="2"/>
  <c r="AK18" i="4"/>
  <c r="AN23" i="2" s="1"/>
  <c r="J23" i="2"/>
  <c r="X18" i="4"/>
  <c r="AA23" i="2" s="1"/>
  <c r="R14" i="2"/>
  <c r="AF50" i="4"/>
  <c r="AI14" i="2" s="1"/>
  <c r="U14" i="2"/>
  <c r="AI50" i="4"/>
  <c r="AL14" i="2" s="1"/>
  <c r="S19" i="2"/>
  <c r="AG4" i="4"/>
  <c r="AJ19" i="2" s="1"/>
  <c r="M19" i="2"/>
  <c r="AA4" i="4"/>
  <c r="AD19" i="2" s="1"/>
  <c r="Y30" i="2"/>
  <c r="AM20" i="4"/>
  <c r="AP30" i="2" s="1"/>
  <c r="S30" i="2"/>
  <c r="AG20" i="4"/>
  <c r="AJ30" i="2" s="1"/>
  <c r="J20" i="2"/>
  <c r="X5" i="4"/>
  <c r="AA20" i="2" s="1"/>
  <c r="R20" i="2"/>
  <c r="AF5" i="4"/>
  <c r="AI20" i="2" s="1"/>
  <c r="Q16" i="2"/>
  <c r="AE13" i="4"/>
  <c r="AH16" i="2" s="1"/>
  <c r="T16" i="2"/>
  <c r="AH13" i="4"/>
  <c r="AK16" i="2" s="1"/>
  <c r="R8" i="2"/>
  <c r="AF29" i="4"/>
  <c r="AI8" i="2" s="1"/>
  <c r="Q8" i="2"/>
  <c r="AE29" i="4"/>
  <c r="AH8" i="2" s="1"/>
  <c r="M25" i="2"/>
  <c r="AA9" i="4"/>
  <c r="AD25" i="2" s="1"/>
  <c r="Y25" i="2"/>
  <c r="AM9" i="4"/>
  <c r="AP25" i="2" s="1"/>
  <c r="L27" i="2"/>
  <c r="Z17" i="4"/>
  <c r="AC27" i="2" s="1"/>
  <c r="K27" i="2"/>
  <c r="Y17" i="4"/>
  <c r="AB27" i="2" s="1"/>
  <c r="P22" i="2"/>
  <c r="AD3" i="4"/>
  <c r="AG22" i="2" s="1"/>
  <c r="R9" i="2"/>
  <c r="AF11" i="4"/>
  <c r="AI9" i="2" s="1"/>
  <c r="L15" i="2"/>
  <c r="Z67" i="4"/>
  <c r="AC15" i="2" s="1"/>
  <c r="Y22" i="2"/>
  <c r="AM3" i="4"/>
  <c r="AP22" i="2" s="1"/>
  <c r="Q9" i="2"/>
  <c r="AE11" i="4"/>
  <c r="AH9" i="2" s="1"/>
  <c r="K15" i="2"/>
  <c r="Y67" i="4"/>
  <c r="AB15" i="2" s="1"/>
  <c r="I29" i="2"/>
  <c r="W12" i="4"/>
  <c r="Z29" i="2" s="1"/>
  <c r="Q29" i="2"/>
  <c r="AE12" i="4"/>
  <c r="AH29" i="2" s="1"/>
  <c r="W7" i="2"/>
  <c r="AK28" i="4"/>
  <c r="AN7" i="2" s="1"/>
  <c r="U7" i="2"/>
  <c r="AI28" i="4"/>
  <c r="AL7" i="2" s="1"/>
  <c r="Y21" i="2"/>
  <c r="AM6" i="4"/>
  <c r="AP21" i="2" s="1"/>
  <c r="I21" i="2"/>
  <c r="W6" i="4"/>
  <c r="Z21" i="2" s="1"/>
  <c r="W17" i="2"/>
  <c r="AK14" i="4"/>
  <c r="AN17" i="2" s="1"/>
  <c r="U17" i="2"/>
  <c r="AI14" i="4"/>
  <c r="AL17" i="2" s="1"/>
  <c r="L17" i="2"/>
  <c r="Z14" i="4"/>
  <c r="AC17" i="2" s="1"/>
  <c r="J12" i="2"/>
  <c r="X30" i="4"/>
  <c r="AA12" i="2" s="1"/>
  <c r="N12" i="2"/>
  <c r="AB30" i="4"/>
  <c r="AE12" i="2" s="1"/>
  <c r="Y11" i="2"/>
  <c r="AM54" i="4"/>
  <c r="AP11" i="2" s="1"/>
  <c r="I11" i="2"/>
  <c r="W54" i="4"/>
  <c r="Z11" i="2" s="1"/>
  <c r="Y28" i="2"/>
  <c r="AM16" i="4"/>
  <c r="AP28" i="2" s="1"/>
  <c r="W28" i="2"/>
  <c r="AK16" i="4"/>
  <c r="AN28" i="2" s="1"/>
  <c r="X24" i="2"/>
  <c r="AL7" i="4"/>
  <c r="AO24" i="2" s="1"/>
  <c r="L24" i="2"/>
  <c r="Z7" i="4"/>
  <c r="AC24" i="2" s="1"/>
  <c r="K24" i="2"/>
  <c r="Y7" i="4"/>
  <c r="AB24" i="2" s="1"/>
  <c r="T10" i="2"/>
  <c r="AH31" i="4"/>
  <c r="AK10" i="2" s="1"/>
  <c r="U10" i="2"/>
  <c r="AI31" i="4"/>
  <c r="AL10" i="2" s="1"/>
  <c r="K13" i="2"/>
  <c r="Y87" i="4"/>
  <c r="AB13" i="2" s="1"/>
  <c r="I13" i="2"/>
  <c r="W87" i="4"/>
  <c r="Z13" i="2" s="1"/>
  <c r="W26" i="2"/>
  <c r="AK10" i="4"/>
  <c r="AN26" i="2" s="1"/>
  <c r="Q26" i="2"/>
  <c r="AE10" i="4"/>
  <c r="AH26" i="2" s="1"/>
  <c r="P26" i="2"/>
  <c r="AD10" i="4"/>
  <c r="AG26" i="2" s="1"/>
  <c r="I23" i="2"/>
  <c r="W18" i="4"/>
  <c r="Z23" i="2" s="1"/>
  <c r="X23" i="2"/>
  <c r="AL18" i="4"/>
  <c r="AO23" i="2" s="1"/>
  <c r="M14" i="2"/>
  <c r="AA50" i="4"/>
  <c r="AD14" i="2" s="1"/>
  <c r="J14" i="2"/>
  <c r="X50" i="4"/>
  <c r="AA14" i="2" s="1"/>
  <c r="I19" i="2"/>
  <c r="W4" i="4"/>
  <c r="Z19" i="2" s="1"/>
  <c r="X19" i="2"/>
  <c r="AL4" i="4"/>
  <c r="AO19" i="2" s="1"/>
  <c r="K30" i="2"/>
  <c r="Y20" i="4"/>
  <c r="AB30" i="2" s="1"/>
  <c r="I30" i="2"/>
  <c r="W20" i="4"/>
  <c r="Z30" i="2" s="1"/>
  <c r="N20" i="2"/>
  <c r="AB5" i="4"/>
  <c r="AE20" i="2" s="1"/>
  <c r="W20" i="2"/>
  <c r="AK5" i="4"/>
  <c r="AN20" i="2" s="1"/>
  <c r="V16" i="2"/>
  <c r="AJ13" i="4"/>
  <c r="AM16" i="2" s="1"/>
  <c r="J16" i="2"/>
  <c r="X13" i="4"/>
  <c r="AA16" i="2" s="1"/>
  <c r="L8" i="2"/>
  <c r="Z29" i="4"/>
  <c r="AC8" i="2" s="1"/>
  <c r="S8" i="2"/>
  <c r="AG29" i="4"/>
  <c r="AJ8" i="2" s="1"/>
  <c r="U25" i="2"/>
  <c r="AI9" i="4"/>
  <c r="AL25" i="2" s="1"/>
  <c r="Q25" i="2"/>
  <c r="AE9" i="4"/>
  <c r="AH25" i="2" s="1"/>
  <c r="W27" i="2"/>
  <c r="AK17" i="4"/>
  <c r="AN27" i="2" s="1"/>
  <c r="Y27" i="2"/>
  <c r="AM17" i="4"/>
  <c r="AP27" i="2" s="1"/>
  <c r="O18" i="2"/>
  <c r="AC27" i="4"/>
  <c r="AF18" i="2" s="1"/>
  <c r="M15" i="2"/>
  <c r="AA67" i="4"/>
  <c r="AD15" i="2" s="1"/>
  <c r="I22" i="2"/>
  <c r="W3" i="4"/>
  <c r="Z22" i="2" s="1"/>
  <c r="N22" i="2"/>
  <c r="AB3" i="4"/>
  <c r="AE22" i="2" s="1"/>
  <c r="N9" i="2"/>
  <c r="AB11" i="4"/>
  <c r="AE9" i="2" s="1"/>
  <c r="I9" i="2"/>
  <c r="W11" i="4"/>
  <c r="Z9" i="2" s="1"/>
  <c r="S18" i="2"/>
  <c r="AG27" i="4"/>
  <c r="AJ18" i="2" s="1"/>
  <c r="Y18" i="2"/>
  <c r="AM27" i="4"/>
  <c r="AP18" i="2" s="1"/>
  <c r="X15" i="2"/>
  <c r="AL67" i="4"/>
  <c r="AO15" i="2" s="1"/>
  <c r="R15" i="2"/>
  <c r="AF67" i="4"/>
  <c r="AI15" i="2" s="1"/>
  <c r="W29" i="2"/>
  <c r="AK12" i="4"/>
  <c r="AN29" i="2" s="1"/>
  <c r="X29" i="2"/>
  <c r="AL12" i="4"/>
  <c r="AO29" i="2" s="1"/>
  <c r="R7" i="2"/>
  <c r="AF28" i="4"/>
  <c r="AI7" i="2" s="1"/>
  <c r="K7" i="2"/>
  <c r="Y28" i="4"/>
  <c r="AB7" i="2" s="1"/>
  <c r="R21" i="2"/>
  <c r="AF6" i="4"/>
  <c r="AI21" i="2" s="1"/>
  <c r="P21" i="2"/>
  <c r="AD6" i="4"/>
  <c r="AG21" i="2" s="1"/>
  <c r="I17" i="2"/>
  <c r="W14" i="4"/>
  <c r="Z17" i="2" s="1"/>
  <c r="P17" i="2"/>
  <c r="AD14" i="4"/>
  <c r="AG17" i="2" s="1"/>
  <c r="R12" i="2"/>
  <c r="AF30" i="4"/>
  <c r="AI12" i="2" s="1"/>
  <c r="T12" i="2"/>
  <c r="AH30" i="4"/>
  <c r="AK12" i="2" s="1"/>
  <c r="L11" i="2"/>
  <c r="Z54" i="4"/>
  <c r="AC11" i="2" s="1"/>
  <c r="P11" i="2"/>
  <c r="AD54" i="4"/>
  <c r="AG11" i="2" s="1"/>
  <c r="S28" i="2"/>
  <c r="AG16" i="4"/>
  <c r="AJ28" i="2" s="1"/>
  <c r="M28" i="2"/>
  <c r="AA16" i="4"/>
  <c r="AD28" i="2" s="1"/>
  <c r="O24" i="2"/>
  <c r="AC7" i="4"/>
  <c r="AF24" i="2" s="1"/>
  <c r="V24" i="2"/>
  <c r="AJ7" i="4"/>
  <c r="AM24" i="2" s="1"/>
  <c r="L10" i="2"/>
  <c r="Z31" i="4"/>
  <c r="AC10" i="2" s="1"/>
  <c r="M10" i="2"/>
  <c r="AA31" i="4"/>
  <c r="AD10" i="2" s="1"/>
  <c r="R13" i="2"/>
  <c r="AF87" i="4"/>
  <c r="AI13" i="2" s="1"/>
  <c r="V13" i="2"/>
  <c r="AJ87" i="4"/>
  <c r="AM13" i="2" s="1"/>
  <c r="N26" i="2"/>
  <c r="AB10" i="4"/>
  <c r="AE26" i="2" s="1"/>
  <c r="M26" i="2"/>
  <c r="AA10" i="4"/>
  <c r="AD26" i="2" s="1"/>
  <c r="O23" i="2"/>
  <c r="AC18" i="4"/>
  <c r="AF23" i="2" s="1"/>
  <c r="S23" i="2"/>
  <c r="AG18" i="4"/>
  <c r="AJ23" i="2" s="1"/>
  <c r="P23" i="2"/>
  <c r="AD18" i="4"/>
  <c r="AG23" i="2" s="1"/>
  <c r="K14" i="2"/>
  <c r="Y50" i="4"/>
  <c r="AB14" i="2" s="1"/>
  <c r="T14" i="2"/>
  <c r="AH50" i="4"/>
  <c r="AK14" i="2" s="1"/>
  <c r="W19" i="2"/>
  <c r="AK4" i="4"/>
  <c r="AN19" i="2" s="1"/>
  <c r="P19" i="2"/>
  <c r="AD4" i="4"/>
  <c r="AG19" i="2" s="1"/>
  <c r="Q30" i="2"/>
  <c r="AE20" i="4"/>
  <c r="AH30" i="2" s="1"/>
  <c r="X30" i="2"/>
  <c r="AL20" i="4"/>
  <c r="AO30" i="2" s="1"/>
  <c r="Y20" i="2"/>
  <c r="AM5" i="4"/>
  <c r="AP20" i="2" s="1"/>
  <c r="O20" i="2"/>
  <c r="AC5" i="4"/>
  <c r="AF20" i="2" s="1"/>
  <c r="P16" i="2"/>
  <c r="AD13" i="4"/>
  <c r="AG16" i="2" s="1"/>
  <c r="W16" i="2"/>
  <c r="AK13" i="4"/>
  <c r="AN16" i="2" s="1"/>
  <c r="Y8" i="2"/>
  <c r="AM29" i="4"/>
  <c r="AP8" i="2" s="1"/>
  <c r="I8" i="2"/>
  <c r="W29" i="4"/>
  <c r="Z8" i="2" s="1"/>
  <c r="P25" i="2"/>
  <c r="AD9" i="4"/>
  <c r="AG25" i="2" s="1"/>
  <c r="O25" i="2"/>
  <c r="AC9" i="4"/>
  <c r="AF25" i="2" s="1"/>
  <c r="I25" i="2"/>
  <c r="W9" i="4"/>
  <c r="Z25" i="2" s="1"/>
  <c r="M27" i="2"/>
  <c r="AA17" i="4"/>
  <c r="AD27" i="2" s="1"/>
  <c r="Q27" i="2"/>
  <c r="AE17" i="4"/>
  <c r="AH27" i="2" s="1"/>
  <c r="K9" i="2"/>
  <c r="Y11" i="4"/>
  <c r="AB9" i="2" s="1"/>
  <c r="R18" i="2"/>
  <c r="AF27" i="4"/>
  <c r="AI18" i="2" s="1"/>
  <c r="X9" i="2"/>
  <c r="AL11" i="4"/>
  <c r="AO9" i="2" s="1"/>
  <c r="W9" i="2"/>
  <c r="AK11" i="4"/>
  <c r="AN9" i="2" s="1"/>
  <c r="L18" i="2"/>
  <c r="Z27" i="4"/>
  <c r="AC18" i="2" s="1"/>
  <c r="Q18" i="2"/>
  <c r="AE27" i="4"/>
  <c r="AH18" i="2" s="1"/>
  <c r="V15" i="2"/>
  <c r="AJ67" i="4"/>
  <c r="AM15" i="2" s="1"/>
  <c r="I15" i="2"/>
  <c r="W67" i="4"/>
  <c r="Z15" i="2" s="1"/>
  <c r="J15" i="2"/>
  <c r="X67" i="4"/>
  <c r="AA15" i="2" s="1"/>
  <c r="S29" i="2"/>
  <c r="AG12" i="4"/>
  <c r="AJ29" i="2" s="1"/>
  <c r="P29" i="2"/>
  <c r="AD12" i="4"/>
  <c r="AG29" i="2" s="1"/>
  <c r="Q7" i="2"/>
  <c r="AE28" i="4"/>
  <c r="AH7" i="2" s="1"/>
  <c r="X7" i="2"/>
  <c r="AL28" i="4"/>
  <c r="AO7" i="2" s="1"/>
  <c r="M21" i="2"/>
  <c r="AA6" i="4"/>
  <c r="AD21" i="2" s="1"/>
  <c r="W21" i="2"/>
  <c r="AK6" i="4"/>
  <c r="AN21" i="2" s="1"/>
  <c r="S17" i="2"/>
  <c r="AG14" i="4"/>
  <c r="AJ17" i="2" s="1"/>
  <c r="R17" i="2"/>
  <c r="AF14" i="4"/>
  <c r="AI17" i="2" s="1"/>
  <c r="Y12" i="2"/>
  <c r="AM30" i="4"/>
  <c r="AP12" i="2" s="1"/>
  <c r="O12" i="2"/>
  <c r="AC30" i="4"/>
  <c r="AF12" i="2" s="1"/>
  <c r="L12" i="2"/>
  <c r="Z30" i="4"/>
  <c r="AC12" i="2" s="1"/>
  <c r="V11" i="2"/>
  <c r="AJ54" i="4"/>
  <c r="AM11" i="2" s="1"/>
  <c r="R11" i="2"/>
  <c r="AF54" i="4"/>
  <c r="AI11" i="2" s="1"/>
  <c r="Q28" i="2"/>
  <c r="AE16" i="4"/>
  <c r="AH28" i="2" s="1"/>
  <c r="T28" i="2"/>
  <c r="AH16" i="4"/>
  <c r="AK28" i="2" s="1"/>
  <c r="N24" i="2"/>
  <c r="AB7" i="4"/>
  <c r="AE24" i="2" s="1"/>
  <c r="T24" i="2"/>
  <c r="AH7" i="4"/>
  <c r="AK24" i="2" s="1"/>
  <c r="P10" i="2"/>
  <c r="AD31" i="4"/>
  <c r="AG10" i="2" s="1"/>
  <c r="S10" i="2"/>
  <c r="AG31" i="4"/>
  <c r="AJ10" i="2" s="1"/>
  <c r="W13" i="2"/>
  <c r="AK87" i="4"/>
  <c r="AN13" i="2" s="1"/>
  <c r="X13" i="2"/>
  <c r="AL87" i="4"/>
  <c r="AO13" i="2" s="1"/>
  <c r="N13" i="2"/>
  <c r="AB87" i="4"/>
  <c r="AE13" i="2" s="1"/>
  <c r="K26" i="2"/>
  <c r="Y10" i="4"/>
  <c r="AB26" i="2" s="1"/>
  <c r="V26" i="2"/>
  <c r="AJ10" i="4"/>
  <c r="AM26" i="2" s="1"/>
  <c r="V23" i="2"/>
  <c r="AJ18" i="4"/>
  <c r="AM23" i="2" s="1"/>
  <c r="Y23" i="2"/>
  <c r="AM18" i="4"/>
  <c r="AP23" i="2" s="1"/>
  <c r="V14" i="2"/>
  <c r="AJ50" i="4"/>
  <c r="AM14" i="2" s="1"/>
  <c r="L14" i="2"/>
  <c r="Z50" i="4"/>
  <c r="AC14" i="2" s="1"/>
  <c r="Q19" i="2"/>
  <c r="AE4" i="4"/>
  <c r="AH19" i="2" s="1"/>
  <c r="V19" i="2"/>
  <c r="AJ4" i="4"/>
  <c r="AM19" i="2" s="1"/>
  <c r="J30" i="2"/>
  <c r="X20" i="4"/>
  <c r="AA30" i="2" s="1"/>
  <c r="P30" i="2"/>
  <c r="AD20" i="4"/>
  <c r="AG30" i="2" s="1"/>
  <c r="S20" i="2"/>
  <c r="AG5" i="4"/>
  <c r="AJ20" i="2" s="1"/>
  <c r="U20" i="2"/>
  <c r="AI5" i="4"/>
  <c r="AL20" i="2" s="1"/>
  <c r="X16" i="2"/>
  <c r="AL13" i="4"/>
  <c r="AO16" i="2" s="1"/>
  <c r="O16" i="2"/>
  <c r="AC13" i="4"/>
  <c r="AF16" i="2" s="1"/>
  <c r="X8" i="2"/>
  <c r="AL29" i="4"/>
  <c r="AO8" i="2" s="1"/>
  <c r="P8" i="2"/>
  <c r="AD29" i="4"/>
  <c r="AG8" i="2" s="1"/>
  <c r="W25" i="2"/>
  <c r="AK9" i="4"/>
  <c r="AN25" i="2" s="1"/>
  <c r="R25" i="2"/>
  <c r="AF9" i="4"/>
  <c r="AI25" i="2" s="1"/>
  <c r="T27" i="2"/>
  <c r="AH17" i="4"/>
  <c r="AK27" i="2" s="1"/>
  <c r="V27" i="2"/>
  <c r="AJ17" i="4"/>
  <c r="AM27" i="2" s="1"/>
  <c r="I27" i="2"/>
  <c r="W17" i="4"/>
  <c r="Z27" i="2" s="1"/>
  <c r="L22" i="2"/>
  <c r="Z3" i="4"/>
  <c r="AC22" i="2" s="1"/>
  <c r="V18" i="2"/>
  <c r="AJ27" i="4"/>
  <c r="AM18" i="2" s="1"/>
  <c r="U22" i="2"/>
  <c r="AI3" i="4"/>
  <c r="AL22" i="2" s="1"/>
  <c r="R22" i="2"/>
  <c r="AF3" i="4"/>
  <c r="AI22" i="2" s="1"/>
  <c r="O22" i="2"/>
  <c r="AC3" i="4"/>
  <c r="AF22" i="2" s="1"/>
  <c r="U9" i="2"/>
  <c r="AI11" i="4"/>
  <c r="AL9" i="2" s="1"/>
  <c r="J9" i="2"/>
  <c r="X11" i="4"/>
  <c r="AA9" i="2" s="1"/>
  <c r="O9" i="2"/>
  <c r="AC11" i="4"/>
  <c r="AF9" i="2" s="1"/>
  <c r="X18" i="2"/>
  <c r="AL27" i="4"/>
  <c r="AO18" i="2" s="1"/>
  <c r="I18" i="2"/>
  <c r="W27" i="4"/>
  <c r="Z18" i="2" s="1"/>
  <c r="T15" i="2"/>
  <c r="AH67" i="4"/>
  <c r="AK15" i="2" s="1"/>
  <c r="P15" i="2"/>
  <c r="AD67" i="4"/>
  <c r="AG15" i="2" s="1"/>
  <c r="M29" i="2"/>
  <c r="AA12" i="4"/>
  <c r="AD29" i="2" s="1"/>
  <c r="V29" i="2"/>
  <c r="AJ12" i="4"/>
  <c r="AM29" i="2" s="1"/>
  <c r="M7" i="2"/>
  <c r="AA28" i="4"/>
  <c r="AD7" i="2" s="1"/>
  <c r="P7" i="2"/>
  <c r="AD28" i="4"/>
  <c r="AG7" i="2" s="1"/>
  <c r="J21" i="2"/>
  <c r="X6" i="4"/>
  <c r="AA21" i="2" s="1"/>
  <c r="K21" i="2"/>
  <c r="Y6" i="4"/>
  <c r="AB21" i="2" s="1"/>
  <c r="M17" i="2"/>
  <c r="AA14" i="4"/>
  <c r="AD17" i="2" s="1"/>
  <c r="Y17" i="2"/>
  <c r="AM14" i="4"/>
  <c r="AP17" i="2" s="1"/>
  <c r="K12" i="2"/>
  <c r="Y30" i="4"/>
  <c r="AB12" i="2" s="1"/>
  <c r="X12" i="2"/>
  <c r="AL30" i="4"/>
  <c r="AO12" i="2" s="1"/>
  <c r="S11" i="2"/>
  <c r="AG54" i="4"/>
  <c r="AJ11" i="2" s="1"/>
  <c r="J11" i="2"/>
  <c r="X54" i="4"/>
  <c r="AA11" i="2" s="1"/>
  <c r="U28" i="2"/>
  <c r="AI16" i="4"/>
  <c r="AL28" i="2" s="1"/>
  <c r="L28" i="2"/>
  <c r="Z16" i="4"/>
  <c r="AC28" i="2" s="1"/>
  <c r="R24" i="2"/>
  <c r="AF7" i="4"/>
  <c r="AI24" i="2" s="1"/>
  <c r="I24" i="2"/>
  <c r="W7" i="4"/>
  <c r="Z24" i="2" s="1"/>
  <c r="V10" i="2"/>
  <c r="AJ31" i="4"/>
  <c r="AM10" i="2" s="1"/>
  <c r="Y10" i="2"/>
  <c r="AM31" i="4"/>
  <c r="AP10" i="2" s="1"/>
  <c r="K10" i="2"/>
  <c r="Y31" i="4"/>
  <c r="AB10" i="2" s="1"/>
  <c r="U13" i="2"/>
  <c r="AI87" i="4"/>
  <c r="AL13" i="2" s="1"/>
  <c r="M13" i="2"/>
  <c r="AA87" i="4"/>
  <c r="AD13" i="2" s="1"/>
  <c r="Y26" i="2"/>
  <c r="AM10" i="4"/>
  <c r="AP26" i="2" s="1"/>
  <c r="L26" i="2"/>
  <c r="Z10" i="4"/>
  <c r="AC26" i="2" s="1"/>
  <c r="Q23" i="2"/>
  <c r="AE18" i="4"/>
  <c r="AH23" i="2" s="1"/>
  <c r="N23" i="2"/>
  <c r="AB18" i="4"/>
  <c r="AE23" i="2" s="1"/>
  <c r="S14" i="2"/>
  <c r="AG50" i="4"/>
  <c r="AJ14" i="2" s="1"/>
  <c r="Y14" i="2"/>
  <c r="AM50" i="4"/>
  <c r="AP14" i="2" s="1"/>
  <c r="L19" i="2"/>
  <c r="Z4" i="4"/>
  <c r="AC19" i="2" s="1"/>
  <c r="T19" i="2"/>
  <c r="AH4" i="4"/>
  <c r="AK19" i="2" s="1"/>
  <c r="N19" i="2"/>
  <c r="AB4" i="4"/>
  <c r="AE19" i="2" s="1"/>
  <c r="R30" i="2"/>
  <c r="AF20" i="4"/>
  <c r="AI30" i="2" s="1"/>
  <c r="V30" i="2"/>
  <c r="AJ20" i="4"/>
  <c r="AM30" i="2" s="1"/>
  <c r="X20" i="2"/>
  <c r="AL5" i="4"/>
  <c r="AO20" i="2" s="1"/>
  <c r="Q20" i="2"/>
  <c r="AE5" i="4"/>
  <c r="AH20" i="2" s="1"/>
  <c r="M20" i="2"/>
  <c r="AA5" i="4"/>
  <c r="AD20" i="2" s="1"/>
  <c r="I16" i="2"/>
  <c r="W13" i="4"/>
  <c r="Z16" i="2" s="1"/>
  <c r="U16" i="2"/>
  <c r="AI13" i="4"/>
  <c r="AL16" i="2" s="1"/>
  <c r="K8" i="2"/>
  <c r="Y29" i="4"/>
  <c r="AB8" i="2" s="1"/>
  <c r="W8" i="2"/>
  <c r="AK29" i="4"/>
  <c r="AN8" i="2" s="1"/>
  <c r="T25" i="2"/>
  <c r="AH9" i="4"/>
  <c r="AK25" i="2" s="1"/>
  <c r="X25" i="2"/>
  <c r="AL9" i="4"/>
  <c r="AO25" i="2" s="1"/>
  <c r="R27" i="2"/>
  <c r="AF17" i="4"/>
  <c r="AI27" i="2" s="1"/>
  <c r="U27" i="2"/>
  <c r="AI17" i="4"/>
  <c r="AL27" i="2" s="1"/>
  <c r="Q15" i="2"/>
  <c r="AE67" i="4"/>
  <c r="AH15" i="2" s="1"/>
  <c r="J18" i="2"/>
  <c r="X27" i="4"/>
  <c r="AA18" i="2" s="1"/>
  <c r="V22" i="2"/>
  <c r="AJ3" i="4"/>
  <c r="AM22" i="2" s="1"/>
  <c r="K22" i="2"/>
  <c r="Y3" i="4"/>
  <c r="AB22" i="2" s="1"/>
  <c r="S22" i="2"/>
  <c r="AG3" i="4"/>
  <c r="AJ22" i="2" s="1"/>
  <c r="W22" i="2"/>
  <c r="AK3" i="4"/>
  <c r="AN22" i="2" s="1"/>
  <c r="T9" i="2"/>
  <c r="AH11" i="4"/>
  <c r="AK9" i="2" s="1"/>
  <c r="P9" i="2"/>
  <c r="AD11" i="4"/>
  <c r="AG9" i="2" s="1"/>
  <c r="M18" i="2"/>
  <c r="AA27" i="4"/>
  <c r="AD18" i="2" s="1"/>
  <c r="W18" i="2"/>
  <c r="AK27" i="4"/>
  <c r="AN18" i="2" s="1"/>
  <c r="N15" i="2"/>
  <c r="AB67" i="4"/>
  <c r="AE15" i="2" s="1"/>
  <c r="W15" i="2"/>
  <c r="AK67" i="4"/>
  <c r="AN15" i="2" s="1"/>
  <c r="O29" i="2"/>
  <c r="AC12" i="4"/>
  <c r="AF29" i="2" s="1"/>
  <c r="L29" i="2"/>
  <c r="Z12" i="4"/>
  <c r="AC29" i="2" s="1"/>
  <c r="N29" i="2"/>
  <c r="AB12" i="4"/>
  <c r="AE29" i="2" s="1"/>
  <c r="Y7" i="2"/>
  <c r="AM28" i="4"/>
  <c r="AP7" i="2" s="1"/>
  <c r="V7" i="2"/>
  <c r="AJ28" i="4"/>
  <c r="AM7" i="2" s="1"/>
  <c r="U21" i="2"/>
  <c r="AI6" i="4"/>
  <c r="AL21" i="2" s="1"/>
  <c r="V21" i="2"/>
  <c r="AJ6" i="4"/>
  <c r="AM21" i="2" s="1"/>
  <c r="J17" i="2"/>
  <c r="X14" i="4"/>
  <c r="AA17" i="2" s="1"/>
  <c r="O17" i="2"/>
  <c r="AC14" i="4"/>
  <c r="AF17" i="2" s="1"/>
  <c r="W12" i="2"/>
  <c r="AK30" i="4"/>
  <c r="AN12" i="2" s="1"/>
  <c r="M12" i="2"/>
  <c r="AA30" i="4"/>
  <c r="AD12" i="2" s="1"/>
  <c r="Q11" i="2"/>
  <c r="AE54" i="4"/>
  <c r="AH11" i="2" s="1"/>
  <c r="W11" i="2"/>
  <c r="AK54" i="4"/>
  <c r="AN11" i="2" s="1"/>
  <c r="O28" i="2"/>
  <c r="AC16" i="4"/>
  <c r="AF28" i="2" s="1"/>
  <c r="R28" i="2"/>
  <c r="AF16" i="4"/>
  <c r="AI28" i="2" s="1"/>
  <c r="Q24" i="2"/>
  <c r="AE7" i="4"/>
  <c r="AH24" i="2" s="1"/>
  <c r="P24" i="2"/>
  <c r="AD7" i="4"/>
  <c r="AG24" i="2" s="1"/>
  <c r="I10" i="2"/>
  <c r="W31" i="4"/>
  <c r="Z10" i="2" s="1"/>
  <c r="J10" i="2"/>
  <c r="X31" i="4"/>
  <c r="AA10" i="2" s="1"/>
  <c r="O13" i="2"/>
  <c r="AC87" i="4"/>
  <c r="AF13" i="2" s="1"/>
  <c r="T13" i="2"/>
  <c r="AH87" i="4"/>
  <c r="AK13" i="2" s="1"/>
  <c r="U26" i="2"/>
  <c r="AI10" i="4"/>
  <c r="AL26" i="2" s="1"/>
  <c r="S26" i="2"/>
  <c r="AG10" i="4"/>
  <c r="AJ26" i="2" s="1"/>
  <c r="L23" i="2"/>
  <c r="Z18" i="4"/>
  <c r="AC23" i="2" s="1"/>
  <c r="U23" i="2"/>
  <c r="AI18" i="4"/>
  <c r="AL23" i="2" s="1"/>
  <c r="O14" i="2"/>
  <c r="AC50" i="4"/>
  <c r="AF14" i="2" s="1"/>
  <c r="Q14" i="2"/>
  <c r="AE50" i="4"/>
  <c r="AH14" i="2" s="1"/>
  <c r="K19" i="2"/>
  <c r="Y4" i="4"/>
  <c r="AB19" i="2" s="1"/>
  <c r="O19" i="2"/>
  <c r="AC4" i="4"/>
  <c r="AF19" i="2" s="1"/>
  <c r="U30" i="2"/>
  <c r="AI20" i="4"/>
  <c r="AL30" i="2" s="1"/>
  <c r="M30" i="2"/>
  <c r="AA20" i="4"/>
  <c r="AD30" i="2" s="1"/>
  <c r="N30" i="2"/>
  <c r="AB20" i="4"/>
  <c r="AE30" i="2" s="1"/>
  <c r="I20" i="2"/>
  <c r="W5" i="4"/>
  <c r="Z20" i="2" s="1"/>
  <c r="L20" i="2"/>
  <c r="Z5" i="4"/>
  <c r="AC20" i="2" s="1"/>
  <c r="L16" i="2"/>
  <c r="Z13" i="4"/>
  <c r="AC16" i="2" s="1"/>
  <c r="R16" i="2"/>
  <c r="AF13" i="4"/>
  <c r="AI16" i="2" s="1"/>
  <c r="M16" i="2"/>
  <c r="AA13" i="4"/>
  <c r="AD16" i="2" s="1"/>
  <c r="N8" i="2"/>
  <c r="AB29" i="4"/>
  <c r="AE8" i="2" s="1"/>
  <c r="O8" i="2"/>
  <c r="AC29" i="4"/>
  <c r="AF8" i="2" s="1"/>
  <c r="L25" i="2"/>
  <c r="Z9" i="4"/>
  <c r="AC25" i="2" s="1"/>
  <c r="N25" i="2"/>
  <c r="AB9" i="4"/>
  <c r="AE25" i="2" s="1"/>
  <c r="O27" i="2"/>
  <c r="AC17" i="4"/>
  <c r="AF27" i="2" s="1"/>
  <c r="J27" i="2"/>
  <c r="X17" i="4"/>
  <c r="AA27" i="2" s="1"/>
  <c r="R8" i="4"/>
  <c r="AI8" i="4" s="1"/>
  <c r="AL6" i="2" s="1"/>
  <c r="L8" i="4"/>
  <c r="AC8" i="4" s="1"/>
  <c r="AF6" i="2" s="1"/>
  <c r="F8" i="4"/>
  <c r="W8" i="4" s="1"/>
  <c r="Z6" i="2" s="1"/>
  <c r="J8" i="4"/>
  <c r="Q8" i="4"/>
  <c r="V8" i="4"/>
  <c r="I8" i="4"/>
  <c r="Z8" i="4" s="1"/>
  <c r="AC6" i="2" s="1"/>
  <c r="H8" i="4"/>
  <c r="T8" i="4"/>
  <c r="O8" i="4"/>
  <c r="S8" i="4"/>
  <c r="AJ8" i="4" s="1"/>
  <c r="AM6" i="2" s="1"/>
  <c r="N8" i="4"/>
  <c r="AE8" i="4" s="1"/>
  <c r="AH6" i="2" s="1"/>
  <c r="G8" i="4"/>
  <c r="P8" i="4"/>
  <c r="U8" i="4"/>
  <c r="M8" i="4"/>
  <c r="K8" i="4"/>
  <c r="O6" i="2"/>
  <c r="V6" i="2"/>
  <c r="E452" i="4"/>
  <c r="E235" i="4"/>
  <c r="E474" i="4"/>
  <c r="E506" i="4"/>
  <c r="E231" i="4"/>
  <c r="E80" i="4"/>
  <c r="E486" i="4"/>
  <c r="E264" i="4"/>
  <c r="E280" i="4"/>
  <c r="E22" i="4"/>
  <c r="E272" i="4"/>
  <c r="E48" i="4"/>
  <c r="E209" i="4"/>
  <c r="E144" i="4"/>
  <c r="E427" i="4"/>
  <c r="E356" i="4"/>
  <c r="E100" i="4"/>
  <c r="E200" i="4"/>
  <c r="E92" i="4"/>
  <c r="E502" i="4"/>
  <c r="E411" i="4"/>
  <c r="E332" i="4"/>
  <c r="E478" i="4"/>
  <c r="E384" i="4"/>
  <c r="E152" i="4"/>
  <c r="E324" i="4"/>
  <c r="E34" i="4"/>
  <c r="E136" i="4"/>
  <c r="E490" i="4"/>
  <c r="E124" i="4"/>
  <c r="E26" i="4"/>
  <c r="E243" i="4"/>
  <c r="E116" i="4"/>
  <c r="E177" i="4"/>
  <c r="E130" i="4"/>
  <c r="E423" i="4"/>
  <c r="E344" i="4"/>
  <c r="E381" i="4"/>
  <c r="E388" i="4"/>
  <c r="E284" i="4"/>
  <c r="E28" i="4"/>
  <c r="E40" i="4"/>
  <c r="E270" i="4"/>
  <c r="E368" i="4"/>
  <c r="E206" i="4"/>
  <c r="E199" i="4"/>
  <c r="E66" i="4"/>
  <c r="E391" i="4"/>
  <c r="E255" i="4"/>
  <c r="E104" i="4"/>
  <c r="E457" i="4"/>
  <c r="E472" i="4"/>
  <c r="E185" i="4"/>
  <c r="E296" i="4"/>
  <c r="E413" i="4"/>
  <c r="E416" i="4"/>
  <c r="E245" i="4"/>
  <c r="E86" i="4"/>
  <c r="E82" i="4"/>
  <c r="E55" i="4"/>
  <c r="E47" i="4"/>
  <c r="E39" i="4"/>
  <c r="E150" i="4"/>
  <c r="E360" i="4"/>
  <c r="E439" i="4"/>
  <c r="E352" i="4"/>
  <c r="E168" i="4"/>
  <c r="E14" i="4"/>
  <c r="E370" i="4"/>
  <c r="E201" i="4"/>
  <c r="E497" i="4"/>
  <c r="E504" i="4"/>
  <c r="E98" i="4"/>
  <c r="E431" i="4"/>
  <c r="E503" i="1"/>
  <c r="E503" i="4"/>
  <c r="E225" i="4"/>
  <c r="E128" i="4"/>
  <c r="E322" i="4"/>
  <c r="E20" i="4"/>
  <c r="E415" i="4"/>
  <c r="E304" i="4"/>
  <c r="E239" i="4"/>
  <c r="E215" i="4"/>
  <c r="E118" i="4"/>
  <c r="E288" i="4"/>
  <c r="E223" i="4"/>
  <c r="E404" i="4"/>
  <c r="E330" i="4"/>
  <c r="E470" i="4"/>
  <c r="E193" i="4"/>
  <c r="E96" i="4"/>
  <c r="E421" i="4"/>
  <c r="E197" i="4"/>
  <c r="E57" i="4"/>
  <c r="E41" i="4"/>
  <c r="E44" i="4"/>
  <c r="E32" i="4"/>
  <c r="E171" i="4"/>
  <c r="E6" i="4"/>
  <c r="E64" i="4"/>
  <c r="E453" i="4"/>
  <c r="E435" i="4"/>
  <c r="E405" i="4"/>
  <c r="E396" i="4"/>
  <c r="E389" i="4"/>
  <c r="E380" i="4"/>
  <c r="E314" i="4"/>
  <c r="E333" i="4"/>
  <c r="E341" i="4"/>
  <c r="E359" i="4"/>
  <c r="E274" i="4"/>
  <c r="E254" i="4"/>
  <c r="E192" i="4"/>
  <c r="E194" i="4"/>
  <c r="E188" i="4"/>
  <c r="E140" i="4"/>
  <c r="E84" i="4"/>
  <c r="E129" i="4"/>
  <c r="E73" i="4"/>
  <c r="E407" i="4"/>
  <c r="E399" i="4"/>
  <c r="E336" i="4"/>
  <c r="E160" i="4"/>
  <c r="E11" i="4"/>
  <c r="E468" i="4"/>
  <c r="E500" i="4"/>
  <c r="E476" i="4"/>
  <c r="E461" i="4"/>
  <c r="E433" i="4"/>
  <c r="E447" i="4"/>
  <c r="E361" i="4"/>
  <c r="E329" i="4"/>
  <c r="E319" i="4"/>
  <c r="E321" i="4"/>
  <c r="E276" i="4"/>
  <c r="E286" i="4"/>
  <c r="E285" i="4"/>
  <c r="E166" i="4"/>
  <c r="E157" i="4"/>
  <c r="E76" i="4"/>
  <c r="E109" i="4"/>
  <c r="E89" i="4"/>
  <c r="E52" i="4"/>
  <c r="E88" i="4"/>
  <c r="E492" i="4"/>
  <c r="E448" i="4"/>
  <c r="E483" i="4"/>
  <c r="E462" i="4"/>
  <c r="E437" i="4"/>
  <c r="E372" i="4"/>
  <c r="E409" i="4"/>
  <c r="E292" i="4"/>
  <c r="E365" i="4"/>
  <c r="E279" i="4"/>
  <c r="E242" i="4"/>
  <c r="E236" i="4"/>
  <c r="E190" i="4"/>
  <c r="E183" i="4"/>
  <c r="E156" i="4"/>
  <c r="E132" i="4"/>
  <c r="E68" i="4"/>
  <c r="E219" i="4"/>
  <c r="E159" i="4"/>
  <c r="E125" i="4"/>
  <c r="E114" i="4"/>
  <c r="E105" i="4"/>
  <c r="E75" i="4"/>
  <c r="E133" i="4"/>
  <c r="E31" i="4"/>
  <c r="E72" i="4"/>
  <c r="E499" i="4"/>
  <c r="E467" i="4"/>
  <c r="E419" i="4"/>
  <c r="E395" i="4"/>
  <c r="E364" i="4"/>
  <c r="E367" i="4"/>
  <c r="E335" i="4"/>
  <c r="E311" i="4"/>
  <c r="E358" i="4"/>
  <c r="E326" i="4"/>
  <c r="E307" i="4"/>
  <c r="E300" i="4"/>
  <c r="E268" i="4"/>
  <c r="E217" i="4"/>
  <c r="E241" i="4"/>
  <c r="E187" i="4"/>
  <c r="E237" i="4"/>
  <c r="E106" i="4"/>
  <c r="E134" i="4"/>
  <c r="E63" i="4"/>
  <c r="E18" i="4"/>
  <c r="E494" i="4"/>
  <c r="E320" i="4"/>
  <c r="E120" i="4"/>
  <c r="E112" i="4"/>
  <c r="E56" i="4"/>
  <c r="E377" i="4"/>
  <c r="E498" i="4"/>
  <c r="E488" i="4"/>
  <c r="E458" i="4"/>
  <c r="E451" i="4"/>
  <c r="E386" i="4"/>
  <c r="E338" i="4"/>
  <c r="E302" i="4"/>
  <c r="E294" i="4"/>
  <c r="E325" i="4"/>
  <c r="E214" i="4"/>
  <c r="E203" i="4"/>
  <c r="E202" i="4"/>
  <c r="E126" i="4"/>
  <c r="E146" i="4"/>
  <c r="E70" i="4"/>
  <c r="E58" i="4"/>
  <c r="E50" i="4"/>
  <c r="E42" i="4"/>
  <c r="E10" i="4"/>
  <c r="E19" i="4"/>
  <c r="E38" i="4"/>
  <c r="E460" i="4"/>
  <c r="E376" i="4"/>
  <c r="E30" i="4"/>
  <c r="E247" i="4"/>
  <c r="E464" i="4"/>
  <c r="E495" i="4"/>
  <c r="E443" i="4"/>
  <c r="E403" i="4"/>
  <c r="E432" i="4"/>
  <c r="E417" i="4"/>
  <c r="E348" i="4"/>
  <c r="E349" i="4"/>
  <c r="E316" i="4"/>
  <c r="E259" i="4"/>
  <c r="E308" i="4"/>
  <c r="E257" i="4"/>
  <c r="E165" i="4"/>
  <c r="E149" i="4"/>
  <c r="E108" i="4"/>
  <c r="E145" i="4"/>
  <c r="E138" i="4"/>
  <c r="E107" i="4"/>
  <c r="E102" i="4"/>
  <c r="E95" i="4"/>
  <c r="E93" i="4"/>
  <c r="E487" i="1"/>
  <c r="E482" i="4"/>
  <c r="E456" i="4"/>
  <c r="E441" i="4"/>
  <c r="E445" i="4"/>
  <c r="E425" i="4"/>
  <c r="E397" i="4"/>
  <c r="E340" i="4"/>
  <c r="E420" i="4"/>
  <c r="E306" i="4"/>
  <c r="E342" i="4"/>
  <c r="E301" i="4"/>
  <c r="E293" i="4"/>
  <c r="E251" i="4"/>
  <c r="E248" i="4"/>
  <c r="E222" i="4"/>
  <c r="E208" i="4"/>
  <c r="E216" i="4"/>
  <c r="E213" i="4"/>
  <c r="E174" i="4"/>
  <c r="E262" i="4"/>
  <c r="E179" i="4"/>
  <c r="E164" i="4"/>
  <c r="E148" i="4"/>
  <c r="E158" i="4"/>
  <c r="E117" i="4"/>
  <c r="E97" i="4"/>
  <c r="E162" i="4"/>
  <c r="E121" i="4"/>
  <c r="E77" i="4"/>
  <c r="E49" i="4"/>
  <c r="E23" i="4"/>
  <c r="E328" i="4"/>
  <c r="E312" i="4"/>
  <c r="E493" i="4"/>
  <c r="E406" i="4"/>
  <c r="E436" i="4"/>
  <c r="E394" i="4"/>
  <c r="E339" i="4"/>
  <c r="E354" i="4"/>
  <c r="E350" i="4"/>
  <c r="E363" i="4"/>
  <c r="E266" i="4"/>
  <c r="E244" i="4"/>
  <c r="E228" i="4"/>
  <c r="E269" i="4"/>
  <c r="E196" i="4"/>
  <c r="E131" i="4"/>
  <c r="E147" i="4"/>
  <c r="E91" i="4"/>
  <c r="E25" i="4"/>
  <c r="E16" i="4"/>
  <c r="E7" i="4"/>
  <c r="E479" i="4"/>
  <c r="E429" i="4"/>
  <c r="E418" i="4"/>
  <c r="E412" i="4"/>
  <c r="E393" i="4"/>
  <c r="E373" i="4"/>
  <c r="E374" i="4"/>
  <c r="E327" i="4"/>
  <c r="E345" i="4"/>
  <c r="E290" i="4"/>
  <c r="E331" i="4"/>
  <c r="E282" i="4"/>
  <c r="E267" i="4"/>
  <c r="E218" i="4"/>
  <c r="E189" i="4"/>
  <c r="E220" i="4"/>
  <c r="E178" i="4"/>
  <c r="E195" i="4"/>
  <c r="E265" i="4"/>
  <c r="E83" i="4"/>
  <c r="E101" i="4"/>
  <c r="E62" i="4"/>
  <c r="E87" i="4"/>
  <c r="E85" i="4"/>
  <c r="E65" i="4"/>
  <c r="E51" i="4"/>
  <c r="E69" i="4"/>
  <c r="E45" i="4"/>
  <c r="E5" i="4"/>
  <c r="E3" i="4"/>
  <c r="E489" i="4"/>
  <c r="E459" i="4"/>
  <c r="E484" i="4"/>
  <c r="E450" i="4"/>
  <c r="E408" i="4"/>
  <c r="E387" i="4"/>
  <c r="E422" i="4"/>
  <c r="E414" i="4"/>
  <c r="E385" i="4"/>
  <c r="E357" i="4"/>
  <c r="E315" i="4"/>
  <c r="E305" i="4"/>
  <c r="E303" i="4"/>
  <c r="E298" i="4"/>
  <c r="E310" i="4"/>
  <c r="E234" i="4"/>
  <c r="E273" i="4"/>
  <c r="E182" i="4"/>
  <c r="E175" i="4"/>
  <c r="E252" i="4"/>
  <c r="E205" i="4"/>
  <c r="E212" i="4"/>
  <c r="E161" i="4"/>
  <c r="E122" i="4"/>
  <c r="E81" i="4"/>
  <c r="E99" i="4"/>
  <c r="E67" i="4"/>
  <c r="E54" i="4"/>
  <c r="E24" i="4"/>
  <c r="E475" i="4"/>
  <c r="E434" i="4"/>
  <c r="E430" i="4"/>
  <c r="E402" i="4"/>
  <c r="E454" i="4"/>
  <c r="E383" i="4"/>
  <c r="E392" i="4"/>
  <c r="E369" i="4"/>
  <c r="E337" i="4"/>
  <c r="E362" i="4"/>
  <c r="E283" i="4"/>
  <c r="E277" i="4"/>
  <c r="E233" i="4"/>
  <c r="E229" i="4"/>
  <c r="E211" i="4"/>
  <c r="E180" i="4"/>
  <c r="E246" i="4"/>
  <c r="E224" i="4"/>
  <c r="E221" i="4"/>
  <c r="E184" i="4"/>
  <c r="E115" i="4"/>
  <c r="E154" i="4"/>
  <c r="E61" i="4"/>
  <c r="E139" i="4"/>
  <c r="E163" i="4"/>
  <c r="E111" i="4"/>
  <c r="E33" i="4"/>
  <c r="E60" i="4"/>
  <c r="E17" i="4"/>
  <c r="E35" i="4"/>
  <c r="E12" i="4"/>
  <c r="E4" i="4"/>
  <c r="E471" i="4"/>
  <c r="E449" i="4"/>
  <c r="E442" i="4"/>
  <c r="E428" i="4"/>
  <c r="E401" i="4"/>
  <c r="E438" i="4"/>
  <c r="E309" i="4"/>
  <c r="E353" i="4"/>
  <c r="E317" i="4"/>
  <c r="E281" i="4"/>
  <c r="E258" i="4"/>
  <c r="E256" i="4"/>
  <c r="E226" i="4"/>
  <c r="E230" i="4"/>
  <c r="E250" i="4"/>
  <c r="E240" i="4"/>
  <c r="E207" i="4"/>
  <c r="E198" i="4"/>
  <c r="E176" i="4"/>
  <c r="E169" i="4"/>
  <c r="E137" i="4"/>
  <c r="E135" i="4"/>
  <c r="E167" i="4"/>
  <c r="E143" i="4"/>
  <c r="E71" i="4"/>
  <c r="E78" i="4"/>
  <c r="E151" i="4"/>
  <c r="E59" i="4"/>
  <c r="E123" i="4"/>
  <c r="E53" i="4"/>
  <c r="E37" i="4"/>
  <c r="E9" i="4"/>
  <c r="E481" i="4"/>
  <c r="E487" i="4"/>
  <c r="E469" i="4"/>
  <c r="E444" i="4"/>
  <c r="E410" i="4"/>
  <c r="E398" i="4"/>
  <c r="E400" i="4"/>
  <c r="E382" i="4"/>
  <c r="E390" i="4"/>
  <c r="E299" i="4"/>
  <c r="E297" i="4"/>
  <c r="E278" i="4"/>
  <c r="E173" i="4"/>
  <c r="E191" i="4"/>
  <c r="E249" i="4"/>
  <c r="E238" i="4"/>
  <c r="E232" i="4"/>
  <c r="E155" i="4"/>
  <c r="E113" i="4"/>
  <c r="E90" i="4"/>
  <c r="E94" i="4"/>
  <c r="E170" i="4"/>
  <c r="E29" i="4"/>
  <c r="E491" i="4"/>
  <c r="E505" i="4"/>
  <c r="E473" i="4"/>
  <c r="E424" i="4"/>
  <c r="E426" i="4"/>
  <c r="E375" i="4"/>
  <c r="E343" i="4"/>
  <c r="E347" i="4"/>
  <c r="E371" i="4"/>
  <c r="E366" i="4"/>
  <c r="E334" i="4"/>
  <c r="E318" i="4"/>
  <c r="E291" i="4"/>
  <c r="E351" i="4"/>
  <c r="E323" i="4"/>
  <c r="E313" i="4"/>
  <c r="E275" i="4"/>
  <c r="E287" i="4"/>
  <c r="E253" i="4"/>
  <c r="E227" i="4"/>
  <c r="E261" i="4"/>
  <c r="E210" i="4"/>
  <c r="E186" i="4"/>
  <c r="E172" i="4"/>
  <c r="E263" i="4"/>
  <c r="E204" i="4"/>
  <c r="E153" i="4"/>
  <c r="E103" i="4"/>
  <c r="E141" i="4"/>
  <c r="E127" i="4"/>
  <c r="E74" i="4"/>
  <c r="E43" i="4"/>
  <c r="E21" i="4"/>
  <c r="E507" i="4"/>
  <c r="E501" i="4"/>
  <c r="E485" i="4"/>
  <c r="E465" i="4"/>
  <c r="E480" i="4"/>
  <c r="E463" i="4"/>
  <c r="E477" i="4"/>
  <c r="E496" i="4"/>
  <c r="E455" i="4"/>
  <c r="E466" i="4"/>
  <c r="E446" i="4"/>
  <c r="E440" i="4"/>
  <c r="E378" i="4"/>
  <c r="E355" i="4"/>
  <c r="E379" i="4"/>
  <c r="E346" i="4"/>
  <c r="E289" i="4"/>
  <c r="E260" i="4"/>
  <c r="E271" i="4"/>
  <c r="E295" i="4"/>
  <c r="E181" i="4"/>
  <c r="E110" i="4"/>
  <c r="E119" i="4"/>
  <c r="E142" i="4"/>
  <c r="E79" i="4"/>
  <c r="E46" i="4"/>
  <c r="E13" i="4"/>
  <c r="E15" i="4"/>
  <c r="E36" i="4"/>
  <c r="E27" i="4"/>
  <c r="E431" i="1"/>
  <c r="E168" i="1"/>
  <c r="E248" i="1"/>
  <c r="E445" i="1"/>
  <c r="E71" i="1"/>
  <c r="E343" i="1"/>
  <c r="E351" i="1"/>
  <c r="E359" i="1"/>
  <c r="E367" i="1"/>
  <c r="E8" i="1"/>
  <c r="E40" i="1"/>
  <c r="E104" i="1"/>
  <c r="E352" i="1"/>
  <c r="E505" i="1"/>
  <c r="E179" i="1"/>
  <c r="E458" i="1"/>
  <c r="E449" i="1"/>
  <c r="E27" i="1"/>
  <c r="E91" i="1"/>
  <c r="E219" i="1"/>
  <c r="E126" i="1"/>
  <c r="E198" i="1"/>
  <c r="E254" i="1"/>
  <c r="E398" i="1"/>
  <c r="E422" i="1"/>
  <c r="E186" i="1"/>
  <c r="E314" i="1"/>
  <c r="E442" i="1"/>
  <c r="E498" i="1"/>
  <c r="E35" i="1"/>
  <c r="E99" i="1"/>
  <c r="E171" i="1"/>
  <c r="E243" i="1"/>
  <c r="E315" i="1"/>
  <c r="E395" i="1"/>
  <c r="E15" i="1"/>
  <c r="E23" i="1"/>
  <c r="E31" i="1"/>
  <c r="E39" i="1"/>
  <c r="E47" i="1"/>
  <c r="E55" i="1"/>
  <c r="E63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75" i="1"/>
  <c r="E383" i="1"/>
  <c r="E391" i="1"/>
  <c r="E399" i="1"/>
  <c r="E407" i="1"/>
  <c r="E415" i="1"/>
  <c r="E423" i="1"/>
  <c r="E439" i="1"/>
  <c r="E447" i="1"/>
  <c r="E455" i="1"/>
  <c r="E463" i="1"/>
  <c r="E479" i="1"/>
  <c r="E495" i="1"/>
  <c r="E16" i="1"/>
  <c r="E24" i="1"/>
  <c r="E32" i="1"/>
  <c r="E48" i="1"/>
  <c r="E56" i="1"/>
  <c r="E64" i="1"/>
  <c r="E72" i="1"/>
  <c r="E80" i="1"/>
  <c r="E88" i="1"/>
  <c r="E96" i="1"/>
  <c r="E112" i="1"/>
  <c r="E120" i="1"/>
  <c r="E128" i="1"/>
  <c r="E136" i="1"/>
  <c r="E144" i="1"/>
  <c r="E152" i="1"/>
  <c r="E160" i="1"/>
  <c r="E184" i="1"/>
  <c r="E192" i="1"/>
  <c r="E200" i="1"/>
  <c r="E208" i="1"/>
  <c r="E216" i="1"/>
  <c r="E224" i="1"/>
  <c r="E240" i="1"/>
  <c r="E256" i="1"/>
  <c r="E272" i="1"/>
  <c r="E280" i="1"/>
  <c r="E296" i="1"/>
  <c r="E304" i="1"/>
  <c r="E320" i="1"/>
  <c r="E336" i="1"/>
  <c r="E368" i="1"/>
  <c r="E376" i="1"/>
  <c r="E392" i="1"/>
  <c r="E440" i="1"/>
  <c r="E456" i="1"/>
  <c r="E464" i="1"/>
  <c r="E486" i="1"/>
  <c r="E74" i="1"/>
  <c r="E138" i="1"/>
  <c r="E218" i="1"/>
  <c r="E298" i="1"/>
  <c r="E59" i="1"/>
  <c r="E275" i="1"/>
  <c r="E379" i="1"/>
  <c r="E483" i="1"/>
  <c r="E471" i="1"/>
  <c r="E496" i="1"/>
  <c r="E408" i="1"/>
  <c r="E480" i="1"/>
  <c r="E417" i="1"/>
  <c r="E499" i="1"/>
  <c r="E453" i="1"/>
  <c r="E197" i="1"/>
  <c r="E414" i="1"/>
  <c r="E451" i="1"/>
  <c r="E424" i="1"/>
  <c r="E404" i="1"/>
  <c r="E460" i="1"/>
  <c r="E370" i="1"/>
  <c r="E37" i="1"/>
  <c r="E69" i="1"/>
  <c r="E133" i="1"/>
  <c r="E261" i="1"/>
  <c r="E325" i="1"/>
  <c r="E318" i="1"/>
  <c r="E58" i="1"/>
  <c r="E146" i="1"/>
  <c r="E235" i="1"/>
  <c r="E389" i="1"/>
  <c r="E70" i="1"/>
  <c r="E310" i="1"/>
  <c r="E406" i="1"/>
  <c r="E155" i="1"/>
  <c r="E434" i="1"/>
  <c r="E62" i="1"/>
  <c r="E307" i="1"/>
  <c r="E497" i="1"/>
  <c r="E459" i="1"/>
  <c r="E381" i="1"/>
  <c r="E282" i="1"/>
  <c r="E346" i="1"/>
  <c r="E139" i="1"/>
  <c r="E203" i="1"/>
  <c r="E323" i="1"/>
  <c r="E387" i="1"/>
  <c r="E481" i="1"/>
  <c r="E50" i="1"/>
  <c r="E130" i="1"/>
  <c r="E75" i="1"/>
  <c r="E195" i="1"/>
  <c r="E331" i="1"/>
  <c r="E371" i="1"/>
  <c r="E67" i="1"/>
  <c r="E131" i="1"/>
  <c r="E347" i="1"/>
  <c r="E467" i="1"/>
  <c r="E500" i="1"/>
  <c r="E380" i="1"/>
  <c r="E388" i="1"/>
  <c r="E412" i="1"/>
  <c r="E420" i="1"/>
  <c r="E436" i="1"/>
  <c r="E444" i="1"/>
  <c r="E452" i="1"/>
  <c r="E468" i="1"/>
  <c r="E5" i="1"/>
  <c r="E13" i="1"/>
  <c r="E53" i="1"/>
  <c r="E157" i="1"/>
  <c r="E165" i="1"/>
  <c r="E181" i="1"/>
  <c r="E245" i="1"/>
  <c r="E253" i="1"/>
  <c r="E269" i="1"/>
  <c r="E277" i="1"/>
  <c r="E309" i="1"/>
  <c r="E333" i="1"/>
  <c r="E78" i="1"/>
  <c r="E174" i="1"/>
  <c r="E214" i="1"/>
  <c r="E238" i="1"/>
  <c r="E366" i="1"/>
  <c r="E438" i="1"/>
  <c r="E386" i="1"/>
  <c r="E42" i="1"/>
  <c r="E178" i="1"/>
  <c r="E194" i="1"/>
  <c r="E234" i="1"/>
  <c r="E322" i="1"/>
  <c r="E378" i="1"/>
  <c r="E19" i="1"/>
  <c r="E115" i="1"/>
  <c r="E147" i="1"/>
  <c r="E405" i="1"/>
  <c r="E94" i="1"/>
  <c r="E118" i="1"/>
  <c r="E166" i="1"/>
  <c r="E246" i="1"/>
  <c r="E294" i="1"/>
  <c r="E334" i="1"/>
  <c r="E382" i="1"/>
  <c r="E430" i="1"/>
  <c r="E446" i="1"/>
  <c r="E484" i="1"/>
  <c r="E492" i="1"/>
  <c r="E299" i="1"/>
  <c r="E365" i="1"/>
  <c r="E18" i="1"/>
  <c r="E338" i="1"/>
  <c r="E411" i="1"/>
  <c r="E478" i="1"/>
  <c r="E362" i="1"/>
  <c r="E267" i="1"/>
  <c r="E43" i="1"/>
  <c r="E107" i="1"/>
  <c r="E473" i="1"/>
  <c r="E34" i="1"/>
  <c r="E170" i="1"/>
  <c r="E242" i="1"/>
  <c r="E51" i="1"/>
  <c r="E259" i="1"/>
  <c r="E330" i="1"/>
  <c r="E123" i="1"/>
  <c r="E251" i="1"/>
  <c r="E403" i="1"/>
  <c r="E443" i="1"/>
  <c r="E211" i="1"/>
  <c r="E283" i="1"/>
  <c r="E490" i="1"/>
  <c r="E396" i="1"/>
  <c r="E428" i="1"/>
  <c r="E476" i="1"/>
  <c r="E21" i="1"/>
  <c r="E29" i="1"/>
  <c r="E45" i="1"/>
  <c r="E61" i="1"/>
  <c r="E77" i="1"/>
  <c r="E85" i="1"/>
  <c r="E101" i="1"/>
  <c r="E109" i="1"/>
  <c r="E117" i="1"/>
  <c r="E125" i="1"/>
  <c r="E141" i="1"/>
  <c r="E149" i="1"/>
  <c r="E173" i="1"/>
  <c r="E189" i="1"/>
  <c r="E205" i="1"/>
  <c r="E213" i="1"/>
  <c r="E221" i="1"/>
  <c r="E229" i="1"/>
  <c r="E237" i="1"/>
  <c r="E285" i="1"/>
  <c r="E293" i="1"/>
  <c r="E301" i="1"/>
  <c r="E317" i="1"/>
  <c r="E341" i="1"/>
  <c r="E349" i="1"/>
  <c r="E477" i="1"/>
  <c r="E493" i="1"/>
  <c r="E501" i="1"/>
  <c r="E110" i="1"/>
  <c r="E134" i="1"/>
  <c r="E150" i="1"/>
  <c r="E190" i="1"/>
  <c r="E262" i="1"/>
  <c r="E278" i="1"/>
  <c r="E302" i="1"/>
  <c r="E342" i="1"/>
  <c r="E390" i="1"/>
  <c r="E502" i="1"/>
  <c r="E10" i="1"/>
  <c r="E26" i="1"/>
  <c r="E106" i="1"/>
  <c r="E274" i="1"/>
  <c r="E426" i="1"/>
  <c r="E482" i="1"/>
  <c r="E507" i="1"/>
  <c r="E11" i="1"/>
  <c r="E83" i="1"/>
  <c r="E187" i="1"/>
  <c r="E363" i="1"/>
  <c r="E435" i="1"/>
  <c r="E93" i="1"/>
  <c r="E357" i="1"/>
  <c r="E373" i="1"/>
  <c r="E397" i="1"/>
  <c r="E413" i="1"/>
  <c r="E421" i="1"/>
  <c r="E429" i="1"/>
  <c r="E437" i="1"/>
  <c r="E461" i="1"/>
  <c r="E469" i="1"/>
  <c r="E485" i="1"/>
  <c r="E54" i="1"/>
  <c r="E142" i="1"/>
  <c r="E182" i="1"/>
  <c r="E206" i="1"/>
  <c r="E222" i="1"/>
  <c r="E270" i="1"/>
  <c r="E358" i="1"/>
  <c r="E454" i="1"/>
  <c r="E491" i="1"/>
  <c r="E66" i="1"/>
  <c r="E114" i="1"/>
  <c r="E162" i="1"/>
  <c r="E210" i="1"/>
  <c r="E258" i="1"/>
  <c r="E290" i="1"/>
  <c r="E402" i="1"/>
  <c r="E339" i="1"/>
  <c r="E427" i="1"/>
  <c r="E475" i="1"/>
  <c r="E86" i="1"/>
  <c r="E102" i="1"/>
  <c r="E158" i="1"/>
  <c r="E230" i="1"/>
  <c r="E286" i="1"/>
  <c r="E326" i="1"/>
  <c r="E350" i="1"/>
  <c r="E374" i="1"/>
  <c r="E470" i="1"/>
  <c r="E494" i="1"/>
  <c r="E98" i="1"/>
  <c r="E266" i="1"/>
  <c r="E462" i="1"/>
  <c r="E163" i="1"/>
  <c r="E227" i="1"/>
  <c r="E355" i="1"/>
  <c r="E419" i="1"/>
  <c r="E394" i="1"/>
  <c r="E226" i="1"/>
  <c r="E220" i="1"/>
  <c r="E257" i="1"/>
  <c r="E348" i="1"/>
  <c r="E291" i="1"/>
  <c r="E441" i="1"/>
  <c r="E122" i="1"/>
  <c r="E202" i="1"/>
  <c r="E418" i="1"/>
  <c r="E474" i="1"/>
  <c r="E450" i="1"/>
  <c r="E306" i="1"/>
  <c r="E185" i="1"/>
  <c r="E345" i="1"/>
  <c r="E385" i="1"/>
  <c r="E28" i="1"/>
  <c r="E92" i="1"/>
  <c r="E156" i="1"/>
  <c r="E292" i="1"/>
  <c r="E176" i="1"/>
  <c r="E432" i="1"/>
  <c r="E17" i="1"/>
  <c r="E25" i="1"/>
  <c r="E33" i="1"/>
  <c r="E105" i="1"/>
  <c r="E129" i="1"/>
  <c r="E137" i="1"/>
  <c r="E145" i="1"/>
  <c r="E161" i="1"/>
  <c r="E169" i="1"/>
  <c r="E177" i="1"/>
  <c r="E193" i="1"/>
  <c r="E201" i="1"/>
  <c r="E209" i="1"/>
  <c r="E217" i="1"/>
  <c r="E225" i="1"/>
  <c r="E233" i="1"/>
  <c r="E241" i="1"/>
  <c r="E249" i="1"/>
  <c r="E265" i="1"/>
  <c r="E273" i="1"/>
  <c r="E281" i="1"/>
  <c r="E289" i="1"/>
  <c r="E297" i="1"/>
  <c r="E305" i="1"/>
  <c r="E313" i="1"/>
  <c r="E321" i="1"/>
  <c r="E329" i="1"/>
  <c r="E337" i="1"/>
  <c r="E353" i="1"/>
  <c r="E369" i="1"/>
  <c r="E4" i="1"/>
  <c r="E12" i="1"/>
  <c r="E20" i="1"/>
  <c r="E36" i="1"/>
  <c r="E44" i="1"/>
  <c r="E52" i="1"/>
  <c r="E60" i="1"/>
  <c r="E68" i="1"/>
  <c r="E76" i="1"/>
  <c r="E84" i="1"/>
  <c r="E100" i="1"/>
  <c r="E108" i="1"/>
  <c r="E116" i="1"/>
  <c r="E124" i="1"/>
  <c r="E132" i="1"/>
  <c r="E140" i="1"/>
  <c r="E148" i="1"/>
  <c r="E164" i="1"/>
  <c r="E172" i="1"/>
  <c r="E180" i="1"/>
  <c r="E188" i="1"/>
  <c r="E196" i="1"/>
  <c r="E204" i="1"/>
  <c r="E212" i="1"/>
  <c r="E228" i="1"/>
  <c r="E236" i="1"/>
  <c r="E244" i="1"/>
  <c r="E252" i="1"/>
  <c r="E260" i="1"/>
  <c r="E268" i="1"/>
  <c r="E276" i="1"/>
  <c r="E284" i="1"/>
  <c r="E300" i="1"/>
  <c r="E308" i="1"/>
  <c r="E316" i="1"/>
  <c r="E324" i="1"/>
  <c r="E332" i="1"/>
  <c r="E340" i="1"/>
  <c r="E364" i="1"/>
  <c r="E6" i="1"/>
  <c r="E14" i="1"/>
  <c r="E22" i="1"/>
  <c r="E30" i="1"/>
  <c r="E38" i="1"/>
  <c r="E46" i="1"/>
  <c r="E7" i="1"/>
  <c r="E232" i="1"/>
  <c r="E264" i="1"/>
  <c r="E288" i="1"/>
  <c r="E312" i="1"/>
  <c r="E328" i="1"/>
  <c r="E344" i="1"/>
  <c r="E360" i="1"/>
  <c r="E384" i="1"/>
  <c r="E400" i="1"/>
  <c r="E416" i="1"/>
  <c r="E448" i="1"/>
  <c r="E472" i="1"/>
  <c r="E488" i="1"/>
  <c r="E504" i="1"/>
  <c r="E393" i="1"/>
  <c r="E401" i="1"/>
  <c r="E409" i="1"/>
  <c r="E425" i="1"/>
  <c r="E433" i="1"/>
  <c r="E457" i="1"/>
  <c r="E465" i="1"/>
  <c r="E489" i="1"/>
  <c r="E82" i="1"/>
  <c r="E154" i="1"/>
  <c r="E250" i="1"/>
  <c r="E354" i="1"/>
  <c r="E410" i="1"/>
  <c r="E466" i="1"/>
  <c r="E506" i="1"/>
  <c r="E90" i="1"/>
  <c r="E356" i="1"/>
  <c r="E361" i="1"/>
  <c r="E97" i="1"/>
  <c r="E153" i="1"/>
  <c r="E372" i="1"/>
  <c r="E9" i="1"/>
  <c r="E41" i="1"/>
  <c r="E81" i="1"/>
  <c r="E113" i="1"/>
  <c r="E377" i="1"/>
  <c r="E73" i="1"/>
  <c r="E121" i="1"/>
  <c r="E49" i="1"/>
  <c r="E65" i="1"/>
  <c r="E89" i="1"/>
  <c r="E3" i="1"/>
  <c r="E57" i="1"/>
  <c r="I6" i="2" l="1"/>
  <c r="V31" i="2"/>
  <c r="O31" i="2"/>
  <c r="AF31" i="2"/>
  <c r="AL31" i="2"/>
  <c r="AC31" i="2"/>
  <c r="AH31" i="2"/>
  <c r="AM31" i="2"/>
  <c r="Z31" i="2"/>
  <c r="G10" i="2"/>
  <c r="G8" i="2"/>
  <c r="G22" i="2"/>
  <c r="G19" i="2"/>
  <c r="G23" i="2"/>
  <c r="G13" i="2"/>
  <c r="G21" i="2"/>
  <c r="G18" i="2"/>
  <c r="G25" i="2"/>
  <c r="G9" i="2"/>
  <c r="G30" i="2"/>
  <c r="G11" i="2"/>
  <c r="G29" i="2"/>
  <c r="G28" i="2"/>
  <c r="G12" i="2"/>
  <c r="G17" i="2"/>
  <c r="G7" i="2"/>
  <c r="G14" i="2"/>
  <c r="G20" i="2"/>
  <c r="G16" i="2"/>
  <c r="G24" i="2"/>
  <c r="G27" i="2"/>
  <c r="G15" i="2"/>
  <c r="G26" i="2"/>
  <c r="U6" i="2"/>
  <c r="R6" i="2"/>
  <c r="R31" i="2" s="1"/>
  <c r="AF8" i="4"/>
  <c r="AI6" i="2" s="1"/>
  <c r="AI31" i="2" s="1"/>
  <c r="W6" i="2"/>
  <c r="AK8" i="4"/>
  <c r="AN6" i="2" s="1"/>
  <c r="AN31" i="2" s="1"/>
  <c r="N6" i="2"/>
  <c r="N31" i="2" s="1"/>
  <c r="AB8" i="4"/>
  <c r="AE6" i="2" s="1"/>
  <c r="AE31" i="2" s="1"/>
  <c r="P6" i="2"/>
  <c r="AD8" i="4"/>
  <c r="AG6" i="2" s="1"/>
  <c r="AG31" i="2" s="1"/>
  <c r="K6" i="2"/>
  <c r="K31" i="2" s="1"/>
  <c r="Y8" i="4"/>
  <c r="AB6" i="2" s="1"/>
  <c r="AB31" i="2" s="1"/>
  <c r="X6" i="2"/>
  <c r="X31" i="2" s="1"/>
  <c r="AL8" i="4"/>
  <c r="AO6" i="2" s="1"/>
  <c r="AO31" i="2" s="1"/>
  <c r="Q6" i="2"/>
  <c r="Q31" i="2" s="1"/>
  <c r="S6" i="2"/>
  <c r="S31" i="2" s="1"/>
  <c r="AG8" i="4"/>
  <c r="AJ6" i="2" s="1"/>
  <c r="AJ31" i="2" s="1"/>
  <c r="Y6" i="2"/>
  <c r="Y31" i="2" s="1"/>
  <c r="AM8" i="4"/>
  <c r="AP6" i="2" s="1"/>
  <c r="AP31" i="2" s="1"/>
  <c r="J6" i="2"/>
  <c r="J31" i="2" s="1"/>
  <c r="X8" i="4"/>
  <c r="AA6" i="2" s="1"/>
  <c r="AA31" i="2" s="1"/>
  <c r="T6" i="2"/>
  <c r="T31" i="2" s="1"/>
  <c r="AH8" i="4"/>
  <c r="AK6" i="2" s="1"/>
  <c r="AK31" i="2" s="1"/>
  <c r="L6" i="2"/>
  <c r="L31" i="2" s="1"/>
  <c r="M6" i="2"/>
  <c r="M31" i="2" s="1"/>
  <c r="AA8" i="4"/>
  <c r="AD6" i="2" s="1"/>
  <c r="AD31" i="2" s="1"/>
  <c r="E8" i="4"/>
  <c r="G6" i="2" l="1"/>
</calcChain>
</file>

<file path=xl/sharedStrings.xml><?xml version="1.0" encoding="utf-8"?>
<sst xmlns="http://schemas.openxmlformats.org/spreadsheetml/2006/main" count="4324" uniqueCount="1217">
  <si>
    <t>MMM</t>
  </si>
  <si>
    <t>3M Company</t>
  </si>
  <si>
    <t>Industrials</t>
  </si>
  <si>
    <t>Industrial Conglomerates</t>
  </si>
  <si>
    <t>ABT</t>
  </si>
  <si>
    <t>Abbott Laboratories</t>
  </si>
  <si>
    <t>Health Care</t>
  </si>
  <si>
    <t>Health Care Equipment</t>
  </si>
  <si>
    <t>ABBV</t>
  </si>
  <si>
    <t>AbbVie Inc.</t>
  </si>
  <si>
    <t>Pharmaceuticals</t>
  </si>
  <si>
    <t>ABMD</t>
  </si>
  <si>
    <t>ABIOMED Inc</t>
  </si>
  <si>
    <t>ACN</t>
  </si>
  <si>
    <t>Accenture plc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</si>
  <si>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</si>
  <si>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</si>
  <si>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</si>
  <si>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</si>
  <si>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</si>
  <si>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</si>
  <si>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ADBE</t>
  </si>
  <si>
    <t>Adobe Systems Inc</t>
  </si>
  <si>
    <t>Application Software</t>
  </si>
  <si>
    <t>AMD</t>
  </si>
  <si>
    <t>Advanced Micro Devices Inc</t>
  </si>
  <si>
    <t>Semiconductors</t>
  </si>
  <si>
    <t>AAP</t>
  </si>
  <si>
    <t>Advance Auto Parts</t>
  </si>
  <si>
    <t>Consumer Discretionary</t>
  </si>
  <si>
    <t>Automotive Retail</t>
  </si>
  <si>
    <t>AES</t>
  </si>
  <si>
    <t>AES Corp</t>
  </si>
  <si>
    <t>Utilities</t>
  </si>
  <si>
    <t>Independent Power Producers &amp; Energy Traders</t>
  </si>
  <si>
    <t>AMG</t>
  </si>
  <si>
    <t>Affiliated Managers Group Inc</t>
  </si>
  <si>
    <t>Financials</t>
  </si>
  <si>
    <t>Asset Management &amp; Custody Banks</t>
  </si>
  <si>
    <t>AFL</t>
  </si>
  <si>
    <t>AFLAC Inc</t>
  </si>
  <si>
    <t>Life &amp; Health Insurance</t>
  </si>
  <si>
    <t>A</t>
  </si>
  <si>
    <t>Agilent Technologies Inc</t>
  </si>
  <si>
    <t>APD</t>
  </si>
  <si>
    <t>Air Products &amp; Chemicals Inc</t>
  </si>
  <si>
    <t>Materials</t>
  </si>
  <si>
    <t>Industrial Gases</t>
  </si>
  <si>
    <t>AKAM</t>
  </si>
  <si>
    <t>Akamai Technologies Inc</t>
  </si>
  <si>
    <t>Internet Services &amp; Infrastructure</t>
  </si>
  <si>
    <t>ALK</t>
  </si>
  <si>
    <t>Alaska Air Group Inc</t>
  </si>
  <si>
    <t>Airlines</t>
  </si>
  <si>
    <t>ALB</t>
  </si>
  <si>
    <t>Albemarle Corp</t>
  </si>
  <si>
    <t>Specialty Chemicals</t>
  </si>
  <si>
    <t>ARE</t>
  </si>
  <si>
    <t>Alexandria Real Estate Equities</t>
  </si>
  <si>
    <t>Real Estate</t>
  </si>
  <si>
    <t>Office REITs</t>
  </si>
  <si>
    <t>ALXN</t>
  </si>
  <si>
    <t>Alexion Pharmaceuticals</t>
  </si>
  <si>
    <t>Biotechnology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</si>
  <si>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</si>
  <si>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</si>
  <si>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</si>
  <si>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</si>
  <si>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</si>
  <si>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</si>
  <si>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</si>
  <si>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</si>
  <si>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</si>
  <si>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</si>
  <si>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</si>
  <si>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LNT</t>
  </si>
  <si>
    <t>Alliant Energy Corp</t>
  </si>
  <si>
    <t>Electric Utilities</t>
  </si>
  <si>
    <t>ALL</t>
  </si>
  <si>
    <t>Allstate Corp</t>
  </si>
  <si>
    <t>Property &amp; Casualty Insurance</t>
  </si>
  <si>
    <t>GOOGL</t>
  </si>
  <si>
    <t>Alphabet Inc Class A</t>
  </si>
  <si>
    <t>Interactive Media &amp; Services</t>
  </si>
  <si>
    <t>GOOG</t>
  </si>
  <si>
    <t>Alphabet Inc Class C</t>
  </si>
  <si>
    <t>MO</t>
  </si>
  <si>
    <t>Altria Group Inc</t>
  </si>
  <si>
    <t>Consumer Staples</t>
  </si>
  <si>
    <t>Tobacco</t>
  </si>
  <si>
    <t>AMZN</t>
  </si>
  <si>
    <t>Amazon.com Inc.</t>
  </si>
  <si>
    <t>Internet &amp; Direct Marketing Retail</t>
  </si>
  <si>
    <t>AMCR</t>
  </si>
  <si>
    <t>Amcor plc</t>
  </si>
  <si>
    <t>Paper Packaging</t>
  </si>
  <si>
    <t>AEE</t>
  </si>
  <si>
    <t>Ameren Corp</t>
  </si>
  <si>
    <t>Multi-Utilities</t>
  </si>
  <si>
    <t>AAL</t>
  </si>
  <si>
    <t>American Airlines Group</t>
  </si>
  <si>
    <t>AEP</t>
  </si>
  <si>
    <t>American Electric Power</t>
  </si>
  <si>
    <t>AXP</t>
  </si>
  <si>
    <t>American Express Co</t>
  </si>
  <si>
    <t>Consumer Finance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</si>
  <si>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</si>
  <si>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</si>
  <si>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</si>
  <si>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</si>
  <si>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</si>
  <si>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</si>
  <si>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 Company Inc</t>
  </si>
  <si>
    <t>Water Utilities</t>
  </si>
  <si>
    <t>AMP</t>
  </si>
  <si>
    <t>Ameriprise Financial</t>
  </si>
  <si>
    <t>ABC</t>
  </si>
  <si>
    <t>AmerisourceBergen Corp</t>
  </si>
  <si>
    <t>Health Care Distributors</t>
  </si>
  <si>
    <t>AME</t>
  </si>
  <si>
    <t>AMETEK Inc.</t>
  </si>
  <si>
    <t>Electrical Components &amp; Equipment</t>
  </si>
  <si>
    <t>AMGN</t>
  </si>
  <si>
    <t>Amgen Inc.</t>
  </si>
  <si>
    <t>APH</t>
  </si>
  <si>
    <t>Amphenol Corp</t>
  </si>
  <si>
    <t>Electronic Components</t>
  </si>
  <si>
    <t>ADI</t>
  </si>
  <si>
    <t>Analog Devices, Inc.</t>
  </si>
  <si>
    <t>ANSS</t>
  </si>
  <si>
    <t>ANSYS</t>
  </si>
  <si>
    <t>ANTM</t>
  </si>
  <si>
    <t>Anthem</t>
  </si>
  <si>
    <t>Managed Health Care</t>
  </si>
  <si>
    <t>AON</t>
  </si>
  <si>
    <t>Aon plc</t>
  </si>
  <si>
    <t>Insurance Brokers</t>
  </si>
  <si>
    <t>AOS</t>
  </si>
  <si>
    <t>A.O. Smith Corp</t>
  </si>
  <si>
    <t>APA</t>
  </si>
  <si>
    <t>Apache Corporation</t>
  </si>
  <si>
    <t>Energy</t>
  </si>
  <si>
    <t>Oil &amp; Gas Exploration &amp; Production</t>
  </si>
  <si>
    <t>AIV</t>
  </si>
  <si>
    <t>Apartment Investment &amp; Management</t>
  </si>
  <si>
    <t>Residential REITs</t>
  </si>
  <si>
    <t>AAPL</t>
  </si>
  <si>
    <t>Apple Inc.</t>
  </si>
  <si>
    <t>Technology Hardware, Storage &amp; Peripherals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</si>
  <si>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</si>
  <si>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</si>
  <si>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</si>
  <si>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</si>
  <si>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</si>
  <si>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</si>
  <si>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</si>
  <si>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</si>
  <si>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</si>
  <si>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ARNC</t>
  </si>
  <si>
    <t>Arconic Inc.</t>
  </si>
  <si>
    <t>Aerospace &amp; Defense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</si>
  <si>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</si>
  <si>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</si>
  <si>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</si>
  <si>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</si>
  <si>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</si>
  <si>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</si>
  <si>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</si>
  <si>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</si>
  <si>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ATO</t>
  </si>
  <si>
    <t>Atmos Energy Corp</t>
  </si>
  <si>
    <t>Gas Utilities</t>
  </si>
  <si>
    <t>T</t>
  </si>
  <si>
    <t>AT&amp;T Inc.</t>
  </si>
  <si>
    <t>Integrated Telecommunication Services</t>
  </si>
  <si>
    <t>ADSK</t>
  </si>
  <si>
    <t>Autodesk Inc.</t>
  </si>
  <si>
    <t>ADP</t>
  </si>
  <si>
    <t>Automatic Data Processing</t>
  </si>
  <si>
    <t>AZO</t>
  </si>
  <si>
    <t>AutoZone Inc</t>
  </si>
  <si>
    <t>Specialty Stores</t>
  </si>
  <si>
    <t>AVB</t>
  </si>
  <si>
    <t>AvalonBay Communities, Inc.</t>
  </si>
  <si>
    <t>AVY</t>
  </si>
  <si>
    <t>Avery Dennison Corp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</si>
  <si>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</si>
  <si>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</si>
  <si>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</si>
  <si>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</si>
  <si>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</si>
  <si>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</si>
  <si>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BAC</t>
  </si>
  <si>
    <t>Bank of America Corp</t>
  </si>
  <si>
    <t>Diversified Banks</t>
  </si>
  <si>
    <t>BK</t>
  </si>
  <si>
    <t>The Bank of New York Mellon Corp.</t>
  </si>
  <si>
    <t>BAX</t>
  </si>
  <si>
    <t>Baxter International Inc.</t>
  </si>
  <si>
    <t>BBT</t>
  </si>
  <si>
    <t>BB&amp;T Corporation</t>
  </si>
  <si>
    <t>Regional Banks</t>
  </si>
  <si>
    <t>BDX</t>
  </si>
  <si>
    <t>Becton Dickinson</t>
  </si>
  <si>
    <t>BRK.B</t>
  </si>
  <si>
    <t>Berkshire Hathaway</t>
  </si>
  <si>
    <t>Multi-Sector Holdings</t>
  </si>
  <si>
    <t>BBY</t>
  </si>
  <si>
    <t>Best Buy Co. Inc.</t>
  </si>
  <si>
    <t>Computer &amp; Electronics Retail</t>
  </si>
  <si>
    <t>BIIB</t>
  </si>
  <si>
    <t>Biogen Inc.</t>
  </si>
  <si>
    <t>BLK</t>
  </si>
  <si>
    <t>BlackRock</t>
  </si>
  <si>
    <t>HRB</t>
  </si>
  <si>
    <t>Block H&amp;R</t>
  </si>
  <si>
    <t>Specialized Consumer Services</t>
  </si>
  <si>
    <t>BA</t>
  </si>
  <si>
    <t>Boeing Company</t>
  </si>
  <si>
    <t>BKNG</t>
  </si>
  <si>
    <t>Booking Holdings Inc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</si>
  <si>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</si>
  <si>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</si>
  <si>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</si>
  <si>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</si>
  <si>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</si>
  <si>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</si>
  <si>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</si>
  <si>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</si>
  <si>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AVGO</t>
  </si>
  <si>
    <t>Broadcom Inc.</t>
  </si>
  <si>
    <t>BR</t>
  </si>
  <si>
    <t>Broadridge Financial Solutions</t>
  </si>
  <si>
    <t>BF.B</t>
  </si>
  <si>
    <t>Brown-Forman Corp.</t>
  </si>
  <si>
    <t>Distillers &amp; Vintners</t>
  </si>
  <si>
    <t>CHRW</t>
  </si>
  <si>
    <t>C. H. Robinson Worldwide</t>
  </si>
  <si>
    <t>Air Freight &amp; Logistics</t>
  </si>
  <si>
    <t>COG</t>
  </si>
  <si>
    <t>Cabot Oil &amp; Gas</t>
  </si>
  <si>
    <t>CDNS</t>
  </si>
  <si>
    <t>Cadence Design Systems</t>
  </si>
  <si>
    <t>CPB</t>
  </si>
  <si>
    <t>Campbell Soup</t>
  </si>
  <si>
    <t>Packaged Foods &amp; Meats</t>
  </si>
  <si>
    <t>COF</t>
  </si>
  <si>
    <t>Capital One Financial</t>
  </si>
  <si>
    <t>CPRI</t>
  </si>
  <si>
    <t>Capri Holdings</t>
  </si>
  <si>
    <t>Apparel, Accessories &amp; Luxury Goods</t>
  </si>
  <si>
    <t>CAH</t>
  </si>
  <si>
    <t>Cardinal Health Inc.</t>
  </si>
  <si>
    <t>KMX</t>
  </si>
  <si>
    <t>Carmax Inc</t>
  </si>
  <si>
    <t>CCL</t>
  </si>
  <si>
    <t>Carnival Corp.</t>
  </si>
  <si>
    <t>Hotels, Resorts &amp; Cruise Lines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</si>
  <si>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</si>
  <si>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</si>
  <si>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</si>
  <si>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</si>
  <si>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</si>
  <si>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</si>
  <si>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</si>
  <si>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</si>
  <si>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</si>
  <si>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CBS</t>
  </si>
  <si>
    <t>CBS Corp.</t>
  </si>
  <si>
    <t>Broadcasting</t>
  </si>
  <si>
    <t>CDW</t>
  </si>
  <si>
    <t>Technology Distributors</t>
  </si>
  <si>
    <t>CE</t>
  </si>
  <si>
    <t>Celanese</t>
  </si>
  <si>
    <t>CELG</t>
  </si>
  <si>
    <t>Celgene Corp.</t>
  </si>
  <si>
    <t>CNC</t>
  </si>
  <si>
    <t>Centene Corporation</t>
  </si>
  <si>
    <t>CNP</t>
  </si>
  <si>
    <t>CenterPoint Energy</t>
  </si>
  <si>
    <t>CTL</t>
  </si>
  <si>
    <t>CenturyLink Inc</t>
  </si>
  <si>
    <t>CERN</t>
  </si>
  <si>
    <t>Cerner</t>
  </si>
  <si>
    <t>Health Care Technology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</si>
  <si>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</si>
  <si>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</si>
  <si>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</si>
  <si>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</si>
  <si>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</si>
  <si>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</si>
  <si>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</si>
  <si>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</si>
  <si>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</si>
  <si>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</si>
  <si>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Corp.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</si>
  <si>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</si>
  <si>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</si>
  <si>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</si>
  <si>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</si>
  <si>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</si>
  <si>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</si>
  <si>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</si>
  <si>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</si>
  <si>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</si>
  <si>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</si>
  <si>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 Corp.</t>
  </si>
  <si>
    <t>XEC</t>
  </si>
  <si>
    <t>Cimarex Energy</t>
  </si>
  <si>
    <t>CINF</t>
  </si>
  <si>
    <t>Cincinnati Financial</t>
  </si>
  <si>
    <t>CTAS</t>
  </si>
  <si>
    <t>Cintas Corporation</t>
  </si>
  <si>
    <t>Diversified Support Services</t>
  </si>
  <si>
    <t>CSCO</t>
  </si>
  <si>
    <t>Cisco Systems</t>
  </si>
  <si>
    <t>C</t>
  </si>
  <si>
    <t>Citigroup Inc.</t>
  </si>
  <si>
    <t>CFG</t>
  </si>
  <si>
    <t>Citizens Financial Group</t>
  </si>
  <si>
    <t>CTXS</t>
  </si>
  <si>
    <t>Citrix Systems</t>
  </si>
  <si>
    <t>CLX</t>
  </si>
  <si>
    <t>The Clorox Company</t>
  </si>
  <si>
    <t>CME</t>
  </si>
  <si>
    <t>CME Group Inc.</t>
  </si>
  <si>
    <t>CMS</t>
  </si>
  <si>
    <t>CMS Energy</t>
  </si>
  <si>
    <t>KO</t>
  </si>
  <si>
    <t>Coca-Cola Company</t>
  </si>
  <si>
    <t>Soft Drinks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</si>
  <si>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</si>
  <si>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</si>
  <si>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</si>
  <si>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</si>
  <si>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</si>
  <si>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</si>
  <si>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</si>
  <si>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</si>
  <si>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</si>
  <si>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</si>
  <si>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</si>
  <si>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</si>
  <si>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COP</t>
  </si>
  <si>
    <t>ConocoPhillips</t>
  </si>
  <si>
    <t>ED</t>
  </si>
  <si>
    <t>Consolidated Edison</t>
  </si>
  <si>
    <t>STZ</t>
  </si>
  <si>
    <t>Constellation Brands</t>
  </si>
  <si>
    <t>COO</t>
  </si>
  <si>
    <t>The Cooper Companies</t>
  </si>
  <si>
    <t>CPRT</t>
  </si>
  <si>
    <t>Copart Inc</t>
  </si>
  <si>
    <t>GLW</t>
  </si>
  <si>
    <t>Corning Inc.</t>
  </si>
  <si>
    <t>CTVA</t>
  </si>
  <si>
    <t>Corteva</t>
  </si>
  <si>
    <t>COST</t>
  </si>
  <si>
    <t>Costco Wholesale Corp.</t>
  </si>
  <si>
    <t>Hypermarkets &amp; Super Centers</t>
  </si>
  <si>
    <t>COTY</t>
  </si>
  <si>
    <t>Coty, Inc</t>
  </si>
  <si>
    <t>Personal Products</t>
  </si>
  <si>
    <t>CCI</t>
  </si>
  <si>
    <t>Crown Castle International Corp.</t>
  </si>
  <si>
    <t>CSX</t>
  </si>
  <si>
    <t>CSX Corp.</t>
  </si>
  <si>
    <t>Railroads</t>
  </si>
  <si>
    <t>CMI</t>
  </si>
  <si>
    <t>Cummins Inc.</t>
  </si>
  <si>
    <t>Industrial Machinery</t>
  </si>
  <si>
    <t>CVS</t>
  </si>
  <si>
    <t>CVS Health</t>
  </si>
  <si>
    <t>Health Care Services</t>
  </si>
  <si>
    <t>DHI</t>
  </si>
  <si>
    <t>D. R. Horton</t>
  </si>
  <si>
    <t>Homebuilding</t>
  </si>
  <si>
    <t>DHR</t>
  </si>
  <si>
    <t>Danaher Corp.</t>
  </si>
  <si>
    <t>DRI</t>
  </si>
  <si>
    <t>Darden Restaurants</t>
  </si>
  <si>
    <t>DVA</t>
  </si>
  <si>
    <t>DaVita Inc.</t>
  </si>
  <si>
    <t>Health Care Facilities</t>
  </si>
  <si>
    <t>DE</t>
  </si>
  <si>
    <t>Deere &amp; Co.</t>
  </si>
  <si>
    <t>Agricultural &amp; Farm Machinery</t>
  </si>
  <si>
    <t>DAL</t>
  </si>
  <si>
    <t>Delta Air Lines Inc.</t>
  </si>
  <si>
    <t>XRAY</t>
  </si>
  <si>
    <t>Dentsply Sirona</t>
  </si>
  <si>
    <t>DVN</t>
  </si>
  <si>
    <t>Devon Energy</t>
  </si>
  <si>
    <t>FANG</t>
  </si>
  <si>
    <t>Diamondback Energy</t>
  </si>
  <si>
    <t>DLR</t>
  </si>
  <si>
    <t>Digital Realty Trust Inc</t>
  </si>
  <si>
    <t>DFS</t>
  </si>
  <si>
    <t>Discover Financial Services</t>
  </si>
  <si>
    <t>DISCA</t>
  </si>
  <si>
    <t>Discovery Inc. Class A</t>
  </si>
  <si>
    <t>DISCK</t>
  </si>
  <si>
    <t>Discovery Inc. Class C</t>
  </si>
  <si>
    <t>DISH</t>
  </si>
  <si>
    <t>Dish Network</t>
  </si>
  <si>
    <t>DG</t>
  </si>
  <si>
    <t>Dollar General</t>
  </si>
  <si>
    <t>General Merchandise Stores</t>
  </si>
  <si>
    <t>DLTR</t>
  </si>
  <si>
    <t>Dollar Tree</t>
  </si>
  <si>
    <t>D</t>
  </si>
  <si>
    <t>Dominion Energy</t>
  </si>
  <si>
    <t>DOV</t>
  </si>
  <si>
    <t>Dover Corp.</t>
  </si>
  <si>
    <t>DOW</t>
  </si>
  <si>
    <t>Dow Inc.</t>
  </si>
  <si>
    <t>Commodity Chemicals</t>
  </si>
  <si>
    <t>DTE</t>
  </si>
  <si>
    <t>DTE Energy Co.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</si>
  <si>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</si>
  <si>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</si>
  <si>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</si>
  <si>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</si>
  <si>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</si>
  <si>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</si>
  <si>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</si>
  <si>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</si>
  <si>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</si>
  <si>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ETFC</t>
  </si>
  <si>
    <t>E*Trade</t>
  </si>
  <si>
    <t>EMN</t>
  </si>
  <si>
    <t>Eastman Chemical</t>
  </si>
  <si>
    <t>Diversified Chemicals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</si>
  <si>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</si>
  <si>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</si>
  <si>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</si>
  <si>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</si>
  <si>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</si>
  <si>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</si>
  <si>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</si>
  <si>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</si>
  <si>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</si>
  <si>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</si>
  <si>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</si>
  <si>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</si>
  <si>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</si>
  <si>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</si>
  <si>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ETR</t>
  </si>
  <si>
    <t>Entergy Corp.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</si>
  <si>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</si>
  <si>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</si>
  <si>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</si>
  <si>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</si>
  <si>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</si>
  <si>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</si>
  <si>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</si>
  <si>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</si>
  <si>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</si>
  <si>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</si>
  <si>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</si>
  <si>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</si>
  <si>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Estee Lauder Cos.</t>
  </si>
  <si>
    <t>EVRG</t>
  </si>
  <si>
    <t>Evergy</t>
  </si>
  <si>
    <t>ES</t>
  </si>
  <si>
    <t>Eversource Energy</t>
  </si>
  <si>
    <t>RE</t>
  </si>
  <si>
    <t>Everest Re Group Ltd.</t>
  </si>
  <si>
    <t>Reinsurance</t>
  </si>
  <si>
    <t>EXC</t>
  </si>
  <si>
    <t>Exelon Corp.</t>
  </si>
  <si>
    <t>EXPE</t>
  </si>
  <si>
    <t>Expedia Group</t>
  </si>
  <si>
    <t>EXPD</t>
  </si>
  <si>
    <t>Expeditors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</si>
  <si>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</si>
  <si>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</si>
  <si>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</si>
  <si>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</si>
  <si>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</si>
  <si>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</si>
  <si>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</si>
  <si>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</si>
  <si>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</si>
  <si>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</si>
  <si>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</si>
  <si>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</si>
  <si>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Retail REITs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</si>
  <si>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</si>
  <si>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</si>
  <si>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</si>
  <si>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</si>
  <si>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</si>
  <si>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</si>
  <si>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</si>
  <si>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</si>
  <si>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FRC</t>
  </si>
  <si>
    <t>First Republic Bank</t>
  </si>
  <si>
    <t>FISV</t>
  </si>
  <si>
    <t>Fiserv Inc</t>
  </si>
  <si>
    <t>FLT</t>
  </si>
  <si>
    <t>FleetCor Technologies Inc</t>
  </si>
  <si>
    <t>FLIR</t>
  </si>
  <si>
    <t>FLIR Systems</t>
  </si>
  <si>
    <t>Electronic Equipment &amp; Instruments</t>
  </si>
  <si>
    <t>FLS</t>
  </si>
  <si>
    <t>Flowserve Corporation</t>
  </si>
  <si>
    <t>FMC</t>
  </si>
  <si>
    <t>FMC Corporation</t>
  </si>
  <si>
    <t>F</t>
  </si>
  <si>
    <t>Ford Motor</t>
  </si>
  <si>
    <t>Automobile Manufacturers</t>
  </si>
  <si>
    <t>FTNT</t>
  </si>
  <si>
    <t>Fortinet</t>
  </si>
  <si>
    <t>Systems Software</t>
  </si>
  <si>
    <t>FTV</t>
  </si>
  <si>
    <t>Fortive Corp</t>
  </si>
  <si>
    <t>FBHS</t>
  </si>
  <si>
    <t>Fortune Brands Home &amp; Security</t>
  </si>
  <si>
    <t>FOXA</t>
  </si>
  <si>
    <t>Fox Corporation Class A</t>
  </si>
  <si>
    <t>Movies &amp; Entertainment</t>
  </si>
  <si>
    <t>FOX</t>
  </si>
  <si>
    <t>Fox Corporation Class B</t>
  </si>
  <si>
    <t>BEN</t>
  </si>
  <si>
    <t>Franklin Resources</t>
  </si>
  <si>
    <t>FCX</t>
  </si>
  <si>
    <t>Freeport-McMoRan Inc.</t>
  </si>
  <si>
    <t>Copper</t>
  </si>
  <si>
    <t>GPS</t>
  </si>
  <si>
    <t>Gap Inc.</t>
  </si>
  <si>
    <t>Apparel Retail</t>
  </si>
  <si>
    <t>GRMN</t>
  </si>
  <si>
    <t>Garmin Ltd.</t>
  </si>
  <si>
    <t>Consumer Electronics</t>
  </si>
  <si>
    <t>IT</t>
  </si>
  <si>
    <t>Gartner Inc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</si>
  <si>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</si>
  <si>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</si>
  <si>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</si>
  <si>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</si>
  <si>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</si>
  <si>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</si>
  <si>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</si>
  <si>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</si>
  <si>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</si>
  <si>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</si>
  <si>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</si>
  <si>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</si>
  <si>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GL</t>
  </si>
  <si>
    <t>Globe Life Inc.</t>
  </si>
  <si>
    <t>GPN</t>
  </si>
  <si>
    <t>Global Payments Inc.</t>
  </si>
  <si>
    <t>GS</t>
  </si>
  <si>
    <t>Goldman Sachs Group</t>
  </si>
  <si>
    <t>GWW</t>
  </si>
  <si>
    <t>Grainger (W.W.) Inc.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</si>
  <si>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</si>
  <si>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</si>
  <si>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</si>
  <si>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</si>
  <si>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</si>
  <si>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</si>
  <si>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</si>
  <si>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HIG</t>
  </si>
  <si>
    <t>Hartford Financial Svc.Gp.</t>
  </si>
  <si>
    <t>HAS</t>
  </si>
  <si>
    <t>Hasbro Inc.</t>
  </si>
  <si>
    <t>Leisure Products</t>
  </si>
  <si>
    <t>HCA</t>
  </si>
  <si>
    <t>HCA Healthcare</t>
  </si>
  <si>
    <t>HCP</t>
  </si>
  <si>
    <t>HCP Inc.</t>
  </si>
  <si>
    <t>Health Care REITs</t>
  </si>
  <si>
    <t>HP</t>
  </si>
  <si>
    <t>Helmerich &amp; Payne</t>
  </si>
  <si>
    <t>Oil &amp; Gas Drilling</t>
  </si>
  <si>
    <t>HSIC</t>
  </si>
  <si>
    <t>Henry Schein</t>
  </si>
  <si>
    <t>HSY</t>
  </si>
  <si>
    <t>The Hershey Company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</si>
  <si>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</si>
  <si>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</si>
  <si>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</si>
  <si>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</si>
  <si>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</si>
  <si>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</si>
  <si>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</si>
  <si>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</si>
  <si>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</si>
  <si>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</si>
  <si>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</si>
  <si>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HD</t>
  </si>
  <si>
    <t>Home Depot</t>
  </si>
  <si>
    <t>Home Improvement Retail</t>
  </si>
  <si>
    <t>HON</t>
  </si>
  <si>
    <t>Honeywell Int'l Inc.</t>
  </si>
  <si>
    <t>HRL</t>
  </si>
  <si>
    <t>Hormel Foods Corp.</t>
  </si>
  <si>
    <t>HST</t>
  </si>
  <si>
    <t>Host Hotels &amp; Resorts</t>
  </si>
  <si>
    <t>Hotel &amp; Resort REITs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</si>
  <si>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</si>
  <si>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</si>
  <si>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</si>
  <si>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</si>
  <si>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</si>
  <si>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</si>
  <si>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</si>
  <si>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</si>
  <si>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IEX</t>
  </si>
  <si>
    <t>IDEX Corporation</t>
  </si>
  <si>
    <t>IDXX</t>
  </si>
  <si>
    <t>IDEXX Laboratories</t>
  </si>
  <si>
    <t>INFO</t>
  </si>
  <si>
    <t>IHS Markit Ltd.</t>
  </si>
  <si>
    <t>ITW</t>
  </si>
  <si>
    <t>Illinois Tool Works</t>
  </si>
  <si>
    <t>ILMN</t>
  </si>
  <si>
    <t>Illumina Inc</t>
  </si>
  <si>
    <t>Life Sciences Tools &amp; Services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</si>
  <si>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</si>
  <si>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</si>
  <si>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</si>
  <si>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</si>
  <si>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</si>
  <si>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</si>
  <si>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</si>
  <si>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</si>
  <si>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</si>
  <si>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</si>
  <si>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</si>
  <si>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</si>
  <si>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</si>
  <si>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</si>
  <si>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</si>
  <si>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</si>
  <si>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</si>
  <si>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</si>
  <si>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</si>
  <si>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</si>
  <si>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</si>
  <si>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</si>
  <si>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</si>
  <si>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</si>
  <si>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</si>
  <si>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</si>
  <si>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IQV</t>
  </si>
  <si>
    <t>IQVIA Holdings Inc.</t>
  </si>
  <si>
    <t>IRM</t>
  </si>
  <si>
    <t>Iron Mountain Incorporated</t>
  </si>
  <si>
    <t>JKHY</t>
  </si>
  <si>
    <t>Jack Henry &amp; Associates</t>
  </si>
  <si>
    <t>JEC</t>
  </si>
  <si>
    <t>Jacobs Engineering Group</t>
  </si>
  <si>
    <t>Construction &amp; Engineering</t>
  </si>
  <si>
    <t>JBHT</t>
  </si>
  <si>
    <t>J. B. Hunt Transport Services</t>
  </si>
  <si>
    <t>Trucking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</si>
  <si>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</si>
  <si>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</si>
  <si>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</si>
  <si>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</si>
  <si>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</si>
  <si>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</si>
  <si>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</si>
  <si>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</si>
  <si>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</si>
  <si>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</si>
  <si>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</si>
  <si>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</si>
  <si>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</si>
  <si>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</si>
  <si>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</si>
  <si>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</si>
  <si>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KEYS</t>
  </si>
  <si>
    <t>Keysight Technologies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</si>
  <si>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</si>
  <si>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</si>
  <si>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</si>
  <si>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</si>
  <si>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</si>
  <si>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</si>
  <si>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</si>
  <si>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</si>
  <si>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</si>
  <si>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KSS</t>
  </si>
  <si>
    <t>Kohl's Corp.</t>
  </si>
  <si>
    <t>KHC</t>
  </si>
  <si>
    <t>Kraft Heinz Co</t>
  </si>
  <si>
    <t>KR</t>
  </si>
  <si>
    <t>Kroger Co.</t>
  </si>
  <si>
    <t>Food Retail</t>
  </si>
  <si>
    <t>LB</t>
  </si>
  <si>
    <t>L Brands Inc.</t>
  </si>
  <si>
    <t>LHX</t>
  </si>
  <si>
    <t>L3Harris Technologies</t>
  </si>
  <si>
    <t>LH</t>
  </si>
  <si>
    <t>Laboratory Corp. of America Holding</t>
  </si>
  <si>
    <t>LRCX</t>
  </si>
  <si>
    <t>Lam Research</t>
  </si>
  <si>
    <t>LW</t>
  </si>
  <si>
    <t>Lamb Weston Holdings Inc</t>
  </si>
  <si>
    <t>LVS</t>
  </si>
  <si>
    <t>Las Vegas Sands Corp</t>
  </si>
  <si>
    <t>Casinos &amp; Gaming</t>
  </si>
  <si>
    <t>LEG</t>
  </si>
  <si>
    <t>Leggett &amp; Platt</t>
  </si>
  <si>
    <t>Home Furnishings</t>
  </si>
  <si>
    <t>LDOS</t>
  </si>
  <si>
    <t>Leidos Holdings</t>
  </si>
  <si>
    <t>LEN</t>
  </si>
  <si>
    <t>Lennar Corp.</t>
  </si>
  <si>
    <t>LLY</t>
  </si>
  <si>
    <t>Lilly (Eli) &amp; Co.</t>
  </si>
  <si>
    <t>LNC</t>
  </si>
  <si>
    <t>Lincoln National</t>
  </si>
  <si>
    <t>LIN</t>
  </si>
  <si>
    <t>Linde plc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</si>
  <si>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</si>
  <si>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</si>
  <si>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</si>
  <si>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</si>
  <si>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</si>
  <si>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</si>
  <si>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</si>
  <si>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</si>
  <si>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</si>
  <si>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LYB</t>
  </si>
  <si>
    <t>LyondellBasell</t>
  </si>
  <si>
    <t>MTB</t>
  </si>
  <si>
    <t>M&amp;T Bank Corp.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</si>
  <si>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</si>
  <si>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</si>
  <si>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</si>
  <si>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</si>
  <si>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</si>
  <si>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</si>
  <si>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</si>
  <si>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</si>
  <si>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</si>
  <si>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MKTX</t>
  </si>
  <si>
    <t>MarketAxess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</si>
  <si>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</si>
  <si>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</si>
  <si>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</si>
  <si>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</si>
  <si>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</si>
  <si>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</si>
  <si>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</si>
  <si>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</si>
  <si>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</si>
  <si>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MA</t>
  </si>
  <si>
    <t>Mastercard Inc.</t>
  </si>
  <si>
    <t>MKC</t>
  </si>
  <si>
    <t>McCormick &amp; Co.</t>
  </si>
  <si>
    <t>MXIM</t>
  </si>
  <si>
    <t>Maxim Integrated Products Inc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</si>
  <si>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</si>
  <si>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</si>
  <si>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</si>
  <si>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</si>
  <si>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</si>
  <si>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</si>
  <si>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</si>
  <si>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</si>
  <si>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</si>
  <si>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</si>
  <si>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</si>
  <si>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</si>
  <si>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</si>
  <si>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</si>
  <si>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</si>
  <si>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</si>
  <si>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</si>
  <si>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</si>
  <si>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</si>
  <si>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</si>
  <si>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</si>
  <si>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</si>
  <si>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</si>
  <si>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</si>
  <si>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</si>
  <si>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Brewing Company</t>
  </si>
  <si>
    <t>Brewers</t>
  </si>
  <si>
    <t>MDLZ</t>
  </si>
  <si>
    <t>Mondelez International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</si>
  <si>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</si>
  <si>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</si>
  <si>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</si>
  <si>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</si>
  <si>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</si>
  <si>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</si>
  <si>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</si>
  <si>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</si>
  <si>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</si>
  <si>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</si>
  <si>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MSCI</t>
  </si>
  <si>
    <t>MSCI Inc</t>
  </si>
  <si>
    <t>MYL</t>
  </si>
  <si>
    <t>Mylan N.V.</t>
  </si>
  <si>
    <t>NDAQ</t>
  </si>
  <si>
    <t>Nasdaq, Inc.</t>
  </si>
  <si>
    <t>NOV</t>
  </si>
  <si>
    <t>National Oilwell Varco Inc.</t>
  </si>
  <si>
    <t>NTAP</t>
  </si>
  <si>
    <t>NetApp</t>
  </si>
  <si>
    <t>NFLX</t>
  </si>
  <si>
    <t>Netflix Inc.</t>
  </si>
  <si>
    <t>NWL</t>
  </si>
  <si>
    <t>Newell Brands</t>
  </si>
  <si>
    <t>Housewares &amp; Specialties</t>
  </si>
  <si>
    <t>NEM</t>
  </si>
  <si>
    <t>Newmont Goldcorp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</si>
  <si>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</si>
  <si>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</si>
  <si>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</si>
  <si>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</si>
  <si>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</si>
  <si>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</si>
  <si>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</si>
  <si>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</si>
  <si>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NLSN</t>
  </si>
  <si>
    <t>Nielsen Holdings</t>
  </si>
  <si>
    <t>NKE</t>
  </si>
  <si>
    <t>Nike</t>
  </si>
  <si>
    <t>NI</t>
  </si>
  <si>
    <t>NiSource Inc.</t>
  </si>
  <si>
    <t>NBL</t>
  </si>
  <si>
    <t>Noble Energy Inc</t>
  </si>
  <si>
    <t>JWN</t>
  </si>
  <si>
    <t>Nordstrom</t>
  </si>
  <si>
    <t>NSC</t>
  </si>
  <si>
    <t>Norfolk Southern Corp.</t>
  </si>
  <si>
    <t>NTRS</t>
  </si>
  <si>
    <t>Northern Trust Corp.</t>
  </si>
  <si>
    <t>NOC</t>
  </si>
  <si>
    <t>Northrop Grumman</t>
  </si>
  <si>
    <t>NCLH</t>
  </si>
  <si>
    <t>Norwegian Cruise Line Holdings</t>
  </si>
  <si>
    <t>NRG</t>
  </si>
  <si>
    <t>NRG Energy</t>
  </si>
  <si>
    <t>NUE</t>
  </si>
  <si>
    <t>Nucor Corp.</t>
  </si>
  <si>
    <t>Steel</t>
  </si>
  <si>
    <t>NVDA</t>
  </si>
  <si>
    <t>Nvidia Corporation</t>
  </si>
  <si>
    <t>NVR</t>
  </si>
  <si>
    <t>NVR Inc</t>
  </si>
  <si>
    <t>ORLY</t>
  </si>
  <si>
    <t>O'Reilly Automotive</t>
  </si>
  <si>
    <t>OXY</t>
  </si>
  <si>
    <t>Occidental Petroleum</t>
  </si>
  <si>
    <t>OMC</t>
  </si>
  <si>
    <t>Omnicom Group</t>
  </si>
  <si>
    <t>OKE</t>
  </si>
  <si>
    <t>ONEOK</t>
  </si>
  <si>
    <t>ORCL</t>
  </si>
  <si>
    <t>Oracle Corp.</t>
  </si>
  <si>
    <t>PCAR</t>
  </si>
  <si>
    <t>PACCAR Inc.</t>
  </si>
  <si>
    <t>PKG</t>
  </si>
  <si>
    <t>Packaging Corporation of America</t>
  </si>
  <si>
    <t>PH</t>
  </si>
  <si>
    <t>Parker-Hannifin</t>
  </si>
  <si>
    <t>PAYX</t>
  </si>
  <si>
    <t>Paychex Inc.</t>
  </si>
  <si>
    <t>PYPL</t>
  </si>
  <si>
    <t>PayPal</t>
  </si>
  <si>
    <t>PNR</t>
  </si>
  <si>
    <t>Pentair plc</t>
  </si>
  <si>
    <t>PBCT</t>
  </si>
  <si>
    <t>People's United Financial</t>
  </si>
  <si>
    <t>Thrifts &amp; Mortgage Finance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</si>
  <si>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</si>
  <si>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</si>
  <si>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</si>
  <si>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</si>
  <si>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</si>
  <si>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</si>
  <si>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</si>
  <si>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</si>
  <si>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</si>
  <si>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</si>
  <si>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</si>
  <si>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</si>
  <si>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</si>
  <si>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</si>
  <si>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</si>
  <si>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</si>
  <si>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</si>
  <si>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</si>
  <si>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PPG</t>
  </si>
  <si>
    <t>PPG Industries</t>
  </si>
  <si>
    <t>PPL</t>
  </si>
  <si>
    <t>PPL Corp.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</si>
  <si>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</si>
  <si>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</si>
  <si>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</si>
  <si>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</si>
  <si>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</si>
  <si>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</si>
  <si>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</si>
  <si>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</si>
  <si>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</si>
  <si>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</si>
  <si>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</si>
  <si>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</si>
  <si>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</si>
  <si>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</si>
  <si>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</si>
  <si>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</si>
  <si>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</si>
  <si>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</si>
  <si>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</si>
  <si>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</si>
  <si>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PWR</t>
  </si>
  <si>
    <t>Quanta Services Inc.</t>
  </si>
  <si>
    <t>QCOM</t>
  </si>
  <si>
    <t>QUALCOMM Inc.</t>
  </si>
  <si>
    <t>DGX</t>
  </si>
  <si>
    <t>Quest Diagnostics</t>
  </si>
  <si>
    <t>RL</t>
  </si>
  <si>
    <t>Ralph Lauren Corporation</t>
  </si>
  <si>
    <t>RJF</t>
  </si>
  <si>
    <t>Raymond James Financial Inc.</t>
  </si>
  <si>
    <t>RTN</t>
  </si>
  <si>
    <t>Raytheon Co.</t>
  </si>
  <si>
    <t>O</t>
  </si>
  <si>
    <t>Realty Income Corporation</t>
  </si>
  <si>
    <t>REG</t>
  </si>
  <si>
    <t>Regency Centers Corporation</t>
  </si>
  <si>
    <t>REGN</t>
  </si>
  <si>
    <t>Regeneron Pharmaceuticals</t>
  </si>
  <si>
    <t>RF</t>
  </si>
  <si>
    <t>Regions Financial Corp.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</si>
  <si>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</si>
  <si>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</si>
  <si>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</si>
  <si>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</si>
  <si>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</si>
  <si>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</si>
  <si>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</si>
  <si>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</si>
  <si>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</si>
  <si>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</si>
  <si>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</si>
  <si>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 Inc.</t>
  </si>
  <si>
    <t>ROP</t>
  </si>
  <si>
    <t>Roper Technologies</t>
  </si>
  <si>
    <t>ROST</t>
  </si>
  <si>
    <t>Ross Stores</t>
  </si>
  <si>
    <t>RCL</t>
  </si>
  <si>
    <t>Royal Caribbean Cruises Ltd</t>
  </si>
  <si>
    <t>CRM</t>
  </si>
  <si>
    <t>Salesforce.com</t>
  </si>
  <si>
    <t>SBAC</t>
  </si>
  <si>
    <t>SBA Communications</t>
  </si>
  <si>
    <t>SLB</t>
  </si>
  <si>
    <t>Schlumberger Ltd.</t>
  </si>
  <si>
    <t>STX</t>
  </si>
  <si>
    <t>Seagate Technology</t>
  </si>
  <si>
    <t>SEE</t>
  </si>
  <si>
    <t>Sealed Air</t>
  </si>
  <si>
    <t>SRE</t>
  </si>
  <si>
    <t>Sempra Energy</t>
  </si>
  <si>
    <t>SHW</t>
  </si>
  <si>
    <t>Sherwin-Williams</t>
  </si>
  <si>
    <t>SPG</t>
  </si>
  <si>
    <t>Simon Property Group Inc</t>
  </si>
  <si>
    <t>SWKS</t>
  </si>
  <si>
    <t>Skyworks Solutions</t>
  </si>
  <si>
    <t>SLG</t>
  </si>
  <si>
    <t>SL Green Realty</t>
  </si>
  <si>
    <t>SNA</t>
  </si>
  <si>
    <t>Snap-on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</si>
  <si>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</si>
  <si>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</si>
  <si>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</si>
  <si>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</si>
  <si>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</si>
  <si>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</si>
  <si>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</si>
  <si>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</si>
  <si>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SBUX</t>
  </si>
  <si>
    <t>Starbucks Corp.</t>
  </si>
  <si>
    <t>STT</t>
  </si>
  <si>
    <t>State Street Corp.</t>
  </si>
  <si>
    <t>SYK</t>
  </si>
  <si>
    <t>Stryker Corp.</t>
  </si>
  <si>
    <t>STI</t>
  </si>
  <si>
    <t>SunTrust Banks</t>
  </si>
  <si>
    <t>SIVB</t>
  </si>
  <si>
    <t>SVB Financial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</si>
  <si>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</si>
  <si>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</si>
  <si>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</si>
  <si>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</si>
  <si>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</si>
  <si>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</si>
  <si>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</si>
  <si>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</si>
  <si>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</si>
  <si>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</si>
  <si>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</si>
  <si>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</si>
  <si>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</si>
  <si>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</si>
  <si>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</si>
  <si>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</si>
  <si>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</si>
  <si>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</si>
  <si>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</si>
  <si>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</si>
  <si>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</si>
  <si>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</si>
  <si>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FTI</t>
  </si>
  <si>
    <t>TechnipFMC</t>
  </si>
  <si>
    <t>TFX</t>
  </si>
  <si>
    <t>Teleflex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</si>
  <si>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</si>
  <si>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</si>
  <si>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</si>
  <si>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</si>
  <si>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</si>
  <si>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</si>
  <si>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</si>
  <si>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</si>
  <si>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TWTR</t>
  </si>
  <si>
    <t>Twitter, Inc.</t>
  </si>
  <si>
    <t>TJX</t>
  </si>
  <si>
    <t>TJX Companies Inc.</t>
  </si>
  <si>
    <t>TSCO</t>
  </si>
  <si>
    <t>Tractor Supply Company</t>
  </si>
  <si>
    <t>TDG</t>
  </si>
  <si>
    <t>TransDigm Group</t>
  </si>
  <si>
    <t>TRV</t>
  </si>
  <si>
    <t>The Travelers Companies Inc.</t>
  </si>
  <si>
    <t>TRIP</t>
  </si>
  <si>
    <t>TripAdvisor</t>
  </si>
  <si>
    <t>TSN</t>
  </si>
  <si>
    <t>Tyson Foods</t>
  </si>
  <si>
    <t>UDR</t>
  </si>
  <si>
    <t>UDR, Inc.</t>
  </si>
  <si>
    <t>ULTA</t>
  </si>
  <si>
    <t>Ulta Beauty</t>
  </si>
  <si>
    <t>USB</t>
  </si>
  <si>
    <t>U.S. Bancorp</t>
  </si>
  <si>
    <t>UAA</t>
  </si>
  <si>
    <t>Under Armour Class A</t>
  </si>
  <si>
    <t>UA</t>
  </si>
  <si>
    <t>Under Armour Class C</t>
  </si>
  <si>
    <t>UNP</t>
  </si>
  <si>
    <t>Union Pacific Corp</t>
  </si>
  <si>
    <t>UAL</t>
  </si>
  <si>
    <t>United Airlines Holdings</t>
  </si>
  <si>
    <t>UNH</t>
  </si>
  <si>
    <t>United Health Group Inc.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</si>
  <si>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</si>
  <si>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</si>
  <si>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</si>
  <si>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</si>
  <si>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</si>
  <si>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</si>
  <si>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</si>
  <si>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</si>
  <si>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</si>
  <si>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UNM</t>
  </si>
  <si>
    <t>Unum Group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</si>
  <si>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</si>
  <si>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</si>
  <si>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</si>
  <si>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</si>
  <si>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</si>
  <si>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</si>
  <si>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</si>
  <si>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</si>
  <si>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</si>
  <si>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</si>
  <si>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</si>
  <si>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</si>
  <si>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</si>
  <si>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</si>
  <si>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</si>
  <si>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</si>
  <si>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</si>
  <si>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</si>
  <si>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</si>
  <si>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</si>
  <si>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</si>
  <si>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</si>
  <si>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</si>
  <si>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</si>
  <si>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WAB</t>
  </si>
  <si>
    <t>Wabtec Corporation</t>
  </si>
  <si>
    <t>WMT</t>
  </si>
  <si>
    <t>Walmart</t>
  </si>
  <si>
    <t>WBA</t>
  </si>
  <si>
    <t>Walgreens Boots Alliance</t>
  </si>
  <si>
    <t>Drug Retail</t>
  </si>
  <si>
    <t>DIS</t>
  </si>
  <si>
    <t>The Walt Disney Company</t>
  </si>
  <si>
    <t>WM</t>
  </si>
  <si>
    <t>Waste Management Inc.</t>
  </si>
  <si>
    <t>WAT</t>
  </si>
  <si>
    <t>Waters Corporation</t>
  </si>
  <si>
    <t>WEC</t>
  </si>
  <si>
    <t>Wec Energy Group Inc</t>
  </si>
  <si>
    <t>WCG</t>
  </si>
  <si>
    <t>WellCare</t>
  </si>
  <si>
    <t>WFC</t>
  </si>
  <si>
    <t>Wells Fargo</t>
  </si>
  <si>
    <t>WELL</t>
  </si>
  <si>
    <t>Welltower Inc.</t>
  </si>
  <si>
    <t>WDC</t>
  </si>
  <si>
    <t>Western Digital</t>
  </si>
  <si>
    <t>WU</t>
  </si>
  <si>
    <t>Western Union Co</t>
  </si>
  <si>
    <t>WRK</t>
  </si>
  <si>
    <t>WestRock</t>
  </si>
  <si>
    <t>WY</t>
  </si>
  <si>
    <t>Weyerhaeuser</t>
  </si>
  <si>
    <t>WHR</t>
  </si>
  <si>
    <t>Whirlpool Corp.</t>
  </si>
  <si>
    <t>Household Appliances</t>
  </si>
  <si>
    <t>WMB</t>
  </si>
  <si>
    <t>Williams Cos.</t>
  </si>
  <si>
    <t>WLTW</t>
  </si>
  <si>
    <t>Willis Towers Watson</t>
  </si>
  <si>
    <t>WYNN</t>
  </si>
  <si>
    <t>Wynn Resorts Ltd</t>
  </si>
  <si>
    <t>XEL</t>
  </si>
  <si>
    <t>Xcel Energy Inc</t>
  </si>
  <si>
    <t>XRX</t>
  </si>
  <si>
    <t>Xerox</t>
  </si>
  <si>
    <t>XLNX</t>
  </si>
  <si>
    <t>Xilinx</t>
  </si>
  <si>
    <t>XYL</t>
  </si>
  <si>
    <t>Xylem Inc.</t>
  </si>
  <si>
    <t>YUM</t>
  </si>
  <si>
    <t>Yum! Brands Inc</t>
  </si>
  <si>
    <t>ZBH</t>
  </si>
  <si>
    <t>Zimmer Biomet Holdings</t>
  </si>
  <si>
    <t>ZION</t>
  </si>
  <si>
    <t>Zions Bancorp</t>
  </si>
  <si>
    <t>ZTS</t>
  </si>
  <si>
    <t>Zoetis</t>
  </si>
  <si>
    <t>Code</t>
  </si>
  <si>
    <t>Name</t>
  </si>
  <si>
    <t>Sector</t>
  </si>
  <si>
    <t>Industry</t>
  </si>
  <si>
    <t>No Poverty</t>
  </si>
  <si>
    <t>Zero Hunger</t>
  </si>
  <si>
    <t>Good Health and Well-being</t>
  </si>
  <si>
    <t>Quality Education</t>
  </si>
  <si>
    <t>Gender Equality</t>
  </si>
  <si>
    <t>Clean Water and Sanitation</t>
  </si>
  <si>
    <t>Affordable and Clean Energy</t>
  </si>
  <si>
    <t>Decent Work and Economic Growth</t>
  </si>
  <si>
    <t>Industry, Innovation and Infrastructure</t>
  </si>
  <si>
    <t xml:space="preserve"> Reduced Inequality</t>
  </si>
  <si>
    <t xml:space="preserve"> Sustainable Cities and Communities</t>
  </si>
  <si>
    <t xml:space="preserve"> Responsible Consumption and Production</t>
  </si>
  <si>
    <t xml:space="preserve"> Climate Action</t>
  </si>
  <si>
    <t xml:space="preserve"> Life Below Water</t>
  </si>
  <si>
    <t xml:space="preserve"> Life on Land</t>
  </si>
  <si>
    <t xml:space="preserve"> Peace and Justice Strong Institutions</t>
  </si>
  <si>
    <t> Partnerships to achieve the Goal</t>
  </si>
  <si>
    <t>Communications</t>
  </si>
  <si>
    <t>Consumer Discret.</t>
  </si>
  <si>
    <t>Consummer Staples</t>
  </si>
  <si>
    <t>Information Tech.</t>
  </si>
  <si>
    <t>Currency</t>
  </si>
  <si>
    <t>USD</t>
  </si>
  <si>
    <t>Amount</t>
  </si>
  <si>
    <t>% portfolio</t>
  </si>
  <si>
    <t>SDG Global</t>
  </si>
  <si>
    <t>Global</t>
  </si>
  <si>
    <t>Correction</t>
  </si>
  <si>
    <t>Snapshot</t>
  </si>
  <si>
    <t>Trend</t>
  </si>
  <si>
    <t>Row Labels</t>
  </si>
  <si>
    <t>Grand Total</t>
  </si>
  <si>
    <t>Average of No Poverty</t>
  </si>
  <si>
    <t>Average of Zero Hunger</t>
  </si>
  <si>
    <t>Average of Good Health and Well-being</t>
  </si>
  <si>
    <t>Average of Quality Education</t>
  </si>
  <si>
    <t>Average of Gender Equality</t>
  </si>
  <si>
    <t>Average of Clean Water and Sanitation</t>
  </si>
  <si>
    <t>Average of Affordable and Clean Energy</t>
  </si>
  <si>
    <t>Average of Decent Work and Economic Growth</t>
  </si>
  <si>
    <t>Average of Industry, Innovation and Infrastructure</t>
  </si>
  <si>
    <t>Average of  Reduced Inequality</t>
  </si>
  <si>
    <t>Average of  Sustainable Cities and Communities</t>
  </si>
  <si>
    <t>Average of  Responsible Consumption and Production</t>
  </si>
  <si>
    <t>Average of  Climate Action</t>
  </si>
  <si>
    <t>Average of  Life Below Water</t>
  </si>
  <si>
    <t>Average of  Life on Land</t>
  </si>
  <si>
    <t>Average of  Peace and Justice Strong Institutions</t>
  </si>
  <si>
    <t>Average of  Partnerships to achieve the Goal</t>
  </si>
  <si>
    <t>SDG Global Sector</t>
  </si>
  <si>
    <t>Average of Global</t>
  </si>
  <si>
    <t>Asset Class</t>
  </si>
  <si>
    <t>stock name</t>
  </si>
  <si>
    <t>quantity</t>
  </si>
  <si>
    <t>amount</t>
  </si>
  <si>
    <t>SDG stock</t>
  </si>
  <si>
    <t>SDG benchnark (sector)</t>
  </si>
  <si>
    <t>Equities</t>
  </si>
  <si>
    <t>EXXON</t>
  </si>
  <si>
    <t>SHELL</t>
  </si>
  <si>
    <t>NOVARTIS</t>
  </si>
  <si>
    <t>XXX</t>
  </si>
  <si>
    <t>Profile Name</t>
  </si>
  <si>
    <t>Femen</t>
  </si>
  <si>
    <t>cock brothers</t>
  </si>
  <si>
    <t>Greta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</si>
</sst>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textRotation="90"/>
    </xf>
    <xf numFmtId="9" fontId="0" fillId="0" borderId="0" xfId="0" applyNumberFormat="1"/>
    <xf numFmtId="10" fontId="0" fillId="0" borderId="0" xfId="0" applyNumberFormat="1"/>
    <xf numFmtId="1" fontId="2" fillId="0" borderId="0" xfId="0" applyNumberFormat="1" applyFont="1" applyAlignment="1">
      <alignment vertical="center" wrapText="1"/>
    </xf>
    <xf numFmtId="1" fontId="0" fillId="0" borderId="0" xfId="0" applyNumberFormat="1"/>
    <xf numFmtId="0" fontId="0" fillId="2" borderId="0" xfId="0" applyFill="1"/>
    <xf numFmtId="0" fontId="0" fillId="2" borderId="0" xfId="0" applyFill="1" applyAlignment="1">
      <alignment textRotation="90"/>
    </xf>
    <xf numFmtId="1" fontId="0" fillId="2" borderId="0" xfId="0" applyNumberFormat="1" applyFill="1"/>
    <xf numFmtId="0" fontId="0" fillId="3" borderId="0" xfId="0" applyFill="1"/>
    <xf numFmtId="1" fontId="3" fillId="0" borderId="0" xfId="0" applyNumberFormat="1" applyFont="1" applyFill="1"/>
    <xf numFmtId="0" fontId="0" fillId="0" borderId="0" xfId="0" applyAlignment="1">
      <alignment horizontal="left"/>
    </xf>
    <xf numFmtId="0" fontId="0" fillId="0" borderId="0" xfId="0" pivotButton="1" applyAlignment="1">
      <alignment textRotation="90"/>
    </xf>
    <xf numFmtId="1" fontId="0" fillId="3" borderId="0" xfId="0" applyNumberFormat="1" applyFill="1"/>
    <xf numFmtId="9" fontId="0" fillId="4" borderId="0" xfId="1" applyFont="1" applyFill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164" fontId="0" fillId="0" borderId="0" xfId="0" applyNumberFormat="1"/>
    <xf numFmtId="3" fontId="0" fillId="6" borderId="0" xfId="0" applyNumberFormat="1" applyFill="1"/>
    <xf numFmtId="0" fontId="0" fillId="7" borderId="0" xfId="0" applyFill="1"/>
    <xf numFmtId="0" fontId="0" fillId="6" borderId="0" xfId="0" applyFill="1"/>
    <xf numFmtId="0" fontId="2" fillId="0" borderId="0" xfId="0" applyFont="1"/>
    <xf numFmtId="0" fontId="2" fillId="0" borderId="0" xfId="0" applyFont="1" applyAlignment="1">
      <alignment textRotation="45"/>
    </xf>
    <xf numFmtId="0" fontId="0" fillId="0" borderId="1" xfId="0" applyBorder="1"/>
    <xf numFmtId="0" fontId="0" fillId="0" borderId="1" xfId="0" applyBorder="1" applyAlignment="1">
      <alignment vertical="center" wrapText="1"/>
    </xf>
    <xf numFmtId="9" fontId="0" fillId="0" borderId="1" xfId="0" applyNumberFormat="1" applyBorder="1"/>
    <xf numFmtId="1" fontId="0" fillId="0" borderId="1" xfId="0" applyNumberFormat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6">
    <dxf>
      <alignment textRotation="90" readingOrder="0"/>
    </dxf>
    <dxf>
      <alignment textRotation="90" readingOrder="0"/>
    </dxf>
    <dxf>
      <alignment textRotation="90" readingOrder="0"/>
    </dxf>
    <dxf>
      <numFmt numFmtId="1" formatCode="0"/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ck" refreshedDate="43749.949690393521" createdVersion="4" refreshedVersion="4" minRefreshableVersion="3" recordCount="505">
  <cacheSource type="worksheet">
    <worksheetSource ref="B2:AM507" sheet="S&amp;P500 2019"/>
  </cacheSource>
  <cacheFields count="38">
    <cacheField name="Name" numFmtId="0">
      <sharedItems count="505">
        <s v="3M Company"/>
        <s v="Abbott Laboratories"/>
        <s v="AbbVie Inc."/>
        <s v="ABIOMED Inc"/>
        <s v="Accenture plc"/>
        <s v="Activision Blizzard"/>
        <s v="Adobe Systems Inc"/>
        <s v="Advanced Micro Devices Inc"/>
        <s v="Advance Auto Parts"/>
        <s v="AES Corp"/>
        <s v="Affiliated Managers Group Inc"/>
        <s v="AFLAC Inc"/>
        <s v="Agilent Technologies Inc"/>
        <s v="Air Products &amp; Chemicals Inc"/>
        <s v="Akamai Technologies Inc"/>
        <s v="Alaska Air Group Inc"/>
        <s v="Albemarle Corp"/>
        <s v="Alexandria Real Estate Equities"/>
        <s v="Alexion Pharmaceuticals"/>
        <s v="Align Technology"/>
        <s v="Allegion"/>
        <s v="Allergan, Plc"/>
        <s v="Alliance Data Systems"/>
        <s v="Alliant Energy Corp"/>
        <s v="Allstate Corp"/>
        <s v="Alphabet Inc Class A"/>
        <s v="Alphabet Inc Class C"/>
        <s v="Altria Group Inc"/>
        <s v="Amazon.com Inc."/>
        <s v="Amcor plc"/>
        <s v="Ameren Corp"/>
        <s v="American Airlines Group"/>
        <s v="American Electric Power"/>
        <s v="American Express Co"/>
        <s v="American International Group"/>
        <s v="American Tower Corp."/>
        <s v="American Water Works Company Inc"/>
        <s v="Ameriprise Financial"/>
        <s v="AmerisourceBergen Corp"/>
        <s v="AMETEK Inc."/>
        <s v="Amgen Inc."/>
        <s v="Amphenol Corp"/>
        <s v="Analog Devices, Inc."/>
        <s v="ANSYS"/>
        <s v="Anthem"/>
        <s v="Aon plc"/>
        <s v="A.O. Smith Corp"/>
        <s v="Apache Corporation"/>
        <s v="Apartment Investment &amp; Management"/>
        <s v="Apple Inc."/>
        <s v="Applied Materials Inc."/>
        <s v="Aptiv Plc"/>
        <s v="Archer-Daniels-Midland Co"/>
        <s v="Arconic Inc."/>
        <s v="Arista Networks"/>
        <s v="Arthur J. Gallagher &amp; Co."/>
        <s v="Assurant"/>
        <s v="Atmos Energy Corp"/>
        <s v="AT&amp;T Inc."/>
        <s v="Autodesk Inc."/>
        <s v="Automatic Data Processing"/>
        <s v="AutoZone Inc"/>
        <s v="AvalonBay Communities, Inc."/>
        <s v="Avery Dennison Corp"/>
        <s v="Baker Hughes, a GE Company"/>
        <s v="Ball Corp"/>
        <s v="Bank of America Corp"/>
        <s v="The Bank of New York Mellon Corp."/>
        <s v="Baxter International Inc."/>
        <s v="BB&amp;T Corporation"/>
        <s v="Becton Dickinson"/>
        <s v="Berkshire Hathaway"/>
        <s v="Best Buy Co. Inc."/>
        <s v="Biogen Inc."/>
        <s v="BlackRock"/>
        <s v="Block H&amp;R"/>
        <s v="Boeing Company"/>
        <s v="Booking Holdings Inc"/>
        <s v="BorgWarner"/>
        <s v="Boston Properties"/>
        <s v="Boston Scientific"/>
        <s v="Bristol-Myers Squibb"/>
        <s v="Broadcom Inc."/>
        <s v="Broadridge Financial Solutions"/>
        <s v="Brown-Forman Corp."/>
        <s v="C. H. Robinson Worldwide"/>
        <s v="Cabot Oil &amp; Gas"/>
        <s v="Cadence Design Systems"/>
        <s v="Campbell Soup"/>
        <s v="Capital One Financial"/>
        <s v="Capri Holdings"/>
        <s v="Cardinal Health Inc."/>
        <s v="Carmax Inc"/>
        <s v="Carnival Corp."/>
        <s v="Caterpillar Inc."/>
        <s v="Cboe Global Markets"/>
        <s v="CBRE Group"/>
        <s v="CBS Corp."/>
        <s v="CDW"/>
        <s v="Celanese"/>
        <s v="Celgene Corp."/>
        <s v="Centene Corporation"/>
        <s v="CenterPoint Energy"/>
        <s v="CenturyLink Inc"/>
        <s v="Cerner"/>
        <s v="CF Industries Holdings Inc"/>
        <s v="Charles Schwab Corporation"/>
        <s v="Charter Communications"/>
        <s v="Chevron Corp."/>
        <s v="Chipotle Mexican Grill"/>
        <s v="Chubb Limited"/>
        <s v="Church &amp; Dwight"/>
        <s v="CIGNA Corp."/>
        <s v="Cimarex Energy"/>
        <s v="Cincinnati Financial"/>
        <s v="Cintas Corporation"/>
        <s v="Cisco Systems"/>
        <s v="Citigroup Inc."/>
        <s v="Citizens Financial Group"/>
        <s v="Citrix Systems"/>
        <s v="The Clorox Company"/>
        <s v="CME Group Inc."/>
        <s v="CMS Energy"/>
        <s v="Coca-Cola Company"/>
        <s v="Cognizant Technology Solutions"/>
        <s v="Colgate-Palmolive"/>
        <s v="Comcast Corp."/>
        <s v="Comerica Inc."/>
        <s v="Conagra Brands"/>
        <s v="Concho Resources"/>
        <s v="ConocoPhillips"/>
        <s v="Consolidated Edison"/>
        <s v="Constellation Brands"/>
        <s v="The Cooper Companies"/>
        <s v="Copart Inc"/>
        <s v="Corning Inc."/>
        <s v="Corteva"/>
        <s v="Costco Wholesale Corp."/>
        <s v="Coty, Inc"/>
        <s v="Crown Castle International Corp."/>
        <s v="CSX Corp."/>
        <s v="Cummins Inc."/>
        <s v="CVS Health"/>
        <s v="D. R. Horton"/>
        <s v="Danaher Corp."/>
        <s v="Darden Restaurants"/>
        <s v="DaVita Inc."/>
        <s v="Deere &amp; Co."/>
        <s v="Delta Air Lines Inc."/>
        <s v="Dentsply Sirona"/>
        <s v="Devon Energy"/>
        <s v="Diamondback Energy"/>
        <s v="Digital Realty Trust Inc"/>
        <s v="Discover Financial Services"/>
        <s v="Discovery Inc. Class A"/>
        <s v="Discovery Inc. Class C"/>
        <s v="Dish Network"/>
        <s v="Dollar General"/>
        <s v="Dollar Tree"/>
        <s v="Dominion Energy"/>
        <s v="Dover Corp."/>
        <s v="Dow Inc."/>
        <s v="DTE Energy Co."/>
        <s v="Duke Energy"/>
        <s v="Duke Realty Corp"/>
        <s v="DuPont de Nemours Inc"/>
        <s v="DXC Technology"/>
        <s v="E*Trade"/>
        <s v="Eastman Chemical"/>
        <s v="Eaton Corporation"/>
        <s v="eBay Inc."/>
        <s v="Ecolab Inc."/>
        <s v="Edison Int'l"/>
        <s v="Edwards Lifesciences"/>
        <s v="Electronic Arts"/>
        <s v="Emerson Electric Company"/>
        <s v="Entergy Corp."/>
        <s v="EOG Resources"/>
        <s v="Equifax Inc."/>
        <s v="Equinix"/>
        <s v="Equity Residential"/>
        <s v="Essex Property Trust, Inc."/>
        <s v="Estee Lauder Cos."/>
        <s v="Evergy"/>
        <s v="Eversource Energy"/>
        <s v="Everest Re Group Ltd."/>
        <s v="Exelon Corp."/>
        <s v="Expedia Group"/>
        <s v="Expeditors"/>
        <s v="Extra Space Storage"/>
        <s v="Exxon Mobil Corp."/>
        <s v="F5 Networks"/>
        <s v="Facebook, Inc."/>
        <s v="Fastenal Co"/>
        <s v="Federal Realty Investment Trust"/>
        <s v="FedEx Corporation"/>
        <s v="Fidelity National Information Services"/>
        <s v="Fifth Third Bancorp"/>
        <s v="FirstEnergy Corp"/>
        <s v="First Republic Bank"/>
        <s v="Fiserv Inc"/>
        <s v="FleetCor Technologies Inc"/>
        <s v="FLIR Systems"/>
        <s v="Flowserve Corporation"/>
        <s v="FMC Corporation"/>
        <s v="Ford Motor"/>
        <s v="Fortinet"/>
        <s v="Fortive Corp"/>
        <s v="Fortune Brands Home &amp; Security"/>
        <s v="Fox Corporation Class A"/>
        <s v="Fox Corporation Class B"/>
        <s v="Franklin Resources"/>
        <s v="Freeport-McMoRan Inc."/>
        <s v="Gap Inc."/>
        <s v="Garmin Ltd."/>
        <s v="Gartner Inc"/>
        <s v="General Dynamics"/>
        <s v="General Electric"/>
        <s v="General Mills"/>
        <s v="General Motors"/>
        <s v="Genuine Parts"/>
        <s v="Gilead Sciences"/>
        <s v="Globe Life Inc."/>
        <s v="Global Payments Inc."/>
        <s v="Goldman Sachs Group"/>
        <s v="Grainger (W.W.) Inc."/>
        <s v="Halliburton Co."/>
        <s v="Hanesbrands Inc"/>
        <s v="Harley-Davidson"/>
        <s v="Hartford Financial Svc.Gp."/>
        <s v="Hasbro Inc."/>
        <s v="HCA Healthcare"/>
        <s v="HCP Inc."/>
        <s v="Helmerich &amp; Payne"/>
        <s v="Henry Schein"/>
        <s v="The Hershey Company"/>
        <s v="Hess Corporation"/>
        <s v="Hewlett Packard Enterprise"/>
        <s v="Hilton Worldwide Holdings Inc"/>
        <s v="HollyFrontier Corp"/>
        <s v="Hologic"/>
        <s v="Home Depot"/>
        <s v="Honeywell Int'l Inc."/>
        <s v="Hormel Foods Corp."/>
        <s v="Host Hotels &amp; Resorts"/>
        <s v="HP Inc."/>
        <s v="Humana Inc."/>
        <s v="Huntington Bancshares"/>
        <s v="Huntington Ingalls Industries"/>
        <s v="IDEX Corporation"/>
        <s v="IDEXX Laboratories"/>
        <s v="IHS Markit Ltd."/>
        <s v="Illinois Tool Works"/>
        <s v="Illumina Inc"/>
        <s v="Ingersoll-Rand PLC"/>
        <s v="Intel Corp."/>
        <s v="Intercontinental Exchange"/>
        <s v="International Business Machines"/>
        <s v="Incyte"/>
        <s v="International Paper"/>
        <s v="Interpublic Group"/>
        <s v="Intl Flavors &amp; Fragrances"/>
        <s v="Intuit Inc."/>
        <s v="Intuitive Surgical Inc."/>
        <s v="Invesco Ltd."/>
        <s v="IPG Photonics Corp."/>
        <s v="IQVIA Holdings Inc."/>
        <s v="Iron Mountain Incorporated"/>
        <s v="Jack Henry &amp; Associates"/>
        <s v="Jacobs Engineering Group"/>
        <s v="J. B. Hunt Transport Services"/>
        <s v="JM Smucker"/>
        <s v="Johnson &amp; Johnson"/>
        <s v="Johnson Controls International"/>
        <s v="JPMorgan Chase &amp; Co."/>
        <s v="Juniper Networks"/>
        <s v="Kansas City Southern"/>
        <s v="Kellogg Co."/>
        <s v="KeyCorp"/>
        <s v="Keysight Technologies"/>
        <s v="Kimberly-Clark"/>
        <s v="Kimco Realty"/>
        <s v="Kinder Morgan"/>
        <s v="KLA Corporation"/>
        <s v="Kohl's Corp."/>
        <s v="Kraft Heinz Co"/>
        <s v="Kroger Co."/>
        <s v="L Brands Inc."/>
        <s v="L3Harris Technologies"/>
        <s v="Laboratory Corp. of America Holding"/>
        <s v="Lam Research"/>
        <s v="Lamb Weston Holdings Inc"/>
        <s v="Las Vegas Sands Corp"/>
        <s v="Leggett &amp; Platt"/>
        <s v="Leidos Holdings"/>
        <s v="Lennar Corp."/>
        <s v="Lilly (Eli) &amp; Co."/>
        <s v="Lincoln National"/>
        <s v="Linde plc"/>
        <s v="LKQ Corporation"/>
        <s v="Lockheed Martin Corp."/>
        <s v="Loews Corp."/>
        <s v="Lowe's Cos."/>
        <s v="LyondellBasell"/>
        <s v="M&amp;T Bank Corp."/>
        <s v="Macerich"/>
        <s v="Macy's Inc."/>
        <s v="Marathon Oil Corp."/>
        <s v="Marathon Petroleum"/>
        <s v="MarketAxess"/>
        <s v="Marriott Int'l."/>
        <s v="Marsh &amp; McLennan"/>
        <s v="Martin Marietta Materials"/>
        <s v="Masco Corp."/>
        <s v="Mastercard Inc."/>
        <s v="McCormick &amp; Co."/>
        <s v="Maxim Integrated Products Inc"/>
        <s v="McDonald's Corp."/>
        <s v="McKesson Corp."/>
        <s v="Medtronic plc"/>
        <s v="Merck &amp; Co."/>
        <s v="MetLife Inc."/>
        <s v="Mettler Toledo"/>
        <s v="MGM Resorts International"/>
        <s v="Microchip Technology"/>
        <s v="Micron Technology"/>
        <s v="Microsoft Corp."/>
        <s v="Mid-America Apartments"/>
        <s v="Mohawk Industries"/>
        <s v="Molson Coors Brewing Company"/>
        <s v="Mondelez International"/>
        <s v="Monster Beverage"/>
        <s v="Moody's Corp"/>
        <s v="Morgan Stanley"/>
        <s v="The Mosaic Company"/>
        <s v="Motorola Solutions Inc."/>
        <s v="MSCI Inc"/>
        <s v="Mylan N.V."/>
        <s v="Nasdaq, Inc."/>
        <s v="National Oilwell Varco Inc."/>
        <s v="NetApp"/>
        <s v="Netflix Inc."/>
        <s v="Newell Brands"/>
        <s v="Newmont Goldcorp"/>
        <s v="News Corp. Class A"/>
        <s v="News Corp. Class B"/>
        <s v="NextEra Energy"/>
        <s v="Nielsen Holdings"/>
        <s v="Nike"/>
        <s v="NiSource Inc."/>
        <s v="Noble Energy Inc"/>
        <s v="Nordstrom"/>
        <s v="Norfolk Southern Corp."/>
        <s v="Northern Trust Corp."/>
        <s v="Northrop Grumman"/>
        <s v="Norwegian Cruise Line Holdings"/>
        <s v="NRG Energy"/>
        <s v="Nucor Corp."/>
        <s v="Nvidia Corporation"/>
        <s v="NVR Inc"/>
        <s v="O'Reilly Automotive"/>
        <s v="Occidental Petroleum"/>
        <s v="Omnicom Group"/>
        <s v="ONEOK"/>
        <s v="Oracle Corp."/>
        <s v="PACCAR Inc."/>
        <s v="Packaging Corporation of America"/>
        <s v="Parker-Hannifin"/>
        <s v="Paychex Inc."/>
        <s v="PayPal"/>
        <s v="Pentair plc"/>
        <s v="People's United Financial"/>
        <s v="PepsiCo Inc."/>
        <s v="PerkinElmer"/>
        <s v="Perrigo"/>
        <s v="Pfizer Inc."/>
        <s v="Philip Morris International"/>
        <s v="Phillips 66"/>
        <s v="Pinnacle West Capital"/>
        <s v="Pioneer Natural Resources"/>
        <s v="PNC Financial Services"/>
        <s v="PPG Industries"/>
        <s v="PPL Corp."/>
        <s v="Principal Financial Group"/>
        <s v="Procter &amp; Gamble"/>
        <s v="Progressive Corp."/>
        <s v="Prologis"/>
        <s v="Prudential Financial"/>
        <s v="Public Serv. Enterprise Inc."/>
        <s v="Public Storage"/>
        <s v="Pulte Homes Inc."/>
        <s v="PVH Corp."/>
        <s v="Qorvo"/>
        <s v="Quanta Services Inc."/>
        <s v="QUALCOMM Inc."/>
        <s v="Quest Diagnostics"/>
        <s v="Ralph Lauren Corporation"/>
        <s v="Raymond James Financial Inc."/>
        <s v="Raytheon Co."/>
        <s v="Realty Income Corporation"/>
        <s v="Regency Centers Corporation"/>
        <s v="Regeneron Pharmaceuticals"/>
        <s v="Regions Financial Corp."/>
        <s v="Republic Services Inc"/>
        <s v="ResMed"/>
        <s v="Robert Half International"/>
        <s v="Rockwell Automation Inc."/>
        <s v="Rollins Inc."/>
        <s v="Roper Technologies"/>
        <s v="Ross Stores"/>
        <s v="Royal Caribbean Cruises Ltd"/>
        <s v="Salesforce.com"/>
        <s v="SBA Communications"/>
        <s v="Schlumberger Ltd."/>
        <s v="Seagate Technology"/>
        <s v="Sealed Air"/>
        <s v="Sempra Energy"/>
        <s v="Sherwin-Williams"/>
        <s v="Simon Property Group Inc"/>
        <s v="Skyworks Solutions"/>
        <s v="SL Green Realty"/>
        <s v="Snap-on"/>
        <s v="Southern Co."/>
        <s v="Southwest Airlines"/>
        <s v="S&amp;P Global, Inc."/>
        <s v="Stanley Black &amp; Decker"/>
        <s v="Starbucks Corp."/>
        <s v="State Street Corp."/>
        <s v="Stryker Corp."/>
        <s v="SunTrust Banks"/>
        <s v="SVB Financial"/>
        <s v="Symantec Corp."/>
        <s v="Synchrony Financial"/>
        <s v="Synopsys Inc."/>
        <s v="Sysco Corp."/>
        <s v="T-Mobile US"/>
        <s v="T. Rowe Price Group"/>
        <s v="Take-Two Interactive"/>
        <s v="Tapestry, Inc."/>
        <s v="Target Corp."/>
        <s v="TE Connectivity Ltd."/>
        <s v="TechnipFMC"/>
        <s v="Teleflex"/>
        <s v="Texas Instruments"/>
        <s v="Textron Inc."/>
        <s v="Thermo Fisher Scientific"/>
        <s v="Tiffany &amp; Co."/>
        <s v="Twitter, Inc."/>
        <s v="TJX Companies Inc."/>
        <s v="Tractor Supply Company"/>
        <s v="TransDigm Group"/>
        <s v="The Travelers Companies Inc."/>
        <s v="TripAdvisor"/>
        <s v="Tyson Foods"/>
        <s v="UDR, Inc."/>
        <s v="Ulta Beauty"/>
        <s v="U.S. Bancorp"/>
        <s v="Under Armour Class A"/>
        <s v="Under Armour Class C"/>
        <s v="Union Pacific Corp"/>
        <s v="United Airlines Holdings"/>
        <s v="United Health Group Inc."/>
        <s v="United Parcel Service"/>
        <s v="United Rentals, Inc."/>
        <s v="United Technologies"/>
        <s v="Universal Health Services, Inc."/>
        <s v="Unum Group"/>
        <s v="V.F. Corp."/>
        <s v="Valero Energy"/>
        <s v="Varian Medical Systems"/>
        <s v="Ventas Inc"/>
        <s v="Verisign Inc."/>
        <s v="Verisk Analytics"/>
        <s v="Verizon Communications"/>
        <s v="Vertex Pharmaceuticals Inc"/>
        <s v="Viacom Inc."/>
        <s v="Visa Inc."/>
        <s v="Vornado Realty Trust"/>
        <s v="Vulcan Materials"/>
        <s v="Wabtec Corporation"/>
        <s v="Walmart"/>
        <s v="Walgreens Boots Alliance"/>
        <s v="The Walt Disney Company"/>
        <s v="Waste Management Inc."/>
        <s v="Waters Corporation"/>
        <s v="Wec Energy Group Inc"/>
        <s v="WellCare"/>
        <s v="Wells Fargo"/>
        <s v="Welltower Inc."/>
        <s v="Western Digital"/>
        <s v="Western Union Co"/>
        <s v="WestRock"/>
        <s v="Weyerhaeuser"/>
        <s v="Whirlpool Corp."/>
        <s v="Williams Cos."/>
        <s v="Willis Towers Watson"/>
        <s v="Wynn Resorts Ltd"/>
        <s v="Xcel Energy Inc"/>
        <s v="Xerox"/>
        <s v="Xilinx"/>
        <s v="Xylem Inc."/>
        <s v="Yum! Brands Inc"/>
        <s v="Zimmer Biomet Holdings"/>
        <s v="Zions Bancorp"/>
        <s v="Zoetis"/>
      </sharedItems>
    </cacheField>
    <cacheField name="Sector" numFmtId="0">
      <sharedItems count="11">
        <s v="Industrials"/>
        <s v="Health Care"/>
        <s v="Information Technology"/>
        <s v="Communication Services"/>
        <s v="Consumer Discretionary"/>
        <s v="Utilities"/>
        <s v="Financials"/>
        <s v="Materials"/>
        <s v="Real Estate"/>
        <s v="Consumer Staples"/>
        <s v="Energy"/>
      </sharedItems>
    </cacheField>
    <cacheField name="Industry" numFmtId="0">
      <sharedItems/>
    </cacheField>
    <cacheField name="Global" numFmtId="1">
      <sharedItems containsSemiMixedTypes="0" containsString="0" containsNumber="1" minValue="32.607214360887134" maxValue="73.099262642493116"/>
    </cacheField>
    <cacheField name="No Poverty" numFmtId="0">
      <sharedItems containsSemiMixedTypes="0" containsString="0" containsNumber="1" minValue="11.986055622559874" maxValue="92.408359606868444"/>
    </cacheField>
    <cacheField name="Zero Hunger" numFmtId="0">
      <sharedItems containsSemiMixedTypes="0" containsString="0" containsNumber="1" minValue="16.749316428828493" maxValue="100.22681761812099"/>
    </cacheField>
    <cacheField name="Good Health and Well-being" numFmtId="0">
      <sharedItems containsSemiMixedTypes="0" containsString="0" containsNumber="1" minValue="17.943672950340996" maxValue="103.09708094571755"/>
    </cacheField>
    <cacheField name="Quality Education" numFmtId="0">
      <sharedItems containsSemiMixedTypes="0" containsString="0" containsNumber="1" minValue="7.6488076508109586" maxValue="90.023826100844431"/>
    </cacheField>
    <cacheField name="Gender Equality" numFmtId="0">
      <sharedItems containsSemiMixedTypes="0" containsString="0" containsNumber="1" minValue="18.874567782820687" maxValue="102.96872641002278"/>
    </cacheField>
    <cacheField name="Clean Water and Sanitation" numFmtId="0">
      <sharedItems containsSemiMixedTypes="0" containsString="0" containsNumber="1" minValue="16.006822787068749" maxValue="108.58554943910796"/>
    </cacheField>
    <cacheField name="Affordable and Clean Energy" numFmtId="0">
      <sharedItems containsSemiMixedTypes="0" containsString="0" containsNumber="1" minValue="17.37411065782614" maxValue="106.21578454269786"/>
    </cacheField>
    <cacheField name="Decent Work and Economic Growth" numFmtId="0">
      <sharedItems containsSemiMixedTypes="0" containsString="0" containsNumber="1" minValue="18.196650592372052" maxValue="97.902940592831953"/>
    </cacheField>
    <cacheField name="Industry, Innovation and Infrastructure" numFmtId="0">
      <sharedItems containsSemiMixedTypes="0" containsString="0" containsNumber="1" minValue="12.999019687349499" maxValue="94.746435798466166"/>
    </cacheField>
    <cacheField name=" Reduced Inequality" numFmtId="0">
      <sharedItems containsSemiMixedTypes="0" containsString="0" containsNumber="1" minValue="19.326131823074533" maxValue="96.960249720948511"/>
    </cacheField>
    <cacheField name=" Sustainable Cities and Communities" numFmtId="0">
      <sharedItems containsSemiMixedTypes="0" containsString="0" containsNumber="1" minValue="17.154825873388333" maxValue="97.418876688850588"/>
    </cacheField>
    <cacheField name=" Responsible Consumption and Production" numFmtId="0">
      <sharedItems containsSemiMixedTypes="0" containsString="0" containsNumber="1" minValue="17.629675959181704" maxValue="107.06802010717583"/>
    </cacheField>
    <cacheField name=" Climate Action" numFmtId="0">
      <sharedItems containsSemiMixedTypes="0" containsString="0" containsNumber="1" minValue="11.843584234037028" maxValue="92.658738512208629"/>
    </cacheField>
    <cacheField name=" Life Below Water" numFmtId="0">
      <sharedItems containsSemiMixedTypes="0" containsString="0" containsNumber="1" minValue="14.40561569258684" maxValue="93.229604091045999"/>
    </cacheField>
    <cacheField name=" Life on Land" numFmtId="0">
      <sharedItems containsSemiMixedTypes="0" containsString="0" containsNumber="1" minValue="19.489043621180077" maxValue="95.796051872738261"/>
    </cacheField>
    <cacheField name=" Peace and Justice Strong Institutions" numFmtId="0">
      <sharedItems containsSemiMixedTypes="0" containsString="0" containsNumber="1" minValue="16.322625111773032" maxValue="99.212661435221193"/>
    </cacheField>
    <cacheField name=" Partnerships to achieve the Goal" numFmtId="0">
      <sharedItems containsSemiMixedTypes="0" containsString="0" containsNumber="1" minValue="16.812620409535835" maxValue="91.535759953173908"/>
    </cacheField>
    <cacheField name="No Poverty2" numFmtId="1">
      <sharedItems containsSemiMixedTypes="0" containsString="0" containsNumber="1" minValue="-6.8602515385631335" maxValue="7.6247918906740608"/>
    </cacheField>
    <cacheField name="Zero Hunger2" numFmtId="1">
      <sharedItems containsSemiMixedTypes="0" containsString="0" containsNumber="1" minValue="-7.3838709067685926" maxValue="7.3909100497905627"/>
    </cacheField>
    <cacheField name="Good Health and Well-being2" numFmtId="1">
      <sharedItems containsSemiMixedTypes="0" containsString="0" containsNumber="1" minValue="-6.4544174815651303" maxValue="8.0970809457175505"/>
    </cacheField>
    <cacheField name="Quality Education2" numFmtId="1">
      <sharedItems containsSemiMixedTypes="0" containsString="0" containsNumber="1" minValue="-6.5400155662751587" maxValue="6.6948403739395559"/>
    </cacheField>
    <cacheField name="Gender Equality2" numFmtId="1">
      <sharedItems containsSemiMixedTypes="0" containsString="0" containsNumber="1" minValue="-7.1324753564377232" maxValue="7.9687264100227821"/>
    </cacheField>
    <cacheField name="Clean Water and Sanitation2" numFmtId="1">
      <sharedItems containsSemiMixedTypes="0" containsString="0" containsNumber="1" minValue="-7.8796465755285112" maxValue="8.5855494391079645"/>
    </cacheField>
    <cacheField name="Affordable and Clean Energy2" numFmtId="1">
      <sharedItems containsSemiMixedTypes="0" containsString="0" containsNumber="1" minValue="-6.2502259676386842" maxValue="8.5604187946571813"/>
    </cacheField>
    <cacheField name="Decent Work and Economic Growth2" numFmtId="1">
      <sharedItems containsSemiMixedTypes="0" containsString="0" containsNumber="1" minValue="-8.3391750786895784" maxValue="7.2192652265274404"/>
    </cacheField>
    <cacheField name="Industry, Innovation and Infrastructure2" numFmtId="1">
      <sharedItems containsSemiMixedTypes="0" containsString="0" containsNumber="1" minValue="-6.4342984548261057" maxValue="7.7630923632133317"/>
    </cacheField>
    <cacheField name=" Reduced Inequality2" numFmtId="1">
      <sharedItems containsSemiMixedTypes="0" containsString="0" containsNumber="1" minValue="-8.818693407028988" maxValue="7.5781234127705233"/>
    </cacheField>
    <cacheField name=" Sustainable Cities and Communities2" numFmtId="1">
      <sharedItems containsSemiMixedTypes="0" containsString="0" containsNumber="1" minValue="-7.5570724250416959" maxValue="7.9389873866017524"/>
    </cacheField>
    <cacheField name=" Responsible Consumption and Production2" numFmtId="1">
      <sharedItems containsSemiMixedTypes="0" containsString="0" containsNumber="1" minValue="-6.8900455040916029" maxValue="7.0680201071758262"/>
    </cacheField>
    <cacheField name=" Climate Action2" numFmtId="1">
      <sharedItems containsSemiMixedTypes="0" containsString="0" containsNumber="1" minValue="-5.6764107913060542" maxValue="6.5853224840776221"/>
    </cacheField>
    <cacheField name=" Life Below Water2" numFmtId="1">
      <sharedItems containsSemiMixedTypes="0" containsString="0" containsNumber="1" minValue="-8.6130126782535257" maxValue="7.1255670170409786"/>
    </cacheField>
    <cacheField name=" Life on Land2" numFmtId="1">
      <sharedItems containsSemiMixedTypes="0" containsString="0" containsNumber="1" minValue="-6.2625738115709737" maxValue="8.2681799459709424"/>
    </cacheField>
    <cacheField name=" Peace and Justice Strong Institutions2" numFmtId="1">
      <sharedItems containsSemiMixedTypes="0" containsString="0" containsNumber="1" minValue="-8.565849961788615" maxValue="7.8165692034232137"/>
    </cacheField>
    <cacheField name=" Partnerships to achieve the Goal2" numFmtId="1">
      <sharedItems containsSemiMixedTypes="0" containsString="0" containsNumber="1" minValue="-7.4178409975273496" maxValue="7.2605207861973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5">
  <r>
    <x v="0"/>
    <x v="0"/>
    <s v="Industrial Conglomerates"/>
    <n v="68.979663432369605"/>
    <n v="64.074197523202685"/>
    <n v="72.28040185344372"/>
    <n v="54.987126478617327"/>
    <n v="73.09585662409782"/>
    <n v="77.772729364382428"/>
    <n v="83.040515472850203"/>
    <n v="80.240840711973902"/>
    <n v="70.776658610726059"/>
    <n v="80.804743831135582"/>
    <n v="48.862306755447698"/>
    <n v="75.05558495851156"/>
    <n v="78.875525292504378"/>
    <n v="57.767047704958891"/>
    <n v="68.888008983179503"/>
    <n v="62.242062662711078"/>
    <n v="55.368508171142999"/>
    <n v="68.522163351397211"/>
    <n v="7.4197523202684579E-2"/>
    <n v="2.2804018534437205"/>
    <n v="2.9871264786173271"/>
    <n v="6.09585662409782"/>
    <n v="1.7727293643824282"/>
    <n v="4.0405154728502026"/>
    <n v="1.2408407119739024"/>
    <n v="5.7766586107260594"/>
    <n v="3.8047438311355819"/>
    <n v="-4.1376932445523025"/>
    <n v="-6.9444150414884405"/>
    <n v="6.8755252925043777"/>
    <n v="1.7670477049588911"/>
    <n v="1.8880089831795033"/>
    <n v="-0.75793733728892221"/>
    <n v="4.3685081711429987"/>
    <n v="-4.4778366486027892"/>
  </r>
  <r>
    <x v="1"/>
    <x v="1"/>
    <s v="Health Care Equipment"/>
    <n v="61.12781293369806"/>
    <n v="91.765703257616437"/>
    <n v="59.459054443586211"/>
    <n v="71.894980594360419"/>
    <n v="47.329505432135925"/>
    <n v="90.57995447554319"/>
    <n v="38.081490827483279"/>
    <n v="45.096606595847554"/>
    <n v="68.061336960841274"/>
    <n v="47.966614417627966"/>
    <n v="51.625347829812426"/>
    <n v="54.315488101587555"/>
    <n v="56.246728490879711"/>
    <n v="49.200956683007092"/>
    <n v="45.38582482744372"/>
    <n v="75.170331637510429"/>
    <n v="86.575224953735727"/>
    <n v="60.417670343848144"/>
    <n v="2.7657032576164369"/>
    <n v="3.4590544435862114"/>
    <n v="1.894980594360419"/>
    <n v="-3.6704945678640755"/>
    <n v="5.5799544755431896"/>
    <n v="8.1490827483278849E-2"/>
    <n v="-3.9033934041524461"/>
    <n v="6.1336960841273935E-2"/>
    <n v="1.9666144176279658"/>
    <n v="0.62534782981242643"/>
    <n v="1.3154881015875546"/>
    <n v="1.2467284908797112"/>
    <n v="0.20095668300709235"/>
    <n v="-0.61417517255627985"/>
    <n v="2.1703316375104293"/>
    <n v="5.5752249537357272"/>
    <n v="-0.58232965615185606"/>
  </r>
  <r>
    <x v="2"/>
    <x v="1"/>
    <s v="Pharmaceuticals"/>
    <n v="43.070428525013753"/>
    <n v="30.60611223136338"/>
    <n v="54.386865763229721"/>
    <n v="44.901392339907765"/>
    <n v="31.049087505182044"/>
    <n v="61.475159800403929"/>
    <n v="40.11838101736209"/>
    <n v="40.773919265725198"/>
    <n v="39.560651410309738"/>
    <n v="52.03066008680117"/>
    <n v="45.401953984315611"/>
    <n v="50.045776999577896"/>
    <n v="58.044540084185613"/>
    <n v="39.88995511010598"/>
    <n v="40.458074870907112"/>
    <n v="35.333777683176947"/>
    <n v="40.374367029917423"/>
    <n v="27.746609742761994"/>
    <n v="-2.3938877686366205"/>
    <n v="3.3868657632297214"/>
    <n v="3.9013923399077655"/>
    <n v="4.9087505182043856E-2"/>
    <n v="1.4751598004039295"/>
    <n v="1.1183810173620898"/>
    <n v="-1.2260807342748024"/>
    <n v="1.5606514103097382"/>
    <n v="2.0306600868011699"/>
    <n v="2.401953984315611"/>
    <n v="3.045776999577896"/>
    <n v="4.0445400841856127"/>
    <n v="0.88995511010597994"/>
    <n v="-1.5419251290928884"/>
    <n v="2.3337776831769474"/>
    <n v="0.37436702991742266"/>
    <n v="-0.25339025723800646"/>
  </r>
  <r>
    <x v="3"/>
    <x v="1"/>
    <s v="Health Care Equipment"/>
    <n v="37.41151076379402"/>
    <n v="47.545216424280497"/>
    <n v="48.83980911874751"/>
    <n v="40.330432007895631"/>
    <n v="40.594345677658652"/>
    <n v="31.854984011489517"/>
    <n v="31.84555648648006"/>
    <n v="34.290009214879795"/>
    <n v="35.934258691519467"/>
    <n v="40.116305035495657"/>
    <n v="27.334061828721964"/>
    <n v="32.724011440418899"/>
    <n v="40.18731484856557"/>
    <n v="37.97303117002545"/>
    <n v="43.840770060945957"/>
    <n v="27.080763452309274"/>
    <n v="32.859712547475588"/>
    <n v="42.64510096758886"/>
    <n v="1.5452164242804969"/>
    <n v="1.8398091187475103"/>
    <n v="-3.6695679921043691"/>
    <n v="-0.40565432234134846"/>
    <n v="0.85498401148951686"/>
    <n v="2.84555648648006"/>
    <n v="-1.7099907851202047"/>
    <n v="-6.5741308480532723E-2"/>
    <n v="-1.8836949645043433"/>
    <n v="1.3340618287219641"/>
    <n v="0.72401144041889864"/>
    <n v="2.1873148485655705"/>
    <n v="-3.0269688299745496"/>
    <n v="3.8407700609459567"/>
    <n v="8.0763452309273731E-2"/>
    <n v="-1.1402874525244115"/>
    <n v="3.6451009675888599"/>
  </r>
  <r>
    <x v="4"/>
    <x v="2"/>
    <s v="IT Consulting &amp; Other Services"/>
    <n v="50.481431653682698"/>
    <n v="64.443350866514379"/>
    <n v="54.298153678341777"/>
    <n v="32.539016574078772"/>
    <n v="51.244801823914301"/>
    <n v="58.016115430978793"/>
    <n v="36.163705683098399"/>
    <n v="60.318594624606568"/>
    <n v="55.624805379543005"/>
    <n v="48.45169238902988"/>
    <n v="57.259657635817426"/>
    <n v="54.417851031263197"/>
    <n v="31.310480703817205"/>
    <n v="51.224034247428932"/>
    <n v="53.130394917045194"/>
    <n v="55.403612082678038"/>
    <n v="41.969824549263826"/>
    <n v="52.368246495185993"/>
    <n v="0.44335086651437905"/>
    <n v="4.2981536783417766"/>
    <n v="-2.4609834259212278"/>
    <n v="3.2448018239143011"/>
    <n v="3.0161154309787932"/>
    <n v="-1.8362943169016006"/>
    <n v="3.3185946246065683"/>
    <n v="1.6248053795430053"/>
    <n v="-2.5483076109701202"/>
    <n v="1.2596576358174261"/>
    <n v="2.4178510312631971"/>
    <n v="2.3104807038172055"/>
    <n v="3.2240342474289321"/>
    <n v="1.1303949170451943"/>
    <n v="4.4036120826780376"/>
    <n v="-1.0301754507361736"/>
    <n v="-5.6317535048140073"/>
  </r>
  <r>
    <x v="5"/>
    <x v="3"/>
    <s v="Interactive Home Entertainment"/>
    <n v="48.897401586517766"/>
    <n v="47.345219198594727"/>
    <n v="42.529467620642819"/>
    <n v="52.318949641546084"/>
    <n v="47.339532907088255"/>
    <n v="40.795750147318195"/>
    <n v="63.804547512099255"/>
    <n v="35.0829986379159"/>
    <n v="68.004305423866597"/>
    <n v="31.391573297252904"/>
    <n v="51.119151550440364"/>
    <n v="32.760920313131663"/>
    <n v="54.553681353207345"/>
    <n v="53.756836932608493"/>
    <n v="68.311457983664738"/>
    <n v="50.002558175642818"/>
    <n v="31.667267374708075"/>
    <n v="60.471608901073758"/>
    <n v="-3.6547808014052734"/>
    <n v="-0.47053237935718073"/>
    <n v="2.3189496415460837"/>
    <n v="2.3395329070882553"/>
    <n v="0.79575014731819493"/>
    <n v="3.8045475120992549"/>
    <n v="3.0829986379158996"/>
    <n v="4.0043054238665974"/>
    <n v="1.3915732972529042"/>
    <n v="0.11915155044036396"/>
    <n v="-0.23907968686833669"/>
    <n v="-4.4463186467926548"/>
    <n v="2.7568369326084934"/>
    <n v="3.311457983664738"/>
    <n v="3.0025581756428181"/>
    <n v="-2.3327326252919249"/>
    <n v="1.4716089010737576"/>
  </r>
  <r>
    <x v="6"/>
    <x v="2"/>
    <s v="Application Software"/>
    <n v="50.839978781798166"/>
    <n v="34.346259790645348"/>
    <n v="47.308078475165303"/>
    <n v="46.118519107060507"/>
    <n v="44.21462960501745"/>
    <n v="63.805953238883802"/>
    <n v="51.022493419951054"/>
    <n v="53.996934743356547"/>
    <n v="37.291013497453669"/>
    <n v="66.295227211742912"/>
    <n v="60.207295274071541"/>
    <n v="68.041040709614279"/>
    <n v="56.112703742469243"/>
    <n v="46.424191666046575"/>
    <n v="41.137185136002607"/>
    <n v="45.20488654110477"/>
    <n v="55.966641343851784"/>
    <n v="46.786585788131681"/>
    <n v="-3.6537402093546518"/>
    <n v="0.30807847516530273"/>
    <n v="1.1185191070605072"/>
    <n v="3.2146296050174499"/>
    <n v="-1.1940467611161978"/>
    <n v="2.249341995105425E-2"/>
    <n v="1.9969347433565474"/>
    <n v="1.2910134974536689"/>
    <n v="3.2952272117429118"/>
    <n v="3.2072952740715408"/>
    <n v="4.0410407096142791"/>
    <n v="0.1127037424692432"/>
    <n v="2.4241916660465748"/>
    <n v="-1.8628148639973929"/>
    <n v="3.20488654110477"/>
    <n v="0.96664134385178357"/>
    <n v="1.7865857881316813"/>
  </r>
  <r>
    <x v="7"/>
    <x v="2"/>
    <s v="Semiconductors"/>
    <n v="57.132426757283959"/>
    <n v="57.431535150567896"/>
    <n v="60.865804709867476"/>
    <n v="68.591013762937251"/>
    <n v="56.23591708228718"/>
    <n v="52.489071450146774"/>
    <n v="56.432384633974777"/>
    <n v="45.240131465753855"/>
    <n v="68.515162224541626"/>
    <n v="53.053396494977783"/>
    <n v="55.628433104478859"/>
    <n v="54.503640023505682"/>
    <n v="56.710298628349349"/>
    <n v="61.582721852353437"/>
    <n v="59.429955052441706"/>
    <n v="55.501466438607437"/>
    <n v="41.977119841203091"/>
    <n v="67.063202957833255"/>
    <n v="-0.56846484943210385"/>
    <n v="-1.1341952901325243"/>
    <n v="1.5910137629372514"/>
    <n v="0.23591708228718034"/>
    <n v="2.4890714501467741"/>
    <n v="0.43238463397477744"/>
    <n v="0.24013146575385491"/>
    <n v="-4.4848377754583737"/>
    <n v="-4.9466035050222175"/>
    <n v="3.6284331044788587"/>
    <n v="3.5036400235056817"/>
    <n v="1.7102986283493493"/>
    <n v="-0.41727814764656301"/>
    <n v="0.42995505244170573"/>
    <n v="-4.4985335613925628"/>
    <n v="2.9771198412030913"/>
    <n v="4.0632029578332549"/>
  </r>
  <r>
    <x v="8"/>
    <x v="4"/>
    <s v="Automotive Retail"/>
    <n v="62.851841373660271"/>
    <n v="61.567734119827563"/>
    <n v="53.798035071212283"/>
    <n v="60.217419673270413"/>
    <n v="54.060195794757441"/>
    <n v="57.185123765414076"/>
    <n v="38.552364072168203"/>
    <n v="57.231798564740359"/>
    <n v="79.114091851599881"/>
    <n v="61.811969505343974"/>
    <n v="83.824514151622168"/>
    <n v="59.41459549231049"/>
    <n v="42.544257611405122"/>
    <n v="83.376877803918134"/>
    <n v="51.762176787816003"/>
    <n v="71.401252033918809"/>
    <n v="75.448287916317597"/>
    <n v="77.1706091365823"/>
    <n v="2.5677341198275627"/>
    <n v="-0.20196492878771721"/>
    <n v="3.2174196732704132"/>
    <n v="3.0601957947574405"/>
    <n v="5.185123765414076"/>
    <n v="-3.4476359278317972"/>
    <n v="-3.7682014352596411"/>
    <n v="-3.8859081484001194"/>
    <n v="2.8119695053439742"/>
    <n v="-1.1754858483778321"/>
    <n v="-2.5854045076895105"/>
    <n v="3.5442576114051221"/>
    <n v="4.3768778039181342"/>
    <n v="-4.2378232121839972"/>
    <n v="0.40125203391880859"/>
    <n v="1.4482879163175966"/>
    <n v="0.17060913658229993"/>
  </r>
  <r>
    <x v="9"/>
    <x v="5"/>
    <s v="Independent Power Producers &amp; Energy Traders"/>
    <n v="53.042006970357122"/>
    <n v="64.04757798061847"/>
    <n v="71.211235731668054"/>
    <n v="48.201321345482008"/>
    <n v="55.736375355243339"/>
    <n v="49.807048185563133"/>
    <n v="52.489698848521726"/>
    <n v="68.321959768216033"/>
    <n v="47.6969643881312"/>
    <n v="33.559128183090898"/>
    <n v="52.520574894299926"/>
    <n v="37.257333951563901"/>
    <n v="68.422466200617293"/>
    <n v="50.962198817483213"/>
    <n v="57.082437988401132"/>
    <n v="67.325996778819061"/>
    <n v="33.354106142358781"/>
    <n v="43.71769393599277"/>
    <n v="-0.95242201938152959"/>
    <n v="1.2112357316680544"/>
    <n v="-1.7986786545179925"/>
    <n v="0.73637535524333941"/>
    <n v="-4.1929518144368672"/>
    <n v="2.4896988485217264"/>
    <n v="5.3219597682160327"/>
    <n v="-2.3030356118688005"/>
    <n v="1.5591281830908983"/>
    <n v="0.52057489429992643"/>
    <n v="-2.7426660484360994"/>
    <n v="1.4224662006172935"/>
    <n v="2.9621988174832126"/>
    <n v="-2.9175620115988679"/>
    <n v="5.3259967788190608"/>
    <n v="0.35410614235878057"/>
    <n v="-2.2823060640072299"/>
  </r>
  <r>
    <x v="10"/>
    <x v="6"/>
    <s v="Asset Management &amp; Custody Banks"/>
    <n v="53.846175865207393"/>
    <n v="42.962000769784574"/>
    <n v="58.596433941777505"/>
    <n v="62.356575000970267"/>
    <n v="47.944668085447759"/>
    <n v="77.445824180412728"/>
    <n v="41.663885115120657"/>
    <n v="51.312654451975675"/>
    <n v="69.427931726708266"/>
    <n v="60.971556932479082"/>
    <n v="36.609149330482694"/>
    <n v="45.858961663350442"/>
    <n v="33.165103059712479"/>
    <n v="73.006760065823386"/>
    <n v="47.678254198914431"/>
    <n v="47.692084340209199"/>
    <n v="70.408658545367174"/>
    <n v="48.284488299989398"/>
    <n v="-3.0379992302154264"/>
    <n v="2.5964339417775051"/>
    <n v="4.3565750009702668"/>
    <n v="-2.0553319145522408"/>
    <n v="6.4458241804127283"/>
    <n v="2.6638851151206566"/>
    <n v="0.31265445197567487"/>
    <n v="5.4279317267082661"/>
    <n v="2.971556932479082"/>
    <n v="-3.390850669517306"/>
    <n v="-4.141038336649558"/>
    <n v="2.1651030597124787"/>
    <n v="1.0067600658233857"/>
    <n v="-2.3217458010855694"/>
    <n v="1.692084340209199"/>
    <n v="-1.5913414546328255"/>
    <n v="4.2844882999893983"/>
  </r>
  <r>
    <x v="11"/>
    <x v="6"/>
    <s v="Life &amp; Health Insurance"/>
    <n v="54.454671837623614"/>
    <n v="48.002944403353077"/>
    <n v="54.227834953446674"/>
    <n v="39.290713578593952"/>
    <n v="64.112454365459499"/>
    <n v="71.89649612542236"/>
    <n v="56.831190217849048"/>
    <n v="55.352459984619756"/>
    <n v="47.335611481927408"/>
    <n v="41.572637621743517"/>
    <n v="61.477066990185229"/>
    <n v="42.801957308814984"/>
    <n v="61.869724707049436"/>
    <n v="74.716068988122942"/>
    <n v="50.028032036317754"/>
    <n v="67.194472889077531"/>
    <n v="41.115002794764024"/>
    <n v="47.904752792854346"/>
    <n v="-2.9970555966469234"/>
    <n v="0.22783495344667415"/>
    <n v="3.2907135785939516"/>
    <n v="-2.8875456345405013"/>
    <n v="5.8964961254223596"/>
    <n v="4.8311902178490485"/>
    <n v="2.352459984619756"/>
    <n v="0.33561148192740831"/>
    <n v="2.5726376217435174"/>
    <n v="3.4770669901852287"/>
    <n v="1.8019573088149841"/>
    <n v="-2.1302752929505644"/>
    <n v="3.7160689881229416"/>
    <n v="4.0280320363177538"/>
    <n v="3.1944728890775309"/>
    <n v="1.115002794764024"/>
    <n v="0.90475279285434596"/>
  </r>
  <r>
    <x v="12"/>
    <x v="1"/>
    <s v="Health Care Equipment"/>
    <n v="60.720154282530771"/>
    <n v="57.699630429248842"/>
    <n v="67.325779026294327"/>
    <n v="58.588877911941488"/>
    <n v="78.022243749508846"/>
    <n v="62.452540738069928"/>
    <n v="76.310218499039991"/>
    <n v="52.868177796495281"/>
    <n v="76.81158048848026"/>
    <n v="76.057081580074353"/>
    <n v="73.885112189182465"/>
    <n v="42.240296551018453"/>
    <n v="55.134470400711045"/>
    <n v="58.403486911086304"/>
    <n v="36.425470223711891"/>
    <n v="40.575738399712037"/>
    <n v="58.055254911602638"/>
    <n v="61.386662996845054"/>
    <n v="1.6996304292488418"/>
    <n v="2.3257790262943274"/>
    <n v="4.5888779119414878"/>
    <n v="4.0222437495088457"/>
    <n v="2.4525407380699278"/>
    <n v="5.3102184990399905"/>
    <n v="-1.1318222035047185"/>
    <n v="1.81158048848026"/>
    <n v="-4.9429184199256468"/>
    <n v="-1.1148878108175353"/>
    <n v="-1.7597034489815471"/>
    <n v="-2.8655295992889549"/>
    <n v="-2.5965130889136958"/>
    <n v="-0.57452977628810942"/>
    <n v="0.57573839971203711"/>
    <n v="-0.9447450883973616"/>
    <n v="3.3866629968450539"/>
  </r>
  <r>
    <x v="13"/>
    <x v="7"/>
    <s v="Industrial Gases"/>
    <n v="63.515410570772097"/>
    <n v="49.251782365141693"/>
    <n v="65.620815340920558"/>
    <n v="59.744062581676559"/>
    <n v="48.089542606422896"/>
    <n v="94.1597019965497"/>
    <n v="60.511015256902802"/>
    <n v="62.166599991734529"/>
    <n v="56.821521338396835"/>
    <n v="58.363976608876925"/>
    <n v="85.014446107943712"/>
    <n v="47.535252623989322"/>
    <n v="81.875098793618122"/>
    <n v="57.368944228909228"/>
    <n v="57.582342119874909"/>
    <n v="69.844272328217286"/>
    <n v="72.093879842852616"/>
    <n v="53.718725571098311"/>
    <n v="0.25178236514169328"/>
    <n v="5.6208153409205579"/>
    <n v="-0.25593741832344108"/>
    <n v="-0.91045739357710431"/>
    <n v="4.1597019965496997"/>
    <n v="2.5110152569028017"/>
    <n v="-3.8334000082654711"/>
    <n v="-6.1784786616031653"/>
    <n v="1.363976608876925"/>
    <n v="1.0144461079437121"/>
    <n v="-2.4647473760106777"/>
    <n v="6.8750987936181218"/>
    <n v="2.3689442289092284"/>
    <n v="4.5823421198749088"/>
    <n v="0.84427232821728637"/>
    <n v="5.0938798428526155"/>
    <n v="0.71872557109831092"/>
  </r>
  <r>
    <x v="14"/>
    <x v="2"/>
    <s v="Internet Services &amp; Infrastructure"/>
    <n v="34.694127885539508"/>
    <n v="45.294119709164214"/>
    <n v="21.61255234299626"/>
    <n v="38.885755563053962"/>
    <n v="33.882554864991242"/>
    <n v="45.495759116471945"/>
    <n v="32.109296588170572"/>
    <n v="32.177056223593858"/>
    <n v="50.774728990909765"/>
    <n v="51.270441570033476"/>
    <n v="32.44069748935285"/>
    <n v="30.982133997333932"/>
    <n v="27.977233378744828"/>
    <n v="31.712697183060836"/>
    <n v="22.028004137733753"/>
    <n v="37.13430238929719"/>
    <n v="30.444782411670509"/>
    <n v="25.578058097592464"/>
    <n v="1.2941197091642138"/>
    <n v="-0.38744765700374018"/>
    <n v="2.8857555630539622"/>
    <n v="0.88255486499124203"/>
    <n v="0.49575911647194459"/>
    <n v="1.1092965881705723"/>
    <n v="1.1770562235938584"/>
    <n v="3.7747289909097645"/>
    <n v="0.27044157003347635"/>
    <n v="1.4406974893528499"/>
    <n v="-3.017866002666068"/>
    <n v="0.97723337874482752"/>
    <n v="-1.2873028169391638"/>
    <n v="2.8004137733752543E-2"/>
    <n v="3.13430238929719"/>
    <n v="1.4447824116705092"/>
    <n v="-0.42194190240753571"/>
  </r>
  <r>
    <x v="15"/>
    <x v="0"/>
    <s v="Airlines"/>
    <n v="60.172034081688913"/>
    <n v="78.972164099547342"/>
    <n v="63.631635297946758"/>
    <n v="59.832561858857026"/>
    <n v="37.554952252910844"/>
    <n v="65.382713409618347"/>
    <n v="39.733935677501087"/>
    <n v="64.54957334092218"/>
    <n v="67.516328322119151"/>
    <n v="78.291939398237488"/>
    <n v="74.163354340600975"/>
    <n v="75.164888590070802"/>
    <n v="38.921398621198925"/>
    <n v="67.382855168052416"/>
    <n v="48.422102344597228"/>
    <n v="51.633510078591243"/>
    <n v="49.201871304655292"/>
    <n v="62.568795283284423"/>
    <n v="6.9721640995473422"/>
    <n v="1.6316352979467581"/>
    <n v="1.8325618588570265"/>
    <n v="0.55495225291084438"/>
    <n v="-0.6172865903816529"/>
    <n v="-4.266064322498913"/>
    <n v="-2.4504266590778201"/>
    <n v="-3.4836716778808494"/>
    <n v="0.29193939823748849"/>
    <n v="3.163354340600975"/>
    <n v="3.1648885900708024"/>
    <n v="1.9213986211989251"/>
    <n v="-5.6171448319475843"/>
    <n v="2.4221023445972278"/>
    <n v="2.6335100785912431"/>
    <n v="-4.7981286953447082"/>
    <n v="4.5687952832844232"/>
  </r>
  <r>
    <x v="16"/>
    <x v="7"/>
    <s v="Specialty Chemicals"/>
    <n v="46.434114370527062"/>
    <n v="42.08024918822661"/>
    <n v="43.851369496610516"/>
    <n v="52.487182815143001"/>
    <n v="60.508743495453018"/>
    <n v="54.332480755609161"/>
    <n v="35.178321055608492"/>
    <n v="40.989440326884754"/>
    <n v="53.440908107213282"/>
    <n v="49.144347811531077"/>
    <n v="31.189060247132481"/>
    <n v="51.327934726613009"/>
    <n v="39.86514790647464"/>
    <n v="50.748823247891224"/>
    <n v="51.260724780290623"/>
    <n v="29.943803452108778"/>
    <n v="57.59554933832478"/>
    <n v="45.435857547844634"/>
    <n v="-1.9197508117733904"/>
    <n v="3.8513694966105163"/>
    <n v="0.48718281514300088"/>
    <n v="-6.4912565045469819"/>
    <n v="3.3324807556091613"/>
    <n v="-2.8216789443915076"/>
    <n v="-2.010559673115246"/>
    <n v="3.4409081072132821"/>
    <n v="0.14434781153107679"/>
    <n v="0.18906024713248115"/>
    <n v="0.32793472661300882"/>
    <n v="-2.1348520935253603"/>
    <n v="-3.2511767521087762"/>
    <n v="4.260724780290623"/>
    <n v="-1.0561965478912221"/>
    <n v="4.5955493383247799"/>
    <n v="3.435857547844634"/>
  </r>
  <r>
    <x v="17"/>
    <x v="8"/>
    <s v="Office REITs"/>
    <n v="42.486553912612571"/>
    <n v="44.244234605196198"/>
    <n v="48.616322181109169"/>
    <n v="25.91818634675256"/>
    <n v="35.708513523643653"/>
    <n v="37.594116705006599"/>
    <n v="39.264481831028029"/>
    <n v="53.202797398535729"/>
    <n v="50.191366749406349"/>
    <n v="44.991828534245926"/>
    <n v="35.31379472295724"/>
    <n v="43.142104275771665"/>
    <n v="48.699795404801904"/>
    <n v="48.783031525564439"/>
    <n v="41.37598779281052"/>
    <n v="45.101827286160685"/>
    <n v="39.33204667151783"/>
    <n v="40.790980959905262"/>
    <n v="1.2442346051961977"/>
    <n v="1.6163221811091688"/>
    <n v="-2.0818136532474405"/>
    <n v="-2.2914864763563472"/>
    <n v="2.5941167050065985"/>
    <n v="3.2644818310280286"/>
    <n v="3.2027973985357292"/>
    <n v="3.1913667494063489"/>
    <n v="3.9918285342459257"/>
    <n v="1.3137947229572404"/>
    <n v="0.14210427577166485"/>
    <n v="3.6997954048019039"/>
    <n v="0.78303152556443933"/>
    <n v="1.3759877928105197"/>
    <n v="1.1018272861606846"/>
    <n v="0.33204667151782985"/>
    <n v="1.7909809599052622"/>
  </r>
  <r>
    <x v="18"/>
    <x v="1"/>
    <s v="Biotechnology"/>
    <n v="70.900370983861137"/>
    <n v="78.387513693764788"/>
    <n v="58.347292054054058"/>
    <n v="103.09708094571755"/>
    <n v="62.284157355471088"/>
    <n v="70.485655308846844"/>
    <n v="88.487886275847771"/>
    <n v="85.126890267834725"/>
    <n v="76.243161861888709"/>
    <n v="66.933066504147149"/>
    <n v="56.156110216744089"/>
    <n v="83.519333146875013"/>
    <n v="62.927037359522359"/>
    <n v="56.339859925341599"/>
    <n v="52.923067594655343"/>
    <n v="62.283753704365026"/>
    <n v="80.357938152781259"/>
    <n v="61.406502357781996"/>
    <n v="6.3875136937647881"/>
    <n v="3.3472920540540585"/>
    <n v="8.0970809457175505"/>
    <n v="1.2841573554710877"/>
    <n v="-2.5143446911531555"/>
    <n v="7.4878862758477709"/>
    <n v="4.1268902678347246"/>
    <n v="1.2431618618887086"/>
    <n v="4.9330665041471491"/>
    <n v="4.1561102167440893"/>
    <n v="0.51933314687501309"/>
    <n v="1.9270373595223589"/>
    <n v="-5.6601400746584005"/>
    <n v="1.9230675946553433"/>
    <n v="1.2837537043650258"/>
    <n v="-0.64206184721874138"/>
    <n v="5.4065023577819957"/>
  </r>
  <r>
    <x v="19"/>
    <x v="1"/>
    <s v="Health Care Supplies"/>
    <n v="49.930898126706616"/>
    <n v="50.032130623501509"/>
    <n v="47.176570174713198"/>
    <n v="49.095112594275008"/>
    <n v="57.046304289666303"/>
    <n v="43.193308463864504"/>
    <n v="48.975713015474014"/>
    <n v="32.056495891108845"/>
    <n v="62.504518345349759"/>
    <n v="37.845311744986169"/>
    <n v="60.455271208203129"/>
    <n v="68.623313683319225"/>
    <n v="41.820413935058944"/>
    <n v="33.005126703883391"/>
    <n v="52.377094388531603"/>
    <n v="57.020463796471937"/>
    <n v="49.575807669781717"/>
    <n v="58.022311625823136"/>
    <n v="-1.9678693764984914"/>
    <n v="4.1765701747131985"/>
    <n v="2.0951125942750082"/>
    <n v="4.0463042896663026"/>
    <n v="-1.8066915361354958"/>
    <n v="0.9757130154740139"/>
    <n v="5.6495891108845342E-2"/>
    <n v="1.5045183453497586"/>
    <n v="-2.1546882550138307"/>
    <n v="3.4552712082031292"/>
    <n v="0.62331368331922477"/>
    <n v="-1.1795860649410557"/>
    <n v="1.0051267038833913"/>
    <n v="3.3770943885316029"/>
    <n v="-1.9795362035280633"/>
    <n v="-2.4241923302182826"/>
    <n v="-5.9776883741768643"/>
  </r>
  <r>
    <x v="20"/>
    <x v="0"/>
    <s v="Building Products"/>
    <n v="54.56104521104028"/>
    <n v="50.276747209943679"/>
    <n v="21.324805688803448"/>
    <n v="65.446278638878226"/>
    <n v="47.013000414501875"/>
    <n v="62.932278051201564"/>
    <n v="71.098573181079914"/>
    <n v="62.199575502612063"/>
    <n v="62.534079922211248"/>
    <n v="60.53490196959936"/>
    <n v="43.38356169993785"/>
    <n v="77.17676056140921"/>
    <n v="67.293023679124389"/>
    <n v="38.540470796821936"/>
    <n v="61.461419973545262"/>
    <n v="44.186330823936856"/>
    <n v="44.332247094297792"/>
    <n v="47.803713379779957"/>
    <n v="-3.7232527900563213"/>
    <n v="1.3248056888034476"/>
    <n v="-4.5537213611217737"/>
    <n v="2.0130004145018745"/>
    <n v="2.932278051201564"/>
    <n v="9.8573181079913752E-2"/>
    <n v="1.1995755026120634"/>
    <n v="4.534079922211248"/>
    <n v="4.5349019695993604"/>
    <n v="1.3835616999378502"/>
    <n v="5.1767605614092105"/>
    <n v="1.2930236791243885"/>
    <n v="0.54047079682193555"/>
    <n v="-3.5385800264547385"/>
    <n v="0.1863308239368564"/>
    <n v="-0.66775290570220847"/>
    <n v="-3.1962866202200431"/>
  </r>
  <r>
    <x v="21"/>
    <x v="1"/>
    <s v="Pharmaceuticals"/>
    <n v="37.765802619069575"/>
    <n v="26.795220051887579"/>
    <n v="45.477182572738677"/>
    <n v="46.02294670800925"/>
    <n v="38.745319255864167"/>
    <n v="51.620245201027991"/>
    <n v="48.310200031187151"/>
    <n v="41.195072820601169"/>
    <n v="37.363709061388619"/>
    <n v="28.67803298623441"/>
    <n v="27.762096363925647"/>
    <n v="31.461600595165685"/>
    <n v="32.43097339292369"/>
    <n v="53.634446288355981"/>
    <n v="30.076318877291357"/>
    <n v="41.567677286821755"/>
    <n v="24.64489393227932"/>
    <n v="36.232709098480257"/>
    <n v="1.7952200518875792"/>
    <n v="1.4771825727386769"/>
    <n v="4.0229467080092505"/>
    <n v="-2.2546807441358325"/>
    <n v="1.6202452010279913"/>
    <n v="2.3102000311871507"/>
    <n v="2.1950728206011689"/>
    <n v="-2.6362909386113813"/>
    <n v="-0.32196701376559034"/>
    <n v="-2.2379036360743534"/>
    <n v="-1.5383994048343155"/>
    <n v="0.43097339292368986"/>
    <n v="1.6344462883559814"/>
    <n v="-1.9236811227086434"/>
    <n v="2.5676772868217554"/>
    <n v="-2.3551060677206799"/>
    <n v="-1.7672909015197433"/>
  </r>
  <r>
    <x v="22"/>
    <x v="2"/>
    <s v="Data Processing &amp; Outsourced Services"/>
    <n v="42.021127558002007"/>
    <n v="45.250433189732306"/>
    <n v="25.485519395413764"/>
    <n v="33.775318941750371"/>
    <n v="50.027866433312795"/>
    <n v="57.801157562249237"/>
    <n v="56.561140958260971"/>
    <n v="38.559970234488759"/>
    <n v="46.54421515572826"/>
    <n v="28.067781485608744"/>
    <n v="50.203661733282559"/>
    <n v="40.928800951187974"/>
    <n v="45.790906547901713"/>
    <n v="36.268066531827628"/>
    <n v="45.008591377838499"/>
    <n v="38.487619984427745"/>
    <n v="32.356278401839269"/>
    <n v="43.241839601183514"/>
    <n v="2.2504331897323056"/>
    <n v="1.485519395413764"/>
    <n v="-3.2246810582496295"/>
    <n v="2.7866433312794925E-2"/>
    <n v="4.8011575622492373"/>
    <n v="4.561140958260971"/>
    <n v="2.5599702344887589"/>
    <n v="3.54421515572826"/>
    <n v="-0.93221851439125558"/>
    <n v="2.2036617332825585"/>
    <n v="0.92880095118797357"/>
    <n v="3.790906547901713"/>
    <n v="1.2680665318276283"/>
    <n v="1.0085913778384992"/>
    <n v="0.48761998442774512"/>
    <n v="1.3562784018392691"/>
    <n v="3.2418396011835142"/>
  </r>
  <r>
    <x v="23"/>
    <x v="5"/>
    <s v="Electric Utilities"/>
    <n v="63.91326911291182"/>
    <n v="65.228772301412178"/>
    <n v="79.499938291942414"/>
    <n v="71.569663354702172"/>
    <n v="55.727970282018937"/>
    <n v="84.219915104175271"/>
    <n v="77.033029916067406"/>
    <n v="77.39410696297422"/>
    <n v="41.363789628422857"/>
    <n v="46.446987913700191"/>
    <n v="61.592073922947044"/>
    <n v="65.923853382400594"/>
    <n v="59.385424797469732"/>
    <n v="60.004473319676315"/>
    <n v="47.601720769974918"/>
    <n v="64.715850604334932"/>
    <n v="72.938386971523215"/>
    <n v="55.87961739575853"/>
    <n v="-1.7712276985878219"/>
    <n v="4.4999382919424136"/>
    <n v="5.5696633547021719"/>
    <n v="0.7279702820189371"/>
    <n v="-2.7800848958247286"/>
    <n v="6.0330299160674059"/>
    <n v="3.3941069629742202"/>
    <n v="1.3637896284228574"/>
    <n v="3.4469879137001911"/>
    <n v="1.5920739229470442"/>
    <n v="3.9238533824005941"/>
    <n v="2.3854247974697316"/>
    <n v="1.0044733196763147"/>
    <n v="3.6017207699749179"/>
    <n v="5.715850604334932"/>
    <n v="-4.0616130284767848"/>
    <n v="-0.1203826042414704"/>
  </r>
  <r>
    <x v="24"/>
    <x v="6"/>
    <s v="Property &amp; Casualty Insurance"/>
    <n v="43.168589203241133"/>
    <n v="36.858776099223491"/>
    <n v="56.927159442715279"/>
    <n v="50.420996046674425"/>
    <n v="27.319122046033193"/>
    <n v="40.01978902286487"/>
    <n v="50.507754829441595"/>
    <n v="40.051215139500982"/>
    <n v="57.749841099605014"/>
    <n v="33.486211200368444"/>
    <n v="33.228692001379713"/>
    <n v="55.978187044902896"/>
    <n v="40.094874729925706"/>
    <n v="27.218357115148493"/>
    <n v="33.965581109512087"/>
    <n v="47.81160369551619"/>
    <n v="60.578165150336517"/>
    <n v="41.649690681950389"/>
    <n v="-3.1412239007765095"/>
    <n v="0.92715944271527917"/>
    <n v="1.4209960466744249"/>
    <n v="0.31912204603319339"/>
    <n v="-0.98021097713512972"/>
    <n v="3.5077548294415948"/>
    <n v="-3.9487848604990177"/>
    <n v="1.749841099605014"/>
    <n v="1.4862112003684445"/>
    <n v="-1.7713079986202871"/>
    <n v="1.9781870449028958"/>
    <n v="-1.9051252700742936"/>
    <n v="0.21835711514849265"/>
    <n v="-3.0344188904879132"/>
    <n v="2.8116036955161903"/>
    <n v="1.5781651503365168"/>
    <n v="3.6496906819503891"/>
  </r>
  <r>
    <x v="25"/>
    <x v="3"/>
    <s v="Interactive Media &amp; Services"/>
    <n v="38.004579294633032"/>
    <n v="45.059367373952902"/>
    <n v="32.886400180294871"/>
    <n v="40.113684378459133"/>
    <n v="42.66337378857007"/>
    <n v="35.721515751651857"/>
    <n v="37.896416027538557"/>
    <n v="37.316453607068667"/>
    <n v="39.033666626053858"/>
    <n v="35.015902499203932"/>
    <n v="33.420006424835471"/>
    <n v="40.796414770184086"/>
    <n v="39.280577883666503"/>
    <n v="29.190801998303407"/>
    <n v="46.439227238036494"/>
    <n v="36.495363231136807"/>
    <n v="37.256658986204357"/>
    <n v="37.492017243600479"/>
    <n v="2.0593673739529024"/>
    <n v="2.8864001802948707"/>
    <n v="3.1136843784591335"/>
    <n v="1.6633737885700697"/>
    <n v="2.7215157516518573"/>
    <n v="-1.1035839724614434"/>
    <n v="0.31645360706866654"/>
    <n v="-0.96633337394614216"/>
    <n v="1.0159024992039321"/>
    <n v="0.42000642483547068"/>
    <n v="-0.2035852298159142"/>
    <n v="-1.7194221163334973"/>
    <n v="0.19080199830340661"/>
    <n v="0.43922723803649433"/>
    <n v="2.4953632311368068"/>
    <n v="1.2566589862043571"/>
    <n v="0.49201724360047905"/>
  </r>
  <r>
    <x v="26"/>
    <x v="3"/>
    <s v="Interactive Media &amp; Services"/>
    <n v="62.236297131728101"/>
    <n v="60.255500355029618"/>
    <n v="55.342040388041788"/>
    <n v="53.142759122294045"/>
    <n v="66.985358134874332"/>
    <n v="68.76701291262674"/>
    <n v="63.104513727222354"/>
    <n v="80.54745933155391"/>
    <n v="56.086004657954739"/>
    <n v="65.731778324063029"/>
    <n v="36.519694916114318"/>
    <n v="55.050960699510242"/>
    <n v="72.759842288933683"/>
    <n v="71.165509269683781"/>
    <n v="59.11107168116277"/>
    <n v="50.193327147077255"/>
    <n v="61.543005653296788"/>
    <n v="81.711212629938316"/>
    <n v="5.2555003550296178"/>
    <n v="4.3420403880417879"/>
    <n v="4.142759122294045"/>
    <n v="5.9853581348743319"/>
    <n v="0.76701291262673976"/>
    <n v="3.1045137272223542"/>
    <n v="3.5474593315539096"/>
    <n v="-2.9139953420452613"/>
    <n v="-5.2682216759369709"/>
    <n v="2.5196949161143181"/>
    <n v="2.0509606995102416"/>
    <n v="4.7598422889336831"/>
    <n v="2.1655092696837812"/>
    <n v="3.1110716811627697"/>
    <n v="-2.8066728529227447"/>
    <n v="4.5430056532967882"/>
    <n v="0.71121262993831635"/>
  </r>
  <r>
    <x v="27"/>
    <x v="9"/>
    <s v="Tobacco"/>
    <n v="46.954299887705304"/>
    <n v="35.10026225018337"/>
    <n v="50.269876035790183"/>
    <n v="48.030355260198917"/>
    <n v="13.065308028156434"/>
    <n v="78.037457310653323"/>
    <n v="70.968452160982963"/>
    <n v="49.189091807802598"/>
    <n v="50.901499081723223"/>
    <n v="47.367287865817687"/>
    <n v="33.423157899160799"/>
    <n v="48.252006685348917"/>
    <n v="64.981770044978859"/>
    <n v="38.716788856448353"/>
    <n v="39.642810141756236"/>
    <n v="43.045206965115298"/>
    <n v="28.033434741267186"/>
    <n v="59.198332955605721"/>
    <n v="-2.8997377498166301"/>
    <n v="1.2698760357901833"/>
    <n v="3.0355260198916767E-2"/>
    <n v="1.0653080281564336"/>
    <n v="6.0374573106533234"/>
    <n v="-3.0315478390170369"/>
    <n v="1.1890918078025976"/>
    <n v="0.90149908172322313"/>
    <n v="-0.63271213418231298"/>
    <n v="1.4231578991607989"/>
    <n v="3.2520066853489169"/>
    <n v="-5.0182299550211411"/>
    <n v="-3.2832111435516467"/>
    <n v="-0.35718985824376404"/>
    <n v="3.0452069651152982"/>
    <n v="3.3434741267186041E-2"/>
    <n v="1.1983329556057214"/>
  </r>
  <r>
    <x v="28"/>
    <x v="4"/>
    <s v="Internet &amp; Direct Marketing Retail"/>
    <n v="49.327474861099994"/>
    <n v="49.355312305025748"/>
    <n v="49.189866499586685"/>
    <n v="45.8280709096924"/>
    <n v="34.310169183254494"/>
    <n v="37.191048366932733"/>
    <n v="43.609604347429169"/>
    <n v="82.172828506611339"/>
    <n v="52.74232196357336"/>
    <n v="52.809061422503802"/>
    <n v="55.257028523639136"/>
    <n v="51.061823607538798"/>
    <n v="42.158654140150439"/>
    <n v="56.394624916471493"/>
    <n v="32.013769819429058"/>
    <n v="48.027454241266717"/>
    <n v="49.316211305672553"/>
    <n v="57.129222579921915"/>
    <n v="3.3553123050257483"/>
    <n v="-1.8101335004133148"/>
    <n v="0.82807090969239994"/>
    <n v="2.3101691832544944"/>
    <n v="1.1910483669327334"/>
    <n v="0.60960434742916902"/>
    <n v="6.1728285066113386"/>
    <n v="3.7423219635733602"/>
    <n v="-2.1909385774961976"/>
    <n v="1.2570285236391356"/>
    <n v="-3.9381763924612017"/>
    <n v="-3.8413458598495609"/>
    <n v="4.3946249164714928"/>
    <n v="-1.9862301805709421"/>
    <n v="3.0274542412667174"/>
    <n v="1.3162113056725531"/>
    <n v="3.1292225799219153"/>
  </r>
  <r>
    <x v="29"/>
    <x v="7"/>
    <s v="Paper Packaging"/>
    <n v="50.572025826149883"/>
    <n v="49.480651748691919"/>
    <n v="34.756584144064398"/>
    <n v="62.951406494247138"/>
    <n v="59.00511887401759"/>
    <n v="33.562981318737769"/>
    <n v="51.561254365146709"/>
    <n v="42.183034230490513"/>
    <n v="68.51453590280839"/>
    <n v="49.794946759885541"/>
    <n v="46.577942666478911"/>
    <n v="68.185866774199894"/>
    <n v="44.285077522955206"/>
    <n v="39.548727708444666"/>
    <n v="69.06141339431511"/>
    <n v="42.394499494393131"/>
    <n v="69.780017932161101"/>
    <n v="28.080379713510027"/>
    <n v="-1.5193482513080809"/>
    <n v="2.7565841440643979"/>
    <n v="-4.8593505752862143E-2"/>
    <n v="3.0051188740175903"/>
    <n v="-1.4370186812622308"/>
    <n v="-3.4387456348532908"/>
    <n v="0.18303423049051304"/>
    <n v="-1.4854640971916098"/>
    <n v="2.7949467598855406"/>
    <n v="-0.42205733352108865"/>
    <n v="2.1858667741998943"/>
    <n v="0.28507752295520561"/>
    <n v="0.54872770844466601"/>
    <n v="6.0614133943151103"/>
    <n v="-1.6055005056068694"/>
    <n v="5.7800179321611012"/>
    <n v="-0.91962028648997318"/>
  </r>
  <r>
    <x v="30"/>
    <x v="5"/>
    <s v="Multi-Utilities"/>
    <n v="60.599175632327373"/>
    <n v="76.623852771691404"/>
    <n v="59.207033378046226"/>
    <n v="78.520379962591576"/>
    <n v="64.201756563919119"/>
    <n v="54.034609699281056"/>
    <n v="34.036088074606894"/>
    <n v="64.853840531871541"/>
    <n v="69.733511759687971"/>
    <n v="46.003412901535164"/>
    <n v="45.966694307005987"/>
    <n v="66.287949841697639"/>
    <n v="76.272899563435459"/>
    <n v="64.662350517911833"/>
    <n v="58.338025602867965"/>
    <n v="76.658593080826705"/>
    <n v="30.773435453336258"/>
    <n v="64.011551739252539"/>
    <n v="0.62385277169140352"/>
    <n v="4.2070333780462263"/>
    <n v="-3.4796200374084236"/>
    <n v="2.201756563919119"/>
    <n v="4.0346096992810558"/>
    <n v="3.0360880746068943"/>
    <n v="3.8538405318715405"/>
    <n v="2.7335117596879712"/>
    <n v="3.4129015351638259E-3"/>
    <n v="-1.0333056929940128"/>
    <n v="3.2879498416976389"/>
    <n v="6.272899563435459"/>
    <n v="4.6623505179118325"/>
    <n v="1.3380256028679653"/>
    <n v="3.6585930808267051"/>
    <n v="0.7734354533362584"/>
    <n v="2.0115517392525391"/>
  </r>
  <r>
    <x v="31"/>
    <x v="0"/>
    <s v="Airlines"/>
    <n v="42.50968904399295"/>
    <n v="34.053072647449824"/>
    <n v="30.201326619020378"/>
    <n v="48.378826075273849"/>
    <n v="45.368749090264586"/>
    <n v="48.267119610119018"/>
    <n v="31.904042088406211"/>
    <n v="43.762005820318251"/>
    <n v="26.604988972758868"/>
    <n v="42.481684185896221"/>
    <n v="36.19261548701823"/>
    <n v="55.891514606658838"/>
    <n v="53.722255275349823"/>
    <n v="44.617882191141554"/>
    <n v="50.584061115137445"/>
    <n v="39.624508096498424"/>
    <n v="40.670217593856137"/>
    <n v="50.339844272712448"/>
    <n v="-1.9469273525501762"/>
    <n v="2.201326619020378"/>
    <n v="2.3788260752738495"/>
    <n v="3.3687490902645862"/>
    <n v="1.2671196101190176"/>
    <n v="0.90404208840621081"/>
    <n v="0.76200582031825093"/>
    <n v="-0.39501102724113224"/>
    <n v="0.48168418589622064"/>
    <n v="-3.8073845129817698"/>
    <n v="3.8915146066588377"/>
    <n v="-1.2777447246501765"/>
    <n v="2.617882191141554"/>
    <n v="4.5840611151374446"/>
    <n v="2.624508096498424"/>
    <n v="-2.3297824061438632"/>
    <n v="3.3398442727124475"/>
  </r>
  <r>
    <x v="32"/>
    <x v="5"/>
    <s v="Electric Utilities"/>
    <n v="60.814171641511983"/>
    <n v="45.955126429001062"/>
    <n v="53.146873451732553"/>
    <n v="37.413801032811435"/>
    <n v="59.509880547207878"/>
    <n v="72.477263633145924"/>
    <n v="70.33890775094558"/>
    <n v="58.513541244068072"/>
    <n v="61.391661348912159"/>
    <n v="57.755328468791092"/>
    <n v="69.821470722445397"/>
    <n v="50.608125458105668"/>
    <n v="48.108384643844929"/>
    <n v="81.496755483308803"/>
    <n v="73.44471849930946"/>
    <n v="54.868096071369251"/>
    <n v="56.458095873399458"/>
    <n v="82.532887247305169"/>
    <n v="-1.0448735709989379"/>
    <n v="2.146873451732553"/>
    <n v="-3.5861989671885652"/>
    <n v="-2.490119452792122"/>
    <n v="3.4772636331459239"/>
    <n v="4.3389077509455802"/>
    <n v="0.51354124406807244"/>
    <n v="-4.6083386510878412"/>
    <n v="3.7553284687910917"/>
    <n v="4.8214707224453974"/>
    <n v="-4.3918745418943317"/>
    <n v="4.1083846438449285"/>
    <n v="2.496755483308803"/>
    <n v="-5.5552815006905405"/>
    <n v="4.8680960713692514"/>
    <n v="2.4580958733994578"/>
    <n v="5.5328872473051689"/>
  </r>
  <r>
    <x v="33"/>
    <x v="6"/>
    <s v="Consumer Finance"/>
    <n v="43.912201586597789"/>
    <n v="68.841817389647801"/>
    <n v="48.709312514938347"/>
    <n v="43.901182997263149"/>
    <n v="39.52610523881922"/>
    <n v="45.300525862446392"/>
    <n v="44.870032023842995"/>
    <n v="41.011632710651504"/>
    <n v="52.212555219377613"/>
    <n v="49.852567258340535"/>
    <n v="44.72427499907014"/>
    <n v="41.853218208403348"/>
    <n v="34.935199633315833"/>
    <n v="29.104171629174488"/>
    <n v="56.882411173805728"/>
    <n v="33.559769292252426"/>
    <n v="30.028761635396119"/>
    <n v="41.193889185416737"/>
    <n v="5.841817389647801"/>
    <n v="0.70931251493834679"/>
    <n v="1.9011829972631489"/>
    <n v="-1.4738947611807802"/>
    <n v="2.300525862446392"/>
    <n v="1.8700320238429953"/>
    <n v="-3.9883672893484956"/>
    <n v="0.21255521937761301"/>
    <n v="3.8525672583405353"/>
    <n v="-2.2757250009298602"/>
    <n v="2.8532182084033479"/>
    <n v="2.9351996333158326"/>
    <n v="0.10417162917448763"/>
    <n v="4.8824111738057283"/>
    <n v="-1.440230707747574"/>
    <n v="-2.9712383646038809"/>
    <n v="0.19388918541673661"/>
  </r>
  <r>
    <x v="34"/>
    <x v="6"/>
    <s v="Property &amp; Casualty Insurance"/>
    <n v="59.613326307550871"/>
    <n v="55.319973347359607"/>
    <n v="76.508834939160465"/>
    <n v="78.868074615990736"/>
    <n v="58.340841656483143"/>
    <n v="48.033077584433855"/>
    <n v="56.722333858729655"/>
    <n v="61.749774032361316"/>
    <n v="67.887576647908887"/>
    <n v="50.332745016958683"/>
    <n v="72.929866006865907"/>
    <n v="77.909504445470134"/>
    <n v="73.282467568396498"/>
    <n v="40.461953646959955"/>
    <n v="73.055140695879757"/>
    <n v="33.887592701843637"/>
    <n v="57.207265640109881"/>
    <n v="30.929524823452507"/>
    <n v="1.3199733473596069"/>
    <n v="1.5088349391604652"/>
    <n v="4.8680746159907358"/>
    <n v="4.3408416564831427"/>
    <n v="2.0330775844338547"/>
    <n v="1.7223338587296553"/>
    <n v="-6.2502259676386842"/>
    <n v="5.8875766479088867"/>
    <n v="3.3327450169586825"/>
    <n v="1.9298660068659075"/>
    <n v="0.90950444547013376"/>
    <n v="1.2824675683964983"/>
    <n v="-3.5380463530400448"/>
    <n v="3.0551406958797571"/>
    <n v="0.88759270184363714"/>
    <n v="4.2072656401098811"/>
    <n v="1.9295248234525069"/>
  </r>
  <r>
    <x v="35"/>
    <x v="8"/>
    <s v="Specialized REITs"/>
    <n v="60.229161888873421"/>
    <n v="64.286558306623917"/>
    <n v="62.576395615109853"/>
    <n v="46.972345004681287"/>
    <n v="72.673905443315448"/>
    <n v="74.558049624329243"/>
    <n v="51.909362557818142"/>
    <n v="67.382976052476209"/>
    <n v="56.481455721589974"/>
    <n v="54.84896371119256"/>
    <n v="61.496746162844836"/>
    <n v="64.475396977297692"/>
    <n v="55.914754512896948"/>
    <n v="33.294891457944843"/>
    <n v="47.668088263028821"/>
    <n v="72.299912114476612"/>
    <n v="54.05217627947831"/>
    <n v="83.003774305743534"/>
    <n v="-2.7134416933760832"/>
    <n v="4.5763956151098526"/>
    <n v="0.97234500468128715"/>
    <n v="0.67390544331544788"/>
    <n v="1.558049624329243"/>
    <n v="1.9093625578181417"/>
    <n v="3.3829760524762094"/>
    <n v="-2.518544278410026"/>
    <n v="-5.1510362888074397"/>
    <n v="-2.5032538371551638"/>
    <n v="1.4753969772976916"/>
    <n v="1.9147545128969483"/>
    <n v="1.2948914579448427"/>
    <n v="2.668088263028821"/>
    <n v="3.2999121144766121"/>
    <n v="-4.9478237205216899"/>
    <n v="7.0037743057435335"/>
  </r>
  <r>
    <x v="36"/>
    <x v="5"/>
    <s v="Water Utilities"/>
    <n v="45.815221132348483"/>
    <n v="45.556106576235784"/>
    <n v="38.954792903529011"/>
    <n v="52.727536661179563"/>
    <n v="35.603702774416504"/>
    <n v="49.690164349523535"/>
    <n v="50.68616229403888"/>
    <n v="40.436337034044293"/>
    <n v="43.289613378641128"/>
    <n v="55.90421734479029"/>
    <n v="38.187445292607187"/>
    <n v="38.953061167163561"/>
    <n v="45.494162176489418"/>
    <n v="65.33410062942076"/>
    <n v="28.817116557646596"/>
    <n v="45.229553489390533"/>
    <n v="48.908780697612343"/>
    <n v="55.085905923194723"/>
    <n v="1.5561065762357842"/>
    <n v="-1.045207096470989"/>
    <n v="-1.2724633388204367"/>
    <n v="0.60370277441650444"/>
    <n v="2.6901643495235348"/>
    <n v="0.68616229403887985"/>
    <n v="-1.5636629659557073"/>
    <n v="2.2896133786411283"/>
    <n v="-1.0957826552097103"/>
    <n v="-2.8125547073928132"/>
    <n v="-4.6938832836438849E-2"/>
    <n v="1.494162176489418"/>
    <n v="4.3341006294207602"/>
    <n v="0.81711655764659596"/>
    <n v="3.2295534893905327"/>
    <n v="-4.0912193023876569"/>
    <n v="2.0859059231947228"/>
  </r>
  <r>
    <x v="37"/>
    <x v="6"/>
    <s v="Asset Management &amp; Custody Banks"/>
    <n v="50.891781393191444"/>
    <n v="62.00708696850954"/>
    <n v="44.671567789779075"/>
    <n v="63.296969626900228"/>
    <n v="38.961071146806525"/>
    <n v="44.572665309716577"/>
    <n v="50.246050797734689"/>
    <n v="48.565635857578698"/>
    <n v="49.169485542078732"/>
    <n v="48.454392438936409"/>
    <n v="58.501140584083913"/>
    <n v="53.494890714372211"/>
    <n v="41.23880661160301"/>
    <n v="49.151970836575686"/>
    <n v="56.276901218413599"/>
    <n v="65.115486386985893"/>
    <n v="33.774265148287526"/>
    <n v="57.661896705892076"/>
    <n v="1.0070869685095403"/>
    <n v="-2.3284322102209245"/>
    <n v="4.2969696269002284"/>
    <n v="-4.0389288531934753"/>
    <n v="-1.4273346902834234"/>
    <n v="4.2460507977346893"/>
    <n v="-4.4343641424213018"/>
    <n v="3.169485542078732"/>
    <n v="1.4543924389364093"/>
    <n v="-1.4988594159160868"/>
    <n v="3.494890714372211"/>
    <n v="1.2388066116030103"/>
    <n v="1.1519708365756856"/>
    <n v="0.27690121841359883"/>
    <n v="3.1154863869858929"/>
    <n v="0.77426514828752602"/>
    <n v="1.6618967058920759"/>
  </r>
  <r>
    <x v="38"/>
    <x v="1"/>
    <s v="Health Care Distributors"/>
    <n v="40.904607957659962"/>
    <n v="37.573912224788131"/>
    <n v="38.56976099687185"/>
    <n v="35.584824132099513"/>
    <n v="36.576378757015142"/>
    <n v="44.695831792052445"/>
    <n v="35.872538750998267"/>
    <n v="41.722247771792595"/>
    <n v="49.990177949734388"/>
    <n v="36.106424691491384"/>
    <n v="43.348286387228463"/>
    <n v="40.737729770657261"/>
    <n v="45.078838913263091"/>
    <n v="38.36742653951444"/>
    <n v="33.311628194345886"/>
    <n v="50.084258152888623"/>
    <n v="54.817583965966705"/>
    <n v="32.940486289511114"/>
    <n v="1.5739122247881312"/>
    <n v="-2.4302390031281504"/>
    <n v="-1.4151758679004871"/>
    <n v="1.5763787570151422"/>
    <n v="3.6958317920524451"/>
    <n v="-2.1274612490017333"/>
    <n v="3.7222477717925955"/>
    <n v="1.9901779497343881"/>
    <n v="0.10642469149138378"/>
    <n v="2.3482863872284625"/>
    <n v="-4.2622702293427395"/>
    <n v="7.8838913263091115E-2"/>
    <n v="1.3674265395144403"/>
    <n v="2.3116281943458858"/>
    <n v="1.0842581528886228"/>
    <n v="2.8175839659667048"/>
    <n v="-5.9513710488886318E-2"/>
  </r>
  <r>
    <x v="39"/>
    <x v="0"/>
    <s v="Electrical Components &amp; Equipment"/>
    <n v="47.781666402446483"/>
    <n v="27.891982857520439"/>
    <n v="44.573734582115186"/>
    <n v="43.824620519009862"/>
    <n v="50.608182968834775"/>
    <n v="57.251179128930431"/>
    <n v="45.944003330425097"/>
    <n v="51.60128506449297"/>
    <n v="54.040973647958907"/>
    <n v="55.017650701598804"/>
    <n v="46.675011233097834"/>
    <n v="50.595904490585767"/>
    <n v="45.046859345995792"/>
    <n v="34.906819136619596"/>
    <n v="43.281862343836309"/>
    <n v="52.947095132954487"/>
    <n v="47.772605485996657"/>
    <n v="60.308558871617223"/>
    <n v="-1.1080171424795608"/>
    <n v="1.5737345821151862"/>
    <n v="-3.1753794809901379"/>
    <n v="-1.3918170311652247"/>
    <n v="2.2511791289304313"/>
    <n v="3.9440033304250974"/>
    <n v="4.6012850644929699"/>
    <n v="4.0973647958907122E-2"/>
    <n v="4.0176507015988037"/>
    <n v="-0.32498876690216605"/>
    <n v="2.5959044905857667"/>
    <n v="3.0468593459957916"/>
    <n v="2.9068191366195961"/>
    <n v="0.28186234383630904"/>
    <n v="0.94709513295448744"/>
    <n v="2.7726054859966567"/>
    <n v="-3.6914411283827775"/>
  </r>
  <r>
    <x v="40"/>
    <x v="1"/>
    <s v="Biotechnology"/>
    <n v="62.196620599383699"/>
    <n v="56.813095944801987"/>
    <n v="68.046732676369913"/>
    <n v="60.706600198278878"/>
    <n v="69.323714739347054"/>
    <n v="65.566028738143302"/>
    <n v="89.490638453225785"/>
    <n v="60.937607215308134"/>
    <n v="61.164211411111289"/>
    <n v="46.781414522595718"/>
    <n v="62.249187073892095"/>
    <n v="51.822643079040873"/>
    <n v="65.467724712651034"/>
    <n v="51.331905483551935"/>
    <n v="76.274147161990882"/>
    <n v="72.582107074272145"/>
    <n v="38.625605004522811"/>
    <n v="60.159186700419035"/>
    <n v="3.8130959448019865"/>
    <n v="-1.9532673236300866"/>
    <n v="0.70660019827887766"/>
    <n v="4.3237147393470536"/>
    <n v="-4.4339712618566978"/>
    <n v="5.4906384532257846"/>
    <n v="-2.0623927846918662"/>
    <n v="1.1642114111112889"/>
    <n v="2.7814145225957176"/>
    <n v="0.24918707389209516"/>
    <n v="-3.1773569209591273"/>
    <n v="-6.5322752873489662"/>
    <n v="2.3319054835519353"/>
    <n v="2.2741471619908822"/>
    <n v="1.5821070742721446"/>
    <n v="1.6256050045228108"/>
    <n v="5.1591867004190348"/>
  </r>
  <r>
    <x v="41"/>
    <x v="2"/>
    <s v="Electronic Components"/>
    <n v="47.19587528588179"/>
    <n v="46.369404217363922"/>
    <n v="47.010984683764995"/>
    <n v="62.179902959917051"/>
    <n v="61.966843972718102"/>
    <n v="61.35638834011943"/>
    <n v="43.46103578578289"/>
    <n v="48.990166897632228"/>
    <n v="34.318261658748867"/>
    <n v="47.957440516377133"/>
    <n v="46.353028255830246"/>
    <n v="38.210450521038929"/>
    <n v="39.506938284472284"/>
    <n v="54.264088297195933"/>
    <n v="42.106989288923351"/>
    <n v="40.756390301498655"/>
    <n v="40.435806727967332"/>
    <n v="47.085759150639063"/>
    <n v="0.36940421736392182"/>
    <n v="1.0984683764995395E-2"/>
    <n v="5.179902959917051"/>
    <n v="-2.0331560272818976"/>
    <n v="5.3563883401194303"/>
    <n v="0.46103578578289017"/>
    <n v="1.9901668976322284"/>
    <n v="2.3182616587488667"/>
    <n v="3.9574405163771331"/>
    <n v="-2.646971744169754"/>
    <n v="-3.7895494789610709"/>
    <n v="-2.4930617155277162"/>
    <n v="3.2640882971959329"/>
    <n v="1.1069892889233515"/>
    <n v="2.756390301498655"/>
    <n v="3.4358067279673321"/>
    <n v="1.0857591506390634"/>
  </r>
  <r>
    <x v="42"/>
    <x v="2"/>
    <s v="Semiconductors"/>
    <n v="40.331743999135867"/>
    <n v="30.168002185071721"/>
    <n v="27.97629332082175"/>
    <n v="37.0873798658914"/>
    <n v="39.885922391533533"/>
    <n v="55.061979041762648"/>
    <n v="45.995988126817124"/>
    <n v="40.71319380057205"/>
    <n v="58.356489219168658"/>
    <n v="41.150208655834831"/>
    <n v="30.296500477199306"/>
    <n v="43.422658281229893"/>
    <n v="32.747661371109857"/>
    <n v="45.461087213036514"/>
    <n v="49.22515169479496"/>
    <n v="31.711011630464853"/>
    <n v="36.055655866384306"/>
    <n v="40.324464843616276"/>
    <n v="2.168002185071721"/>
    <n v="0.97629332082174969"/>
    <n v="-2.9126201341086002"/>
    <n v="2.8859223915335335"/>
    <n v="1.0619790417626476"/>
    <n v="1.9959881268171245"/>
    <n v="1.71319380057205"/>
    <n v="2.3564892191686582"/>
    <n v="-0.84979134416516899"/>
    <n v="-0.70349952280069417"/>
    <n v="3.4226582812298929"/>
    <n v="1.7476613711098565"/>
    <n v="3.4610872130365138"/>
    <n v="1.2251516947949597"/>
    <n v="-0.28898836953514717"/>
    <n v="-3.9443441336156937"/>
    <n v="-1.6755351563837237"/>
  </r>
  <r>
    <x v="43"/>
    <x v="2"/>
    <s v="Application Software"/>
    <n v="36.506895656053139"/>
    <n v="45.814905873236889"/>
    <n v="32.928428042196479"/>
    <n v="42.200587088369069"/>
    <n v="38.247781214319133"/>
    <n v="43.336806483949637"/>
    <n v="35.385514515096645"/>
    <n v="45.537710506468073"/>
    <n v="18.196650592372052"/>
    <n v="43.882008485799183"/>
    <n v="44.210973964850858"/>
    <n v="31.304846080673766"/>
    <n v="41.429938391527493"/>
    <n v="27.027921326544636"/>
    <n v="25.503665966199041"/>
    <n v="36.303849804669461"/>
    <n v="36.764940816222264"/>
    <n v="32.54069700040867"/>
    <n v="1.8149058732368886"/>
    <n v="0.92842804219647945"/>
    <n v="1.200587088369069"/>
    <n v="2.2477812143191329"/>
    <n v="0.33680648394963697"/>
    <n v="1.385514515096645"/>
    <n v="2.5377105064680734"/>
    <n v="-0.80334940762794815"/>
    <n v="1.882008485799183"/>
    <n v="-0.78902603514914205"/>
    <n v="2.3048460806737658"/>
    <n v="2.429938391527493"/>
    <n v="2.0279213265446359"/>
    <n v="-0.49633403380095942"/>
    <n v="0.30384980466946132"/>
    <n v="0.76494081622226417"/>
    <n v="1.5406970004086702"/>
  </r>
  <r>
    <x v="44"/>
    <x v="1"/>
    <s v="Managed Health Care"/>
    <n v="66.009049130929739"/>
    <n v="51.181692444665302"/>
    <n v="78.565402014805088"/>
    <n v="56.879056309282994"/>
    <n v="52.594583789141836"/>
    <n v="56.653611829583241"/>
    <n v="68.969730058221202"/>
    <n v="56.276823418614399"/>
    <n v="67.532942026851075"/>
    <n v="71.596263216036178"/>
    <n v="69.036316852401484"/>
    <n v="63.048527911013011"/>
    <n v="74.144366335626742"/>
    <n v="65.246595504523668"/>
    <n v="70.290264057180337"/>
    <n v="68.148341997665469"/>
    <n v="90.585372550835459"/>
    <n v="61.403944909358046"/>
    <n v="1.1816924446653019"/>
    <n v="3.5654020148050876"/>
    <n v="4.8790563092829942"/>
    <n v="4.5945837891418364"/>
    <n v="0.65361182958324093"/>
    <n v="1.9697300582212023"/>
    <n v="-4.7231765813856015"/>
    <n v="3.5329420268510745"/>
    <n v="2.5962632160361778"/>
    <n v="-2.9636831475985161"/>
    <n v="5.0485279110130108"/>
    <n v="4.1443663356267422"/>
    <n v="5.2465955045236683"/>
    <n v="5.2902640571803374"/>
    <n v="3.1483419976654687"/>
    <n v="6.5853725508354586"/>
    <n v="-4.5960550906419542"/>
  </r>
  <r>
    <x v="45"/>
    <x v="6"/>
    <s v="Insurance Brokers"/>
    <n v="38.421309936502233"/>
    <n v="33.368846300224519"/>
    <n v="37.779640221940831"/>
    <n v="37.351229087607948"/>
    <n v="32.088816840931379"/>
    <n v="32.535095152411493"/>
    <n v="44.921138601366145"/>
    <n v="33.063767969475016"/>
    <n v="31.962109712056662"/>
    <n v="34.643305665654211"/>
    <n v="42.876627081510236"/>
    <n v="31.831493261453794"/>
    <n v="46.534691834126178"/>
    <n v="43.105897772087729"/>
    <n v="46.519665573554093"/>
    <n v="39.516483724861686"/>
    <n v="39.030012903340833"/>
    <n v="46.033447217935127"/>
    <n v="-1.6311536997754814"/>
    <n v="2.7796402219408307"/>
    <n v="3.3512290876079476"/>
    <n v="-1.9111831590686208"/>
    <n v="1.5350951524114933"/>
    <n v="-7.8861398633854662E-2"/>
    <n v="-1.9362320305249838"/>
    <n v="1.9621097120566624"/>
    <n v="2.6433056656542107"/>
    <n v="1.8766270815102359"/>
    <n v="2.8314932614537938"/>
    <n v="1.5346918341261784"/>
    <n v="3.1058977720877294"/>
    <n v="-3.4803344264459071"/>
    <n v="2.5164837248616863"/>
    <n v="3.0300129033408325"/>
    <n v="-4.9665527820648734"/>
  </r>
  <r>
    <x v="46"/>
    <x v="0"/>
    <s v="Building Products"/>
    <n v="43.36333649881356"/>
    <n v="35.782453477453572"/>
    <n v="35.039380445486827"/>
    <n v="42.386555874999821"/>
    <n v="48.993452641698255"/>
    <n v="45.811071376240349"/>
    <n v="46.158384123245384"/>
    <n v="49.4182886551298"/>
    <n v="37.881174202226305"/>
    <n v="28.569274790307002"/>
    <n v="50.807596094385957"/>
    <n v="40.048721129679635"/>
    <n v="32.849105615074357"/>
    <n v="48.744217816302985"/>
    <n v="55.828209141516197"/>
    <n v="41.543347944956565"/>
    <n v="44.317260240562419"/>
    <n v="52.998226910564995"/>
    <n v="-1.2175465225464279"/>
    <n v="2.0393804454868274"/>
    <n v="0.38655587499982147"/>
    <n v="-1.006547358301745"/>
    <n v="1.8110713762403492"/>
    <n v="4.1583841232453835"/>
    <n v="3.4182886551297997"/>
    <n v="1.8811742022263047"/>
    <n v="1.5692747903070021"/>
    <n v="3.807596094385957"/>
    <n v="-0.9512788703203654"/>
    <n v="-2.1508943849256426"/>
    <n v="1.7442178163029851"/>
    <n v="1.8282091415161972"/>
    <n v="0.54334794495656524"/>
    <n v="0.31726024056241897"/>
    <n v="3.9982269105649948"/>
  </r>
  <r>
    <x v="47"/>
    <x v="10"/>
    <s v="Oil &amp; Gas Exploration &amp; Production"/>
    <n v="47.025594893804929"/>
    <n v="50.572064132790814"/>
    <n v="32.42914239665857"/>
    <n v="61.428870206942491"/>
    <n v="50.268787187282406"/>
    <n v="64.391754047392183"/>
    <n v="59.406605533152174"/>
    <n v="45.74623721946584"/>
    <n v="47.562845058809152"/>
    <n v="27.486976045518091"/>
    <n v="49.388843369199122"/>
    <n v="53.65526953953696"/>
    <n v="35.535857238030246"/>
    <n v="49.909118772129816"/>
    <n v="35.602388668015827"/>
    <n v="45.490068873026019"/>
    <n v="51.190522557769953"/>
    <n v="39.369762348963967"/>
    <n v="2.572064132790814"/>
    <n v="-0.57085760334143032"/>
    <n v="1.4288702069424914"/>
    <n v="1.2687871872824061"/>
    <n v="1.3917540473921832"/>
    <n v="4.4066055331521738"/>
    <n v="-3.25376278053416"/>
    <n v="-4.4371549411908475"/>
    <n v="0.48697604551809093"/>
    <n v="1.3888433691991224"/>
    <n v="2.6552695395369597"/>
    <n v="-2.4641427619697538"/>
    <n v="-9.0881227870184489E-2"/>
    <n v="0.60238866801582702"/>
    <n v="2.4900688730260185"/>
    <n v="0.19052255776995253"/>
    <n v="1.3697623489639668"/>
  </r>
  <r>
    <x v="48"/>
    <x v="8"/>
    <s v="Residential REITs"/>
    <n v="52.353902133837884"/>
    <n v="55.956144416640228"/>
    <n v="42.464725999254924"/>
    <n v="43.320510372444957"/>
    <n v="35.646624615281482"/>
    <n v="59.525694870060036"/>
    <n v="54.879385183557595"/>
    <n v="69.345431668128484"/>
    <n v="35.300384335977029"/>
    <n v="59.115535666958706"/>
    <n v="65.655446249889025"/>
    <n v="54.633902361832568"/>
    <n v="48.336264301821622"/>
    <n v="42.726618347578516"/>
    <n v="63.640409385281721"/>
    <n v="53.816098703714736"/>
    <n v="57.551342441347288"/>
    <n v="48.101817355475085"/>
    <n v="4.9561444166402282"/>
    <n v="3.4647259992549237"/>
    <n v="-4.6794896275550428"/>
    <n v="-2.3533753847185181"/>
    <n v="-2.4743051299399639"/>
    <n v="1.879385183557595"/>
    <n v="2.3454316681284837"/>
    <n v="-3.6996156640229714"/>
    <n v="-4.8844643330412936"/>
    <n v="5.6554462498890246"/>
    <n v="4.6339023618325683"/>
    <n v="-0.66373569817837819"/>
    <n v="-2.2733816524214845"/>
    <n v="4.6404093852817212"/>
    <n v="-3.1839012962852635"/>
    <n v="-1.4486575586527124"/>
    <n v="-0.89818264452491547"/>
  </r>
  <r>
    <x v="49"/>
    <x v="2"/>
    <s v="Technology Hardware, Storage &amp; Peripherals"/>
    <n v="66.204868005925931"/>
    <n v="61.727506672076416"/>
    <n v="43.323990159891679"/>
    <n v="79.503401371074617"/>
    <n v="82.255054087549439"/>
    <n v="102.96872641002278"/>
    <n v="48.945254851824288"/>
    <n v="85.439342520450083"/>
    <n v="49.190495230121854"/>
    <n v="79.413606474809853"/>
    <n v="36.809563645448364"/>
    <n v="74.366484458863951"/>
    <n v="59.286915057253246"/>
    <n v="76.583144955433738"/>
    <n v="53.770421841828508"/>
    <n v="75.731075741180035"/>
    <n v="61.943506165787866"/>
    <n v="54.224266457123953"/>
    <n v="4.7275066720764158"/>
    <n v="0.32399015989167879"/>
    <n v="6.5034013710746166"/>
    <n v="2.2550540875494391"/>
    <n v="7.9687264100227821"/>
    <n v="2.9452548518242878"/>
    <n v="7.4393425204500829"/>
    <n v="1.1904952301218543"/>
    <n v="3.4136064748098534"/>
    <n v="-1.1904363545516361"/>
    <n v="-0.63351554113604891"/>
    <n v="-0.71308494274675382"/>
    <n v="0.58314495543373823"/>
    <n v="0.77042184182850804"/>
    <n v="1.7310757411800353"/>
    <n v="1.9435061657878663"/>
    <n v="-0.77573354287604701"/>
  </r>
  <r>
    <x v="50"/>
    <x v="2"/>
    <s v="Semiconductor Equipment"/>
    <n v="39.982447492177826"/>
    <n v="37.896201225543521"/>
    <n v="49.604137716059675"/>
    <n v="29.519192635199342"/>
    <n v="28.04640800574095"/>
    <n v="50.391475717965264"/>
    <n v="35.847233362242065"/>
    <n v="42.834988608262073"/>
    <n v="39.078315625709088"/>
    <n v="48.584300544946622"/>
    <n v="44.406547287257737"/>
    <n v="45.0980185643647"/>
    <n v="35.782974775601197"/>
    <n v="38.549782379269516"/>
    <n v="31.406931813215369"/>
    <n v="38.851085164150199"/>
    <n v="40.600438752894952"/>
    <n v="43.203575188600752"/>
    <n v="1.8962012255435212"/>
    <n v="-2.3958622839403247"/>
    <n v="2.5191926351993423"/>
    <n v="4.6408005740950387E-2"/>
    <n v="2.3914757179652639"/>
    <n v="1.8472333622420649"/>
    <n v="0.83498860826207277"/>
    <n v="1.078315625709088"/>
    <n v="2.5843005449466219"/>
    <n v="2.4065472872577374"/>
    <n v="9.8018564364700467E-2"/>
    <n v="2.7829747756011969"/>
    <n v="0.54978237926951579"/>
    <n v="-1.593068186784631"/>
    <n v="2.8510851641501986"/>
    <n v="3.6004387528949522"/>
    <n v="1.2035751886007517"/>
  </r>
  <r>
    <x v="51"/>
    <x v="4"/>
    <s v="Auto Parts &amp; Equipment"/>
    <n v="47.987753672659608"/>
    <n v="56.207779130133957"/>
    <n v="55.505736718646531"/>
    <n v="50.208395142763322"/>
    <n v="30.735101139831755"/>
    <n v="56.797877951122118"/>
    <n v="59.042217211056027"/>
    <n v="43.339802583416223"/>
    <n v="47.173551337288181"/>
    <n v="42.318339385039636"/>
    <n v="73.138645252688463"/>
    <n v="41.426480355149927"/>
    <n v="38.780737100457337"/>
    <n v="31.446044814880175"/>
    <n v="47.795069394427991"/>
    <n v="32.186547419046086"/>
    <n v="45.214564530827943"/>
    <n v="64.474922968437696"/>
    <n v="2.2077791301339573"/>
    <n v="-3.4942632813534686"/>
    <n v="1.2083951427633224"/>
    <n v="-3.2648988601682447"/>
    <n v="2.7978779511221177"/>
    <n v="1.0422172110560268"/>
    <n v="3.3398025834162226"/>
    <n v="4.1735513372881812"/>
    <n v="0.31833938503963566"/>
    <n v="5.1386452526884625"/>
    <n v="0.42648035514992699"/>
    <n v="-4.2192628995426631"/>
    <n v="1.4460448148801746"/>
    <n v="-4.2049306055720095"/>
    <n v="0.18654741904608585"/>
    <n v="-3.7854354691720573"/>
    <n v="5.4749229684376957"/>
  </r>
  <r>
    <x v="52"/>
    <x v="9"/>
    <s v="Agricultural Products"/>
    <n v="51.891172938882946"/>
    <n v="44.136514905140501"/>
    <n v="47.885078832617992"/>
    <n v="49.279257923026506"/>
    <n v="49.181294022232841"/>
    <n v="61.207138486010628"/>
    <n v="41.569083117759824"/>
    <n v="35.653419850569236"/>
    <n v="68.685017007706762"/>
    <n v="50.498600763179589"/>
    <n v="70.398007467700012"/>
    <n v="50.361122173163871"/>
    <n v="48.334745165610869"/>
    <n v="51.517671760775187"/>
    <n v="58.216663275724841"/>
    <n v="43.165729451180617"/>
    <n v="52.405552942987335"/>
    <n v="59.655042815623602"/>
    <n v="-1.8634850948594988"/>
    <n v="-5.1149211673820076"/>
    <n v="-1.7207420769734938"/>
    <n v="-1.8187059777671593"/>
    <n v="3.2071384860106278"/>
    <n v="0.56908311775982412"/>
    <n v="1.6534198505692359"/>
    <n v="3.6850170077067617"/>
    <n v="-0.50139923682041143"/>
    <n v="4.3980074677000118"/>
    <n v="2.3611221731638707"/>
    <n v="0.33474516561086887"/>
    <n v="0.51767176077518684"/>
    <n v="3.2166632757248408"/>
    <n v="0.1657294511806171"/>
    <n v="1.4055529429873346"/>
    <n v="-3.3449571843763977"/>
  </r>
  <r>
    <x v="53"/>
    <x v="0"/>
    <s v="Aerospace &amp; Defense"/>
    <n v="42.917132451850243"/>
    <n v="29.721994948171023"/>
    <n v="46.991087321955042"/>
    <n v="37.3478095637116"/>
    <n v="46.686914316609361"/>
    <n v="50.782974370702981"/>
    <n v="36.452738197990065"/>
    <n v="40.397539287045149"/>
    <n v="58.289075889441619"/>
    <n v="48.234931027789067"/>
    <n v="35.777252533622814"/>
    <n v="42.737657825458726"/>
    <n v="42.370158252233338"/>
    <n v="33.448838711874977"/>
    <n v="61.196199931850032"/>
    <n v="31.300472621019303"/>
    <n v="43.489826641955162"/>
    <n v="44.365780240023959"/>
    <n v="0.72199494817102305"/>
    <n v="2.9910873219550425"/>
    <n v="2.3478095637115999"/>
    <n v="-2.3130856833906392"/>
    <n v="3.7829743707029806"/>
    <n v="1.4527381979900653"/>
    <n v="3.3975392870451486"/>
    <n v="4.2890758894416194"/>
    <n v="-4.7650689722109334"/>
    <n v="-1.2227474663771858"/>
    <n v="0.73765782545872582"/>
    <n v="3.3701582522333382"/>
    <n v="2.448838711874977"/>
    <n v="3.1961999318500318"/>
    <n v="0.30047262101930272"/>
    <n v="2.4898266419551618"/>
    <n v="0.36578024002395892"/>
  </r>
  <r>
    <x v="54"/>
    <x v="2"/>
    <s v="Communications Equipment"/>
    <n v="66.854403626048125"/>
    <n v="58.265448904217351"/>
    <n v="78.297419311093762"/>
    <n v="73.679060001395683"/>
    <n v="76.913467087479972"/>
    <n v="50.867100967689773"/>
    <n v="89.73758021516538"/>
    <n v="69.548588911879762"/>
    <n v="45.10097957871853"/>
    <n v="66.569360119476727"/>
    <n v="82.088531286700231"/>
    <n v="64.686565906007502"/>
    <n v="43.477657226377062"/>
    <n v="61.878156991861523"/>
    <n v="64.139029223932567"/>
    <n v="73.722220540398652"/>
    <n v="73.65087990958105"/>
    <n v="63.902815460842604"/>
    <n v="5.2654489042173509"/>
    <n v="-0.70258068890623804"/>
    <n v="5.6790600013956833"/>
    <n v="2.9134670874799724"/>
    <n v="0.86710096768977252"/>
    <n v="5.7375802151653801"/>
    <n v="-1.4514110881202384"/>
    <n v="2.1009795787185297"/>
    <n v="2.5693601194767268"/>
    <n v="-4.9114687132997688"/>
    <n v="2.6865659060075018"/>
    <n v="2.4776572263770618"/>
    <n v="-3.1218430081384767"/>
    <n v="5.1390292239325674"/>
    <n v="2.7222205403986521"/>
    <n v="-2.3491200904189498"/>
    <n v="1.9028154608426036"/>
  </r>
  <r>
    <x v="55"/>
    <x v="6"/>
    <s v="Insurance Brokers"/>
    <n v="64.232148637772298"/>
    <n v="44.34690942116805"/>
    <n v="88.391278288694537"/>
    <n v="70.553785357646049"/>
    <n v="73.266617437174958"/>
    <n v="49.881834370094175"/>
    <n v="68.987759718288928"/>
    <n v="70.064274515927906"/>
    <n v="56.640195533691887"/>
    <n v="59.298862122561715"/>
    <n v="35.628066352987759"/>
    <n v="60.602428583944366"/>
    <n v="57.952777447260303"/>
    <n v="64.614771958624615"/>
    <n v="71.867311548099963"/>
    <n v="78.160317272737188"/>
    <n v="79.000544103135397"/>
    <n v="62.688792810091208"/>
    <n v="-2.6530905788319501"/>
    <n v="2.3912782886945365"/>
    <n v="1.5537853576460492"/>
    <n v="-3.7333825628250423"/>
    <n v="3.8818343700941753"/>
    <n v="1.9877597182889275"/>
    <n v="3.0642745159279059"/>
    <n v="1.6401955336918874"/>
    <n v="-5.7011378774382848"/>
    <n v="1.6280663529877586"/>
    <n v="-1.3975714160556336"/>
    <n v="-3.0472225527396972"/>
    <n v="5.6147719586246154"/>
    <n v="0.86731154809996269"/>
    <n v="0.16031727273718843"/>
    <n v="6.0005441031353968"/>
    <n v="-4.3112071899087923"/>
  </r>
  <r>
    <x v="56"/>
    <x v="6"/>
    <s v="Multi-line Insurance"/>
    <n v="47.015300465673008"/>
    <n v="40.865524638270045"/>
    <n v="49.822341510160612"/>
    <n v="47.464988704067792"/>
    <n v="40.98693760760073"/>
    <n v="42.034015599715779"/>
    <n v="45.468190794956605"/>
    <n v="55.45854657216934"/>
    <n v="36.57829163557988"/>
    <n v="48.333135867115871"/>
    <n v="47.590315480962886"/>
    <n v="62.327612758924118"/>
    <n v="70.978539271058722"/>
    <n v="32.198269806367996"/>
    <n v="32.590827091203892"/>
    <n v="58.146518026634283"/>
    <n v="43.309828507805243"/>
    <n v="45.106224043847291"/>
    <n v="0.86552463827004544"/>
    <n v="-1.1776584898393878"/>
    <n v="2.4649887040677925"/>
    <n v="1.9869376076007299"/>
    <n v="3.4015599715779388E-2"/>
    <n v="1.4681907949566053"/>
    <n v="4.4585465721693396"/>
    <n v="0.57829163557988039"/>
    <n v="3.3331358671158711"/>
    <n v="-3.4096845190371141"/>
    <n v="5.3276127589241185"/>
    <n v="5.9785392710587217"/>
    <n v="1.1982698063679962"/>
    <n v="2.5908270912038915"/>
    <n v="2.1465180266342827"/>
    <n v="0.30982850780524274"/>
    <n v="0.10622404384729123"/>
  </r>
  <r>
    <x v="57"/>
    <x v="5"/>
    <s v="Gas Utilities"/>
    <n v="36.920232223149014"/>
    <n v="32.203511083193369"/>
    <n v="30.082877944730001"/>
    <n v="34.744920961270346"/>
    <n v="37.078014991255905"/>
    <n v="49.250713303702511"/>
    <n v="34.857704635805568"/>
    <n v="42.807773302462337"/>
    <n v="40.515290594246913"/>
    <n v="27.210922674361662"/>
    <n v="38.003569060787505"/>
    <n v="32.598397599436005"/>
    <n v="44.616094304282491"/>
    <n v="25.092420665543738"/>
    <n v="35.358038127790415"/>
    <n v="37.268227216048935"/>
    <n v="35.795876083144378"/>
    <n v="50.159595245471117"/>
    <n v="-0.7964889168066307"/>
    <n v="-0.91712205526999924"/>
    <n v="-3.2550790387296544"/>
    <n v="1.0780149912559054"/>
    <n v="4.2507133037025113"/>
    <n v="-1.1422953641944318"/>
    <n v="0.80777330246233703"/>
    <n v="0.51529059424691326"/>
    <n v="1.2109226743616617"/>
    <n v="2.0035690607875054"/>
    <n v="-0.40160240056399488"/>
    <n v="-1.3839056957175089"/>
    <n v="2.0924206655437381"/>
    <n v="2.3580381277904152"/>
    <n v="-3.7317727839510653"/>
    <n v="0.7958760831443783"/>
    <n v="3.1595952454711167"/>
  </r>
  <r>
    <x v="58"/>
    <x v="3"/>
    <s v="Integrated Telecommunication Services"/>
    <n v="58.409540831590114"/>
    <n v="44.256995226269019"/>
    <n v="64.630154307145318"/>
    <n v="52.197385955632917"/>
    <n v="46.984107777534405"/>
    <n v="65.079191091676947"/>
    <n v="40.942819903728477"/>
    <n v="68.51420423661925"/>
    <n v="44.605015948481579"/>
    <n v="52.03259394206308"/>
    <n v="75.894974498712173"/>
    <n v="50.383551527352367"/>
    <n v="46.945387833249264"/>
    <n v="65.539212884571683"/>
    <n v="93.229604091045999"/>
    <n v="64.627211360910252"/>
    <n v="69.393797942376011"/>
    <n v="47.705985609663273"/>
    <n v="-2.7430047737309806"/>
    <n v="4.6301543071453182"/>
    <n v="-0.80261404436708261"/>
    <n v="-4.0158922224655953"/>
    <n v="1.0791910916769467"/>
    <n v="2.942819903728477"/>
    <n v="5.5142042366192499"/>
    <n v="0.60501594848157936"/>
    <n v="3.0325939420630803"/>
    <n v="0.89497449871217327"/>
    <n v="0.38355152735236686"/>
    <n v="0.94538783324926356"/>
    <n v="4.5392128845716826"/>
    <n v="5.2296040910459993"/>
    <n v="3.6272113609102519"/>
    <n v="5.3937979423760112"/>
    <n v="2.7059856096632728"/>
  </r>
  <r>
    <x v="59"/>
    <x v="2"/>
    <s v="Application Software"/>
    <n v="56.424602732559883"/>
    <n v="60.991046339210087"/>
    <n v="50.010561777424009"/>
    <n v="67.459504234378713"/>
    <n v="82.734131466488179"/>
    <n v="52.342015751419758"/>
    <n v="43.973540441418436"/>
    <n v="33.867348076541269"/>
    <n v="24.971114490830949"/>
    <n v="34.251711584642699"/>
    <n v="57.051105753440815"/>
    <n v="93.387248721259937"/>
    <n v="79.136220228097059"/>
    <n v="54.589516576095839"/>
    <n v="47.29433694123933"/>
    <n v="58.781116022088369"/>
    <n v="62.280652331563488"/>
    <n v="56.097075717379177"/>
    <n v="-5.0089536607899134"/>
    <n v="3.0105617774240088"/>
    <n v="-4.5404957656212872"/>
    <n v="-6.2658685335118207"/>
    <n v="-5.6579842485802416"/>
    <n v="1.9735404414184359"/>
    <n v="-0.13265192345873089"/>
    <n v="0.97111449083094925"/>
    <n v="-2.7482884153573011"/>
    <n v="1.0511057534408152"/>
    <n v="3.3872487212599367"/>
    <n v="-1.8637797719029408"/>
    <n v="4.5895165760958392"/>
    <n v="-3.7056630587606705"/>
    <n v="0.78111602208836928"/>
    <n v="-3.7193476684365123"/>
    <n v="3.0970757173791768"/>
  </r>
  <r>
    <x v="60"/>
    <x v="2"/>
    <s v="Internet Services &amp; Infrastructure"/>
    <n v="58.824698932954355"/>
    <n v="82.378311507366348"/>
    <n v="54.530259497969162"/>
    <n v="63.374029095768719"/>
    <n v="58.490713097155698"/>
    <n v="62.557192433498102"/>
    <n v="47.911781199942752"/>
    <n v="53.298664888587169"/>
    <n v="73.482261918948481"/>
    <n v="66.154667573113642"/>
    <n v="50.468129872977755"/>
    <n v="44.517925840480018"/>
    <n v="61.486636826999103"/>
    <n v="76.068834204004631"/>
    <n v="59.372844496258239"/>
    <n v="56.270412388916924"/>
    <n v="62.06798841908509"/>
    <n v="27.589228599152296"/>
    <n v="7.3783115073663481"/>
    <n v="2.5302594979691619"/>
    <n v="3.3740290957687193"/>
    <n v="-2.5092869028443019"/>
    <n v="2.557192433498102"/>
    <n v="-5.0882188000572484"/>
    <n v="1.2986648885871688"/>
    <n v="1.4822619189484811"/>
    <n v="5.1546675731136418"/>
    <n v="0.46812987297775521"/>
    <n v="-0.482074159519982"/>
    <n v="5.4866368269991028"/>
    <n v="3.0688342040046308"/>
    <n v="1.3728444962582387"/>
    <n v="3.2704123889169239"/>
    <n v="-2.9320115809149101"/>
    <n v="-1.4107714008477039"/>
  </r>
  <r>
    <x v="61"/>
    <x v="4"/>
    <s v="Specialty Stores"/>
    <n v="49.483529293853117"/>
    <n v="51.935154389594402"/>
    <n v="33.962897514117692"/>
    <n v="64.699003043844371"/>
    <n v="43.72160863401124"/>
    <n v="52.358313673417115"/>
    <n v="51.554953265518954"/>
    <n v="44.774870849541571"/>
    <n v="53.568065884304794"/>
    <n v="40.871913901379834"/>
    <n v="37.108429329757762"/>
    <n v="49.215682028611035"/>
    <n v="45.724701723235675"/>
    <n v="31.755556300888813"/>
    <n v="77.611193502946236"/>
    <n v="55.004481985781901"/>
    <n v="63.323130994658669"/>
    <n v="44.030040973893001"/>
    <n v="0.93515438959440189"/>
    <n v="0.96289751411769231"/>
    <n v="1.6990030438443711"/>
    <n v="2.7216086340112398"/>
    <n v="-5.6416863265828852"/>
    <n v="-0.44504673448104626"/>
    <n v="-0.22512915045842874"/>
    <n v="4.5680658843047937"/>
    <n v="2.871913901379834"/>
    <n v="3.1084293297577616"/>
    <n v="4.2156820286110346"/>
    <n v="-3.2752982767643246"/>
    <n v="-0.24444369911118713"/>
    <n v="-0.38880649705376413"/>
    <n v="-3.9955180142180993"/>
    <n v="3.3231309946586691"/>
    <n v="2.0300409738930014"/>
  </r>
  <r>
    <x v="62"/>
    <x v="8"/>
    <s v="Residential REITs"/>
    <n v="53.376264407846492"/>
    <n v="48.89484605317238"/>
    <n v="42.53581835017944"/>
    <n v="57.482163768515257"/>
    <n v="61.504138633099188"/>
    <n v="57.171786952280705"/>
    <n v="64.285146819478044"/>
    <n v="55.562488708785381"/>
    <n v="66.685351447854188"/>
    <n v="56.250031108330745"/>
    <n v="45.04008673702716"/>
    <n v="31.730325121639694"/>
    <n v="37.796575616441544"/>
    <n v="48.565080566661635"/>
    <n v="64.470242033032463"/>
    <n v="56.912075407836717"/>
    <n v="51.523517470074083"/>
    <n v="60.986820138981642"/>
    <n v="2.8948460531723796"/>
    <n v="1.53581835017944"/>
    <n v="-3.5178362314847433"/>
    <n v="2.5041386330991884"/>
    <n v="-5.828213047719295"/>
    <n v="4.2851468194780438"/>
    <n v="1.5624887087853807"/>
    <n v="2.6853514478541882"/>
    <n v="-3.7499688916692548"/>
    <n v="1.0400867370271598"/>
    <n v="-0.26967487836030557"/>
    <n v="1.7965756164415438"/>
    <n v="-0.43491943333836502"/>
    <n v="4.4702420330324628"/>
    <n v="1.912075407836717"/>
    <n v="-4.4764825299259172"/>
    <n v="0.986820138981642"/>
  </r>
  <r>
    <x v="63"/>
    <x v="7"/>
    <s v="Paper Packaging"/>
    <n v="46.568642165474877"/>
    <n v="31.262173673610093"/>
    <n v="50.666268589214546"/>
    <n v="58.339497881856758"/>
    <n v="46.144903260081406"/>
    <n v="30.904417183175013"/>
    <n v="40.588253416290748"/>
    <n v="62.591280758727784"/>
    <n v="36.749402515255575"/>
    <n v="47.550882615308986"/>
    <n v="46.142337476744316"/>
    <n v="48.428187849867285"/>
    <n v="46.13151281044702"/>
    <n v="45.363310708256385"/>
    <n v="55.964086503825101"/>
    <n v="45.700055159298337"/>
    <n v="42.259119943235355"/>
    <n v="56.881226467878285"/>
    <n v="-2.7378263263899072"/>
    <n v="-2.3337314107854539"/>
    <n v="4.339497881856758"/>
    <n v="3.1449032600814064"/>
    <n v="-1.0955828168249866"/>
    <n v="-4.4117465837092524"/>
    <n v="3.591280758727784"/>
    <n v="1.749402515255575"/>
    <n v="3.5508826153089856"/>
    <n v="-0.8576625232556836"/>
    <n v="2.4281878498672853"/>
    <n v="1.1315128104470205"/>
    <n v="2.3633107082563853"/>
    <n v="0.96408650382510075"/>
    <n v="3.7000551592983371"/>
    <n v="-1.7408800567646452"/>
    <n v="2.8812264678782853"/>
  </r>
  <r>
    <x v="64"/>
    <x v="10"/>
    <s v="Oil &amp; Gas Equipment &amp; Services"/>
    <n v="52.250522123844902"/>
    <n v="58.33613856685286"/>
    <n v="47.249417150481293"/>
    <n v="71.555045163037107"/>
    <n v="53.490623536849391"/>
    <n v="46.574555165381582"/>
    <n v="71.239199797138781"/>
    <n v="66.860983533198009"/>
    <n v="51.155560008834449"/>
    <n v="61.61264360174426"/>
    <n v="58.77164000814053"/>
    <n v="39.644480531312411"/>
    <n v="39.302875919028637"/>
    <n v="41.17506873081566"/>
    <n v="51.905023938668549"/>
    <n v="45.907699022232975"/>
    <n v="43.231507392332929"/>
    <n v="40.246414039313969"/>
    <n v="-1.6638614331471402"/>
    <n v="2.2494171504812925"/>
    <n v="2.5550451630371072"/>
    <n v="3.490623536849391"/>
    <n v="1.5745551653815824"/>
    <n v="0.23919979713878092"/>
    <n v="4.8609835331980094"/>
    <n v="0.15556000883444909"/>
    <n v="2.61264360174426"/>
    <n v="-2.2283599918594703"/>
    <n v="-1.3555194686875893"/>
    <n v="2.3028759190286365"/>
    <n v="0.17506873081565999"/>
    <n v="1.905023938668549"/>
    <n v="0.90769902223297549"/>
    <n v="-4.7684926076670706"/>
    <n v="-1.7535859606860313"/>
  </r>
  <r>
    <x v="65"/>
    <x v="7"/>
    <s v="Metal &amp; Glass Containers"/>
    <n v="66.887839593470304"/>
    <n v="58.149575875154376"/>
    <n v="59.508012413821724"/>
    <n v="77.891151374374601"/>
    <n v="53.715482927160991"/>
    <n v="64.876814859809386"/>
    <n v="108.58554943910796"/>
    <n v="52.191499992925579"/>
    <n v="71.339469038442985"/>
    <n v="62.39948314184322"/>
    <n v="60.904582490678223"/>
    <n v="65.434087144699419"/>
    <n v="82.466288413247156"/>
    <n v="75.611015230492612"/>
    <n v="60.082128807922558"/>
    <n v="77.164216926693612"/>
    <n v="54.416391846378623"/>
    <n v="52.35752316624199"/>
    <n v="5.1495758751543761"/>
    <n v="1.5080124138217244"/>
    <n v="0.89115137437460135"/>
    <n v="4.7154829271609913"/>
    <n v="-4.1231851401906141"/>
    <n v="8.5855494391079645"/>
    <n v="3.1914999929255785"/>
    <n v="4.339469038442985"/>
    <n v="0.39948314184321987"/>
    <n v="3.9045824906782229"/>
    <n v="-1.5659128553005814"/>
    <n v="2.4662884132471561"/>
    <n v="0.61101523049261175"/>
    <n v="8.2128807922558167E-2"/>
    <n v="6.1642169266936122"/>
    <n v="0.41639184637862314"/>
    <n v="-5.6424768337580105"/>
  </r>
  <r>
    <x v="66"/>
    <x v="6"/>
    <s v="Diversified Banks"/>
    <n v="42.155639194209392"/>
    <n v="39.52381264940017"/>
    <n v="51.32178040372753"/>
    <n v="45.178571379728595"/>
    <n v="41.411460895554448"/>
    <n v="45.999543957126292"/>
    <n v="48.866425694522633"/>
    <n v="38.955421893024329"/>
    <n v="48.229269516277597"/>
    <n v="31.803265446066213"/>
    <n v="45.167856842085726"/>
    <n v="29.184544502787425"/>
    <n v="42.680208356451026"/>
    <n v="44.552074782947017"/>
    <n v="32.669316232598618"/>
    <n v="42.169218017246813"/>
    <n v="33.998011173426569"/>
    <n v="54.935084558588507"/>
    <n v="2.5238126494001705"/>
    <n v="2.32178040372753"/>
    <n v="1.178571379728595"/>
    <n v="2.4114608955544483"/>
    <n v="-3.0004560428737079"/>
    <n v="-1.1335743054773673"/>
    <n v="0.95542189302432945"/>
    <n v="4.2292695162775971"/>
    <n v="0.80326544606621297"/>
    <n v="-2.832143157914274"/>
    <n v="2.1845445027874248"/>
    <n v="2.6802083564510255"/>
    <n v="0.55207478294701673"/>
    <n v="1.6693162325986179"/>
    <n v="-0.83078198275318726"/>
    <n v="-2.0019888265734309"/>
    <n v="-2.0649154414114932"/>
  </r>
  <r>
    <x v="67"/>
    <x v="6"/>
    <s v="Asset Management &amp; Custody Banks"/>
    <n v="49.09182968017268"/>
    <n v="65.813629015955385"/>
    <n v="59.752018677410888"/>
    <n v="56.766763635195375"/>
    <n v="48.519937807262799"/>
    <n v="50.247456032080535"/>
    <n v="41.898453587578565"/>
    <n v="30.159711565932554"/>
    <n v="54.165615726532749"/>
    <n v="44.347045572126177"/>
    <n v="47.803909754135766"/>
    <n v="58.40600375963313"/>
    <n v="40.150918694058063"/>
    <n v="31.029051612341227"/>
    <n v="42.910477730412076"/>
    <n v="31.971230027253764"/>
    <n v="59.656360706324534"/>
    <n v="70.962520658701749"/>
    <n v="2.8136290159553852"/>
    <n v="0.7520186774108879"/>
    <n v="1.7667636351953746"/>
    <n v="3.5199378072627994"/>
    <n v="4.2474560320805352"/>
    <n v="-3.1015464124214347"/>
    <n v="-2.8402884340674461"/>
    <n v="-1.8343842734672506"/>
    <n v="-1.6529544278738229"/>
    <n v="3.8039097541357663"/>
    <n v="4.4060037596331298"/>
    <n v="0.15091869405806335"/>
    <n v="-2.9709483876587726"/>
    <n v="-8.9522269587924086E-2"/>
    <n v="0.97123002725376395"/>
    <n v="3.6563607063245342"/>
    <n v="2.9625206587017487"/>
  </r>
  <r>
    <x v="68"/>
    <x v="1"/>
    <s v="Health Care Equipment"/>
    <n v="48.8480959151184"/>
    <n v="44.140148976349344"/>
    <n v="50.40718873331938"/>
    <n v="47.431581806604846"/>
    <n v="40.669301237601822"/>
    <n v="43.191642432876556"/>
    <n v="53.404164384961348"/>
    <n v="63.508056482587264"/>
    <n v="58.203816220923251"/>
    <n v="57.719208337482513"/>
    <n v="50.60696440967677"/>
    <n v="57.165099862379705"/>
    <n v="47.370184308873817"/>
    <n v="26.505728224430602"/>
    <n v="41.954176361603707"/>
    <n v="40.675865132662857"/>
    <n v="60.086431903974585"/>
    <n v="47.378071740704371"/>
    <n v="0.14014897634934442"/>
    <n v="3.40718873331938"/>
    <n v="1.4315818066048465"/>
    <n v="3.6693012376018217"/>
    <n v="3.1916424328765558"/>
    <n v="1.4041643849613479"/>
    <n v="4.5080564825872642"/>
    <n v="3.203816220923251"/>
    <n v="1.7192083374825131"/>
    <n v="-0.39303559032322966"/>
    <n v="4.1650998623797051"/>
    <n v="-0.62981569112618274"/>
    <n v="1.5057282244306016"/>
    <n v="-1.0458236383962927"/>
    <n v="3.6758651326628566"/>
    <n v="8.6431903974585111E-2"/>
    <n v="1.378071740704371"/>
  </r>
  <r>
    <x v="69"/>
    <x v="6"/>
    <s v="Regional Banks"/>
    <n v="60.049521465666579"/>
    <n v="66.336485272560694"/>
    <n v="79.626301972209276"/>
    <n v="57.936614354219145"/>
    <n v="79.106874812431826"/>
    <n v="44.013243533448815"/>
    <n v="42.494838136244439"/>
    <n v="40.688334845616886"/>
    <n v="28.55219996057534"/>
    <n v="79.649643553177327"/>
    <n v="66.35365047468072"/>
    <n v="52.195839783346734"/>
    <n v="61.71509867659298"/>
    <n v="52.885173345346942"/>
    <n v="49.400204087629582"/>
    <n v="78.572066698938613"/>
    <n v="65.680712594772942"/>
    <n v="75.634582814539328"/>
    <n v="0.33648527256069372"/>
    <n v="5.6263019722092764"/>
    <n v="0.93661435421914518"/>
    <n v="6.1068748124318262"/>
    <n v="3.013243533448815"/>
    <n v="0.4948381362444394"/>
    <n v="-4.3116651543831139"/>
    <n v="2.55219996057534"/>
    <n v="5.6496435531773272"/>
    <n v="3.3536504746807196"/>
    <n v="3.1958397833467345"/>
    <n v="3.7150986765929801"/>
    <n v="-5.1148266546530579"/>
    <n v="-4.5997959123704177"/>
    <n v="3.5720666989386132"/>
    <n v="3.6807125947729418"/>
    <n v="3.6345828145393284"/>
  </r>
  <r>
    <x v="70"/>
    <x v="1"/>
    <s v="Health Care Equipment"/>
    <n v="44.404426690316036"/>
    <n v="37.25541330050055"/>
    <n v="58.472083177080506"/>
    <n v="45.475170522141262"/>
    <n v="51.330919538915644"/>
    <n v="47.649876963828184"/>
    <n v="45.075363281684339"/>
    <n v="35.040338361142076"/>
    <n v="39.575581443367476"/>
    <n v="62.91464874930918"/>
    <n v="44.606564642051417"/>
    <n v="45.60812466147717"/>
    <n v="34.40280679812021"/>
    <n v="39.88718273945377"/>
    <n v="44.563526357549108"/>
    <n v="34.479119220686883"/>
    <n v="29.978465017694106"/>
    <n v="58.560068960370813"/>
    <n v="-2.7445866994994503"/>
    <n v="1.4720831770805063"/>
    <n v="-4.5248294778587379"/>
    <n v="0.3309195389156443"/>
    <n v="2.6498769638281843"/>
    <n v="7.5363281684339256E-2"/>
    <n v="-1.9596616388579235"/>
    <n v="-2.4244185566325243"/>
    <n v="0.91464874930917972"/>
    <n v="3.606564642051417"/>
    <n v="-2.39187533852283"/>
    <n v="0.40280679812020992"/>
    <n v="1.8871827394537704"/>
    <n v="-3.4364736424508919"/>
    <n v="-1.5208807793131172"/>
    <n v="-2.0215349823058943"/>
    <n v="2.5600689603708133"/>
  </r>
  <r>
    <x v="71"/>
    <x v="6"/>
    <s v="Multi-Sector Holdings"/>
    <n v="59.881058212331816"/>
    <n v="52.050611857713463"/>
    <n v="72.586623265338105"/>
    <n v="85.566032282073223"/>
    <n v="37.710583030407669"/>
    <n v="54.50550450738659"/>
    <n v="35.456490523189878"/>
    <n v="50.344716468620675"/>
    <n v="52.595220401509678"/>
    <n v="56.876615270010511"/>
    <n v="61.154814449658446"/>
    <n v="86.542467538116924"/>
    <n v="47.763223523297953"/>
    <n v="69.102524020504319"/>
    <n v="81.660242371228222"/>
    <n v="45.161214777598381"/>
    <n v="65.73774137456185"/>
    <n v="63.163363948424873"/>
    <n v="5.0611857713462882E-2"/>
    <n v="5.5866232653381047"/>
    <n v="1.5660322820732233"/>
    <n v="1.710583030407669"/>
    <n v="3.5055045073865898"/>
    <n v="1.4564905231898777"/>
    <n v="3.3447164686206747"/>
    <n v="2.5952204015096783"/>
    <n v="-2.123384729989489"/>
    <n v="-4.8451855503415544"/>
    <n v="2.5424675381169237"/>
    <n v="-3.2367764767020475"/>
    <n v="6.102524020504319"/>
    <n v="4.6602423712282217"/>
    <n v="3.1612147775983814"/>
    <n v="3.7377413745618497"/>
    <n v="1.1633639484248732"/>
  </r>
  <r>
    <x v="72"/>
    <x v="4"/>
    <s v="Computer &amp; Electronics Retail"/>
    <n v="38.314033471338369"/>
    <n v="29.120316958796117"/>
    <n v="30.461049892222608"/>
    <n v="35.204168247467862"/>
    <n v="38.96139309434384"/>
    <n v="38.703151328277613"/>
    <n v="45.684400722027853"/>
    <n v="35.538465991066154"/>
    <n v="44.591206845975925"/>
    <n v="34.548556805298162"/>
    <n v="31.620270925336321"/>
    <n v="47.487558663661616"/>
    <n v="41.082963541282922"/>
    <n v="27.17295293006336"/>
    <n v="42.082698866837184"/>
    <n v="45.315766582597412"/>
    <n v="40.394679065963793"/>
    <n v="43.368968551533342"/>
    <n v="0.12031695879611704"/>
    <n v="-2.5389501077773922"/>
    <n v="-2.7958317525321377"/>
    <n v="-3.860690565615954E-2"/>
    <n v="0.70315132827761317"/>
    <n v="2.6844007220278527"/>
    <n v="-3.461534008933846"/>
    <n v="2.5912068459759254"/>
    <n v="-1.451443194701838"/>
    <n v="1.620270925336321"/>
    <n v="2.4875586636616163"/>
    <n v="2.0829635412829219"/>
    <n v="-0.8270470699366399"/>
    <n v="3.082698866837184"/>
    <n v="2.3157665825974121"/>
    <n v="-0.60532093403620735"/>
    <n v="0.36896855153334229"/>
  </r>
  <r>
    <x v="73"/>
    <x v="1"/>
    <s v="Biotechnology"/>
    <n v="51.333322653034003"/>
    <n v="83.842569691435557"/>
    <n v="51.092889284039153"/>
    <n v="60.740363389181127"/>
    <n v="19.561885464262961"/>
    <n v="32.192783342254558"/>
    <n v="35.912172128403711"/>
    <n v="59.879043882376607"/>
    <n v="54.50320855166747"/>
    <n v="44.498732573297751"/>
    <n v="57.068127103553998"/>
    <n v="46.621880197545813"/>
    <n v="51.129612997119544"/>
    <n v="46.63255777207732"/>
    <n v="48.869980905671873"/>
    <n v="66.059926093975562"/>
    <n v="54.974249818089881"/>
    <n v="59.086501906624875"/>
    <n v="2.8425696914355569"/>
    <n v="1.0928892840391526"/>
    <n v="-3.2596366108188732"/>
    <n v="-1.4381145357370393"/>
    <n v="-2.8072166577454425"/>
    <n v="-3.0878278715962892"/>
    <n v="-2.1209561176233933"/>
    <n v="1.5032085516674698"/>
    <n v="2.498732573297751"/>
    <n v="1.0681271035539979"/>
    <n v="2.6218801975458135"/>
    <n v="-2.8703870028804559"/>
    <n v="-1.3674422279226803"/>
    <n v="-2.1300190943281265"/>
    <n v="2.0599260939755624"/>
    <n v="-2.5750181910119352E-2"/>
    <n v="5.0865019066248749"/>
  </r>
  <r>
    <x v="74"/>
    <x v="6"/>
    <s v="Asset Management &amp; Custody Banks"/>
    <n v="64.309270111019273"/>
    <n v="48.501308955489769"/>
    <n v="52.246597048070107"/>
    <n v="60.188443952141576"/>
    <n v="68.391874596430981"/>
    <n v="69.820612382458833"/>
    <n v="74.123521759453936"/>
    <n v="58.627857041346587"/>
    <n v="87.21926522652744"/>
    <n v="44.945877661831354"/>
    <n v="49.436344769507116"/>
    <n v="76.900886756056735"/>
    <n v="62.697534008690184"/>
    <n v="64.920815440630463"/>
    <n v="57.325255198313627"/>
    <n v="67.223482369332316"/>
    <n v="81.312543786937297"/>
    <n v="69.375370934109384"/>
    <n v="-0.49869104451023105"/>
    <n v="-0.75340295192989259"/>
    <n v="4.1884439521415757"/>
    <n v="3.3918745964309807"/>
    <n v="3.8206123824588332"/>
    <n v="3.1235217594539364"/>
    <n v="-0.37214295865341285"/>
    <n v="7.2192652265274404"/>
    <n v="-3.0541223381686464"/>
    <n v="0.43634476950711587"/>
    <n v="-9.9113243943264706E-2"/>
    <n v="3.6975340086901838"/>
    <n v="-7.9184559369537055E-2"/>
    <n v="-1.6747448016863729"/>
    <n v="5.2234823693323165"/>
    <n v="6.3125437869372973"/>
    <n v="-0.62462906589061618"/>
  </r>
  <r>
    <x v="75"/>
    <x v="4"/>
    <s v="Specialized Consumer Services"/>
    <n v="41.452966832762385"/>
    <n v="53.668259457789702"/>
    <n v="53.676701066069057"/>
    <n v="33.693403793716662"/>
    <n v="39.871284810868026"/>
    <n v="35.954645377804283"/>
    <n v="46.693816020803119"/>
    <n v="26.382702958269412"/>
    <n v="36.754838901311338"/>
    <n v="38.159408967839532"/>
    <n v="43.926515361128047"/>
    <n v="37.178625931516542"/>
    <n v="54.716955840512419"/>
    <n v="48.181355369052731"/>
    <n v="49.596871099264249"/>
    <n v="42.488914658927385"/>
    <n v="30.665516019583439"/>
    <n v="33.090620522504537"/>
    <n v="0.66825945778970208"/>
    <n v="0.67670106606905733"/>
    <n v="-1.3065962062833378"/>
    <n v="0.87128481086802623"/>
    <n v="0.95464537780428316"/>
    <n v="-1.3061839791968808"/>
    <n v="-0.61729704173058764"/>
    <n v="-0.24516109868866209"/>
    <n v="3.1594089678395321"/>
    <n v="1.9265153611280468"/>
    <n v="-3.8213740684834576"/>
    <n v="-3.2830441594875808"/>
    <n v="3.1813553690527314"/>
    <n v="1.5968710992642485"/>
    <n v="-1.5110853410726151"/>
    <n v="-0.33448398041656091"/>
    <n v="1.0906205225045369"/>
  </r>
  <r>
    <x v="76"/>
    <x v="0"/>
    <s v="Aerospace &amp; Defense"/>
    <n v="55.80929768099621"/>
    <n v="56.94579470139994"/>
    <n v="58.528010356256502"/>
    <n v="46.99225840108523"/>
    <n v="49.569699487467474"/>
    <n v="59.959424496334137"/>
    <n v="57.124386377846292"/>
    <n v="56.210548525470983"/>
    <n v="73.274998963076143"/>
    <n v="55.165273058095089"/>
    <n v="40.261063012476441"/>
    <n v="48.959105433005817"/>
    <n v="53.72684224465381"/>
    <n v="43.368888821074435"/>
    <n v="51.641083281404299"/>
    <n v="62.896016456560716"/>
    <n v="57.552507958255696"/>
    <n v="76.58215900247265"/>
    <n v="2.9457947013999402"/>
    <n v="-4.4719896437434983"/>
    <n v="3.9922584010852304"/>
    <n v="2.5696994874674743"/>
    <n v="2.9594244963341367"/>
    <n v="0.12438637784629236"/>
    <n v="4.2105485254709833"/>
    <n v="5.2749989630761434"/>
    <n v="-0.83472694190491126"/>
    <n v="0.26106301247644126"/>
    <n v="2.9591054330058171"/>
    <n v="1.7268422446538096"/>
    <n v="-4.6311111789255648"/>
    <n v="-3.358916718595701"/>
    <n v="4.8960164565607158"/>
    <n v="-1.4474920417443045"/>
    <n v="-7.4178409975273496"/>
  </r>
  <r>
    <x v="77"/>
    <x v="4"/>
    <s v="Internet &amp; Direct Marketing Retail"/>
    <n v="52.622727920244238"/>
    <n v="63.258721821186796"/>
    <n v="49.532914359143554"/>
    <n v="60.303724077242023"/>
    <n v="40.108804569586582"/>
    <n v="59.320744531798915"/>
    <n v="56.91310854019784"/>
    <n v="45.329436898009064"/>
    <n v="52.734032861828943"/>
    <n v="56.98761105938955"/>
    <n v="52.535380746613058"/>
    <n v="54.008675233285956"/>
    <n v="44.887710915491603"/>
    <n v="46.004461475797136"/>
    <n v="34.779292336579317"/>
    <n v="39.133950078658849"/>
    <n v="72.342645220047089"/>
    <n v="66.405159919295642"/>
    <n v="4.2587218211867963"/>
    <n v="1.5329143591435539"/>
    <n v="1.3037240772420233"/>
    <n v="-0.89119543041341842"/>
    <n v="-4.6792554682010845"/>
    <n v="4.9131085401978396"/>
    <n v="2.3294368980090638"/>
    <n v="3.7340328618289433"/>
    <n v="4.9876110593895504"/>
    <n v="1.5353807466130576"/>
    <n v="-4.9913247667140439"/>
    <n v="-2.1122890845083973"/>
    <n v="1.004461475797136"/>
    <n v="-3.2207076634206828"/>
    <n v="-2.8660499213411512"/>
    <n v="5.3426452200470891"/>
    <n v="4.4051599192956417"/>
  </r>
  <r>
    <x v="78"/>
    <x v="4"/>
    <s v="Auto Parts &amp; Equipment"/>
    <n v="53.989257121424465"/>
    <n v="42.611463247025675"/>
    <n v="53.296997621565353"/>
    <n v="56.570955419927174"/>
    <n v="73.299699295331834"/>
    <n v="54.366563216720387"/>
    <n v="42.221838926443425"/>
    <n v="83.46810194569241"/>
    <n v="37.875025302034821"/>
    <n v="63.533469959481195"/>
    <n v="45.897577945925448"/>
    <n v="64.139061715782518"/>
    <n v="56.863612013214777"/>
    <n v="56.533514949273062"/>
    <n v="49.848188337102016"/>
    <n v="60.262759283086901"/>
    <n v="25.098985831515325"/>
    <n v="51.92955605409373"/>
    <n v="0.61146324702567512"/>
    <n v="-5.7030023784346469"/>
    <n v="0.57095541992717358"/>
    <n v="5.299699295331834"/>
    <n v="1.3665632167203867"/>
    <n v="1.2218389264434251"/>
    <n v="6.4681019456924105"/>
    <n v="-3.1249746979651789"/>
    <n v="4.5334699594811951"/>
    <n v="0.89757794592544826"/>
    <n v="5.1390617157825176"/>
    <n v="1.8636120132147767"/>
    <n v="3.5335149492730622"/>
    <n v="1.848188337102016"/>
    <n v="4.2627592830869006"/>
    <n v="9.8985831515324918E-2"/>
    <n v="2.9295560540937302"/>
  </r>
  <r>
    <x v="79"/>
    <x v="8"/>
    <s v="Office REITs"/>
    <n v="36.854398789744913"/>
    <n v="58.83640336972708"/>
    <n v="50.004308568955004"/>
    <n v="34.526630038345637"/>
    <n v="21.356287134396993"/>
    <n v="41.544454459349524"/>
    <n v="27.32934141586308"/>
    <n v="38.130393224526067"/>
    <n v="44.426997221967177"/>
    <n v="52.451008159866447"/>
    <n v="27.141506563562185"/>
    <n v="32.420346572583519"/>
    <n v="28.812497873300895"/>
    <n v="45.614119114799379"/>
    <n v="22.101180167938775"/>
    <n v="20.286438045427545"/>
    <n v="43.726659670711491"/>
    <n v="37.816207824342783"/>
    <n v="4.8364033697270798"/>
    <n v="2.004308568955004"/>
    <n v="-1.4733699616543632"/>
    <n v="1.3562871343969931"/>
    <n v="1.5444544593495237"/>
    <n v="1.3293414158630803"/>
    <n v="3.1303932245260668"/>
    <n v="3.4269972219671772"/>
    <n v="0.45100815986644704"/>
    <n v="-2.8584934364378149"/>
    <n v="1.4203465725835187"/>
    <n v="-0.18750212669910482"/>
    <n v="1.6141191147993794"/>
    <n v="1.1011801679387752"/>
    <n v="-0.71356195457245519"/>
    <n v="-4.2733403292885086"/>
    <n v="1.8162078243427828"/>
  </r>
  <r>
    <x v="80"/>
    <x v="1"/>
    <s v="Health Care Equipment"/>
    <n v="41.725082998506934"/>
    <n v="39.386314643460167"/>
    <n v="40.073741797913272"/>
    <n v="42.99187304115754"/>
    <n v="46.840131320256255"/>
    <n v="32.144274056654588"/>
    <n v="43.670802185798408"/>
    <n v="38.60461706612314"/>
    <n v="31.212629145295391"/>
    <n v="44.7575337351293"/>
    <n v="44.338313949366324"/>
    <n v="32.497242932193956"/>
    <n v="57.4616435639958"/>
    <n v="45.384879733835589"/>
    <n v="52.384332170354519"/>
    <n v="47.039590189192033"/>
    <n v="40.009985205490089"/>
    <n v="30.528506238401558"/>
    <n v="2.3863146434601674"/>
    <n v="7.3741797913271512E-2"/>
    <n v="2.9918730411575396"/>
    <n v="1.8401313202562548"/>
    <n v="1.1442740566545879"/>
    <n v="2.6708021857984079"/>
    <n v="2.60461706612314"/>
    <n v="-1.7873708547046085"/>
    <n v="1.7575337351293001"/>
    <n v="2.3383139493663236"/>
    <n v="0.49724293219395577"/>
    <n v="3.4616435639957999"/>
    <n v="-1.6151202661644106"/>
    <n v="-1.6156678296454814"/>
    <n v="1.0395901891920332"/>
    <n v="-2.9900147945099107"/>
    <n v="1.5285062384015582"/>
  </r>
  <r>
    <x v="81"/>
    <x v="1"/>
    <s v="Health Care Distributors"/>
    <n v="61.965055058332531"/>
    <n v="44.06898004825613"/>
    <n v="58.694720463426982"/>
    <n v="53.586669032897561"/>
    <n v="43.529258174008341"/>
    <n v="62.822442656524949"/>
    <n v="70.239287107548392"/>
    <n v="66.47486535847446"/>
    <n v="68.133353401004271"/>
    <n v="84.59519230767377"/>
    <n v="65.45630278594561"/>
    <n v="68.335428950187776"/>
    <n v="79.879668361161464"/>
    <n v="46.638475687693969"/>
    <n v="59.653741729753186"/>
    <n v="58.250587929724475"/>
    <n v="59.789886699613518"/>
    <n v="63.257075297758334"/>
    <n v="6.8980048256129578E-2"/>
    <n v="4.6947204634269823"/>
    <n v="2.5866690328975608"/>
    <n v="-2.4707418259916594"/>
    <n v="3.8224426565249487"/>
    <n v="5.2392871075483924"/>
    <n v="3.4748653584744602"/>
    <n v="2.1333534010042712"/>
    <n v="-2.40480769232623"/>
    <n v="1.4563027859456099"/>
    <n v="-5.6645710498122241"/>
    <n v="0.87966836116146396"/>
    <n v="0.63847568769396901"/>
    <n v="3.653741729753186"/>
    <n v="0.25058792972447463"/>
    <n v="3.7898866996135183"/>
    <n v="-5.7429247022416661"/>
  </r>
  <r>
    <x v="82"/>
    <x v="2"/>
    <s v="Semiconductors"/>
    <n v="50.31497810119928"/>
    <n v="44.580385987320547"/>
    <n v="33.516342795850655"/>
    <n v="56.987433737138034"/>
    <n v="38.766958090768583"/>
    <n v="52.940819817423154"/>
    <n v="38.345044998921175"/>
    <n v="51.62223638297661"/>
    <n v="57.756899879451069"/>
    <n v="50.414562802520351"/>
    <n v="55.163301187877053"/>
    <n v="64.672517513468989"/>
    <n v="35.325939163095271"/>
    <n v="63.609958363615675"/>
    <n v="45.173755160139713"/>
    <n v="59.140342213788571"/>
    <n v="62.393991506541823"/>
    <n v="44.944138119490354"/>
    <n v="-1.4196140126794532"/>
    <n v="-0.48365720414934543"/>
    <n v="-1.0125662628619665"/>
    <n v="-1.2330419092314173"/>
    <n v="0.94081981742315435"/>
    <n v="1.3450449989211748"/>
    <n v="-1.3777636170233905"/>
    <n v="-6.2431001205489309"/>
    <n v="-3.5854371974796493"/>
    <n v="4.1633011878770532"/>
    <n v="0.67251751346898914"/>
    <n v="-3.6740608369047294"/>
    <n v="5.6099583636156751"/>
    <n v="0.17375516013971293"/>
    <n v="-1.8596577862114287"/>
    <n v="5.3939915065418234"/>
    <n v="0.9441381194903542"/>
  </r>
  <r>
    <x v="83"/>
    <x v="2"/>
    <s v="Data Processing &amp; Outsourced Services"/>
    <n v="55.187284205579033"/>
    <n v="53.834177511022595"/>
    <n v="69.931663207356479"/>
    <n v="59.393590316961003"/>
    <n v="47.782204201573734"/>
    <n v="76.043779581194627"/>
    <n v="54.320729280205562"/>
    <n v="60.474388761599457"/>
    <n v="61.93424769540178"/>
    <n v="46.890307628470005"/>
    <n v="83.679795670748931"/>
    <n v="56.061811854894181"/>
    <n v="31.739890628277834"/>
    <n v="57.14797049751369"/>
    <n v="47.916585153671981"/>
    <n v="52.153723399266418"/>
    <n v="29.720639044459887"/>
    <n v="49.158327062225347"/>
    <n v="-0.1658224889774047"/>
    <n v="0.93166320735647901"/>
    <n v="1.3935903169610029"/>
    <n v="1.7822042015737338"/>
    <n v="2.0437795811946273"/>
    <n v="2.3207292802055619"/>
    <n v="4.4743887615994566"/>
    <n v="-6.0657523045982202"/>
    <n v="-2.1096923715299951"/>
    <n v="-3.3202043292510695"/>
    <n v="1.0618118548941808"/>
    <n v="0.73989062827783414"/>
    <n v="1.1479704975136897"/>
    <n v="1.9165851536719813"/>
    <n v="1.1537233992664184"/>
    <n v="1.7206390444598867"/>
    <n v="-0.84167293777465346"/>
  </r>
  <r>
    <x v="84"/>
    <x v="9"/>
    <s v="Distillers &amp; Vintners"/>
    <n v="46.516249155664994"/>
    <n v="47.754295171164074"/>
    <n v="31.686461199371667"/>
    <n v="36.062441607388017"/>
    <n v="38.219930652347756"/>
    <n v="43.443532410986748"/>
    <n v="65.407620780870545"/>
    <n v="43.839758358205323"/>
    <n v="44.933275601700721"/>
    <n v="47.108825604058019"/>
    <n v="54.914320246441825"/>
    <n v="50.196807757372042"/>
    <n v="40.510249288087763"/>
    <n v="55.065718126001784"/>
    <n v="57.10939937460423"/>
    <n v="44.699770575681171"/>
    <n v="39.90945125706596"/>
    <n v="49.914377634957276"/>
    <n v="1.754295171164074"/>
    <n v="1.6864611993716672"/>
    <n v="1.062441607388017"/>
    <n v="-0.78006934765224401"/>
    <n v="-3.556467589013252"/>
    <n v="4.4076207808705448"/>
    <n v="0.83975835820532296"/>
    <n v="-3.0667243982992787"/>
    <n v="2.1088256040580191"/>
    <n v="3.9143202464418252"/>
    <n v="2.1968077573720421"/>
    <n v="-2.4897507119122366"/>
    <n v="6.5718126001783617E-2"/>
    <n v="2.1093993746042301"/>
    <n v="-1.3002294243188288"/>
    <n v="-2.0905487429340397"/>
    <n v="-1.0856223650427239"/>
  </r>
  <r>
    <x v="85"/>
    <x v="0"/>
    <s v="Air Freight &amp; Logistics"/>
    <n v="39.127462515490954"/>
    <n v="41.279989767694126"/>
    <n v="49.49999720571271"/>
    <n v="43.320872594045568"/>
    <n v="27.96701734867337"/>
    <n v="32.141787518287323"/>
    <n v="55.08098138288657"/>
    <n v="17.37411065782614"/>
    <n v="38.626456481032896"/>
    <n v="39.602387317668267"/>
    <n v="38.197950246035454"/>
    <n v="32.314771877580874"/>
    <n v="45.337936690837267"/>
    <n v="42.498663507397353"/>
    <n v="37.182904467128616"/>
    <n v="42.656409739449906"/>
    <n v="42.358672377180483"/>
    <n v="39.725953583909288"/>
    <n v="-1.7200102323058744"/>
    <n v="3.4999972057127096"/>
    <n v="-1.6791274059544321"/>
    <n v="1.9670173486733695"/>
    <n v="2.1417875182873232"/>
    <n v="4.08098138288657"/>
    <n v="0.37411065782614017"/>
    <n v="1.6264564810328963"/>
    <n v="-2.397612682331733"/>
    <n v="-0.80204975396454614"/>
    <n v="0.3147718775808741"/>
    <n v="2.3379366908372674"/>
    <n v="2.4986635073973531"/>
    <n v="-1.8170955328713845"/>
    <n v="3.6564097394499058"/>
    <n v="1.3586723771804827"/>
    <n v="-2.2740464160907123"/>
  </r>
  <r>
    <x v="86"/>
    <x v="10"/>
    <s v="Oil &amp; Gas Exploration &amp; Production"/>
    <n v="35.801515458250776"/>
    <n v="43.519173781009307"/>
    <n v="32.622809267625513"/>
    <n v="31.311029325069274"/>
    <n v="28.906721498621664"/>
    <n v="26.061197089812641"/>
    <n v="39.211369331006182"/>
    <n v="34.550922592470236"/>
    <n v="52.391203091146146"/>
    <n v="26.247130898103492"/>
    <n v="40.31610284889679"/>
    <n v="38.007887811025583"/>
    <n v="35.174772339229669"/>
    <n v="25.549637649421271"/>
    <n v="33.716071811818374"/>
    <n v="50.060015299668066"/>
    <n v="36.62066698219023"/>
    <n v="34.359051173148771"/>
    <n v="2.5191737810093073"/>
    <n v="-0.37719073237448697"/>
    <n v="1.3110293250692742"/>
    <n v="0.90672149862166407"/>
    <n v="6.1197089812640826E-2"/>
    <n v="3.2113693310061819"/>
    <n v="2.5509225924702363"/>
    <n v="4.3912030911461457"/>
    <n v="-1.7528691018965077"/>
    <n v="-3.6838971511032099"/>
    <n v="2.0078878110255829"/>
    <n v="-2.8252276607703308"/>
    <n v="-1.4503623505787289"/>
    <n v="0.71607181181837376"/>
    <n v="3.0600152996680663"/>
    <n v="2.6206669821902295"/>
    <n v="2.3590511731487709"/>
  </r>
  <r>
    <x v="87"/>
    <x v="2"/>
    <s v="Application Software"/>
    <n v="54.259381571513408"/>
    <n v="65.261759227427177"/>
    <n v="32.811512312921522"/>
    <n v="58.598987514395965"/>
    <n v="54.416110606379412"/>
    <n v="55.349075087720372"/>
    <n v="54.769467857607637"/>
    <n v="37.712913155610053"/>
    <n v="60.784721605283821"/>
    <n v="47.187692937041177"/>
    <n v="52.743187142498947"/>
    <n v="63.319857026336763"/>
    <n v="50.436792420086938"/>
    <n v="61.55186742647831"/>
    <n v="70.318349887104006"/>
    <n v="47.880540109607054"/>
    <n v="54.589278939570384"/>
    <n v="54.677373459658241"/>
    <n v="4.2617592274271772"/>
    <n v="1.811512312921522"/>
    <n v="-4.4010124856040349"/>
    <n v="-3.5838893936205878"/>
    <n v="2.3490750877203723"/>
    <n v="3.769467857607637"/>
    <n v="0.7129131556100532"/>
    <n v="3.7847216052838206"/>
    <n v="4.1876929370411773"/>
    <n v="-1.2568128575010533"/>
    <n v="-5.6801429736632372"/>
    <n v="2.4367924200869382"/>
    <n v="2.5518674264783101"/>
    <n v="1.3183498871040058"/>
    <n v="0.88054010960705398"/>
    <n v="2.5892789395703844"/>
    <n v="4.6773734596582415"/>
  </r>
  <r>
    <x v="88"/>
    <x v="9"/>
    <s v="Packaged Foods &amp; Meats"/>
    <n v="39.420736530877022"/>
    <n v="41.315477565727903"/>
    <n v="31.107788789598484"/>
    <n v="43.098906584947734"/>
    <n v="19.707767330482888"/>
    <n v="35.328010668861964"/>
    <n v="45.998563001701676"/>
    <n v="34.216697654028408"/>
    <n v="45.475131764353748"/>
    <n v="27.29932289426489"/>
    <n v="42.301510117422602"/>
    <n v="43.303620576653231"/>
    <n v="33.045639333792828"/>
    <n v="27.188595154040765"/>
    <n v="44.338696442748933"/>
    <n v="49.765409515835898"/>
    <n v="63.936680491615839"/>
    <n v="42.724703138831657"/>
    <n v="1.3154775657279032"/>
    <n v="-0.8922112104015163"/>
    <n v="-0.90109341505226581"/>
    <n v="0.70776733048288776"/>
    <n v="0.32801066886196395"/>
    <n v="2.998563001701676"/>
    <n v="1.2166976540284082"/>
    <n v="2.4751317643537476"/>
    <n v="2.2993228942648898"/>
    <n v="3.3015101174226018"/>
    <n v="3.3036205766532305"/>
    <n v="4.5639333792827586E-2"/>
    <n v="1.1885951540407653"/>
    <n v="-3.6613035572510668"/>
    <n v="3.7654095158358984"/>
    <n v="3.9366804916158387"/>
    <n v="3.7247031388316572"/>
  </r>
  <r>
    <x v="89"/>
    <x v="6"/>
    <s v="Consumer Finance"/>
    <n v="38.575299450707071"/>
    <n v="24.563515189547914"/>
    <n v="44.266017169733374"/>
    <n v="39.387262166544723"/>
    <n v="36.607057634742077"/>
    <n v="39.290739976520044"/>
    <n v="41.945940013650215"/>
    <n v="41.406366796116146"/>
    <n v="28.547369330951579"/>
    <n v="27.225210905799333"/>
    <n v="60.37213746166519"/>
    <n v="40.461471163504932"/>
    <n v="24.924789387739139"/>
    <n v="45.539925551395889"/>
    <n v="53.048315829908155"/>
    <n v="42.894549530808952"/>
    <n v="27.043845820649814"/>
    <n v="38.255576732742895"/>
    <n v="1.563515189547914"/>
    <n v="3.2660171697333737"/>
    <n v="-1.6127378334552773"/>
    <n v="1.6070576347420769"/>
    <n v="-0.7092600234799562"/>
    <n v="1.9459400136502154"/>
    <n v="-2.5936332038838543"/>
    <n v="2.5473693309515788"/>
    <n v="0.22521090579933301"/>
    <n v="2.37213746166519"/>
    <n v="1.4614711635049318"/>
    <n v="0.9247893877391391"/>
    <n v="2.5399255513958892"/>
    <n v="3.0483158299081552"/>
    <n v="0.89454953080895194"/>
    <n v="-2.956154179350186"/>
    <n v="-1.7444232672571047"/>
  </r>
  <r>
    <x v="90"/>
    <x v="4"/>
    <s v="Apparel, Accessories &amp; Luxury Goods"/>
    <n v="42.758912102726249"/>
    <n v="43.856789352558899"/>
    <n v="34.275851548547607"/>
    <n v="42.081488857235001"/>
    <n v="40.522576740627535"/>
    <n v="38.566139486629204"/>
    <n v="39.062324803522813"/>
    <n v="34.495546267163235"/>
    <n v="40.457101676876633"/>
    <n v="31.559599974188551"/>
    <n v="46.74393279517934"/>
    <n v="34.238251293637219"/>
    <n v="56.385358979838784"/>
    <n v="55.865380609458335"/>
    <n v="46.473664046492836"/>
    <n v="62.52928048464522"/>
    <n v="32.138806507647885"/>
    <n v="47.649412322097149"/>
    <n v="-3.1432106474411015"/>
    <n v="0.27585154854760674"/>
    <n v="3.0814888572350014"/>
    <n v="-4.4774232593724648"/>
    <n v="-2.4338605133707958"/>
    <n v="1.062324803522813"/>
    <n v="-3.5044537328367653"/>
    <n v="0.45710167687663272"/>
    <n v="-0.44040002581144932"/>
    <n v="-4.2560672048206598"/>
    <n v="2.2382512936372194"/>
    <n v="0.38535897983878442"/>
    <n v="0.8653806094583345"/>
    <n v="3.4736640464928357"/>
    <n v="3.5292804846452199"/>
    <n v="-2.8611934923521147"/>
    <n v="3.6494123220971488"/>
  </r>
  <r>
    <x v="91"/>
    <x v="1"/>
    <s v="Health Care Distributors"/>
    <n v="65.47953283020729"/>
    <n v="57.989786956586428"/>
    <n v="74.616129093231407"/>
    <n v="68.833361151735843"/>
    <n v="79.27384133642316"/>
    <n v="64.394027530476663"/>
    <n v="72.539258635544599"/>
    <n v="63.690734139580144"/>
    <n v="69.643859237901907"/>
    <n v="73.710849447008712"/>
    <n v="64.175306724541798"/>
    <n v="31.696492223350095"/>
    <n v="74.348777799242413"/>
    <n v="45.123799082432804"/>
    <n v="61.243627000650243"/>
    <n v="76.539196783231304"/>
    <n v="65.135160523612853"/>
    <n v="70.197850447973607"/>
    <n v="3.9897869565864283"/>
    <n v="-7.3838709067685926"/>
    <n v="-0.16663884826415654"/>
    <n v="4.2738413364231604"/>
    <n v="-4.6059724695233371"/>
    <n v="5.5392586355445985"/>
    <n v="2.6907341395801438"/>
    <n v="5.643859237901907"/>
    <n v="5.7108494470087123"/>
    <n v="1.1753067245417981"/>
    <n v="-3.303507776649905"/>
    <n v="1.3487777992424128"/>
    <n v="-1.8762009175671963"/>
    <n v="-4.7563729993497574"/>
    <n v="3.5391967832313043"/>
    <n v="3.1351605236128535"/>
    <n v="4.1978504479736074"/>
  </r>
  <r>
    <x v="92"/>
    <x v="4"/>
    <s v="Specialty Stores"/>
    <n v="54.940707742943282"/>
    <n v="46.692508914805806"/>
    <n v="65.144613950218954"/>
    <n v="47.879179309369043"/>
    <n v="37.54414460574656"/>
    <n v="41.849270128155652"/>
    <n v="61.544801462120859"/>
    <n v="67.651171013521974"/>
    <n v="37.552823120041829"/>
    <n v="60.13525840605574"/>
    <n v="55.328122761831551"/>
    <n v="50.822153074433828"/>
    <n v="64.571667756175216"/>
    <n v="38.095007995770629"/>
    <n v="54.447718562523676"/>
    <n v="63.980407165870311"/>
    <n v="64.926967609085935"/>
    <n v="75.826215794308169"/>
    <n v="0.69250891480580634"/>
    <n v="1.1446139502189538"/>
    <n v="-0.12082069063095702"/>
    <n v="-1.4558553942534402"/>
    <n v="1.8492701281556521"/>
    <n v="-5.4551985378791414"/>
    <n v="-5.3488289864780256"/>
    <n v="-1.447176879958171"/>
    <n v="-3.8647415939442595"/>
    <n v="3.3281227618315512"/>
    <n v="0.82215307443382812"/>
    <n v="-2.4283322438247836"/>
    <n v="9.500799577062935E-2"/>
    <n v="2.4477185625236757"/>
    <n v="2.9804071658703108"/>
    <n v="1.9269676090859349"/>
    <n v="4.8262157943081689"/>
  </r>
  <r>
    <x v="93"/>
    <x v="4"/>
    <s v="Hotels, Resorts &amp; Cruise Lines"/>
    <n v="65.687215815504729"/>
    <n v="49.377790408021035"/>
    <n v="70.040068336394981"/>
    <n v="71.482164183168933"/>
    <n v="62.378098333613458"/>
    <n v="69.255565438642776"/>
    <n v="82.711325122202169"/>
    <n v="65.214024389778018"/>
    <n v="61.487551019453818"/>
    <n v="62.88609640131439"/>
    <n v="52.711759362413538"/>
    <n v="68.050124916970077"/>
    <n v="64.810193703505377"/>
    <n v="80.34464311893818"/>
    <n v="52.551969998116761"/>
    <n v="54.517162079146495"/>
    <n v="60.250223707777437"/>
    <n v="88.613908344123004"/>
    <n v="3.3777904080210348"/>
    <n v="6.040068336394981"/>
    <n v="-4.5178358168310666"/>
    <n v="2.3780983336134582"/>
    <n v="1.2555654386427761"/>
    <n v="-1.2886748777978312"/>
    <n v="1.2140243897780181"/>
    <n v="-2.512448980546182"/>
    <n v="-1.1139035986856101"/>
    <n v="-3.2882406375864619"/>
    <n v="5.0124916970077038E-2"/>
    <n v="0.81019370350537656"/>
    <n v="5.3446431189381798"/>
    <n v="1.5519699981167605"/>
    <n v="3.5171620791464946"/>
    <n v="4.2502237077774367"/>
    <n v="6.6139083441230042"/>
  </r>
  <r>
    <x v="94"/>
    <x v="0"/>
    <s v="Construction Machinery &amp; Heavy Trucks"/>
    <n v="49.546594626695011"/>
    <n v="32.418678990449131"/>
    <n v="46.776678287196205"/>
    <n v="58.414948804650201"/>
    <n v="57.655375386820339"/>
    <n v="42.726855527380074"/>
    <n v="39.940161586004514"/>
    <n v="47.602618928994886"/>
    <n v="27.31700678337106"/>
    <n v="40.573992758408608"/>
    <n v="66.703980620606103"/>
    <n v="46.694357760782943"/>
    <n v="41.367449902412112"/>
    <n v="55.599196459514346"/>
    <n v="66.711104824054132"/>
    <n v="42.697456390447151"/>
    <n v="81.646745298187568"/>
    <n v="47.445500344535532"/>
    <n v="1.4186789904491306"/>
    <n v="-3.223321712803795"/>
    <n v="0.41494880465020145"/>
    <n v="1.6553753868203387"/>
    <n v="3.7268555273800743"/>
    <n v="-1.059838413995486"/>
    <n v="1.602618928994886"/>
    <n v="-2.6829932166289403"/>
    <n v="1.5739927584086075"/>
    <n v="5.703980620606103"/>
    <n v="1.6943577607829425"/>
    <n v="3.3674499024121118"/>
    <n v="-0.40080354048565425"/>
    <n v="5.7111048240541322"/>
    <n v="-1.3025436095528491"/>
    <n v="4.6467452981875681"/>
    <n v="2.4455003445355317"/>
  </r>
  <r>
    <x v="95"/>
    <x v="6"/>
    <s v="Financial Exchanges &amp; Data"/>
    <n v="54.438494577411035"/>
    <n v="54.550776439369471"/>
    <n v="52.844937596999415"/>
    <n v="64.714266399683453"/>
    <n v="63.217512454089523"/>
    <n v="70.376188260505501"/>
    <n v="58.646929003291859"/>
    <n v="48.985276638961601"/>
    <n v="59.186317454241077"/>
    <n v="28.291378549676317"/>
    <n v="52.220448527477622"/>
    <n v="50.400720652094613"/>
    <n v="46.816533420306108"/>
    <n v="50.881427198716274"/>
    <n v="63.830991235259056"/>
    <n v="46.004507848918401"/>
    <n v="59.988402478355333"/>
    <n v="54.497793658042006"/>
    <n v="3.5507764393694714"/>
    <n v="3.8449375969994151"/>
    <n v="1.7142663996834528"/>
    <n v="4.2175124540895226"/>
    <n v="0.37618826050550069"/>
    <n v="3.6469290032918593"/>
    <n v="1.9852766389616008"/>
    <n v="4.1863174542410775"/>
    <n v="0.29137854967631682"/>
    <n v="0.22044852747762178"/>
    <n v="0.40072065209461272"/>
    <n v="-4.1834665796938921"/>
    <n v="-5.1185728012837259"/>
    <n v="-3.1690087647409442"/>
    <n v="4.5078489184007253E-3"/>
    <n v="3.9884024783553329"/>
    <n v="1.4977936580420064"/>
  </r>
  <r>
    <x v="96"/>
    <x v="8"/>
    <s v="Real Estate Services"/>
    <n v="38.92690077328087"/>
    <n v="38.56884452369772"/>
    <n v="25.855338419310787"/>
    <n v="29.112939153716134"/>
    <n v="23.836250053964356"/>
    <n v="31.014857089654072"/>
    <n v="30.410856497142277"/>
    <n v="50.226929541163386"/>
    <n v="58.33500147149708"/>
    <n v="30.241356574993013"/>
    <n v="49.182918964739301"/>
    <n v="52.88756178629211"/>
    <n v="57.175356945410556"/>
    <n v="44.224553857798114"/>
    <n v="30.473600287002281"/>
    <n v="45.266475031298199"/>
    <n v="35.104721931747015"/>
    <n v="29.839751016348316"/>
    <n v="0.56884452369772021"/>
    <n v="0.85533841931078669"/>
    <n v="2.1129391537161339"/>
    <n v="-0.16374994603564375"/>
    <n v="1.0148570896540718"/>
    <n v="-2.5891435028577234"/>
    <n v="2.2269295411633863"/>
    <n v="4.3350014714970797"/>
    <n v="-1.7586434250069871"/>
    <n v="3.1829189647393008"/>
    <n v="1.8875617862921104"/>
    <n v="1.1753569454105559"/>
    <n v="3.2245538577981137"/>
    <n v="1.4736002870022809"/>
    <n v="0.26647503129819938"/>
    <n v="1.1047219317470152"/>
    <n v="1.8397510163483162"/>
  </r>
  <r>
    <x v="97"/>
    <x v="3"/>
    <s v="Broadcasting"/>
    <n v="39.03053736194078"/>
    <n v="42.742719409001836"/>
    <n v="37.295819689016817"/>
    <n v="34.614058074488192"/>
    <n v="39.225651868568434"/>
    <n v="44.043827309756296"/>
    <n v="39.383003860620903"/>
    <n v="33.735125752044141"/>
    <n v="47.955871470608578"/>
    <n v="47.581437890247848"/>
    <n v="43.6208250643989"/>
    <n v="42.803485917702794"/>
    <n v="24.161882934733562"/>
    <n v="43.927294656028081"/>
    <n v="39.955048314974974"/>
    <n v="33.810270612767589"/>
    <n v="31.713563201887315"/>
    <n v="36.949249126147052"/>
    <n v="-3.2572805909981639"/>
    <n v="1.2958196890168168"/>
    <n v="-3.3859419255118084"/>
    <n v="2.2256518685684341"/>
    <n v="1.0438273097562956"/>
    <n v="1.383003860620903"/>
    <n v="-2.2648742479558592"/>
    <n v="-2.044128529391422"/>
    <n v="1.5814378902478481"/>
    <n v="3.6208250643989004"/>
    <n v="3.803485917702794"/>
    <n v="0.16188293473356197"/>
    <n v="-7.2705343971918523E-2"/>
    <n v="-2.0449516850250262"/>
    <n v="1.8102706127675887"/>
    <n v="-3.2864367981126854"/>
    <n v="2.9492491261470519"/>
  </r>
  <r>
    <x v="98"/>
    <x v="2"/>
    <s v="Technology Distributors"/>
    <n v="73.099262642493116"/>
    <n v="90.717778819325858"/>
    <n v="79.263484835271086"/>
    <n v="53.323453506501394"/>
    <n v="57.417187673655569"/>
    <n v="83.404993332478455"/>
    <n v="69.990605926218606"/>
    <n v="63.538429071940406"/>
    <n v="64.2270562842549"/>
    <n v="55.878764103054763"/>
    <n v="86.717455343118473"/>
    <n v="81.330809981011001"/>
    <n v="57.370271224026212"/>
    <n v="85.400132045860175"/>
    <n v="72.117365679176501"/>
    <n v="80.050135082059484"/>
    <n v="70.403782061256067"/>
    <n v="91.535759953173908"/>
    <n v="-6.2822211806741421"/>
    <n v="1.2634848352710861"/>
    <n v="-5.6765464934986056"/>
    <n v="4.4171876736555689"/>
    <n v="7.4049933324784547"/>
    <n v="0.99060592621860621"/>
    <n v="2.5384290719404063"/>
    <n v="3.2270562842548998"/>
    <n v="-2.1212358969452367"/>
    <n v="4.7174553431184734"/>
    <n v="1.3308099810110008"/>
    <n v="-2.6297287759737884"/>
    <n v="3.4001320458601754"/>
    <n v="2.1173656791765012"/>
    <n v="5.0501350820594837"/>
    <n v="-1.5962179387439335"/>
    <n v="1.5357599531739083"/>
  </r>
  <r>
    <x v="99"/>
    <x v="7"/>
    <s v="Specialty Chemicals"/>
    <n v="44.33764301479026"/>
    <n v="44.380732238240903"/>
    <n v="38.445552319359031"/>
    <n v="49.847545389771525"/>
    <n v="34.206821031966712"/>
    <n v="34.284541417787985"/>
    <n v="47.811922069542597"/>
    <n v="33.54785205491897"/>
    <n v="51.461771131710186"/>
    <n v="42.89424642493568"/>
    <n v="41.286974418555751"/>
    <n v="39.292775440520835"/>
    <n v="48.479057429734368"/>
    <n v="54.895219753459457"/>
    <n v="60.820401058240492"/>
    <n v="50.668883348756225"/>
    <n v="53.984426490537075"/>
    <n v="27.431209233396672"/>
    <n v="0.38073223824090263"/>
    <n v="2.4455523193590309"/>
    <n v="-3.1524546102284745"/>
    <n v="0.20682103196671164"/>
    <n v="-1.7154585822120154"/>
    <n v="-1.1880779304574034"/>
    <n v="0.5478520549189696"/>
    <n v="4.4617711317101865"/>
    <n v="3.8942464249356803"/>
    <n v="-3.7130255814442492"/>
    <n v="-3.7072245594791653"/>
    <n v="3.4790574297343682"/>
    <n v="2.8952197534594575"/>
    <n v="2.8204010582404919"/>
    <n v="3.6688833487562249"/>
    <n v="1.984426490537075"/>
    <n v="0.43120923339667172"/>
  </r>
  <r>
    <x v="100"/>
    <x v="1"/>
    <s v="Biotechnology"/>
    <n v="40.921291127519602"/>
    <n v="43.543242559672905"/>
    <n v="38.95972875845591"/>
    <n v="48.914988678691373"/>
    <n v="34.631983343982604"/>
    <n v="44.452575922919117"/>
    <n v="34.650652662421727"/>
    <n v="35.897360222226837"/>
    <n v="36.547669869500446"/>
    <n v="41.283676821184365"/>
    <n v="54.987525320734079"/>
    <n v="49.500335298272532"/>
    <n v="36.488041416382551"/>
    <n v="44.875447971831086"/>
    <n v="35.989445486412215"/>
    <n v="28.145363697618535"/>
    <n v="28.170115343744623"/>
    <n v="58.623795793782151"/>
    <n v="2.5432425596729047"/>
    <n v="-1.0402712415440902"/>
    <n v="1.9149886786913726"/>
    <n v="2.6319833439826041"/>
    <n v="2.4525759229191166"/>
    <n v="0.65065266242172726"/>
    <n v="1.8973602222268369"/>
    <n v="-3.4523301304995542"/>
    <n v="0.28367682118436477"/>
    <n v="3.9875253207340791"/>
    <n v="1.5003352982725318"/>
    <n v="-1.5119585836174494"/>
    <n v="-3.1245520281689139"/>
    <n v="1.9894454864122153"/>
    <n v="2.1453636976185351"/>
    <n v="0.170115343744623"/>
    <n v="2.6237957937821506"/>
  </r>
  <r>
    <x v="101"/>
    <x v="1"/>
    <s v="Managed Health Care"/>
    <n v="48.277110698474651"/>
    <n v="57.202432810257228"/>
    <n v="54.19524095774382"/>
    <n v="54.415291110573669"/>
    <n v="54.585633174802773"/>
    <n v="45.407979289812893"/>
    <n v="38.430184947264365"/>
    <n v="30.837603249918406"/>
    <n v="50.642330180232264"/>
    <n v="54.736486744189726"/>
    <n v="32.258032671103365"/>
    <n v="52.913311512256584"/>
    <n v="58.233956870400526"/>
    <n v="45.159079279925912"/>
    <n v="38.938248219423549"/>
    <n v="35.056904936681924"/>
    <n v="48.78474687473016"/>
    <n v="68.913419044751748"/>
    <n v="-3.7975671897427716"/>
    <n v="-0.80475904225617967"/>
    <n v="4.4152911105736692"/>
    <n v="4.5856331748027728"/>
    <n v="-0.59202071018710711"/>
    <n v="1.4301849472643653"/>
    <n v="0.83760324991840562"/>
    <n v="1.6423301802322641"/>
    <n v="4.736486744189726"/>
    <n v="2.2580326711033649"/>
    <n v="-8.6688487743415976E-2"/>
    <n v="1.2339568704005259"/>
    <n v="-4.840920720074088"/>
    <n v="-6.1751780576450699E-2"/>
    <n v="-2.9430950633180757"/>
    <n v="-0.21525312526983953"/>
    <n v="2.9134190447517483"/>
  </r>
  <r>
    <x v="102"/>
    <x v="5"/>
    <s v="Multi-Utilities"/>
    <n v="53.860671894886757"/>
    <n v="46.539423657220297"/>
    <n v="48.253656534499065"/>
    <n v="57.68367092946891"/>
    <n v="65.299961113502718"/>
    <n v="59.16952672399232"/>
    <n v="58.278863584181209"/>
    <n v="65.812947420936979"/>
    <n v="35.69226300073111"/>
    <n v="62.23735165540652"/>
    <n v="69.812207183388864"/>
    <n v="37.7571847413898"/>
    <n v="50.946858524596102"/>
    <n v="47.79700515852123"/>
    <n v="44.043012986244491"/>
    <n v="59.459724572593153"/>
    <n v="48.744532500436364"/>
    <n v="58.103231925965915"/>
    <n v="1.5394236572202971"/>
    <n v="-4.7463434655009351"/>
    <n v="1.6836709294689101"/>
    <n v="5.299961113502718"/>
    <n v="0.16952672399231972"/>
    <n v="-4.7211364158187905"/>
    <n v="0.81294742093697892"/>
    <n v="-3.3077369992688901"/>
    <n v="-3.7626483445934795"/>
    <n v="1.812207183388864"/>
    <n v="1.7571847413897999"/>
    <n v="-5.3141475403897687E-2"/>
    <n v="1.7970051585212303"/>
    <n v="3.0430129862444915"/>
    <n v="-1.5402754274068471"/>
    <n v="0.74453250043636388"/>
    <n v="4.1032319259659147"/>
  </r>
  <r>
    <x v="103"/>
    <x v="3"/>
    <s v="Integrated Telecommunication Services"/>
    <n v="53.723764386901074"/>
    <n v="46.287521108275783"/>
    <n v="57.303231012696493"/>
    <n v="62.572564860043741"/>
    <n v="37.359577662061035"/>
    <n v="44.431933978095138"/>
    <n v="51.934540963894591"/>
    <n v="67.631280387262649"/>
    <n v="57.012681168706997"/>
    <n v="42.666423720314079"/>
    <n v="35.828840890935602"/>
    <n v="52.502480649160319"/>
    <n v="65.712359680010039"/>
    <n v="67.087648733909475"/>
    <n v="67.534045745542514"/>
    <n v="36.662061409410178"/>
    <n v="73.027538731923826"/>
    <n v="47.749263875075698"/>
    <n v="2.2875211082757829"/>
    <n v="-2.696768987303507"/>
    <n v="4.572564860043741"/>
    <n v="2.3595776620610351"/>
    <n v="-2.5680660219048619"/>
    <n v="1.934540963894591"/>
    <n v="4.6312803872626489"/>
    <n v="4.0126811687069974"/>
    <n v="0.66642372031407859"/>
    <n v="0.8288408909356022"/>
    <n v="0.50248064916031865"/>
    <n v="-1.2876403199899613"/>
    <n v="8.7648733909475141E-2"/>
    <n v="2.5340457455425138"/>
    <n v="-2.3379385905898218"/>
    <n v="5.0275387319238263"/>
    <n v="-4.2507361249243019"/>
  </r>
  <r>
    <x v="104"/>
    <x v="1"/>
    <s v="Health Care Technology"/>
    <n v="59.767783649179137"/>
    <n v="46.515763467499291"/>
    <n v="57.385412746621576"/>
    <n v="56.54718611263754"/>
    <n v="65.832379540575403"/>
    <n v="59.431331003002271"/>
    <n v="61.00285386316056"/>
    <n v="75.667423741404974"/>
    <n v="46.218335174163805"/>
    <n v="45.655887100254724"/>
    <n v="56.266068601189218"/>
    <n v="68.394591552009814"/>
    <n v="46.299523125795815"/>
    <n v="71.274871903804211"/>
    <n v="58.666572706953907"/>
    <n v="63.372443958389802"/>
    <n v="61.243335325005098"/>
    <n v="76.278342113577153"/>
    <n v="1.5157634674992906"/>
    <n v="1.3854127466215758"/>
    <n v="1.5471861126375401"/>
    <n v="3.8323795405754026"/>
    <n v="0.43133100300227056"/>
    <n v="-0.99714613683944009"/>
    <n v="1.6674237414049742"/>
    <n v="-4.7816648258361951"/>
    <n v="-0.34411289974527648"/>
    <n v="0.26606860118921816"/>
    <n v="3.394591552009814"/>
    <n v="-1.7004768742041847"/>
    <n v="1.2748719038042111"/>
    <n v="0.66657270695390736"/>
    <n v="3.3724439583898018"/>
    <n v="1.2433353250050985"/>
    <n v="1.2783421135771533"/>
  </r>
  <r>
    <x v="105"/>
    <x v="7"/>
    <s v="Fertilizers &amp; Agricultural Chemicals"/>
    <n v="56.786970829253036"/>
    <n v="63.461545241288235"/>
    <n v="52.480104109788336"/>
    <n v="75.531589618536543"/>
    <n v="54.004064890741354"/>
    <n v="47.955027075250214"/>
    <n v="36.113244495788521"/>
    <n v="59.907565655777915"/>
    <n v="52.430145901809581"/>
    <n v="72.203211319666593"/>
    <n v="45.14099267194527"/>
    <n v="55.588376361800741"/>
    <n v="49.404648941414017"/>
    <n v="37.815766124841133"/>
    <n v="74.437436099245573"/>
    <n v="62.520016003297528"/>
    <n v="47.399545753384238"/>
    <n v="78.985223832725694"/>
    <n v="0.46154524128823482"/>
    <n v="-4.5198958902116644"/>
    <n v="5.5315896185365432"/>
    <n v="4.0648907413540769E-3"/>
    <n v="0.95502707525021435"/>
    <n v="1.1132444957885212"/>
    <n v="2.9075656557779155"/>
    <n v="-0.56985409819041877"/>
    <n v="-3.7967886803334068"/>
    <n v="3.1409926719452699"/>
    <n v="1.5883763618007407"/>
    <n v="-4.5953510585859831"/>
    <n v="2.815766124841133"/>
    <n v="2.4374360992455735"/>
    <n v="0.52001600329752762"/>
    <n v="1.3995457533842384"/>
    <n v="-3.0147761672743059"/>
  </r>
  <r>
    <x v="106"/>
    <x v="6"/>
    <s v="Investment Banking &amp; Brokerage"/>
    <n v="35.734472067525154"/>
    <n v="41.5912060415517"/>
    <n v="31.047707033338483"/>
    <n v="46.923606533800211"/>
    <n v="35.139135472299451"/>
    <n v="31.674227912357452"/>
    <n v="27.357035055420976"/>
    <n v="40.131265413088563"/>
    <n v="39.262126541987563"/>
    <n v="41.125111844741291"/>
    <n v="27.104790790868282"/>
    <n v="48.451637669261302"/>
    <n v="17.629675959181704"/>
    <n v="49.076464345358538"/>
    <n v="23.694933220631189"/>
    <n v="36.307844225986877"/>
    <n v="32.093692091593965"/>
    <n v="38.875564996460128"/>
    <n v="-4.4087939584482996"/>
    <n v="-0.95229296666151697"/>
    <n v="2.9236065338002106"/>
    <n v="3.1391354722994507"/>
    <n v="-0.32577208764254806"/>
    <n v="2.357035055420976"/>
    <n v="1.1312654130885633"/>
    <n v="1.2621265419875627"/>
    <n v="0.12511184474129067"/>
    <n v="2.1047907908682824"/>
    <n v="3.4516376692613022"/>
    <n v="-1.3703240408182964"/>
    <n v="3.0764643453585379"/>
    <n v="1.6949332206311887"/>
    <n v="2.3078442259868766"/>
    <n v="9.3692091593965188E-2"/>
    <n v="2.8755649964601275"/>
  </r>
  <r>
    <x v="107"/>
    <x v="3"/>
    <s v="Cable &amp; Satellite"/>
    <n v="47.912861895829316"/>
    <n v="48.265903740425742"/>
    <n v="44.187851942318623"/>
    <n v="48.030985817238914"/>
    <n v="37.873514197846646"/>
    <n v="49.985578171062201"/>
    <n v="65.519097794128371"/>
    <n v="42.601688802807104"/>
    <n v="55.793498231890652"/>
    <n v="61.19301695077101"/>
    <n v="53.445376228446364"/>
    <n v="41.893734170467866"/>
    <n v="52.262901407061015"/>
    <n v="32.863002702099728"/>
    <n v="64.843655674330904"/>
    <n v="29.765305961142548"/>
    <n v="44.490870728907382"/>
    <n v="41.502669708153391"/>
    <n v="1.2659037404257418"/>
    <n v="1.1878519423186233"/>
    <n v="2.0309858172389141"/>
    <n v="-4.1264858021533541"/>
    <n v="-4.0144218289377989"/>
    <n v="1.5190977941283705"/>
    <n v="-2.3983111971928963"/>
    <n v="-5.2065017681093479"/>
    <n v="1.1930169507710104"/>
    <n v="-2.5546237715536364"/>
    <n v="2.8937341704678659"/>
    <n v="1.2629014070610154"/>
    <n v="2.8630027020997275"/>
    <n v="2.843655674330904"/>
    <n v="-1.2346940388574517"/>
    <n v="-2.5091292710926183"/>
    <n v="-4.4973302918466089"/>
  </r>
  <r>
    <x v="108"/>
    <x v="10"/>
    <s v="Integrated Oil &amp; Gas"/>
    <n v="64.73354783907277"/>
    <n v="70.107839359571329"/>
    <n v="45.939424937630079"/>
    <n v="67.408393045840342"/>
    <n v="69.935358887649443"/>
    <n v="61.3306314984709"/>
    <n v="52.159790577476024"/>
    <n v="61.966602318577543"/>
    <n v="48.287220263102249"/>
    <n v="69.232599522381634"/>
    <n v="69.537926767844382"/>
    <n v="64.142186053845279"/>
    <n v="71.092403837946762"/>
    <n v="57.490079583333006"/>
    <n v="79.869708942668026"/>
    <n v="79.486351684179397"/>
    <n v="58.982831513849568"/>
    <n v="73.500964469871221"/>
    <n v="4.1078393595713294"/>
    <n v="-2.0605750623699208"/>
    <n v="-2.5916069541596585"/>
    <n v="2.9353588876494427"/>
    <n v="3.3306314984709005"/>
    <n v="3.1597905774760235"/>
    <n v="4.966602318577543"/>
    <n v="4.2872202631022489"/>
    <n v="1.2325995223816335"/>
    <n v="-2.4620732321556176"/>
    <n v="4.142186053845279"/>
    <n v="1.0924038379467618"/>
    <n v="2.4900795833330065"/>
    <n v="-1.1302910573319735"/>
    <n v="4.4863516841793967"/>
    <n v="2.9828315138495682"/>
    <n v="2.5009644698712208"/>
  </r>
  <r>
    <x v="109"/>
    <x v="4"/>
    <s v="Restaurants"/>
    <n v="44.514461941877428"/>
    <n v="43.20561277113309"/>
    <n v="49.193754883530978"/>
    <n v="50.126593545062839"/>
    <n v="52.916637145603431"/>
    <n v="50.163596986804038"/>
    <n v="36.630715165948423"/>
    <n v="31.197793812383285"/>
    <n v="44.988741208882573"/>
    <n v="48.996809212326426"/>
    <n v="34.837009899511983"/>
    <n v="35.269491561875959"/>
    <n v="34.621124608665873"/>
    <n v="47.485910317928806"/>
    <n v="41.595239404648865"/>
    <n v="39.292999130258288"/>
    <n v="59.219413141255352"/>
    <n v="57.004410216096225"/>
    <n v="3.2056127711330902"/>
    <n v="4.1937548835309784"/>
    <n v="0.12659354506283904"/>
    <n v="3.9166371456034312"/>
    <n v="4.1635969868040377"/>
    <n v="0.63071516594842336"/>
    <n v="-1.802206187616715"/>
    <n v="0.98874120888257266"/>
    <n v="1.9968092123264256"/>
    <n v="1.8370098995119832"/>
    <n v="1.2694915618759595"/>
    <n v="2.6211246086658733"/>
    <n v="3.4859103179288056"/>
    <n v="-0.40476059535113507"/>
    <n v="3.2929991302582877"/>
    <n v="1.2194131412553517"/>
    <n v="4.0044102160962254"/>
  </r>
  <r>
    <x v="110"/>
    <x v="6"/>
    <s v="Property &amp; Casualty Insurance"/>
    <n v="44.788524085800177"/>
    <n v="37.531735294444417"/>
    <n v="44.268121293400363"/>
    <n v="45.932840941540142"/>
    <n v="49.102081361089716"/>
    <n v="30.794481399516144"/>
    <n v="59.962998502907482"/>
    <n v="39.624978019298453"/>
    <n v="58.239472943445755"/>
    <n v="26.04327770570033"/>
    <n v="65.104188362819841"/>
    <n v="24.3712242103792"/>
    <n v="41.706785925840123"/>
    <n v="51.439329442382821"/>
    <n v="55.604740269851938"/>
    <n v="39.57023521182694"/>
    <n v="39.097575127593963"/>
    <n v="53.010843446565325"/>
    <n v="2.5317352944444167"/>
    <n v="3.2681212934003625"/>
    <n v="-6.715905845985759E-2"/>
    <n v="3.1020813610897164"/>
    <n v="-3.2055186004838561"/>
    <n v="0.96299850290748168"/>
    <n v="1.6249780192984531"/>
    <n v="5.2394729434457545"/>
    <n v="1.04327770570033"/>
    <n v="5.1041883628198406"/>
    <n v="1.3712242103792001"/>
    <n v="3.7067859258401228"/>
    <n v="0.4393294423828209"/>
    <n v="2.6047402698519377"/>
    <n v="-0.42976478817305974"/>
    <n v="-1.9024248724060371"/>
    <n v="4.0108434465653247"/>
  </r>
  <r>
    <x v="111"/>
    <x v="9"/>
    <s v="Household Products"/>
    <n v="53.94352184455898"/>
    <n v="57.452240206834759"/>
    <n v="61.427719000467171"/>
    <n v="69.712847457943937"/>
    <n v="48.382621838224594"/>
    <n v="40.394938831737868"/>
    <n v="43.693135163350973"/>
    <n v="39.880406560201948"/>
    <n v="49.894472115970167"/>
    <n v="47.972826081480157"/>
    <n v="48.916264170155671"/>
    <n v="65.473927088948457"/>
    <n v="64.28728444248722"/>
    <n v="64.807652549308827"/>
    <n v="68.614513128600947"/>
    <n v="51.882129003494072"/>
    <n v="62.11825229503043"/>
    <n v="32.128641423265456"/>
    <n v="-1.5477597931652411"/>
    <n v="1.4277190004671709"/>
    <n v="5.712847457943937"/>
    <n v="2.3826218382245941"/>
    <n v="-1.6050611682621323"/>
    <n v="-1.3068648366490265"/>
    <n v="-4.1195934397980523"/>
    <n v="-4.1055278840298328"/>
    <n v="3.9728260814801573"/>
    <n v="1.9162641701556709"/>
    <n v="-5.5260729110515427"/>
    <n v="-2.7127155575127802"/>
    <n v="0.80765254930882691"/>
    <n v="5.6145131286009473"/>
    <n v="-3.1178709965059284"/>
    <n v="3.1182522950304303"/>
    <n v="0.12864142326545647"/>
  </r>
  <r>
    <x v="112"/>
    <x v="1"/>
    <s v="Managed Health Care"/>
    <n v="46.252802173601907"/>
    <n v="42.386609251240046"/>
    <n v="40.864816504192312"/>
    <n v="53.363581576738881"/>
    <n v="44.941392168828962"/>
    <n v="62.085506110565227"/>
    <n v="50.787527811265377"/>
    <n v="40.46195065802123"/>
    <n v="49.352489462363536"/>
    <n v="48.082520469741112"/>
    <n v="56.826222724966833"/>
    <n v="60.629728124347658"/>
    <n v="43.313212512115811"/>
    <n v="42.114805764125343"/>
    <n v="43.110921176945034"/>
    <n v="28.858980203571505"/>
    <n v="31.12019633096623"/>
    <n v="47.997176101237464"/>
    <n v="0.38660925124004564"/>
    <n v="0.86481650419231215"/>
    <n v="4.3635815767388806"/>
    <n v="3.9413921688289619"/>
    <n v="8.5506110565226834E-2"/>
    <n v="1.7875278112653774"/>
    <n v="-2.5380493419787697"/>
    <n v="4.3524894623635362"/>
    <n v="-4.9174795302588876"/>
    <n v="-4.1737772750331672"/>
    <n v="4.6297281243476576"/>
    <n v="-3.6867874878841889"/>
    <n v="1.114805764125343"/>
    <n v="-3.889078823054966"/>
    <n v="-0.14101979642849471"/>
    <n v="-2.8798036690337696"/>
    <n v="2.9971761012374643"/>
  </r>
  <r>
    <x v="113"/>
    <x v="10"/>
    <s v="Oil &amp; Gas Exploration &amp; Production"/>
    <n v="62.498499229362459"/>
    <n v="62.127751384571276"/>
    <n v="47.340014225752242"/>
    <n v="58.589188303164747"/>
    <n v="72.552312523771022"/>
    <n v="80.129596523607802"/>
    <n v="43.43154856823385"/>
    <n v="53.58942957426553"/>
    <n v="41.119000045545803"/>
    <n v="69.871367928122339"/>
    <n v="54.918374004684175"/>
    <n v="54.761010343300121"/>
    <n v="61.485104549298434"/>
    <n v="92.658738512208629"/>
    <n v="62.331453319539541"/>
    <n v="63.207639491205441"/>
    <n v="80.193109151451267"/>
    <n v="64.168848450439668"/>
    <n v="1.1277513845712761"/>
    <n v="3.3400142257522418"/>
    <n v="4.5891883031647467"/>
    <n v="3.5523125237710218"/>
    <n v="6.1295965236078018"/>
    <n v="2.4315485682338505"/>
    <n v="0.58942957426553022"/>
    <n v="-0.88099995445419665"/>
    <n v="1.8713679281223392"/>
    <n v="2.9183740046841748"/>
    <n v="4.7610103433001214"/>
    <n v="-1.5148954507015659"/>
    <n v="5.6587385122086289"/>
    <n v="-4.6685466804604587"/>
    <n v="5.2076394912054411"/>
    <n v="6.1931091514512673"/>
    <n v="0.16884845043966834"/>
  </r>
  <r>
    <x v="114"/>
    <x v="6"/>
    <s v="Property &amp; Casualty Insurance"/>
    <n v="43.357209610260384"/>
    <n v="43.921714272719747"/>
    <n v="43.321468049377181"/>
    <n v="44.193821999719759"/>
    <n v="39.7236190177114"/>
    <n v="39.269463276765975"/>
    <n v="43.561039093364094"/>
    <n v="30.441579658129214"/>
    <n v="50.948399404525055"/>
    <n v="53.080051985689167"/>
    <n v="56.687580878107767"/>
    <n v="40.301892413145573"/>
    <n v="41.504712926943988"/>
    <n v="58.011204043944716"/>
    <n v="51.528417512549588"/>
    <n v="42.491615479728523"/>
    <n v="25.481924492506483"/>
    <n v="32.604058869498232"/>
    <n v="0.92171427271974693"/>
    <n v="3.3214680493771809"/>
    <n v="1.1938219997197592"/>
    <n v="-0.27638098228860031"/>
    <n v="3.2694632767659755"/>
    <n v="1.5610390933640943"/>
    <n v="2.4415796581292142"/>
    <n v="-3.0516005954749446"/>
    <n v="3.0800519856891668"/>
    <n v="3.6875808781077666"/>
    <n v="-2.6981075868544266"/>
    <n v="-2.4952870730560122"/>
    <n v="1.0112040439447156"/>
    <n v="2.5284175125495878"/>
    <n v="3.491615479728523"/>
    <n v="-0.51807550749351705"/>
    <n v="-3.3959411305017682"/>
  </r>
  <r>
    <x v="115"/>
    <x v="0"/>
    <s v="Diversified Support Services"/>
    <n v="39.94859846923012"/>
    <n v="31.057325251037547"/>
    <n v="53.101660244104401"/>
    <n v="40.515661910195043"/>
    <n v="39.724832203634961"/>
    <n v="27.062747839135763"/>
    <n v="22.788430493993012"/>
    <n v="32.65953158248923"/>
    <n v="48.691220700442528"/>
    <n v="51.382509993232233"/>
    <n v="42.635341348610162"/>
    <n v="40.21189186411894"/>
    <n v="45.908638379607225"/>
    <n v="40.672810537080714"/>
    <n v="39.275915522580533"/>
    <n v="39.608935494758256"/>
    <n v="32.788815121042788"/>
    <n v="51.039905490848625"/>
    <n v="5.732525103754682E-2"/>
    <n v="3.1016602441044014"/>
    <n v="2.5156619101950426"/>
    <n v="-1.2751677963650394"/>
    <n v="1.0627478391357634"/>
    <n v="-2.2115695060069882"/>
    <n v="-0.34046841751077039"/>
    <n v="2.6912207004425284"/>
    <n v="3.3825099932322331"/>
    <n v="3.6353413486101616"/>
    <n v="2.2118918641189396"/>
    <n v="2.9086383796072255"/>
    <n v="-2.3271894629192857"/>
    <n v="-3.724084477419467"/>
    <n v="-4.3910645052417436"/>
    <n v="1.7888151210427878"/>
    <n v="2.0399054908486249"/>
  </r>
  <r>
    <x v="116"/>
    <x v="2"/>
    <s v="Communications Equipment"/>
    <n v="51.361349440346444"/>
    <n v="61.358886385274701"/>
    <n v="39.729984649310829"/>
    <n v="34.806341481920576"/>
    <n v="60.440310438305936"/>
    <n v="47.189863507890117"/>
    <n v="63.720503085909968"/>
    <n v="64.727800438233899"/>
    <n v="42.995446201342517"/>
    <n v="56.714378610460336"/>
    <n v="46.100108827193594"/>
    <n v="62.011788216275512"/>
    <n v="48.537753601078265"/>
    <n v="54.665453445586692"/>
    <n v="55.9574652128547"/>
    <n v="58.287989967439202"/>
    <n v="37.230898686227526"/>
    <n v="38.66796773058519"/>
    <n v="5.3588863852747011"/>
    <n v="-4.2700153506891709"/>
    <n v="0.80634148192057609"/>
    <n v="0.44031043830593575"/>
    <n v="-0.81013649210988348"/>
    <n v="1.7205030859099679"/>
    <n v="5.7278004382338992"/>
    <n v="1.9954462013425172"/>
    <n v="3.7143786104603365"/>
    <n v="2.1001088271935942"/>
    <n v="2.0117882162755123"/>
    <n v="-0.46224639892173514"/>
    <n v="0.66545344558669228"/>
    <n v="3.9574652128547001"/>
    <n v="2.2879899674392021"/>
    <n v="2.2308986862275262"/>
    <n v="1.6679677305851897"/>
  </r>
  <r>
    <x v="117"/>
    <x v="6"/>
    <s v="Diversified Banks"/>
    <n v="59.546624710692932"/>
    <n v="70.317478323438039"/>
    <n v="52.645148779365165"/>
    <n v="66.584328742020531"/>
    <n v="57.09285703649585"/>
    <n v="60.01900135094909"/>
    <n v="44.775510799072336"/>
    <n v="76.496371421332398"/>
    <n v="86.800409136532977"/>
    <n v="48.855991684211659"/>
    <n v="58.671129872840879"/>
    <n v="70.034944325603576"/>
    <n v="43.65161958563823"/>
    <n v="62.200804912168188"/>
    <n v="66.114508933856001"/>
    <n v="61.379948541173349"/>
    <n v="53.914700232033645"/>
    <n v="32.737866405048052"/>
    <n v="-0.6825216765619615"/>
    <n v="-4.3548512206348349"/>
    <n v="-0.41567125797946858"/>
    <n v="4.0928570364958503"/>
    <n v="-4.9809986490509104"/>
    <n v="1.775510799072336"/>
    <n v="1.4963714213323982"/>
    <n v="6.8004091365329771"/>
    <n v="1.8559916842116593"/>
    <n v="1.6711298728408792"/>
    <n v="5.0349443256035755"/>
    <n v="-0.34838041436177036"/>
    <n v="5.2008049121681879"/>
    <n v="0.11450893385600125"/>
    <n v="2.3799485411733485"/>
    <n v="1.9147002320336455"/>
    <n v="1.7378664050480523"/>
  </r>
  <r>
    <x v="118"/>
    <x v="6"/>
    <s v="Regional Banks"/>
    <n v="41.30702667453825"/>
    <n v="49.3818644157368"/>
    <n v="41.136128808783027"/>
    <n v="47.960763930798194"/>
    <n v="45.049336770587175"/>
    <n v="35.223069919409561"/>
    <n v="62.685565038154223"/>
    <n v="29.644548473477649"/>
    <n v="49.921796865589975"/>
    <n v="45.4324274306436"/>
    <n v="35.037816170152823"/>
    <n v="29.236403093726821"/>
    <n v="44.708279336288498"/>
    <n v="27.35420512880934"/>
    <n v="39.52241099884305"/>
    <n v="40.849188293077155"/>
    <n v="37.781632711264045"/>
    <n v="41.294016081808429"/>
    <n v="1.3818644157367999"/>
    <n v="3.1361288087830275"/>
    <n v="-1.0392360692018059"/>
    <n v="1.0493367705871748"/>
    <n v="-0.77693008059043933"/>
    <n v="5.6855650381542233"/>
    <n v="-0.35545152652235146"/>
    <n v="-4.0782031344100247"/>
    <n v="-0.56757256935640044"/>
    <n v="3.7816170152822792E-2"/>
    <n v="-2.7635969062731789"/>
    <n v="-1.2917206637115015"/>
    <n v="-1.6457948711906596"/>
    <n v="-3.4775890011569501"/>
    <n v="1.8491882930771553"/>
    <n v="-3.2183672887359549"/>
    <n v="3.2940160818084294"/>
  </r>
  <r>
    <x v="119"/>
    <x v="2"/>
    <s v="Application Software"/>
    <n v="54.269981080160541"/>
    <n v="52.782647013032204"/>
    <n v="78.234827931825834"/>
    <n v="57.473321056680334"/>
    <n v="53.176432206278811"/>
    <n v="35.333663915182839"/>
    <n v="56.626415728141907"/>
    <n v="68.201012014546606"/>
    <n v="46.308963731115213"/>
    <n v="48.224229265159281"/>
    <n v="43.191015018250468"/>
    <n v="77.224430029277613"/>
    <n v="33.018152175463726"/>
    <n v="54.824036274286783"/>
    <n v="52.063117515855041"/>
    <n v="58.333680354052973"/>
    <n v="59.621069376996466"/>
    <n v="47.952664756583026"/>
    <n v="-5.2173529869677964"/>
    <n v="2.2348279318258335"/>
    <n v="1.4733210566803336"/>
    <n v="-5.8235677937211889"/>
    <n v="-2.6663360848171607"/>
    <n v="-3.3735842718580926"/>
    <n v="3.2010120145466061"/>
    <n v="-4.6910362688847869"/>
    <n v="4.2242292651592805"/>
    <n v="-3.808984981749532"/>
    <n v="5.2244300292776131"/>
    <n v="1.8152175463725939E-2"/>
    <n v="-1.1759637257132169"/>
    <n v="2.0631175158550406"/>
    <n v="-3.6663196459470271"/>
    <n v="-1.3789306230035336"/>
    <n v="-3.047335243416974"/>
  </r>
  <r>
    <x v="120"/>
    <x v="9"/>
    <s v="Household Products"/>
    <n v="39.436676618605354"/>
    <n v="48.979582927255699"/>
    <n v="37.11896069141352"/>
    <n v="40.848757486809021"/>
    <n v="34.492102681689225"/>
    <n v="50.816603120172033"/>
    <n v="48.545103469013746"/>
    <n v="42.806856419830588"/>
    <n v="38.993456945921373"/>
    <n v="29.830184963102639"/>
    <n v="27.525822300827112"/>
    <n v="29.636532928343691"/>
    <n v="39.488772863013011"/>
    <n v="33.175357888524331"/>
    <n v="27.239753649664415"/>
    <n v="44.888872284734205"/>
    <n v="57.141309870520644"/>
    <n v="38.895472025455732"/>
    <n v="1.9795829272556986"/>
    <n v="-1.8810393085864803"/>
    <n v="1.8487574868090206"/>
    <n v="1.4921026816892251"/>
    <n v="1.816603120172033"/>
    <n v="3.5451034690137462"/>
    <n v="1.8068564198305879"/>
    <n v="-3.0065430540786267"/>
    <n v="-3.1698150368973614"/>
    <n v="-1.4741776991728877"/>
    <n v="-0.36346707165630932"/>
    <n v="3.4887728630130113"/>
    <n v="-2.8246421114756686"/>
    <n v="-2.760246350335585"/>
    <n v="3.8888722847342052"/>
    <n v="4.1413098705206437"/>
    <n v="0.89547202545573157"/>
  </r>
  <r>
    <x v="121"/>
    <x v="6"/>
    <s v="Financial Exchanges &amp; Data"/>
    <n v="50.663747484151799"/>
    <n v="47.862536373915795"/>
    <n v="59.581735345741208"/>
    <n v="47.03960008699115"/>
    <n v="50.202533543061158"/>
    <n v="39.720085579340683"/>
    <n v="55.665531062517928"/>
    <n v="61.222176025537522"/>
    <n v="63.899047458215009"/>
    <n v="43.628494208130419"/>
    <n v="41.964605779486888"/>
    <n v="53.261942701739891"/>
    <n v="48.813923526306326"/>
    <n v="49.931386363828722"/>
    <n v="35.218884568274824"/>
    <n v="62.03661742293589"/>
    <n v="46.980775751452377"/>
    <n v="54.253831433104786"/>
    <n v="-3.1374636260842053"/>
    <n v="1.5817353457412082"/>
    <n v="-3.9603999130088496"/>
    <n v="0.20253354306115767"/>
    <n v="0.72008557934068307"/>
    <n v="4.6655310625179283"/>
    <n v="1.2221760255375216"/>
    <n v="4.8990474582150085"/>
    <n v="-1.3715057918695805"/>
    <n v="2.9646057794868881"/>
    <n v="2.2619427017398905"/>
    <n v="-5.1860764736936744"/>
    <n v="-6.8613636171278358E-2"/>
    <n v="-0.78111543172517628"/>
    <n v="3.0366174229358904"/>
    <n v="0.98077575145237716"/>
    <n v="3.2538314331047857"/>
  </r>
  <r>
    <x v="122"/>
    <x v="5"/>
    <s v="Multi-Utilities"/>
    <n v="59.330068978712688"/>
    <n v="80.448763606706919"/>
    <n v="79.135509375563629"/>
    <n v="46.080196753275636"/>
    <n v="44.318174761287047"/>
    <n v="65.905529768463992"/>
    <n v="71.286616288489483"/>
    <n v="57.747911501620855"/>
    <n v="73.118684670510348"/>
    <n v="59.915539009687336"/>
    <n v="76.43380998790964"/>
    <n v="48.685370539861395"/>
    <n v="50.355396472278137"/>
    <n v="53.7927040821641"/>
    <n v="55.546981489611944"/>
    <n v="39.263869068607804"/>
    <n v="49.105014704127782"/>
    <n v="57.471100557949569"/>
    <n v="5.4487636067069189"/>
    <n v="1.135509375563629"/>
    <n v="3.0801967532756365"/>
    <n v="2.3181747612870467"/>
    <n v="3.9055297684639925"/>
    <n v="2.2866162884894834"/>
    <n v="-2.2520884983791447"/>
    <n v="2.1186846705103477"/>
    <n v="-4.0844609903126639"/>
    <n v="-6.5661900120903596"/>
    <n v="2.6853705398613954"/>
    <n v="1.3553964722781373"/>
    <n v="3.7927040821641"/>
    <n v="0.54698148961194448"/>
    <n v="-0.73613093139219643"/>
    <n v="-4.8949852958722175"/>
    <n v="3.4711005579495691"/>
  </r>
  <r>
    <x v="123"/>
    <x v="9"/>
    <s v="Soft Drinks"/>
    <n v="62.231865016561351"/>
    <n v="57.327287662274365"/>
    <n v="74.161547233027505"/>
    <n v="55.865096793630386"/>
    <n v="70.527139305787145"/>
    <n v="73.907671133665829"/>
    <n v="45.931515354918339"/>
    <n v="54.957325760469431"/>
    <n v="56.136584400529344"/>
    <n v="71.40206262945685"/>
    <n v="64.763577683998349"/>
    <n v="50.629775337979204"/>
    <n v="47.248453748473814"/>
    <n v="51.453737931217837"/>
    <n v="62.696463869534476"/>
    <n v="80.797039610712631"/>
    <n v="64.521465718598932"/>
    <n v="75.614961107268442"/>
    <n v="3.3272876622743652"/>
    <n v="4.1615472330275054"/>
    <n v="-0.13490320636961428"/>
    <n v="3.527139305787145"/>
    <n v="-9.2328866334170812E-2"/>
    <n v="-3.0684846450816607"/>
    <n v="-5.0426742395305695"/>
    <n v="0.13658440052934395"/>
    <n v="4.4020626294568501"/>
    <n v="0.76357768399834924"/>
    <n v="-1.3702246620207958"/>
    <n v="0.24845374847381407"/>
    <n v="4.4537379312178373"/>
    <n v="2.696463869534476"/>
    <n v="4.7970396107126305"/>
    <n v="5.5214657185989324"/>
    <n v="-0.38503889273155778"/>
  </r>
  <r>
    <x v="124"/>
    <x v="2"/>
    <s v="IT Consulting &amp; Other Services"/>
    <n v="48.591282793766482"/>
    <n v="54.932905151549846"/>
    <n v="46.677094894511548"/>
    <n v="17.943672950340996"/>
    <n v="29.797221697743339"/>
    <n v="57.472440981146235"/>
    <n v="40.705080798752832"/>
    <n v="44.609307456083918"/>
    <n v="52.690608931215777"/>
    <n v="36.633499620257652"/>
    <n v="62.135100149310091"/>
    <n v="42.55075285156969"/>
    <n v="40.273603926171567"/>
    <n v="60.372659711541537"/>
    <n v="49.403733524334896"/>
    <n v="52.919323508031034"/>
    <n v="65.719270043529036"/>
    <n v="71.215531297940032"/>
    <n v="2.9329051515498463"/>
    <n v="3.6770948945115478"/>
    <n v="0.94367295034099641"/>
    <n v="0.79722169774333906"/>
    <n v="4.4724409811462351"/>
    <n v="0.70508079875283158"/>
    <n v="-0.39069254391608155"/>
    <n v="2.6906089312157775"/>
    <n v="1.6334996202576519"/>
    <n v="-5.864899850689909"/>
    <n v="3.5507528515696904"/>
    <n v="2.2736039261715675"/>
    <n v="1.3726597115415373"/>
    <n v="-1.5962664756651037"/>
    <n v="3.9193235080310345"/>
    <n v="4.7192700435290362"/>
    <n v="4.2155312979400321"/>
  </r>
  <r>
    <x v="125"/>
    <x v="9"/>
    <s v="Household Products"/>
    <n v="41.699432083747446"/>
    <n v="39.704249964178373"/>
    <n v="36.143924592342891"/>
    <n v="26.674561178638541"/>
    <n v="36.341399233645873"/>
    <n v="34.43076337433267"/>
    <n v="47.69542129055985"/>
    <n v="49.779235676102211"/>
    <n v="45.234450615065334"/>
    <n v="31.274563662792822"/>
    <n v="49.729220866861802"/>
    <n v="57.072114242002641"/>
    <n v="38.530087318416243"/>
    <n v="32.557917329357181"/>
    <n v="52.395269574221231"/>
    <n v="50.574613988553558"/>
    <n v="36.305898660367333"/>
    <n v="44.446653856267993"/>
    <n v="-1.2957500358216265"/>
    <n v="-1.8560754076571087"/>
    <n v="-1.325438821361459"/>
    <n v="-1.6586007663541267"/>
    <n v="0.43076337433267042"/>
    <n v="2.6954212905598496"/>
    <n v="0.77923567610221056"/>
    <n v="-1.7655493849346655"/>
    <n v="-2.7254363372071779"/>
    <n v="-1.2707791331381983"/>
    <n v="1.072114242002641"/>
    <n v="2.5300873184162427"/>
    <n v="-2.4420826706428187"/>
    <n v="-2.6047304257787687"/>
    <n v="2.5746139885535584"/>
    <n v="-0.69410133963266674"/>
    <n v="0.44665385626799292"/>
  </r>
  <r>
    <x v="126"/>
    <x v="3"/>
    <s v="Cable &amp; Satellite"/>
    <n v="50.009851383736773"/>
    <n v="37.501558586936063"/>
    <n v="60.178429834802465"/>
    <n v="29.065808564929437"/>
    <n v="55.639004067334476"/>
    <n v="65.759215461125464"/>
    <n v="60.664480245305384"/>
    <n v="66.118284039253922"/>
    <n v="69.806657363095667"/>
    <n v="57.179635149199505"/>
    <n v="46.984073929919063"/>
    <n v="55.300456526870384"/>
    <n v="43.752689781267414"/>
    <n v="48.068278829705264"/>
    <n v="50.919512978817494"/>
    <n v="37.021947710796169"/>
    <n v="24.750418751872406"/>
    <n v="41.45702170229454"/>
    <n v="-3.4984414130639365"/>
    <n v="2.1784298348024649"/>
    <n v="-0.9341914350705629"/>
    <n v="4.6390040673344757"/>
    <n v="4.7592154611254642"/>
    <n v="3.6644802453053842"/>
    <n v="3.1182840392539219"/>
    <n v="1.8066573630956668"/>
    <n v="2.1796351491995054"/>
    <n v="0.98407392991906306"/>
    <n v="2.3004565268703843"/>
    <n v="3.7526897812674136"/>
    <n v="6.8278829705263888E-2"/>
    <n v="-8.0487021182506169E-2"/>
    <n v="2.1947710796169417E-2"/>
    <n v="-2.2495812481275941"/>
    <n v="0.45702170229453998"/>
  </r>
  <r>
    <x v="127"/>
    <x v="6"/>
    <s v="Diversified Banks"/>
    <n v="61.482105308319568"/>
    <n v="61.873750774126847"/>
    <n v="57.807802997415116"/>
    <n v="53.333559791948694"/>
    <n v="66.847720532911751"/>
    <n v="79.206910478378106"/>
    <n v="83.509523497900503"/>
    <n v="49.198392639503119"/>
    <n v="62.901823532457954"/>
    <n v="76.8258784609353"/>
    <n v="46.489207125667825"/>
    <n v="53.762151104440363"/>
    <n v="52.73908041378003"/>
    <n v="79.259137380226164"/>
    <n v="44.40537961245515"/>
    <n v="55.757806532108134"/>
    <n v="65.489657138056756"/>
    <n v="55.788008229121012"/>
    <n v="3.8737507741268473"/>
    <n v="4.8078029974151164"/>
    <n v="3.3335597919486943"/>
    <n v="4.847720532911751"/>
    <n v="0.20691047837810572"/>
    <n v="2.5095234979005028"/>
    <n v="-0.80160736049688097"/>
    <n v="-5.0981764675420465"/>
    <n v="0.82587846093530004"/>
    <n v="2.489207125667825"/>
    <n v="-3.2378488955596367"/>
    <n v="-1.2609195862199698"/>
    <n v="6.2591373802261643"/>
    <n v="2.4053796124551496"/>
    <n v="-2.242193467891866"/>
    <n v="5.4896571380567565"/>
    <n v="2.7880082291210115"/>
  </r>
  <r>
    <x v="128"/>
    <x v="9"/>
    <s v="Packaged Foods &amp; Meats"/>
    <n v="58.803694648198459"/>
    <n v="49.110041905564096"/>
    <n v="55.188874087736664"/>
    <n v="49.17757091569085"/>
    <n v="48.195431208347458"/>
    <n v="74.976273006576022"/>
    <n v="59.439752535820844"/>
    <n v="58.878520968587438"/>
    <n v="49.093230295709532"/>
    <n v="58.728829358258963"/>
    <n v="84.560916461848436"/>
    <n v="43.640142478833312"/>
    <n v="62.186198595811483"/>
    <n v="69.455568688561542"/>
    <n v="48.323223577568811"/>
    <n v="71.694235802738831"/>
    <n v="64.658928039531844"/>
    <n v="52.355071092187544"/>
    <n v="0.11004190556409554"/>
    <n v="-4.8111259122633356"/>
    <n v="-0.82242908430914952"/>
    <n v="3.1954312083474576"/>
    <n v="-5.0237269934239777"/>
    <n v="1.4397525358208441"/>
    <n v="-4.1214790314125622"/>
    <n v="-1.9067697042904683"/>
    <n v="2.7288293582589631"/>
    <n v="5.5609164618484357"/>
    <n v="-1.3598575211666883"/>
    <n v="4.1861985958114829"/>
    <n v="4.4555686885615415"/>
    <n v="2.323223577568811"/>
    <n v="5.6942358027388309"/>
    <n v="0.65892803953184398"/>
    <n v="4.3550710921875435"/>
  </r>
  <r>
    <x v="129"/>
    <x v="10"/>
    <s v="Oil &amp; Gas Exploration &amp; Production"/>
    <n v="42.870158500371041"/>
    <n v="39.207035456932324"/>
    <n v="45.623431967975826"/>
    <n v="29.076722388423494"/>
    <n v="30.401965337761702"/>
    <n v="51.544252784969188"/>
    <n v="47.729954494046012"/>
    <n v="59.461472275316439"/>
    <n v="38.78819892842143"/>
    <n v="40.844819403437384"/>
    <n v="37.875234317055373"/>
    <n v="44.50551759371379"/>
    <n v="36.892336448731967"/>
    <n v="48.029635587479291"/>
    <n v="33.82897885897259"/>
    <n v="59.864120510392418"/>
    <n v="46.696483860282001"/>
    <n v="38.422534292396442"/>
    <n v="-2.7929645430676757"/>
    <n v="3.6234319679758258"/>
    <n v="-2.9232776115765056"/>
    <n v="1.4019653377617018"/>
    <n v="0.5442527849691885"/>
    <n v="-0.27004550595398769"/>
    <n v="0.46147227531643864"/>
    <n v="1.7881989284214299"/>
    <n v="2.8448194034373842"/>
    <n v="2.8752343170553729"/>
    <n v="-0.49448240628620965"/>
    <n v="1.8923364487319674"/>
    <n v="2.9635587479290848E-2"/>
    <n v="0.82897885897259016"/>
    <n v="4.8641205103924179"/>
    <n v="-4.3035161397179991"/>
    <n v="1.4225342923964419"/>
  </r>
  <r>
    <x v="130"/>
    <x v="10"/>
    <s v="Oil &amp; Gas Exploration &amp; Production"/>
    <n v="41.772188887218945"/>
    <n v="48.198181977389851"/>
    <n v="35.643817340774881"/>
    <n v="52.008219666317281"/>
    <n v="42.903600888479623"/>
    <n v="46.55178437068458"/>
    <n v="28.862652524930713"/>
    <n v="49.168166228402107"/>
    <n v="49.845355909844031"/>
    <n v="28.587127763526986"/>
    <n v="50.827799972106249"/>
    <n v="43.726202976214587"/>
    <n v="39.654306107591374"/>
    <n v="42.623728570798669"/>
    <n v="24.617280835966419"/>
    <n v="36.587020319984653"/>
    <n v="43.520329808799247"/>
    <n v="46.801635820910739"/>
    <n v="0.19818197738985077"/>
    <n v="2.6438173407748806"/>
    <n v="2.0082196663172809"/>
    <n v="-2.0963991115203768"/>
    <n v="1.5517843706845795"/>
    <n v="-1.1373474750692871"/>
    <n v="2.1681662284021073"/>
    <n v="1.8453559098440309"/>
    <n v="-0.41287223647301374"/>
    <n v="0.82779997210624856"/>
    <n v="-0.27379702378541282"/>
    <n v="2.6543061075913741"/>
    <n v="2.6237285707986686"/>
    <n v="1.6172808359664188"/>
    <n v="-1.4129796800153471"/>
    <n v="2.5203298087992465"/>
    <n v="2.8016358209107395"/>
  </r>
  <r>
    <x v="131"/>
    <x v="5"/>
    <s v="Electric Utilities"/>
    <n v="41.334281394502902"/>
    <n v="50.111487730416528"/>
    <n v="56.755750268625413"/>
    <n v="33.065841890034918"/>
    <n v="40.455800559165141"/>
    <n v="45.544194548125965"/>
    <n v="44.880778041214306"/>
    <n v="52.720864911804121"/>
    <n v="46.550789670585523"/>
    <n v="26.482966476041021"/>
    <n v="31.452660768981758"/>
    <n v="50.227031424039261"/>
    <n v="39.961158690994459"/>
    <n v="38.343655881593477"/>
    <n v="27.897893578559163"/>
    <n v="35.582380175291121"/>
    <n v="44.074620099665132"/>
    <n v="38.574908991412087"/>
    <n v="4.1114877304165276"/>
    <n v="2.7557502686254125"/>
    <n v="-1.9341581099650824"/>
    <n v="3.4558005591651408"/>
    <n v="1.5441945481259651"/>
    <n v="-0.11922195878569397"/>
    <n v="1.7208649118041208"/>
    <n v="0.55078967058552308"/>
    <n v="-0.51703352395897895"/>
    <n v="-2.5473392310182419"/>
    <n v="1.2270314240392608"/>
    <n v="2.9611586909944592"/>
    <n v="-3.6563441184065226"/>
    <n v="0.89789357855916307"/>
    <n v="0.58238017529112085"/>
    <n v="7.46200996651325E-2"/>
    <n v="1.5749089914120873"/>
  </r>
  <r>
    <x v="132"/>
    <x v="9"/>
    <s v="Distillers &amp; Vintners"/>
    <n v="69.029626043945385"/>
    <n v="92.408359606868444"/>
    <n v="61.123531132350998"/>
    <n v="54.854490126842485"/>
    <n v="66.177726152306107"/>
    <n v="86.581404050313125"/>
    <n v="74.208295088349658"/>
    <n v="56.871996395470973"/>
    <n v="82.356995735782405"/>
    <n v="65.565701545173894"/>
    <n v="51.061411397441439"/>
    <n v="67.458882164575684"/>
    <n v="70.903715272009151"/>
    <n v="64.449210692703943"/>
    <n v="45.410110492685909"/>
    <n v="83.99730517314309"/>
    <n v="72.415436461696203"/>
    <n v="77.659071259358186"/>
    <n v="6.4083596068684443"/>
    <n v="1.1235311323509976"/>
    <n v="-4.1455098731575148"/>
    <n v="5.1777261523061071"/>
    <n v="-6.4185959496868747"/>
    <n v="5.2082950883496579"/>
    <n v="-2.1280036045290274"/>
    <n v="0.35699573578240518"/>
    <n v="-6.4342984548261057"/>
    <n v="-4.9385886025585606"/>
    <n v="0.45888216457568376"/>
    <n v="1.9037152720091512"/>
    <n v="-1.550789307296057"/>
    <n v="1.4101104926859094"/>
    <n v="3.99730517314309"/>
    <n v="1.4154364616962027"/>
    <n v="4.6590712593581856"/>
  </r>
  <r>
    <x v="133"/>
    <x v="1"/>
    <s v="Health Care Supplies"/>
    <n v="63.731932258401322"/>
    <n v="56.785759415741751"/>
    <n v="71.504813302439146"/>
    <n v="52.449313616741271"/>
    <n v="73.694840373939556"/>
    <n v="59.774921698739206"/>
    <n v="77.956023356053635"/>
    <n v="71.930557679308052"/>
    <n v="62.100305758744319"/>
    <n v="56.83837749294009"/>
    <n v="57.925815497193462"/>
    <n v="51.364606842627623"/>
    <n v="39.205161552885734"/>
    <n v="88.501174463051257"/>
    <n v="57.806311530478396"/>
    <n v="74.200365430941247"/>
    <n v="62.253892312103844"/>
    <n v="69.150608068893774"/>
    <n v="-0.2142405842582491"/>
    <n v="1.5048133024391461"/>
    <n v="-4.5506863832587285"/>
    <n v="6.6948403739395559"/>
    <n v="-6.225078301260794"/>
    <n v="1.9560233560536346"/>
    <n v="5.9305576793080519"/>
    <n v="-1.8996942412556805"/>
    <n v="2.83837749294009"/>
    <n v="3.9258154971934616"/>
    <n v="3.364606842627623"/>
    <n v="-1.794838447114266"/>
    <n v="3.5011744630512567"/>
    <n v="3.8063115304783963"/>
    <n v="3.2003654309412468"/>
    <n v="5.2538923121038437"/>
    <n v="3.1506080688937743"/>
  </r>
  <r>
    <x v="134"/>
    <x v="0"/>
    <s v="Diversified Support Services"/>
    <n v="61.498672782501259"/>
    <n v="74.840930858928829"/>
    <n v="67.496480111617259"/>
    <n v="50.125385160224759"/>
    <n v="58.218161516354911"/>
    <n v="48.718691665981645"/>
    <n v="61.355575400707011"/>
    <n v="62.591221726702898"/>
    <n v="72.028620190037003"/>
    <n v="63.715373040570498"/>
    <n v="73.467604316817912"/>
    <n v="57.283584773657282"/>
    <n v="50.677431035047505"/>
    <n v="44.270956112556718"/>
    <n v="57.159083185892577"/>
    <n v="75.479945340020691"/>
    <n v="59.782022797209649"/>
    <n v="68.26637007019427"/>
    <n v="-4.1590691410711713"/>
    <n v="0.49648011161725947"/>
    <n v="1.1253851602247593"/>
    <n v="-4.7818384836450889"/>
    <n v="-2.2813083340183553"/>
    <n v="-4.6444245992929893"/>
    <n v="3.5912217267028979"/>
    <n v="5.0286201900370031"/>
    <n v="5.7153730405704977"/>
    <n v="1.467604316817912"/>
    <n v="3.2835847736572816"/>
    <n v="-5.3225689649524952"/>
    <n v="1.2709561125567177"/>
    <n v="5.1590831858925768"/>
    <n v="4.4799453400206914"/>
    <n v="1.782022797209649"/>
    <n v="-3.7336299298057298"/>
  </r>
  <r>
    <x v="135"/>
    <x v="2"/>
    <s v="Electronic Components"/>
    <n v="58.773068236982176"/>
    <n v="56.988851733892197"/>
    <n v="59.221228313020177"/>
    <n v="34.0589441086831"/>
    <n v="56.285079005434113"/>
    <n v="61.911088307872397"/>
    <n v="53.895738769439056"/>
    <n v="60.715748684444769"/>
    <n v="68.283779456304103"/>
    <n v="69.662105987969497"/>
    <n v="70.393785062801257"/>
    <n v="63.739216843820081"/>
    <n v="57.181415058902736"/>
    <n v="59.206591362369288"/>
    <n v="58.276069963829833"/>
    <n v="48.841495660528267"/>
    <n v="62.981417747241608"/>
    <n v="57.499603962144512"/>
    <n v="1.9888517338921972"/>
    <n v="3.2212283130201769"/>
    <n v="5.8944108683100183E-2"/>
    <n v="1.2850790054341132"/>
    <n v="-5.0889116921276027"/>
    <n v="-3.1042612305609438"/>
    <n v="0.71574868444476891"/>
    <n v="4.283779456304103"/>
    <n v="4.6621059879694968"/>
    <n v="2.3937850628012569"/>
    <n v="-5.2607831561799188"/>
    <n v="3.1814150589027363"/>
    <n v="1.2065913623692879"/>
    <n v="-2.7239300361701666"/>
    <n v="2.8414956605282669"/>
    <n v="2.9814177472416077"/>
    <n v="-2.5003960378554879"/>
  </r>
  <r>
    <x v="136"/>
    <x v="7"/>
    <s v="Fertilizers &amp; Agricultural Chemicals"/>
    <n v="59.985451019895976"/>
    <n v="42.40559118320737"/>
    <n v="74.359028393598678"/>
    <n v="73.299156516885461"/>
    <n v="40.966409544351883"/>
    <n v="56.636346491294006"/>
    <n v="54.373494373157591"/>
    <n v="52.949578560492142"/>
    <n v="49.097692890790917"/>
    <n v="80.199942769210779"/>
    <n v="77.20268880636489"/>
    <n v="61.84094332963285"/>
    <n v="70.596683360021245"/>
    <n v="70.495011608098608"/>
    <n v="35.685739306924511"/>
    <n v="55.815316225877531"/>
    <n v="48.946935952441663"/>
    <n v="74.882108025881593"/>
    <n v="-0.59440881679262958"/>
    <n v="6.3590283935986776"/>
    <n v="1.2991565168854606"/>
    <n v="-3.0335904556481168"/>
    <n v="3.636346491294006"/>
    <n v="0.37349437315759104"/>
    <n v="-4.0504214395078577"/>
    <n v="9.769289079091692E-2"/>
    <n v="-1.8000572307892213"/>
    <n v="2.2026888063648897"/>
    <n v="4.8409433296328501"/>
    <n v="1.5966833600212453"/>
    <n v="5.4950116080986078"/>
    <n v="0.68573930692451057"/>
    <n v="-0.18468377412246895"/>
    <n v="0.94693595244166318"/>
    <n v="1.8821080258815925"/>
  </r>
  <r>
    <x v="137"/>
    <x v="9"/>
    <s v="Hypermarkets &amp; Super Centers"/>
    <n v="55.517138512984424"/>
    <n v="59.374799792809192"/>
    <n v="54.581960531359542"/>
    <n v="51.650145577135447"/>
    <n v="44.027848585507627"/>
    <n v="65.734745605886857"/>
    <n v="48.035435344673139"/>
    <n v="59.672573522547218"/>
    <n v="51.55362832366486"/>
    <n v="58.149576556684075"/>
    <n v="52.208675115459549"/>
    <n v="45.643643385731885"/>
    <n v="56.858592346993781"/>
    <n v="56.686211737027428"/>
    <n v="65.636730257514643"/>
    <n v="62.491894616898357"/>
    <n v="59.252373180670837"/>
    <n v="52.232520240170871"/>
    <n v="0.37479979280919196"/>
    <n v="4.5819605313595417"/>
    <n v="-3.3498544228645528"/>
    <n v="1.0278485855076269"/>
    <n v="3.7347456058868573"/>
    <n v="3.0354353446731395"/>
    <n v="0.67257352254721781"/>
    <n v="1.55362832366486"/>
    <n v="2.1495765566840745"/>
    <n v="1.208675115459549"/>
    <n v="0.64364338573188462"/>
    <n v="1.8585923469937811"/>
    <n v="1.6862117370274277"/>
    <n v="2.6367302575146425"/>
    <n v="-4.5081053831016433"/>
    <n v="1.2523731806708369"/>
    <n v="4.2325202401708708"/>
  </r>
  <r>
    <x v="138"/>
    <x v="9"/>
    <s v="Personal Products"/>
    <n v="43.948327418229475"/>
    <n v="57.18251632591484"/>
    <n v="45.387609527698785"/>
    <n v="31.357181873914755"/>
    <n v="23.321617272075361"/>
    <n v="45.27187541076696"/>
    <n v="50.345626616875535"/>
    <n v="41.608581591703008"/>
    <n v="60.860131101188124"/>
    <n v="42.578143267945435"/>
    <n v="56.09784380990039"/>
    <n v="47.107132553664663"/>
    <n v="40.823605136121969"/>
    <n v="37.558278397240947"/>
    <n v="28.258506231892436"/>
    <n v="50.232929482408466"/>
    <n v="50.868429319193126"/>
    <n v="38.261558191396247"/>
    <n v="5.1825163259148397"/>
    <n v="3.3876095276987854"/>
    <n v="-0.64281812608524547"/>
    <n v="1.3216172720753612"/>
    <n v="3.2718754107669596"/>
    <n v="0.34562661687553486"/>
    <n v="-2.3914184082969925"/>
    <n v="3.8601311011881236"/>
    <n v="3.5781432679454355"/>
    <n v="5.0978438099003895"/>
    <n v="1.1071325536646626"/>
    <n v="2.8236051361219694"/>
    <n v="1.5582783972409473"/>
    <n v="1.2585062318924365"/>
    <n v="4.2329294824084656"/>
    <n v="1.868429319193126"/>
    <n v="2.2615581913962473"/>
  </r>
  <r>
    <x v="139"/>
    <x v="8"/>
    <s v="Specialized REITs"/>
    <n v="58.000035831860956"/>
    <n v="53.303206405738003"/>
    <n v="47.042804505828641"/>
    <n v="66.34499197013281"/>
    <n v="44.169407933487115"/>
    <n v="43.3476640430911"/>
    <n v="40.683836170531656"/>
    <n v="51.540034457333739"/>
    <n v="53.388932918968457"/>
    <n v="80.996877646167007"/>
    <n v="66.168092397333794"/>
    <n v="42.586260120228957"/>
    <n v="56.337635731108655"/>
    <n v="69.296906948242039"/>
    <n v="64.453031301198109"/>
    <n v="63.310442859650678"/>
    <n v="77.768552033465781"/>
    <n v="65.261931699129676"/>
    <n v="1.3032064057380026"/>
    <n v="3.0428045058286415"/>
    <n v="1.3449919701328099"/>
    <n v="1.1694079334871148"/>
    <n v="-2.6523359569088996"/>
    <n v="1.6838361705316558"/>
    <n v="2.5400344573337392"/>
    <n v="4.3889329189684574"/>
    <n v="2.9968776461670075"/>
    <n v="1.168092397333794"/>
    <n v="3.5862601202289568"/>
    <n v="4.3376357311086551"/>
    <n v="-2.7030930517579606"/>
    <n v="0.4530313011981093"/>
    <n v="-0.68955714034932214"/>
    <n v="6.7685520334657809"/>
    <n v="1.2619316991296756"/>
  </r>
  <r>
    <x v="140"/>
    <x v="0"/>
    <s v="Railroads"/>
    <n v="40.488379521693417"/>
    <n v="46.096126266863259"/>
    <n v="40.349375858915685"/>
    <n v="38.539321865403998"/>
    <n v="46.840671886759019"/>
    <n v="35.914108242625097"/>
    <n v="43.036297258080019"/>
    <n v="47.141881627212889"/>
    <n v="43.48917084164917"/>
    <n v="43.688876505821852"/>
    <n v="49.08914409448785"/>
    <n v="45.372800734816799"/>
    <n v="43.623780493247502"/>
    <n v="27.196250900708929"/>
    <n v="39.252459043291786"/>
    <n v="33.903780133186004"/>
    <n v="28.286239879854158"/>
    <n v="36.482166235864"/>
    <n v="9.6126266863258536E-2"/>
    <n v="0.34937585891568546"/>
    <n v="1.5393218654039984"/>
    <n v="-2.1593281132409814"/>
    <n v="1.9141082426250975"/>
    <n v="1.0362972580800189"/>
    <n v="-2.8581183727871107"/>
    <n v="3.4891708416491696"/>
    <n v="0.68887650582185245"/>
    <n v="-3.9108559055121503"/>
    <n v="0.37280073481679921"/>
    <n v="3.6237804932475015"/>
    <n v="-2.8037490992910712"/>
    <n v="-2.7475409567082139"/>
    <n v="-9.6219866813996191E-2"/>
    <n v="0.28623987985415766"/>
    <n v="0.48216623586399976"/>
  </r>
  <r>
    <x v="141"/>
    <x v="0"/>
    <s v="Industrial Machinery"/>
    <n v="53.972088732201783"/>
    <n v="39.202389672358755"/>
    <n v="43.60487310760314"/>
    <n v="60.840594257853496"/>
    <n v="30.863986909683348"/>
    <n v="73.079805396926147"/>
    <n v="61.511936370125682"/>
    <n v="58.26925806904071"/>
    <n v="54.456087984949257"/>
    <n v="46.117768878747455"/>
    <n v="65.715367897881464"/>
    <n v="48.48946073519835"/>
    <n v="55.589194811835085"/>
    <n v="55.249822547838477"/>
    <n v="54.119865926636265"/>
    <n v="57.209547330395566"/>
    <n v="61.253760883250031"/>
    <n v="51.951787667107034"/>
    <n v="-0.79761032764124451"/>
    <n v="-3.3951268923968598"/>
    <n v="2.8405942578534962"/>
    <n v="0.8639869096833479"/>
    <n v="4.0798053969261474"/>
    <n v="2.5119363701256816"/>
    <n v="2.2692580690407098"/>
    <n v="-2.5439120150507435"/>
    <n v="-1.8822311212525449"/>
    <n v="0.71536789788146393"/>
    <n v="-2.5105392648016505"/>
    <n v="3.5891948118350854"/>
    <n v="3.2498225478384768"/>
    <n v="0.11986592663626539"/>
    <n v="0.20954733039556572"/>
    <n v="-5.7462391167499689"/>
    <n v="0.951787667107034"/>
  </r>
  <r>
    <x v="142"/>
    <x v="1"/>
    <s v="Health Care Services"/>
    <n v="55.026013316747417"/>
    <n v="52.579051993990419"/>
    <n v="54.744999287789987"/>
    <n v="59.165978361242821"/>
    <n v="57.087050188181095"/>
    <n v="32.744876619468187"/>
    <n v="42.069856012871078"/>
    <n v="67.336029043777614"/>
    <n v="61.037308372895595"/>
    <n v="68.159946985765245"/>
    <n v="63.901313168448674"/>
    <n v="46.866991921004647"/>
    <n v="54.271377049362783"/>
    <n v="60.359201426106736"/>
    <n v="52.597662132463554"/>
    <n v="57.508965375309678"/>
    <n v="56.880809351589967"/>
    <n v="48.130809094437879"/>
    <n v="-1.4209480060095814"/>
    <n v="1.7449992877899874"/>
    <n v="2.1659783612428214"/>
    <n v="-1.9129498118189048"/>
    <n v="0.74487661946818662"/>
    <n v="1.0698560128710781"/>
    <n v="5.3360290437776143"/>
    <n v="1.0373083728955947"/>
    <n v="4.1599469857652451"/>
    <n v="1.9013131684486737"/>
    <n v="-2.1330080789953527"/>
    <n v="2.2713770493627834"/>
    <n v="3.3592014261067362"/>
    <n v="4.5976621324635545"/>
    <n v="0.50896537530967834"/>
    <n v="0.88080935158996709"/>
    <n v="0.13080909443787903"/>
  </r>
  <r>
    <x v="143"/>
    <x v="4"/>
    <s v="Homebuilding"/>
    <n v="55.595494290334059"/>
    <n v="40.539010889185533"/>
    <n v="55.267837572349343"/>
    <n v="43.462799609401415"/>
    <n v="52.332222841165979"/>
    <n v="57.36963091020521"/>
    <n v="73.120353424471489"/>
    <n v="48.699114109408391"/>
    <n v="45.68411201766186"/>
    <n v="44.055084926374001"/>
    <n v="87.578123412770523"/>
    <n v="61.493349560775606"/>
    <n v="48.202389213235506"/>
    <n v="44.020601469265117"/>
    <n v="72.610993617933161"/>
    <n v="63.651669042536561"/>
    <n v="53.844619039296269"/>
    <n v="53.191491279642932"/>
    <n v="1.5390108891855334"/>
    <n v="0.26783757234934313"/>
    <n v="0.46279960940141507"/>
    <n v="-1.6677771588340207"/>
    <n v="3.3696309102052098"/>
    <n v="-7.8796465755285112"/>
    <n v="-4.3008858905916085"/>
    <n v="-3.3158879823381398"/>
    <n v="2.0550849263740005"/>
    <n v="7.5781234127705233"/>
    <n v="-2.5066504392243942"/>
    <n v="-3.7976107867644942"/>
    <n v="2.0206014692651166"/>
    <n v="3.6109936179331612"/>
    <n v="-0.34833095746343901"/>
    <n v="1.8446190392962691"/>
    <n v="0.191491279642932"/>
  </r>
  <r>
    <x v="144"/>
    <x v="1"/>
    <s v="Health Care Equipment"/>
    <n v="38.26196712710157"/>
    <n v="40.859991729723156"/>
    <n v="45.424717020129087"/>
    <n v="39.98979703487511"/>
    <n v="50.60104231629024"/>
    <n v="36.28335156868409"/>
    <n v="36.201538577590931"/>
    <n v="37.180775401720169"/>
    <n v="48.088106146382223"/>
    <n v="29.392925988946189"/>
    <n v="26.334649834023651"/>
    <n v="37.812470125750956"/>
    <n v="31.188903176572712"/>
    <n v="32.753593895141165"/>
    <n v="32.507814509855393"/>
    <n v="50.550330564724099"/>
    <n v="32.615005664489516"/>
    <n v="42.668427605828001"/>
    <n v="-0.14000827027684437"/>
    <n v="3.4247170201290871"/>
    <n v="-2.0102029651248898"/>
    <n v="2.6010423162902399"/>
    <n v="0.28335156868408973"/>
    <n v="0.20153857759093086"/>
    <n v="-2.8192245982798312"/>
    <n v="3.0881061463822235"/>
    <n v="-1.6070740110538111"/>
    <n v="1.3346498340236508"/>
    <n v="2.8124701257509557"/>
    <n v="2.1889031765727118"/>
    <n v="2.7535938951411651"/>
    <n v="-2.4921854901446068"/>
    <n v="4.5503305647240992"/>
    <n v="1.6150056644895159"/>
    <n v="3.6684276058280005"/>
  </r>
  <r>
    <x v="145"/>
    <x v="4"/>
    <s v="Restaurants"/>
    <n v="32.994023392052945"/>
    <n v="33.342989273109339"/>
    <n v="41.651896355964837"/>
    <n v="38.537731708904374"/>
    <n v="48.578308069885232"/>
    <n v="30.118380307506293"/>
    <n v="35.391953792483392"/>
    <n v="45.419524718817144"/>
    <n v="29.892716694291714"/>
    <n v="33.223440656203628"/>
    <n v="19.326131823074533"/>
    <n v="26.167554223558245"/>
    <n v="24.743878194119134"/>
    <n v="11.843584234037028"/>
    <n v="33.430376448265811"/>
    <n v="36.166673484537625"/>
    <n v="30.718044605481662"/>
    <n v="42.34521307465986"/>
    <n v="-0.65701072689066109"/>
    <n v="-1.348103644035163"/>
    <n v="2.5377317089043743"/>
    <n v="3.5783080698852316"/>
    <n v="-1.8816196924937074"/>
    <n v="0.39195379248339179"/>
    <n v="3.4195247188171436"/>
    <n v="-2.107283305708286"/>
    <n v="-2.7765593437963716"/>
    <n v="1.3261318230745331"/>
    <n v="-0.83244577644175521"/>
    <n v="0.7438781941191337"/>
    <n v="-1.1564157659629721"/>
    <n v="1.430376448265811"/>
    <n v="1.1666734845376254"/>
    <n v="1.718044605481662"/>
    <n v="1.3452130746598598"/>
  </r>
  <r>
    <x v="146"/>
    <x v="1"/>
    <s v="Health Care Facilities"/>
    <n v="53.544908430245236"/>
    <n v="62.578427905092845"/>
    <n v="59.437300351918367"/>
    <n v="31.82496028465409"/>
    <n v="58.54855258417679"/>
    <n v="65.760527365982512"/>
    <n v="55.269866962710516"/>
    <n v="70.858501642578943"/>
    <n v="61.403477703344237"/>
    <n v="54.370964825706359"/>
    <n v="52.931709448869498"/>
    <n v="52.78909848487443"/>
    <n v="54.974678353061421"/>
    <n v="56.299115662950868"/>
    <n v="42.408989047680393"/>
    <n v="41.226969965523054"/>
    <n v="58.209936327887739"/>
    <n v="31.370366397156996"/>
    <n v="-0.4215720949071553"/>
    <n v="-2.5626996480816331"/>
    <n v="0.82496028465408955"/>
    <n v="3.5485525841767895"/>
    <n v="2.7605273659825116"/>
    <n v="4.2698669627105161"/>
    <n v="-2.1414983574210567"/>
    <n v="5.4034777033442367"/>
    <n v="3.3709648257063591"/>
    <n v="0.93170944886949769"/>
    <n v="-5.2109015151255704"/>
    <n v="-2.5321646938579079E-2"/>
    <n v="1.299115662950868"/>
    <n v="2.408989047680393"/>
    <n v="-2.7730300344769461"/>
    <n v="1.2099363278877391"/>
    <n v="-0.62963360284300407"/>
  </r>
  <r>
    <x v="147"/>
    <x v="0"/>
    <s v="Agricultural &amp; Farm Machinery"/>
    <n v="52.694495366036989"/>
    <n v="43.868422054610221"/>
    <n v="64.13967232324309"/>
    <n v="53.490112225825357"/>
    <n v="56.839327867128944"/>
    <n v="55.301692213831437"/>
    <n v="50.39229286253606"/>
    <n v="69.314573180634582"/>
    <n v="56.629410965386718"/>
    <n v="58.034788895600038"/>
    <n v="62.548792384283914"/>
    <n v="40.118383646969441"/>
    <n v="45.499827082727457"/>
    <n v="49.936462959394525"/>
    <n v="36.339953912264718"/>
    <n v="68.059861608168774"/>
    <n v="48.273883155957719"/>
    <n v="37.018963884065869"/>
    <n v="2.868422054610221"/>
    <n v="-4.8603276767569099"/>
    <n v="1.4901122258253565"/>
    <n v="-4.1606721328710563"/>
    <n v="4.3016922138314371"/>
    <n v="0.39229286253605977"/>
    <n v="3.3145731806345822"/>
    <n v="1.6294109653867181"/>
    <n v="4.0347888956000375"/>
    <n v="-2.4512076157160863"/>
    <n v="2.1183836469694413"/>
    <n v="-0.50017291727254332"/>
    <n v="0.93646295939452529"/>
    <n v="1.3399539122647184"/>
    <n v="2.0598616081687737"/>
    <n v="4.2738831559577193"/>
    <n v="2.0189638840658688"/>
  </r>
  <r>
    <x v="148"/>
    <x v="0"/>
    <s v="Airlines"/>
    <n v="57.187435306690169"/>
    <n v="60.69036989263229"/>
    <n v="69.535567866062095"/>
    <n v="30.937569692598931"/>
    <n v="21.311700253365238"/>
    <n v="67.233935414642644"/>
    <n v="57.208470187584631"/>
    <n v="26.742907680006933"/>
    <n v="67.365240506080639"/>
    <n v="67.149733601455807"/>
    <n v="63.53572288216084"/>
    <n v="64.609690486957888"/>
    <n v="60.717618886141359"/>
    <n v="66.403926292931047"/>
    <n v="58.237942980049127"/>
    <n v="71.35071569789956"/>
    <n v="62.403861489169117"/>
    <n v="56.751426403994579"/>
    <n v="3.6903698926322903"/>
    <n v="5.5355678660620953"/>
    <n v="0.93756969259893097"/>
    <n v="-0.68829974663476179"/>
    <n v="5.2339354146426444"/>
    <n v="-0.79152981241536935"/>
    <n v="-1.2570923199930668"/>
    <n v="3.3652405060806387"/>
    <n v="3.1497336014558073"/>
    <n v="3.5357228821608402"/>
    <n v="1.6096904869578879"/>
    <n v="4.7176188861413593"/>
    <n v="2.4039262929310468"/>
    <n v="5.2379429800491266"/>
    <n v="2.3507156978995596"/>
    <n v="0.40386148916911679"/>
    <n v="3.7514264039945786"/>
  </r>
  <r>
    <x v="149"/>
    <x v="1"/>
    <s v="Health Care Supplies"/>
    <n v="35.464676360674375"/>
    <n v="31.782681530401835"/>
    <n v="34.301778873284611"/>
    <n v="36.108720334163351"/>
    <n v="36.158736886004554"/>
    <n v="28.265148337249826"/>
    <n v="47.39719015604819"/>
    <n v="36.044780857113487"/>
    <n v="40.117131576452728"/>
    <n v="38.583015766678741"/>
    <n v="26.250800977709705"/>
    <n v="35.763789517241044"/>
    <n v="24.915483894891175"/>
    <n v="25.836166292799778"/>
    <n v="34.069498442398569"/>
    <n v="33.497529119211542"/>
    <n v="53.130109077459053"/>
    <n v="40.676936492356141"/>
    <n v="-1.2173184695981654"/>
    <n v="-2.6982211267153886"/>
    <n v="3.1087203341633511"/>
    <n v="-0.84126311399544562"/>
    <n v="2.2651483372498262"/>
    <n v="-1.6028098439518104"/>
    <n v="-0.95521914288651288"/>
    <n v="1.1171315764527279"/>
    <n v="2.5830157666787414"/>
    <n v="1.2508009777097051"/>
    <n v="1.7637895172410438"/>
    <n v="0.91548389489117454"/>
    <n v="0.83616629279977772"/>
    <n v="2.0694984423985687"/>
    <n v="1.4975291192115421"/>
    <n v="-2.8698909225409466"/>
    <n v="2.6769364923561412"/>
  </r>
  <r>
    <x v="150"/>
    <x v="10"/>
    <s v="Oil &amp; Gas Exploration &amp; Production"/>
    <n v="47.13180764122886"/>
    <n v="38.230298162166662"/>
    <n v="39.106900802764081"/>
    <n v="37.325649753671968"/>
    <n v="33.093313884852435"/>
    <n v="57.399250041469259"/>
    <n v="44.100367498110131"/>
    <n v="59.341073581647152"/>
    <n v="50.656046119880621"/>
    <n v="58.791128139310224"/>
    <n v="34.233016247426328"/>
    <n v="41.522498633726421"/>
    <n v="55.140276856325016"/>
    <n v="51.159170956739466"/>
    <n v="52.306091227581874"/>
    <n v="46.198250128980661"/>
    <n v="53.874375409982903"/>
    <n v="48.763022456255385"/>
    <n v="0.23029816216666177"/>
    <n v="-2.8930991972359195"/>
    <n v="3.3256497536719678"/>
    <n v="9.3313884852435081E-2"/>
    <n v="-1.6007499585307414"/>
    <n v="-1.8996325018898688"/>
    <n v="4.3410735816471515"/>
    <n v="-2.3439538801193791"/>
    <n v="3.7911281393102243"/>
    <n v="-1.7669837525736725"/>
    <n v="2.5224986337264212"/>
    <n v="2.1402768563250163"/>
    <n v="2.1591709567394659"/>
    <n v="0.30609122758187368"/>
    <n v="3.1982501289806606"/>
    <n v="-3.1256245900170967"/>
    <n v="-5.2369775437446151"/>
  </r>
  <r>
    <x v="151"/>
    <x v="10"/>
    <s v="Oil &amp; Gas Exploration &amp; Production"/>
    <n v="61.553862319461103"/>
    <n v="61.779396596556914"/>
    <n v="54.815373062813229"/>
    <n v="63.030364683538728"/>
    <n v="81.375981532457558"/>
    <n v="64.796166338529005"/>
    <n v="63.422630130879178"/>
    <n v="51.792913643347198"/>
    <n v="53.628658580662155"/>
    <n v="52.393234855722966"/>
    <n v="80.862831995440473"/>
    <n v="97.418876688850588"/>
    <n v="67.190725259053011"/>
    <n v="36.93655712726553"/>
    <n v="74.633726650048217"/>
    <n v="32.328248778697137"/>
    <n v="63.690199158186608"/>
    <n v="46.319774348790446"/>
    <n v="-1.2206034034430857"/>
    <n v="3.8153730628132294"/>
    <n v="1.0303646835387283"/>
    <n v="4.3759815324575584"/>
    <n v="2.7961663385290052"/>
    <n v="3.4226301308791776"/>
    <n v="-2.2070863566528018"/>
    <n v="-4.3713414193378455"/>
    <n v="0.3932348557229659"/>
    <n v="6.8628319954404731"/>
    <n v="7.4188766888505882"/>
    <n v="4.1907252590530106"/>
    <n v="2.9365571272655302"/>
    <n v="5.6337266500482173"/>
    <n v="2.3282487786971373"/>
    <n v="2.6901991581866085"/>
    <n v="3.3197743487904461"/>
  </r>
  <r>
    <x v="152"/>
    <x v="8"/>
    <s v="Specialized REITs"/>
    <n v="57.078066948923464"/>
    <n v="69.259869544966705"/>
    <n v="54.382633508627258"/>
    <n v="50.14651795702099"/>
    <n v="64.000646241503418"/>
    <n v="57.177832727622032"/>
    <n v="54.061633670660633"/>
    <n v="44.034746190567212"/>
    <n v="50.735415697904457"/>
    <n v="42.224102069545282"/>
    <n v="61.507127436937324"/>
    <n v="55.267051895524119"/>
    <n v="67.265033100999645"/>
    <n v="69.080291343440834"/>
    <n v="61.523398823103385"/>
    <n v="69.530065158688132"/>
    <n v="32.394250737234429"/>
    <n v="67.736522027353075"/>
    <n v="1.2598695449667048"/>
    <n v="3.3826335086272579"/>
    <n v="-4.8534820429790102"/>
    <n v="5.0006462415034179"/>
    <n v="2.1778327276220324"/>
    <n v="6.16336706606333E-2"/>
    <n v="3.034746190567212"/>
    <n v="3.7354156979044575"/>
    <n v="0.22410206954528178"/>
    <n v="4.5071274369373242"/>
    <n v="3.2670518955241192"/>
    <n v="0.26503310099964494"/>
    <n v="5.0802913434408339"/>
    <n v="-5.4766011768966152"/>
    <n v="0.53006515868813153"/>
    <n v="-2.6057492627655705"/>
    <n v="-5.2634779726469247"/>
  </r>
  <r>
    <x v="153"/>
    <x v="6"/>
    <s v="Consumer Finance"/>
    <n v="45.551313990119965"/>
    <n v="39.756235129735273"/>
    <n v="52.9188933266649"/>
    <n v="57.590411327982068"/>
    <n v="55.85089560711971"/>
    <n v="38.504242151200444"/>
    <n v="45.732068481270971"/>
    <n v="39.837348674319074"/>
    <n v="50.910149429128118"/>
    <n v="44.408277379999589"/>
    <n v="50.768188557730454"/>
    <n v="37.455877760370377"/>
    <n v="39.782255689354805"/>
    <n v="52.466970186885547"/>
    <n v="37.91238595385235"/>
    <n v="40.671440537566667"/>
    <n v="54.211378971300981"/>
    <n v="35.595318667558097"/>
    <n v="-0.2437648702647266"/>
    <n v="0.9188933266649002"/>
    <n v="4.5904113279820677"/>
    <n v="2.8508956071197105"/>
    <n v="-3.4957578487995562"/>
    <n v="3.7320684812709715"/>
    <n v="-4.1626513256809261"/>
    <n v="-1.0898505708718815"/>
    <n v="3.4082773799995891"/>
    <n v="1.7681885577304541"/>
    <n v="1.4558777603703774"/>
    <n v="1.7822556893548054"/>
    <n v="0.46697018688554692"/>
    <n v="0.91238595385235044"/>
    <n v="2.6714405375666672"/>
    <n v="2.2113789713009808"/>
    <n v="-2.4046813324419034"/>
  </r>
  <r>
    <x v="154"/>
    <x v="3"/>
    <s v="Broadcasting"/>
    <n v="56.375751129879916"/>
    <n v="52.530299792606478"/>
    <n v="62.568140393566502"/>
    <n v="52.322610644983193"/>
    <n v="43.800240019080697"/>
    <n v="62.852582633372435"/>
    <n v="61.829491965065571"/>
    <n v="52.867650573901045"/>
    <n v="44.214363011115267"/>
    <n v="54.00522624828519"/>
    <n v="52.200628815326667"/>
    <n v="56.468136472074967"/>
    <n v="37.542916700658139"/>
    <n v="61.906519069548125"/>
    <n v="55.960555886490475"/>
    <n v="77.585095409294823"/>
    <n v="64.592611357180445"/>
    <n v="65.140700215408387"/>
    <n v="-3.4697002073935224"/>
    <n v="-3.4318596064334983"/>
    <n v="4.3226106449831931"/>
    <n v="-1.1997599809193034"/>
    <n v="3.8525826333724353"/>
    <n v="4.8294919650655714"/>
    <n v="2.8676505739010452"/>
    <n v="3.2143630111152675"/>
    <n v="1.0052262482851901"/>
    <n v="0.20062881532666665"/>
    <n v="1.468136472074967"/>
    <n v="0.54291670065813946"/>
    <n v="2.9065190695481249"/>
    <n v="3.9605558864904751"/>
    <n v="2.5850954092948228"/>
    <n v="-1.407388642819555"/>
    <n v="-6.859299784591613"/>
  </r>
  <r>
    <x v="155"/>
    <x v="3"/>
    <s v="Broadcasting"/>
    <n v="47.065464883305168"/>
    <n v="56.547003464561904"/>
    <n v="34.32247205166982"/>
    <n v="80.781358915758076"/>
    <n v="33.68316542829826"/>
    <n v="37.438571509593302"/>
    <n v="43.693279545100424"/>
    <n v="53.090681448152374"/>
    <n v="56.199328082396612"/>
    <n v="39.486903494955151"/>
    <n v="26.537727929578306"/>
    <n v="49.273446507614672"/>
    <n v="43.321487735745023"/>
    <n v="46.069035211391281"/>
    <n v="56.243260833362477"/>
    <n v="48.539938340090679"/>
    <n v="33.582189209887268"/>
    <n v="61.303053308032332"/>
    <n v="-0.45299653543809626"/>
    <n v="-2.6775279483301802"/>
    <n v="6.7813589157580765"/>
    <n v="2.6831654282982598"/>
    <n v="-2.5614284904066977"/>
    <n v="1.6932795451004239"/>
    <n v="2.0906814481523739"/>
    <n v="2.1993280823966117"/>
    <n v="2.4869034949551505"/>
    <n v="-0.46227207042169383"/>
    <n v="-3.7265534923853281"/>
    <n v="1.3214877357450234"/>
    <n v="2.0690352113912809"/>
    <n v="2.2432608333624771"/>
    <n v="1.5399383400906785"/>
    <n v="-3.4178107901127319"/>
    <n v="4.3030533080323323"/>
  </r>
  <r>
    <x v="156"/>
    <x v="3"/>
    <s v="Cable &amp; Satellite"/>
    <n v="40.125009126699531"/>
    <n v="36.936158603472308"/>
    <n v="37.59823503735926"/>
    <n v="38.315701089099854"/>
    <n v="36.706949552890308"/>
    <n v="32.803748934268569"/>
    <n v="49.202349191428169"/>
    <n v="50.073325002852229"/>
    <n v="43.021201906537954"/>
    <n v="33.194931959920979"/>
    <n v="34.684076922379873"/>
    <n v="34.51256961409311"/>
    <n v="47.360444701284734"/>
    <n v="33.27818223355537"/>
    <n v="57.143378659788254"/>
    <n v="35.551751508711192"/>
    <n v="36.902929226291569"/>
    <n v="44.839221009958308"/>
    <n v="1.9361586034723075"/>
    <n v="1.5982350373592595"/>
    <n v="3.3157010890998535"/>
    <n v="-3.2930504471096924"/>
    <n v="0.80374893426856886"/>
    <n v="0.20234919142816921"/>
    <n v="1.0733250028522292"/>
    <n v="1.0212019065379536"/>
    <n v="-0.80506804007902133"/>
    <n v="2.6840769223798731"/>
    <n v="1.5125696140931097"/>
    <n v="3.3604447012847345"/>
    <n v="-0.72181776644463014"/>
    <n v="4.1433786597882545"/>
    <n v="-1.4482484912888083"/>
    <n v="0.90292922629156891"/>
    <n v="0.83922100995830817"/>
  </r>
  <r>
    <x v="157"/>
    <x v="4"/>
    <s v="General Merchandise Stores"/>
    <n v="61.058054002598269"/>
    <n v="57.073486524122046"/>
    <n v="70.515125677904692"/>
    <n v="56.340118879703333"/>
    <n v="65.586191658820155"/>
    <n v="58.252729921364121"/>
    <n v="48.110577860686192"/>
    <n v="65.573372811734899"/>
    <n v="79.022000356490608"/>
    <n v="75.447334330580162"/>
    <n v="50.476471865086801"/>
    <n v="59.352610786635104"/>
    <n v="65.740136788330261"/>
    <n v="55.584856361499035"/>
    <n v="54.765593549553877"/>
    <n v="53.631007793231269"/>
    <n v="33.010601020190229"/>
    <n v="89.504701858237809"/>
    <n v="2.0734865241220461"/>
    <n v="1.5151256779046918"/>
    <n v="-4.6598811202966672"/>
    <n v="4.5861916588201552"/>
    <n v="4.2527299213641214"/>
    <n v="4.1105778606861918"/>
    <n v="2.5733728117348988"/>
    <n v="7.0220003564906079"/>
    <n v="6.447334330580162"/>
    <n v="-0.52352813491319949"/>
    <n v="2.352610786635104"/>
    <n v="-3.2598632116697388"/>
    <n v="1.5848563614990354"/>
    <n v="1.765593549553877"/>
    <n v="3.6310077932312694"/>
    <n v="1.0601020190229349E-2"/>
    <n v="4.5047018582378087"/>
  </r>
  <r>
    <x v="158"/>
    <x v="4"/>
    <s v="General Merchandise Stores"/>
    <n v="45.510185504630947"/>
    <n v="46.199834824370242"/>
    <n v="57.040647195469447"/>
    <n v="51.124502087320742"/>
    <n v="53.009566954883944"/>
    <n v="44.676209463862229"/>
    <n v="54.03655811050951"/>
    <n v="36.434083858169366"/>
    <n v="46.142971798356058"/>
    <n v="34.967825041191155"/>
    <n v="44.196836121778418"/>
    <n v="56.411374185628517"/>
    <n v="49.093571858630341"/>
    <n v="36.539563813105559"/>
    <n v="39.071080991045939"/>
    <n v="59.788375295953884"/>
    <n v="18.971363583916045"/>
    <n v="45.96878839453472"/>
    <n v="2.1998348243702424"/>
    <n v="-1.9593528045305533"/>
    <n v="1.1245020873207423"/>
    <n v="1.0095669548839439"/>
    <n v="1.6762094638622287"/>
    <n v="3.65581105095103E-2"/>
    <n v="-0.56591614183063399"/>
    <n v="4.1429717983560579"/>
    <n v="-2.0321749588088451"/>
    <n v="-0.80316387822158219"/>
    <n v="2.4113741856285174"/>
    <n v="1.0935718586303409"/>
    <n v="1.5395638131055591"/>
    <n v="3.0710809910459389"/>
    <n v="2.7883752959538839"/>
    <n v="-1.0286364160839554"/>
    <n v="-2.0312116054652805"/>
  </r>
  <r>
    <x v="159"/>
    <x v="5"/>
    <s v="Electric Utilities"/>
    <n v="48.106446887778951"/>
    <n v="52.368975155931267"/>
    <n v="76.025400502856726"/>
    <n v="46.407043759613515"/>
    <n v="44.278652946626806"/>
    <n v="48.224692441598179"/>
    <n v="46.654316610232613"/>
    <n v="38.040548655321075"/>
    <n v="61.541874007333291"/>
    <n v="39.553305559411925"/>
    <n v="43.741572073612119"/>
    <n v="17.154825873388333"/>
    <n v="28.29993102778667"/>
    <n v="72.78643351223603"/>
    <n v="44.411736903155777"/>
    <n v="48.881561866612302"/>
    <n v="39.994484147570894"/>
    <n v="69.444242048954564"/>
    <n v="4.3689751559312668"/>
    <n v="6.0254005028567263"/>
    <n v="1.407043759613515"/>
    <n v="-2.7213470533731936"/>
    <n v="-2.7753075584018205"/>
    <n v="-2.3456833897673874"/>
    <n v="3.040548655321075"/>
    <n v="4.5418740073332913"/>
    <n v="-0.44669444058807528"/>
    <n v="-0.25842792638788126"/>
    <n v="1.154825873388333"/>
    <n v="1.2999310277866698"/>
    <n v="4.7864335122360302"/>
    <n v="-1.5882630968442228"/>
    <n v="3.8815618666123015"/>
    <n v="-2.0055158524291059"/>
    <n v="0.44424204895456398"/>
  </r>
  <r>
    <x v="160"/>
    <x v="0"/>
    <s v="Industrial Machinery"/>
    <n v="56.154479900821755"/>
    <n v="66.694754137937622"/>
    <n v="34.296760870420577"/>
    <n v="63.627050908981261"/>
    <n v="78.055963399900492"/>
    <n v="53.968246121778819"/>
    <n v="63.346957140068248"/>
    <n v="68.059214474181488"/>
    <n v="46.946405623762011"/>
    <n v="46.493317706571936"/>
    <n v="51.699499122622406"/>
    <n v="56.539803638081558"/>
    <n v="45.776688470378581"/>
    <n v="62.354637727005766"/>
    <n v="44.304271477905409"/>
    <n v="62.048698264585951"/>
    <n v="65.112042997985242"/>
    <n v="45.301846231802585"/>
    <n v="3.6947541379376219"/>
    <n v="0.29676087042057731"/>
    <n v="2.6270509089812606"/>
    <n v="4.0559633999004916"/>
    <n v="-2.0317538782211813"/>
    <n v="3.3469571400682483"/>
    <n v="4.0592144741814877"/>
    <n v="-5.3594376237988683E-2"/>
    <n v="-2.5066822934280637"/>
    <n v="1.6994991226224059"/>
    <n v="-0.46019636191844171"/>
    <n v="-1.2233115296214194"/>
    <n v="1.3546377270057661"/>
    <n v="1.3042714779054094"/>
    <n v="2.0486982645859513"/>
    <n v="5.1120429979852418"/>
    <n v="1.3018462318025854"/>
  </r>
  <r>
    <x v="161"/>
    <x v="7"/>
    <s v="Commodity Chemicals"/>
    <n v="56.055302644459701"/>
    <n v="51.823729121290356"/>
    <n v="51.669376455473653"/>
    <n v="50.468279714491594"/>
    <n v="64.041497645463807"/>
    <n v="58.11238771647502"/>
    <n v="54.090022561197529"/>
    <n v="65.240255568020302"/>
    <n v="45.537902638876602"/>
    <n v="73.191162234107253"/>
    <n v="54.762876851619083"/>
    <n v="57.468145702077138"/>
    <n v="59.780518652188839"/>
    <n v="64.908330367518857"/>
    <n v="55.325332669320773"/>
    <n v="60.037906862030958"/>
    <n v="45.545627218315808"/>
    <n v="40.936792977347494"/>
    <n v="2.8237291212903557"/>
    <n v="-3.3306235445263468"/>
    <n v="3.4682797144915938"/>
    <n v="-5.9585023545361935"/>
    <n v="1.1123877164750198"/>
    <n v="4.0900225611975287"/>
    <n v="0.24025556802030223"/>
    <n v="2.5379026388766022"/>
    <n v="5.191162234107253"/>
    <n v="-5.2371231483809169"/>
    <n v="3.4681457020771376"/>
    <n v="-4.2194813478111612"/>
    <n v="3.9083303675188574"/>
    <n v="3.3253326693207725"/>
    <n v="5.0379068620309582"/>
    <n v="-3.4543727816841923"/>
    <n v="-1.0632070226525059"/>
  </r>
  <r>
    <x v="162"/>
    <x v="5"/>
    <s v="Multi-Utilities"/>
    <n v="46.131600811166805"/>
    <n v="43.614937979186664"/>
    <n v="53.897984996733037"/>
    <n v="44.661688329502113"/>
    <n v="40.089195743778475"/>
    <n v="43.692626137537872"/>
    <n v="53.122072448654414"/>
    <n v="56.062534884303886"/>
    <n v="45.364129967577036"/>
    <n v="34.432659317220924"/>
    <n v="61.746583938137"/>
    <n v="44.662206694221979"/>
    <n v="36.334518189607856"/>
    <n v="44.633429195841529"/>
    <n v="37.866568016687197"/>
    <n v="55.655525155072006"/>
    <n v="45.250412220502326"/>
    <n v="43.150140575271351"/>
    <n v="2.6149379791866636"/>
    <n v="4.8979849967330367"/>
    <n v="-1.3383116704978875"/>
    <n v="3.0891957437784754"/>
    <n v="0.6926261375378715"/>
    <n v="4.1220724486544142"/>
    <n v="-0.93746511569611357"/>
    <n v="2.3641299675770355"/>
    <n v="1.4326593172209243"/>
    <n v="2.7465839381370003"/>
    <n v="0.66220669422197886"/>
    <n v="-3.6654818103921443"/>
    <n v="0.63342919584152924"/>
    <n v="-4.1334319833128035"/>
    <n v="1.6555251550720058"/>
    <n v="-1.7495877794976735"/>
    <n v="-1.8498594247286491"/>
  </r>
  <r>
    <x v="163"/>
    <x v="5"/>
    <s v="Electric Utilities"/>
    <n v="60.090254111802615"/>
    <n v="64.930766554999025"/>
    <n v="52.345915272655795"/>
    <n v="77.790178500066418"/>
    <n v="60.554214172896572"/>
    <n v="63.995518559837798"/>
    <n v="61.826377964810113"/>
    <n v="65.592315239689739"/>
    <n v="64.856427308975753"/>
    <n v="46.285038815434461"/>
    <n v="55.970412326548015"/>
    <n v="46.257674181567815"/>
    <n v="59.430509948123522"/>
    <n v="45.753966797577405"/>
    <n v="68.15900645097129"/>
    <n v="52.612093121671073"/>
    <n v="57.252951694673051"/>
    <n v="77.920952990146674"/>
    <n v="0.93076655499902472"/>
    <n v="3.3459152726557946"/>
    <n v="3.7901785000664177"/>
    <n v="0.55421417289657171"/>
    <n v="3.995518559837798"/>
    <n v="1.8263779648101135"/>
    <n v="-3.4076847603102607"/>
    <n v="4.8564273089757535"/>
    <n v="-3.7149611845655386"/>
    <n v="0.9704123265480149"/>
    <n v="-4.7423258184321853"/>
    <n v="0.43050994812352172"/>
    <n v="-2.2460332024225949"/>
    <n v="5.1590064509712903"/>
    <n v="3.612093121671073"/>
    <n v="-0.74704830532694899"/>
    <n v="6.9209529901466738"/>
  </r>
  <r>
    <x v="164"/>
    <x v="8"/>
    <s v="Industrial REITs"/>
    <n v="43.672072376739195"/>
    <n v="52.47163024701689"/>
    <n v="48.204663630984477"/>
    <n v="51.735204037951469"/>
    <n v="44.42514295969228"/>
    <n v="47.808232308590391"/>
    <n v="36.989083410403175"/>
    <n v="40.143332900954135"/>
    <n v="32.947616077926533"/>
    <n v="48.062240062303758"/>
    <n v="44.604563405392987"/>
    <n v="33.888301065352834"/>
    <n v="43.842869934109579"/>
    <n v="53.134209314590947"/>
    <n v="48.817015041834409"/>
    <n v="43.687706814932966"/>
    <n v="21.981509335862405"/>
    <n v="49.681909856666934"/>
    <n v="4.4716302470168898"/>
    <n v="-0.79533636901552285"/>
    <n v="0.73520403795146905"/>
    <n v="2.4251429596922804"/>
    <n v="-4.1917676914096091"/>
    <n v="0.98908341040317538"/>
    <n v="1.1433329009541353"/>
    <n v="-2.0523839220734672"/>
    <n v="2.0622400623037578"/>
    <n v="0.60456340539298736"/>
    <n v="-0.11169893464716552"/>
    <n v="2.8428699341095793"/>
    <n v="4.1342093145909473"/>
    <n v="1.8170150418344093"/>
    <n v="-2.3122931850670341"/>
    <n v="1.9815093358624054"/>
    <n v="2.6819098566669339"/>
  </r>
  <r>
    <x v="165"/>
    <x v="7"/>
    <s v="Specialty Chemicals"/>
    <n v="62.96765152225268"/>
    <n v="48.765333272232837"/>
    <n v="83.390910049790563"/>
    <n v="74.783160283429027"/>
    <n v="43.179522543888304"/>
    <n v="52.608290052701847"/>
    <n v="55.784229207020154"/>
    <n v="55.242617475758522"/>
    <n v="50.985842498034557"/>
    <n v="58.769491627113034"/>
    <n v="79.933871147299783"/>
    <n v="67.741567012719528"/>
    <n v="72.805854281275657"/>
    <n v="52.355767683082355"/>
    <n v="64.840237830727006"/>
    <n v="69.100075063310442"/>
    <n v="75.451046577077506"/>
    <n v="64.712259272834629"/>
    <n v="-4.2346667277671628"/>
    <n v="7.3909100497905627"/>
    <n v="-1.2168397165709735"/>
    <n v="-2.8204774561116963"/>
    <n v="-2.3917099472981533"/>
    <n v="4.7842292070201538"/>
    <n v="3.2426174757585216"/>
    <n v="-1.0141575019654425"/>
    <n v="2.7694916271130339"/>
    <n v="5.9338711472997829"/>
    <n v="-1.2584329872804716"/>
    <n v="1.8058542812756571"/>
    <n v="0.35576768308235529"/>
    <n v="5.8402378307270055"/>
    <n v="4.1000750633104417"/>
    <n v="-2.5489534229224944"/>
    <n v="4.7122592728346291"/>
  </r>
  <r>
    <x v="166"/>
    <x v="2"/>
    <s v="IT Consulting &amp; Other Services"/>
    <n v="53.511997572704828"/>
    <n v="39.606355975688388"/>
    <n v="68.196715480411683"/>
    <n v="56.983452974322127"/>
    <n v="32.869719404307901"/>
    <n v="47.530304680443002"/>
    <n v="55.91568021782895"/>
    <n v="44.733480677293784"/>
    <n v="55.876172613602463"/>
    <n v="47.332532323317942"/>
    <n v="43.073690970257218"/>
    <n v="69.745219793874384"/>
    <n v="59.341394560131278"/>
    <n v="57.006589500613394"/>
    <n v="48.527880646685233"/>
    <n v="55.960671663129951"/>
    <n v="66.717214923881386"/>
    <n v="60.286882330193095"/>
    <n v="0.60635597568838762"/>
    <n v="3.1967154804116831"/>
    <n v="-1.6547025677873251E-2"/>
    <n v="2.8697194043079008"/>
    <n v="1.5303046804430025"/>
    <n v="1.9156802178289496"/>
    <n v="0.73348067729378386"/>
    <n v="3.8761726136024635"/>
    <n v="-1.6674676766820582"/>
    <n v="1.0736909702572177"/>
    <n v="3.7452197938743836"/>
    <n v="-3.6586054398687224"/>
    <n v="-0.99341049938660575"/>
    <n v="0.52788064668523305"/>
    <n v="1.9606716631299506"/>
    <n v="0.71721492388138586"/>
    <n v="4.2868823301930945"/>
  </r>
  <r>
    <x v="167"/>
    <x v="6"/>
    <s v="Investment Banking &amp; Brokerage"/>
    <n v="46.516511281041844"/>
    <n v="36.948354887196587"/>
    <n v="65.494129845712109"/>
    <n v="49.758954572741274"/>
    <n v="57.393161576615348"/>
    <n v="44.300514019781296"/>
    <n v="35.866594482418002"/>
    <n v="35.399850139919344"/>
    <n v="33.24094627444132"/>
    <n v="63.361575634220678"/>
    <n v="44.213523435616807"/>
    <n v="51.465036642235205"/>
    <n v="42.106411971400128"/>
    <n v="34.54808296055355"/>
    <n v="64.466502743720952"/>
    <n v="49.276084385910423"/>
    <n v="32.98015061334533"/>
    <n v="49.960817591882915"/>
    <n v="-5.164511280341344E-2"/>
    <n v="1.4941298457121093"/>
    <n v="0.75895457274127409"/>
    <n v="2.3931615766153485"/>
    <n v="1.3005140197812963"/>
    <n v="-3.1334055175819984"/>
    <n v="1.3998501399193444"/>
    <n v="-2.7590537255586796"/>
    <n v="-0.63842436577932205"/>
    <n v="2.213523435616807"/>
    <n v="2.465036642235205"/>
    <n v="-2.8935880285998721"/>
    <n v="-3.4519170394464496"/>
    <n v="1.4665027437209517"/>
    <n v="-0.72391561408957728"/>
    <n v="2.9801506133453302"/>
    <n v="2.9608175918829147"/>
  </r>
  <r>
    <x v="168"/>
    <x v="7"/>
    <s v="Diversified Chemicals"/>
    <n v="37.353311886977849"/>
    <n v="45.092169244755809"/>
    <n v="42.811622001667949"/>
    <n v="39.132760404562781"/>
    <n v="41.416842845310995"/>
    <n v="36.041294757543582"/>
    <n v="27.282427676866003"/>
    <n v="38.06091598137705"/>
    <n v="44.448718878271166"/>
    <n v="52.018528238112111"/>
    <n v="31.833488918839873"/>
    <n v="33.759307951036057"/>
    <n v="41.122280186614177"/>
    <n v="44.40504635251294"/>
    <n v="30.338433727100156"/>
    <n v="30.086300476376174"/>
    <n v="33.704279471382193"/>
    <n v="23.451884966294251"/>
    <n v="1.0921692447558087"/>
    <n v="0.81162200166794918"/>
    <n v="-2.8672395954372192"/>
    <n v="3.4168428453109954"/>
    <n v="-2.9587052424564177"/>
    <n v="-1.7175723231339965"/>
    <n v="-2.9390840186229497"/>
    <n v="0.44871887827116552"/>
    <n v="1.0185282381121112"/>
    <n v="0.83348891883987264"/>
    <n v="0.75930795103605675"/>
    <n v="0.1222801866141765"/>
    <n v="1.4050463525129402"/>
    <n v="-1.6615662728998437"/>
    <n v="2.0863004763761737"/>
    <n v="2.7042794713821934"/>
    <n v="0.45188496629425146"/>
  </r>
  <r>
    <x v="169"/>
    <x v="0"/>
    <s v="Electrical Components &amp; Equipment"/>
    <n v="63.411696288783304"/>
    <n v="69.367006376833203"/>
    <n v="47.497261937791421"/>
    <n v="84.784563412509726"/>
    <n v="62.713366317274165"/>
    <n v="68.104734789243125"/>
    <n v="77.546411227781348"/>
    <n v="81.90497606474473"/>
    <n v="41.607694026854048"/>
    <n v="55.113183094865867"/>
    <n v="69.837748539745007"/>
    <n v="52.527092995875144"/>
    <n v="80.437968250008225"/>
    <n v="49.946781149476983"/>
    <n v="62.047199720565388"/>
    <n v="64.843513888025655"/>
    <n v="43.950973573721136"/>
    <n v="65.768361544000939"/>
    <n v="2.3670063768332028"/>
    <n v="1.4972619377914214"/>
    <n v="5.7845634125097263"/>
    <n v="2.7133663172741649"/>
    <n v="-4.8952652107568753"/>
    <n v="-0.45358877221865157"/>
    <n v="-9.5023935255269976E-2"/>
    <n v="1.6076940268540483"/>
    <n v="2.1131830948658674"/>
    <n v="4.8377485397450073"/>
    <n v="3.5270929958751438"/>
    <n v="3.4379682500082254"/>
    <n v="-1.0532188505230167"/>
    <n v="1.0471997205653878"/>
    <n v="-4.1564861119743455"/>
    <n v="2.9509735737211358"/>
    <n v="0.76836154400093903"/>
  </r>
  <r>
    <x v="170"/>
    <x v="4"/>
    <s v="Internet &amp; Direct Marketing Retail"/>
    <n v="51.509363773921216"/>
    <n v="39.714023863847878"/>
    <n v="36.973594429173019"/>
    <n v="57.839928167030749"/>
    <n v="59.743451108564997"/>
    <n v="46.828747826952743"/>
    <n v="52.804415011068528"/>
    <n v="61.384402707469761"/>
    <n v="29.896193226741133"/>
    <n v="53.60151437393877"/>
    <n v="39.416615567970325"/>
    <n v="61.85119106376537"/>
    <n v="67.11628966587503"/>
    <n v="48.868009987724555"/>
    <n v="63.899450776456355"/>
    <n v="45.105367102588126"/>
    <n v="59.608298113977483"/>
    <n v="51.007691163515759"/>
    <n v="-0.28597613615212225"/>
    <n v="-2.0264055708269808"/>
    <n v="-1.1600718329692512"/>
    <n v="0.7434511085649973"/>
    <n v="-5.1712521730472574"/>
    <n v="3.804415011068528"/>
    <n v="5.3844027074697607"/>
    <n v="-3.1038067732588672"/>
    <n v="1.6015143739387696"/>
    <n v="-2.5833844320296748"/>
    <n v="1.8511910637653699"/>
    <n v="5.1162896658750299"/>
    <n v="3.8680099877245553"/>
    <n v="4.8994507764563551"/>
    <n v="3.1053671025881258"/>
    <n v="-4.391701886022517"/>
    <n v="1.0076911635157586"/>
  </r>
  <r>
    <x v="171"/>
    <x v="7"/>
    <s v="Specialty Chemicals"/>
    <n v="38.070963184081691"/>
    <n v="33.160610344448926"/>
    <n v="31.343553887848323"/>
    <n v="43.85130357505183"/>
    <n v="45.009095208293424"/>
    <n v="35.497467888815123"/>
    <n v="36.029584006489124"/>
    <n v="45.676473040147485"/>
    <n v="28.088064277510068"/>
    <n v="45.572591709901488"/>
    <n v="24.597524694686911"/>
    <n v="41.211145250544917"/>
    <n v="42.295446659382229"/>
    <n v="37.097307045996878"/>
    <n v="45.614326541487138"/>
    <n v="32.92545520715111"/>
    <n v="28.46464291436838"/>
    <n v="50.771781877265411"/>
    <n v="1.1606103444489264"/>
    <n v="-2.6564461121516771"/>
    <n v="3.8513035750518299"/>
    <n v="2.0090952082934237"/>
    <n v="2.4974678888151232"/>
    <n v="1.0295840064891237"/>
    <n v="1.676473040147485"/>
    <n v="-0.91193572248993249"/>
    <n v="2.5725917099014879"/>
    <n v="-2.4024753053130894"/>
    <n v="-3.7888547494550835"/>
    <n v="3.2954466593822289"/>
    <n v="2.0973070459968781"/>
    <n v="2.6143265414871379"/>
    <n v="-7.454479284889004E-2"/>
    <n v="-1.5353570856316203"/>
    <n v="1.7717818772654113"/>
  </r>
  <r>
    <x v="172"/>
    <x v="5"/>
    <s v="Electric Utilities"/>
    <n v="36.438497371605784"/>
    <n v="47.299536592016047"/>
    <n v="41.235488907561596"/>
    <n v="45.429135408156533"/>
    <n v="24.44501202392652"/>
    <n v="36.217838339038629"/>
    <n v="34.309031726728563"/>
    <n v="25.950024972113134"/>
    <n v="34.294862990169825"/>
    <n v="41.553856704683355"/>
    <n v="33.79795641660408"/>
    <n v="41.943971921560625"/>
    <n v="33.206538516610784"/>
    <n v="19.082420140525524"/>
    <n v="34.548165122454378"/>
    <n v="36.512573994265793"/>
    <n v="39.099479156525796"/>
    <n v="50.528562384356931"/>
    <n v="0.29953659201604665"/>
    <n v="0.23548890756159579"/>
    <n v="0.42913540815653306"/>
    <n v="1.4450120239265196"/>
    <n v="-0.7821616609613713"/>
    <n v="0.30903172672856272"/>
    <n v="-4.997502788686603E-2"/>
    <n v="-2.7051370098301746"/>
    <n v="0.55385670468335491"/>
    <n v="-3.2020435833959198"/>
    <n v="2.9439719215606246"/>
    <n v="0.20653851661078448"/>
    <n v="1.0824201405255245"/>
    <n v="-3.4518348775456218"/>
    <n v="1.512573994265793"/>
    <n v="1.0994791565257955"/>
    <n v="1.5285623843569311"/>
  </r>
  <r>
    <x v="173"/>
    <x v="1"/>
    <s v="Health Care Equipment"/>
    <n v="59.305405692735057"/>
    <n v="53.458533296466868"/>
    <n v="42.265269820199478"/>
    <n v="54.980725523079457"/>
    <n v="79.29760421001177"/>
    <n v="66.14491116764448"/>
    <n v="58.281108779012236"/>
    <n v="71.753542552774206"/>
    <n v="43.147868424324422"/>
    <n v="54.9105178488946"/>
    <n v="73.679908104143735"/>
    <n v="68.478840117210353"/>
    <n v="53.405581301422188"/>
    <n v="74.585322484077622"/>
    <n v="50.428439056829411"/>
    <n v="37.644236423603921"/>
    <n v="56.164535899734702"/>
    <n v="69.56495176706639"/>
    <n v="1.458533296466868"/>
    <n v="1.2652698201994781"/>
    <n v="1.9807255230794567"/>
    <n v="5.2976042100117695"/>
    <n v="0.14491116764448009"/>
    <n v="-2.7188912209877643"/>
    <n v="-3.2464574472257937"/>
    <n v="2.1478684243244217"/>
    <n v="-5.0894821511054005"/>
    <n v="1.6799081041437347"/>
    <n v="3.4788401172103534"/>
    <n v="-4.5944186985778117"/>
    <n v="6.5853224840776221"/>
    <n v="1.4284390568294114"/>
    <n v="-3.3557635763960789"/>
    <n v="4.1645358997347017"/>
    <n v="1.5649517670663897"/>
  </r>
  <r>
    <x v="174"/>
    <x v="3"/>
    <s v="Interactive Home Entertainment"/>
    <n v="52.955056932786285"/>
    <n v="54.037475836894977"/>
    <n v="52.514211692451411"/>
    <n v="59.199689056189726"/>
    <n v="34.845764700360583"/>
    <n v="46.810606785605316"/>
    <n v="64.765962458948181"/>
    <n v="50.762489240306728"/>
    <n v="66.641355279425539"/>
    <n v="60.181120450063858"/>
    <n v="51.165295589720081"/>
    <n v="54.730397620733406"/>
    <n v="61.821897630502697"/>
    <n v="39.233317135459536"/>
    <n v="51.358426096846443"/>
    <n v="37.208945505731265"/>
    <n v="45.361792374102208"/>
    <n v="69.597220404024895"/>
    <n v="4.037475836894977"/>
    <n v="1.5142116924514113"/>
    <n v="-4.800310943810274"/>
    <n v="-3.1542352996394172"/>
    <n v="3.8106067856053158"/>
    <n v="3.7659624589481808"/>
    <n v="2.7624892403067278"/>
    <n v="5.6413552794255395"/>
    <n v="1.1811204500638581"/>
    <n v="1.1652955897200812"/>
    <n v="-3.269602379266594"/>
    <n v="-2.178102369497303"/>
    <n v="-2.7666828645404635"/>
    <n v="-4.6415739031535566"/>
    <n v="-2.7910544942687352"/>
    <n v="0.36179237410220821"/>
    <n v="-1.4027795959751046"/>
  </r>
  <r>
    <x v="175"/>
    <x v="0"/>
    <s v="Electrical Components &amp; Equipment"/>
    <n v="38.862886548048692"/>
    <n v="47.613222919035266"/>
    <n v="37.62498877233201"/>
    <n v="21.187566609611775"/>
    <n v="45.523672591011092"/>
    <n v="28.453370450678349"/>
    <n v="34.594481745597115"/>
    <n v="49.81251992330364"/>
    <n v="36.111675582267104"/>
    <n v="51.844851497239034"/>
    <n v="37.870946403385595"/>
    <n v="46.198563466067682"/>
    <n v="39.610001303309552"/>
    <n v="47.27244422901385"/>
    <n v="25.777377014478276"/>
    <n v="41.423900810459756"/>
    <n v="31.050012085343042"/>
    <n v="38.699475913694727"/>
    <n v="3.613222919035266"/>
    <n v="2.62498877233201"/>
    <n v="-1.8124333903882253"/>
    <n v="3.523672591011092"/>
    <n v="1.4533704506783494"/>
    <n v="-1.4055182544028852"/>
    <n v="3.8125199233036398"/>
    <n v="-1.8883244177328962"/>
    <n v="2.8448514972390342"/>
    <n v="-4.1290535966144049"/>
    <n v="1.1985634660676823"/>
    <n v="-1.3899986966904478"/>
    <n v="3.2724442290138498"/>
    <n v="-1.2226229855217241"/>
    <n v="0.42390081045975592"/>
    <n v="2.0500120853430417"/>
    <n v="2.6994759136947266"/>
  </r>
  <r>
    <x v="176"/>
    <x v="5"/>
    <s v="Electric Utilities"/>
    <n v="56.243505490051923"/>
    <n v="54.877812321940425"/>
    <n v="70.912192670446871"/>
    <n v="72.006351048813826"/>
    <n v="48.40193819780761"/>
    <n v="44.77941688994904"/>
    <n v="43.901422660104785"/>
    <n v="64.770249079456462"/>
    <n v="36.623037419948481"/>
    <n v="72.140392912737042"/>
    <n v="59.214595264038238"/>
    <n v="56.386147173707876"/>
    <n v="48.142546377417517"/>
    <n v="62.462305989143374"/>
    <n v="67.718379612404803"/>
    <n v="46.177597273848882"/>
    <n v="55.384784715068854"/>
    <n v="52.240423724048739"/>
    <n v="1.877812321940425"/>
    <n v="5.9121926704468706"/>
    <n v="6.0063510488138263"/>
    <n v="2.4019381978076098"/>
    <n v="1.7794168899490401"/>
    <n v="1.9014226601047852"/>
    <n v="5.7702490794564625"/>
    <n v="1.6230374199484814"/>
    <n v="3.1403929127370418"/>
    <n v="3.2145952640382376"/>
    <n v="-3.6138528262921241"/>
    <n v="0.14254637741751708"/>
    <n v="-1.5376940108566259"/>
    <n v="5.718379612404803"/>
    <n v="-0.8224027261511182"/>
    <n v="1.3847847150688537"/>
    <n v="0.24042372404873902"/>
  </r>
  <r>
    <x v="177"/>
    <x v="10"/>
    <s v="Oil &amp; Gas Exploration &amp; Production"/>
    <n v="46.787074725227583"/>
    <n v="27.089091886450177"/>
    <n v="37.339059549973115"/>
    <n v="43.804015379670751"/>
    <n v="59.651014195922201"/>
    <n v="59.167646066601506"/>
    <n v="57.97251247327538"/>
    <n v="46.119771407112189"/>
    <n v="34.261947894721246"/>
    <n v="49.442773770156833"/>
    <n v="49.347240378660139"/>
    <n v="37.509705222414922"/>
    <n v="55.170353456888044"/>
    <n v="57.925106993548269"/>
    <n v="41.613209274423397"/>
    <n v="38.895206714395954"/>
    <n v="42.351907881926529"/>
    <n v="57.719707782728264"/>
    <n v="-0.91090811354982293"/>
    <n v="-0.66094045002688517"/>
    <n v="-3.1959846203292486"/>
    <n v="2.6510141959222011"/>
    <n v="2.167646066601506"/>
    <n v="4.9725124732753798"/>
    <n v="2.1197714071121894"/>
    <n v="-1.7380521052787543"/>
    <n v="-3.5572262298431667"/>
    <n v="1.347240378660139"/>
    <n v="-1.4902947775850777"/>
    <n v="-2.8296465431119557"/>
    <n v="3.925106993548269"/>
    <n v="1.6132092744233972"/>
    <n v="-4.1047932856040461"/>
    <n v="-4.6480921180734711"/>
    <n v="1.7197077827282641"/>
  </r>
  <r>
    <x v="178"/>
    <x v="0"/>
    <s v="Research &amp; Consulting Services"/>
    <n v="42.303815209668535"/>
    <n v="42.278382955610461"/>
    <n v="49.273127002373499"/>
    <n v="38.721719831415101"/>
    <n v="41.019101364430632"/>
    <n v="38.263766024601246"/>
    <n v="64.243698950405474"/>
    <n v="35.333682235703748"/>
    <n v="40.683953757662223"/>
    <n v="47.586571167674059"/>
    <n v="39.986256976065249"/>
    <n v="43.027570964058434"/>
    <n v="52.810799892322962"/>
    <n v="38.066780107382733"/>
    <n v="52.212296017807361"/>
    <n v="28.699057016310459"/>
    <n v="36.60342253617835"/>
    <n v="30.354671764363022"/>
    <n v="1.2783829556104607"/>
    <n v="-2.7268729976265007"/>
    <n v="0.72171983141510054"/>
    <n v="-2.9808986355693676"/>
    <n v="0.26376602460124587"/>
    <n v="4.2436989504054736"/>
    <n v="2.3336822357037477"/>
    <n v="-2.3160462423377766"/>
    <n v="0.58657116767405881"/>
    <n v="-2.0137430239347509"/>
    <n v="2.0275709640584338"/>
    <n v="-0.18920010767703843"/>
    <n v="-0.93321989261726657"/>
    <n v="3.2122960178073612"/>
    <n v="1.6990570163104586"/>
    <n v="1.6034225361783498"/>
    <n v="-2.6453282356369776"/>
  </r>
  <r>
    <x v="179"/>
    <x v="8"/>
    <s v="Specialized REITs"/>
    <n v="43.372189497794068"/>
    <n v="52.38453703712522"/>
    <n v="43.424661531247438"/>
    <n v="57.665834335472468"/>
    <n v="39.496841106902643"/>
    <n v="53.271114567258273"/>
    <n v="43.79503313451071"/>
    <n v="46.983761093412213"/>
    <n v="33.205461624191948"/>
    <n v="41.885990380012522"/>
    <n v="47.879530979218359"/>
    <n v="35.716301358400628"/>
    <n v="35.904291546333113"/>
    <n v="35.689274650688503"/>
    <n v="39.439323959017855"/>
    <n v="46.750399573482397"/>
    <n v="59.462033534557882"/>
    <n v="24.372831050666957"/>
    <n v="0.38453703712522014"/>
    <n v="3.4246615312474376"/>
    <n v="4.6658343354724678"/>
    <n v="1.496841106902643"/>
    <n v="0.2711145672582731"/>
    <n v="-3.2049668654892898"/>
    <n v="-1.6238906587787483E-2"/>
    <n v="-0.79453837580805242"/>
    <n v="-2.1140096199874776"/>
    <n v="-4.1204690207816412"/>
    <n v="0.71630135840062792"/>
    <n v="2.9042915463331127"/>
    <n v="2.6892746506885032"/>
    <n v="1.4393239590178553"/>
    <n v="-4.2496004265176026"/>
    <n v="4.4620335345578823"/>
    <n v="-2.6271689493330435"/>
  </r>
  <r>
    <x v="180"/>
    <x v="8"/>
    <s v="Residential REITs"/>
    <n v="54.560387316416659"/>
    <n v="55.801313311621726"/>
    <n v="44.90229899922295"/>
    <n v="40.931633453782673"/>
    <n v="51.031999258904968"/>
    <n v="55.763374931140241"/>
    <n v="65.960752172683826"/>
    <n v="57.316736688925559"/>
    <n v="43.115392288313764"/>
    <n v="59.240092388684971"/>
    <n v="50.588727980844368"/>
    <n v="52.501802829272698"/>
    <n v="62.047958927675822"/>
    <n v="60.108049654466143"/>
    <n v="49.239976385435099"/>
    <n v="56.106368228900109"/>
    <n v="51.776718504887199"/>
    <n v="71.09338837432098"/>
    <n v="4.8013133116217261"/>
    <n v="0.90229899922294976"/>
    <n v="-4.0683665462173266"/>
    <n v="1.0319992589049676"/>
    <n v="-2.2366250688597589"/>
    <n v="5.9607521726838257"/>
    <n v="3.316736688925559"/>
    <n v="-0.88460771168623609"/>
    <n v="-4.7599076113150289"/>
    <n v="4.5887279808443679"/>
    <n v="-1.4981971707273019"/>
    <n v="-0.95204107232417812"/>
    <n v="0.1080496544661429"/>
    <n v="0.23997638543509936"/>
    <n v="3.1063682289001093"/>
    <n v="3.7767185048871994"/>
    <n v="2.0933883743209805"/>
  </r>
  <r>
    <x v="181"/>
    <x v="8"/>
    <s v="Residential REITs"/>
    <n v="46.726539857245392"/>
    <n v="49.104647866456276"/>
    <n v="45.964883951604463"/>
    <n v="48.149903668820549"/>
    <n v="49.50752651891213"/>
    <n v="26.25111523638482"/>
    <n v="41.15262191777316"/>
    <n v="48.640095681051989"/>
    <n v="56.734980312695356"/>
    <n v="45.262689432651136"/>
    <n v="45.799539414573118"/>
    <n v="58.124999037209669"/>
    <n v="59.175847702683527"/>
    <n v="61.526779293491145"/>
    <n v="32.439101691376997"/>
    <n v="45.221611850984274"/>
    <n v="43.877673535128089"/>
    <n v="37.417160461374962"/>
    <n v="-0.89535213354372445"/>
    <n v="-4.0351160483955368"/>
    <n v="-3.8500963311794507"/>
    <n v="-2.4924734810878704"/>
    <n v="-2.7488847636151803"/>
    <n v="3.1526219177731605"/>
    <n v="0.64009568105198866"/>
    <n v="3.734980312695356"/>
    <n v="3.2626894326511362"/>
    <n v="-4.2004605854268817"/>
    <n v="0.12499903720966898"/>
    <n v="4.1758477026835266"/>
    <n v="0.52677929349114549"/>
    <n v="2.4391016913769974"/>
    <n v="-2.7783881490157256"/>
    <n v="-0.1223264648719109"/>
    <n v="1.4171604613749622"/>
  </r>
  <r>
    <x v="182"/>
    <x v="9"/>
    <s v="Personal Products"/>
    <n v="60.095618572701802"/>
    <n v="48.0389624118217"/>
    <n v="73.784779570103254"/>
    <n v="39.170151395467641"/>
    <n v="73.025677281039208"/>
    <n v="67.060144179955273"/>
    <n v="60.848264622480009"/>
    <n v="53.488959897102625"/>
    <n v="54.437998558523837"/>
    <n v="50.614390467506901"/>
    <n v="48.523361219978021"/>
    <n v="76.760272864466003"/>
    <n v="56.236823274499258"/>
    <n v="67.858557961231469"/>
    <n v="55.960980474657632"/>
    <n v="77.691589670613737"/>
    <n v="62.768430474351874"/>
    <n v="55.356171412132106"/>
    <n v="-1.9610375881783"/>
    <n v="2.7847795701032538"/>
    <n v="-0.82984860453235854"/>
    <n v="5.0256772810392079"/>
    <n v="6.0601441799552731"/>
    <n v="-0.15173537751999078"/>
    <n v="2.4889598971026246"/>
    <n v="4.4379985585238373"/>
    <n v="-0.38560953249309904"/>
    <n v="-0.4766387800219789"/>
    <n v="5.7602728644660033"/>
    <n v="1.2368232744992582"/>
    <n v="4.8585579612314689"/>
    <n v="0.96098047465763159"/>
    <n v="1.6915896706137374"/>
    <n v="2.7684304743518737"/>
    <n v="0.35617141213210601"/>
  </r>
  <r>
    <x v="183"/>
    <x v="5"/>
    <s v="Electric Utilities"/>
    <n v="63.678800560674439"/>
    <n v="67.213854141949753"/>
    <n v="49.883730287806422"/>
    <n v="74.240741846315061"/>
    <n v="71.014060121308248"/>
    <n v="65.094646615735329"/>
    <n v="51.068671718265385"/>
    <n v="64.16512356575646"/>
    <n v="61.54369011256842"/>
    <n v="62.418775862576737"/>
    <n v="60.675701201744026"/>
    <n v="72.075403217559142"/>
    <n v="65.327407093516129"/>
    <n v="71.098942464363518"/>
    <n v="53.317976461176208"/>
    <n v="94.268179945970942"/>
    <n v="35.369879832843097"/>
    <n v="63.762825042010583"/>
    <n v="-6.7861458580502472"/>
    <n v="-3.1162697121935778"/>
    <n v="5.2407418463150606"/>
    <n v="4.0140601213082476"/>
    <n v="3.0946466157353285"/>
    <n v="6.8671718265385095E-2"/>
    <n v="0.16512356575645981"/>
    <n v="4.5436901125684201"/>
    <n v="-4.5812241374232627"/>
    <n v="-2.324298798255974"/>
    <n v="6.0754032175591419"/>
    <n v="-2.6725929064838709"/>
    <n v="6.0989424643635175"/>
    <n v="-3.6820235388237919"/>
    <n v="8.2681799459709424"/>
    <n v="0.36987983284309678"/>
    <n v="2.7628250420105829"/>
  </r>
  <r>
    <x v="184"/>
    <x v="5"/>
    <s v="Multi-Utilities"/>
    <n v="57.278796092210094"/>
    <n v="54.387533048791823"/>
    <n v="44.178274356473516"/>
    <n v="69.116037022600537"/>
    <n v="48.20518003121127"/>
    <n v="57.702893855010302"/>
    <n v="61.535595906845252"/>
    <n v="59.542350448291103"/>
    <n v="62.522579400173576"/>
    <n v="31.391023360151866"/>
    <n v="67.828549795319162"/>
    <n v="72.680924229300999"/>
    <n v="47.016239043348968"/>
    <n v="70.100953444658558"/>
    <n v="40.34810016511387"/>
    <n v="49.411300267900053"/>
    <n v="66.714651005069527"/>
    <n v="71.057348187311149"/>
    <n v="1.3875330487918234"/>
    <n v="1.1782743564735156"/>
    <n v="4.1160370226005369"/>
    <n v="-4.7948199687887296"/>
    <n v="-1.2971061449896979"/>
    <n v="4.535595906845252"/>
    <n v="3.5423504482911028"/>
    <n v="2.5225794001735764"/>
    <n v="2.3910233601518662"/>
    <n v="-4.1714502046808377"/>
    <n v="4.6809242293009987"/>
    <n v="4.0162390433489676"/>
    <n v="1.1009534446585576"/>
    <n v="2.3481001651138698"/>
    <n v="3.411300267900053"/>
    <n v="1.7146510050695269"/>
    <n v="-4.942651812688851"/>
  </r>
  <r>
    <x v="185"/>
    <x v="6"/>
    <s v="Reinsurance"/>
    <n v="45.29319724673725"/>
    <n v="51.837489202665289"/>
    <n v="39.481192663778302"/>
    <n v="41.238462493543921"/>
    <n v="63.94663930610146"/>
    <n v="49.20156290072272"/>
    <n v="44.122435596291155"/>
    <n v="38.541801848658707"/>
    <n v="42.683782675945039"/>
    <n v="37.417127772431165"/>
    <n v="35.480925951373123"/>
    <n v="33.518814685290316"/>
    <n v="59.403776654978415"/>
    <n v="53.445188286939178"/>
    <n v="42.799330007723697"/>
    <n v="46.696830278833005"/>
    <n v="39.821872140498137"/>
    <n v="50.347120728759762"/>
    <n v="3.8374892026652887"/>
    <n v="2.4811926637783017"/>
    <n v="2.2384624935439206"/>
    <n v="2.94663930610146"/>
    <n v="1.2015629007227204"/>
    <n v="0.12243559629115452"/>
    <n v="1.5418018486587073"/>
    <n v="-1.3162173240549606"/>
    <n v="-3.5828722275688349"/>
    <n v="-2.5190740486268766"/>
    <n v="0.51881468529031594"/>
    <n v="2.4037766549784152"/>
    <n v="-4.5548117130608219"/>
    <n v="0.79933000772369667"/>
    <n v="2.696830278833005"/>
    <n v="0.82187214049813662"/>
    <n v="4.3471207287597622"/>
  </r>
  <r>
    <x v="186"/>
    <x v="5"/>
    <s v="Multi-Utilities"/>
    <n v="42.314548405891358"/>
    <n v="40.001177599064619"/>
    <n v="28.238356797456884"/>
    <n v="43.411281718004972"/>
    <n v="44.796832345999491"/>
    <n v="48.827321980762711"/>
    <n v="51.141485616280939"/>
    <n v="42.591683132433715"/>
    <n v="48.567304327079313"/>
    <n v="45.898742960582034"/>
    <n v="42.769437786660987"/>
    <n v="35.086902783326948"/>
    <n v="46.220953950332408"/>
    <n v="33.860654025200581"/>
    <n v="35.522821766298776"/>
    <n v="43.018555807429323"/>
    <n v="45.835587159756834"/>
    <n v="43.558223143482564"/>
    <n v="2.0011775990646186"/>
    <n v="-2.7616432025431159"/>
    <n v="1.4112817180049717"/>
    <n v="-0.2031676540005094"/>
    <n v="3.8273219807627115"/>
    <n v="2.1414856162809386"/>
    <n v="0.59168313243371529"/>
    <n v="3.567304327079313"/>
    <n v="1.8987429605820338"/>
    <n v="1.7694377866609869"/>
    <n v="2.0869027833269485"/>
    <n v="-0.77904604966759194"/>
    <n v="0.86065402520058143"/>
    <n v="2.522821766298776"/>
    <n v="-2.9814441925706774"/>
    <n v="-1.1644128402431662"/>
    <n v="1.5582231434825644"/>
  </r>
  <r>
    <x v="187"/>
    <x v="4"/>
    <s v="Internet &amp; Direct Marketing Retail"/>
    <n v="61.769734890214309"/>
    <n v="59.010200606351802"/>
    <n v="71.256656055060617"/>
    <n v="89.834801577987307"/>
    <n v="54.585971166663903"/>
    <n v="55.122443044748024"/>
    <n v="68.714293328790447"/>
    <n v="81.690735932809886"/>
    <n v="63.009133343156265"/>
    <n v="53.491506136496319"/>
    <n v="44.035840877642947"/>
    <n v="81.698211524751088"/>
    <n v="67.380238700628126"/>
    <n v="66.673721578159586"/>
    <n v="45.048913873968957"/>
    <n v="60.588524012890559"/>
    <n v="42.388392538934056"/>
    <n v="45.555908834603308"/>
    <n v="1.0102006063518019"/>
    <n v="4.2566560550606169"/>
    <n v="1.8348015779873066"/>
    <n v="1.5859711666639029"/>
    <n v="0.12244304474802448"/>
    <n v="0.71429332879044694"/>
    <n v="-5.3092640671901137"/>
    <n v="4.0091333431562646"/>
    <n v="2.4915061364963194"/>
    <n v="2.0358408776429471"/>
    <n v="0.69821152475108761"/>
    <n v="5.3802387006281265"/>
    <n v="2.6737215781595864"/>
    <n v="4.8913873968956523E-2"/>
    <n v="2.5885240128905593"/>
    <n v="-4.6116074610659439"/>
    <n v="-4.4440911653966921"/>
  </r>
  <r>
    <x v="188"/>
    <x v="0"/>
    <s v="Air Freight &amp; Logistics"/>
    <n v="53.743772373342722"/>
    <n v="53.694983757661142"/>
    <n v="43.253202449300552"/>
    <n v="53.707193060088429"/>
    <n v="62.197715752775061"/>
    <n v="34.624178753753753"/>
    <n v="70.699098556192325"/>
    <n v="74.13646100235097"/>
    <n v="49.21562612364572"/>
    <n v="49.089174590758716"/>
    <n v="34.543384191400584"/>
    <n v="63.93934810568426"/>
    <n v="53.692273246772622"/>
    <n v="53.950288981678142"/>
    <n v="68.756097510962135"/>
    <n v="39.345215721299304"/>
    <n v="61.290913859043599"/>
    <n v="47.508974683459023"/>
    <n v="-5.3050162423388585"/>
    <n v="3.2532024493005522"/>
    <n v="-3.2928069399115714"/>
    <n v="4.1977157527750606"/>
    <n v="2.6241787537537533"/>
    <n v="5.6990985561923253"/>
    <n v="3.1364610023509698"/>
    <n v="-3.7843738763542802"/>
    <n v="1.0891745907587165"/>
    <n v="2.5433841914005839"/>
    <n v="4.9393481056842603"/>
    <n v="-5.307726753227378"/>
    <n v="1.9502889816781419"/>
    <n v="-3.2439024890378647"/>
    <n v="-2.6547842787006957"/>
    <n v="-0.70908614095640132"/>
    <n v="-1.491025316540977"/>
  </r>
  <r>
    <x v="189"/>
    <x v="8"/>
    <s v="Specialized REITs"/>
    <n v="47.618023524693136"/>
    <n v="53.659291625635262"/>
    <n v="46.330353761270217"/>
    <n v="38.918963383649839"/>
    <n v="48.178293818489109"/>
    <n v="41.643262290287474"/>
    <n v="41.691936151644811"/>
    <n v="47.909047588821025"/>
    <n v="56.625522631179514"/>
    <n v="49.479928135179932"/>
    <n v="47.65292914965935"/>
    <n v="31.038967828369302"/>
    <n v="46.192666392095326"/>
    <n v="53.451580726620094"/>
    <n v="55.23985434177802"/>
    <n v="50.801921498411438"/>
    <n v="38.221772368198216"/>
    <n v="62.470108228494333"/>
    <n v="0.65929162563526233"/>
    <n v="1.3303537612702172"/>
    <n v="-1.0810366163501612"/>
    <n v="1.1782938184891094"/>
    <n v="2.6432622902874741"/>
    <n v="0.69193615164481059"/>
    <n v="2.909047588821025"/>
    <n v="1.6255226311795141"/>
    <n v="1.4799281351799323"/>
    <n v="0.65292914965935012"/>
    <n v="2.0389678283693016"/>
    <n v="2.192666392095326"/>
    <n v="4.4515807266200937"/>
    <n v="4.2398543417780203"/>
    <n v="-4.1980785015885616"/>
    <n v="0.22177236819821644"/>
    <n v="3.4701082284943325"/>
  </r>
  <r>
    <x v="190"/>
    <x v="10"/>
    <s v="Integrated Oil &amp; Gas"/>
    <n v="41.463143889139594"/>
    <n v="49.36944328935823"/>
    <n v="40.477292984020636"/>
    <n v="38.061717367838746"/>
    <n v="40.1513928992252"/>
    <n v="36.830254224990512"/>
    <n v="34.63453719887675"/>
    <n v="40.147151572744434"/>
    <n v="39.508973191195828"/>
    <n v="38.447163362813185"/>
    <n v="43.670809635528784"/>
    <n v="43.366972653508469"/>
    <n v="46.740941913326715"/>
    <n v="34.721630820372553"/>
    <n v="30.92052063026825"/>
    <n v="58.138187170713984"/>
    <n v="46.89493058198137"/>
    <n v="42.791526618609346"/>
    <n v="3.3694432893582302"/>
    <n v="-3.5227070159793641"/>
    <n v="2.0617173678387459"/>
    <n v="-1.8486071007747995"/>
    <n v="-2.1697457750094884"/>
    <n v="-3.3654628011232504"/>
    <n v="-1.8528484272555659"/>
    <n v="-1.4910268088041718"/>
    <n v="3.4471633628131855"/>
    <n v="-0.32919036447121641"/>
    <n v="-3.6330273464915308"/>
    <n v="1.740941913326715"/>
    <n v="0.72163082037255322"/>
    <n v="-3.0794793697317502"/>
    <n v="4.1381871707139837"/>
    <n v="-3.1050694180186298"/>
    <n v="1.7915266186093461"/>
  </r>
  <r>
    <x v="191"/>
    <x v="2"/>
    <s v="Communications Equipment"/>
    <n v="56.808812300862641"/>
    <n v="53.399051913479212"/>
    <n v="57.161499353855753"/>
    <n v="52.570157825664786"/>
    <n v="53.094002468442689"/>
    <n v="75.722499222132328"/>
    <n v="63.548222380197451"/>
    <n v="56.398829165391184"/>
    <n v="54.358591542474194"/>
    <n v="58.848323896427623"/>
    <n v="49.176797784001643"/>
    <n v="51.579935407194654"/>
    <n v="64.946511706287424"/>
    <n v="66.872818134793079"/>
    <n v="48.497644168003589"/>
    <n v="46.950355139604078"/>
    <n v="53.533807672892337"/>
    <n v="59.090761333822876"/>
    <n v="1.3990519134792123"/>
    <n v="-2.8385006461442472"/>
    <n v="-2.4298421743352137"/>
    <n v="3.0940024684426888"/>
    <n v="0.72249922213232765"/>
    <n v="3.5482223801974513"/>
    <n v="2.3988291653911844"/>
    <n v="-0.64140845752580589"/>
    <n v="0.84832389642762251"/>
    <n v="4.1767977840016428"/>
    <n v="-1.4200645928053461"/>
    <n v="-4.0534882937125758"/>
    <n v="-1.1271818652069214"/>
    <n v="-3.502355831996411"/>
    <n v="-2.0496448603959223"/>
    <n v="0.53380767289233688"/>
    <n v="5.0907613338228757"/>
  </r>
  <r>
    <x v="192"/>
    <x v="3"/>
    <s v="Interactive Media &amp; Services"/>
    <n v="60.610683504661374"/>
    <n v="56.670643648343002"/>
    <n v="42.368754260728458"/>
    <n v="79.052249599703359"/>
    <n v="82.577835063295709"/>
    <n v="41.119547059591355"/>
    <n v="75.805252465029895"/>
    <n v="63.56968142713324"/>
    <n v="64.088366669926074"/>
    <n v="76.650230246878706"/>
    <n v="50.136287819364796"/>
    <n v="65.482978909419941"/>
    <n v="51.286596047422641"/>
    <n v="61.541278004715274"/>
    <n v="46.831189204664454"/>
    <n v="61.05498514984415"/>
    <n v="58.407289429745639"/>
    <n v="53.738454573436343"/>
    <n v="3.6706436483430025"/>
    <n v="1.3687542607284584"/>
    <n v="2.0522495997033587"/>
    <n v="6.5778350632957086"/>
    <n v="1.1195470595913548"/>
    <n v="6.8052524650298949"/>
    <n v="5.56968142713324"/>
    <n v="4.0883666699260743"/>
    <n v="4.6502302468787065"/>
    <n v="-0.86371218063520416"/>
    <n v="1.4829789094199413"/>
    <n v="0.28659604742264122"/>
    <n v="0.54127800471527365"/>
    <n v="0.83118920466445445"/>
    <n v="5.4985149844149817E-2"/>
    <n v="1.4072894297456386"/>
    <n v="1.7384545734363428"/>
  </r>
  <r>
    <x v="193"/>
    <x v="0"/>
    <s v="Building Products"/>
    <n v="51.116626938448057"/>
    <n v="53.620245518951847"/>
    <n v="42.622167837260456"/>
    <n v="58.873271439740257"/>
    <n v="33.524453369891482"/>
    <n v="51.765256199520628"/>
    <n v="53.024660905140486"/>
    <n v="52.38055345593019"/>
    <n v="63.927003453653384"/>
    <n v="53.22426012183994"/>
    <n v="36.756445190783921"/>
    <n v="65.616223427385194"/>
    <n v="59.744579211298614"/>
    <n v="28.644437039197548"/>
    <n v="48.429498994873299"/>
    <n v="58.363106287277411"/>
    <n v="58.151450643462681"/>
    <n v="50.315044857409575"/>
    <n v="-4.3797544810481526"/>
    <n v="0.62216783726045577"/>
    <n v="1.8732714397402574"/>
    <n v="-0.47554663010851783"/>
    <n v="-0.2347438004793716"/>
    <n v="1.024660905140486"/>
    <n v="0.38055345593019041"/>
    <n v="4.9270034536533842"/>
    <n v="2.22426012183994"/>
    <n v="-3.2435548092160786"/>
    <n v="3.6162234273851936"/>
    <n v="-0.25542078870138596"/>
    <n v="-1.3555629608024518"/>
    <n v="0.42949899487329901"/>
    <n v="1.3631062872774109"/>
    <n v="4.151450643462681"/>
    <n v="-1.6849551425904252"/>
  </r>
  <r>
    <x v="194"/>
    <x v="8"/>
    <s v="Retail REITs"/>
    <n v="52.495852434082202"/>
    <n v="51.941163508781585"/>
    <n v="60.565323504870491"/>
    <n v="50.6310024829627"/>
    <n v="55.998860240741898"/>
    <n v="45.654734026350432"/>
    <n v="63.666257861026935"/>
    <n v="60.556651494662219"/>
    <n v="37.900241853650762"/>
    <n v="57.861620996665934"/>
    <n v="40.91432446275266"/>
    <n v="56.09126274442216"/>
    <n v="68.775462535825483"/>
    <n v="28.188464877987744"/>
    <n v="57.680965787194268"/>
    <n v="39.526759094886856"/>
    <n v="45.244631494322448"/>
    <n v="71.231764412292875"/>
    <n v="-5.8836491218414722E-2"/>
    <n v="1.5653235048704914"/>
    <n v="2.6310024829626997"/>
    <n v="-1.1397592581019467E-3"/>
    <n v="-4.3452659736495676"/>
    <n v="0.66625786102693496"/>
    <n v="4.5566514946622192"/>
    <n v="0.90024185365076193"/>
    <n v="1.8616209966659341"/>
    <n v="1.9143244627526599"/>
    <n v="-2.9087372555778401"/>
    <n v="4.7754625358254827"/>
    <n v="1.1884648779877445"/>
    <n v="3.6809657871942676"/>
    <n v="0.52675909488685591"/>
    <n v="-0.75536850567755209"/>
    <n v="4.2317644122928755"/>
  </r>
  <r>
    <x v="195"/>
    <x v="0"/>
    <s v="Air Freight &amp; Logistics"/>
    <n v="37.437819047085497"/>
    <n v="19.205270752988735"/>
    <n v="37.648528794184486"/>
    <n v="34.004621644612698"/>
    <n v="28.796747799263247"/>
    <n v="35.907551267711675"/>
    <n v="44.837931964208877"/>
    <n v="37.85587646760446"/>
    <n v="42.739549291278315"/>
    <n v="32.803501081944631"/>
    <n v="39.271592150318789"/>
    <n v="50.335030798226697"/>
    <n v="35.074926360504662"/>
    <n v="40.246597406134256"/>
    <n v="47.104570454964708"/>
    <n v="43.481589553219145"/>
    <n v="39.709213085576771"/>
    <n v="27.419824927711353"/>
    <n v="-1.794729247011265"/>
    <n v="0.64852879418448595"/>
    <n v="-2.9953783553873023"/>
    <n v="-1.2032522007367525"/>
    <n v="2.9075512677116748"/>
    <n v="2.8379319642088774"/>
    <n v="-4.1441235323955397"/>
    <n v="1.7395492912783155"/>
    <n v="1.8035010819446313"/>
    <n v="1.2715921503187886"/>
    <n v="3.3350307982266969"/>
    <n v="-0.92507363949533783"/>
    <n v="-0.7534025938657436"/>
    <n v="2.1045704549647084"/>
    <n v="-1.5184104467808552"/>
    <n v="0.70921308557677065"/>
    <n v="-1.5801750722886467"/>
  </r>
  <r>
    <x v="196"/>
    <x v="2"/>
    <s v="Data Processing &amp; Outsourced Services"/>
    <n v="49.075943282326847"/>
    <n v="11.986055622559874"/>
    <n v="68.110455360743785"/>
    <n v="53.106664551181808"/>
    <n v="37.73603141325583"/>
    <n v="58.952710605489166"/>
    <n v="47.549745656806643"/>
    <n v="55.882305477100687"/>
    <n v="38.485887315983675"/>
    <n v="50.378991901375734"/>
    <n v="52.719927988162929"/>
    <n v="53.530447441948915"/>
    <n v="66.6287107042494"/>
    <n v="42.233485641428111"/>
    <n v="56.990885627917081"/>
    <n v="21.846178836317879"/>
    <n v="68.869393124817833"/>
    <n v="49.283158530216873"/>
    <n v="-1.3944377440125777E-2"/>
    <n v="3.110455360743785"/>
    <n v="-3.8933354488181919"/>
    <n v="1.7360314132558301"/>
    <n v="4.9527106054891661"/>
    <n v="0.54974565680664256"/>
    <n v="3.8823054771006866"/>
    <n v="0.48588731598367474"/>
    <n v="0.37899190137573413"/>
    <n v="3.7199279881629295"/>
    <n v="3.5304474419489154"/>
    <n v="5.6287107042494"/>
    <n v="1.2334856414281106"/>
    <n v="0.99088562791708057"/>
    <n v="1.846178836317879"/>
    <n v="0.86939312481783304"/>
    <n v="0.28315853021687332"/>
  </r>
  <r>
    <x v="197"/>
    <x v="6"/>
    <s v="Regional Banks"/>
    <n v="48.556030401512473"/>
    <n v="48.217323955007515"/>
    <n v="59.444685315578134"/>
    <n v="56.649500051993655"/>
    <n v="36.347444279339612"/>
    <n v="49.413192775060821"/>
    <n v="32.673476361003267"/>
    <n v="42.493850592567327"/>
    <n v="43.353246574562078"/>
    <n v="60.310278282096867"/>
    <n v="47.698068085245488"/>
    <n v="67.859431589085744"/>
    <n v="44.271867672244312"/>
    <n v="44.691521875711736"/>
    <n v="41.444204269162114"/>
    <n v="53.118621859126179"/>
    <n v="52.154985002441144"/>
    <n v="45.310818285486008"/>
    <n v="0.21732395500751522"/>
    <n v="3.4446853155781341"/>
    <n v="1.6495000519936553"/>
    <n v="0.34744427933961219"/>
    <n v="2.4131927750608213"/>
    <n v="-1.3265236389967328"/>
    <n v="3.4938505925673269"/>
    <n v="0.35324657456207831"/>
    <n v="5.310278282096867"/>
    <n v="1.6980680852454881"/>
    <n v="3.8594315890857445"/>
    <n v="-1.7281323277556879"/>
    <n v="0.69152187571173585"/>
    <n v="0.44420426916211397"/>
    <n v="2.1186218591261792"/>
    <n v="-4.8450149975588559"/>
    <n v="1.3108182854860075"/>
  </r>
  <r>
    <x v="198"/>
    <x v="5"/>
    <s v="Electric Utilities"/>
    <n v="37.98614986313563"/>
    <n v="35.775399803020761"/>
    <n v="26.76001129935473"/>
    <n v="30.083744195464828"/>
    <n v="28.319693997789834"/>
    <n v="37.150673312958247"/>
    <n v="39.870078232732098"/>
    <n v="52.498044477831947"/>
    <n v="39.553731276795396"/>
    <n v="37.208172594848229"/>
    <n v="34.54612750112171"/>
    <n v="43.033089630396063"/>
    <n v="33.888391600776536"/>
    <n v="42.797919540151831"/>
    <n v="38.015409600825592"/>
    <n v="51.200815638120751"/>
    <n v="26.690625562422579"/>
    <n v="48.372619408694646"/>
    <n v="-2.2246001969792388"/>
    <n v="-2.2399887006452701"/>
    <n v="-2.9162558045351723"/>
    <n v="-0.68030600221016613"/>
    <n v="-3.8493266870417528"/>
    <n v="-1.1299217672679021"/>
    <n v="-0.50195552216805339"/>
    <n v="2.5537312767953964"/>
    <n v="0.2081725948482287"/>
    <n v="1.5461275011217097"/>
    <n v="3.308963039606283E-2"/>
    <n v="2.8883916007765364"/>
    <n v="0.79791954015183109"/>
    <n v="2.015409600825592"/>
    <n v="2.2008156381207513"/>
    <n v="0.69062556242257855"/>
    <n v="3.3726194086946464"/>
  </r>
  <r>
    <x v="199"/>
    <x v="6"/>
    <s v="Regional Banks"/>
    <n v="51.412779362533179"/>
    <n v="53.814738391724539"/>
    <n v="33.429293111414026"/>
    <n v="52.482978478191768"/>
    <n v="66.446219708106355"/>
    <n v="43.047746412240819"/>
    <n v="64.080000877633367"/>
    <n v="65.134916316678783"/>
    <n v="51.143974238393227"/>
    <n v="40.814082362802878"/>
    <n v="39.989274373164733"/>
    <n v="52.355216931045973"/>
    <n v="67.27777173166487"/>
    <n v="57.158723546328744"/>
    <n v="52.043744192774774"/>
    <n v="56.928675557942377"/>
    <n v="37.373356328041453"/>
    <n v="40.496536604915391"/>
    <n v="1.8147383917245392"/>
    <n v="-2.5707068885859741"/>
    <n v="3.4829784781917681"/>
    <n v="3.446219708106355"/>
    <n v="3.0477464122408193"/>
    <n v="5.0800008776333669"/>
    <n v="5.1349163166787832"/>
    <n v="1.143974238393227"/>
    <n v="-3.1859176371971216"/>
    <n v="2.9892743731647329"/>
    <n v="3.3552169310459732"/>
    <n v="4.2777717316648705"/>
    <n v="1.1587235463287442"/>
    <n v="4.3744192774774149E-2"/>
    <n v="-7.1324442057623116E-2"/>
    <n v="0.37335632804145291"/>
    <n v="1.4965366049153914"/>
  </r>
  <r>
    <x v="200"/>
    <x v="2"/>
    <s v="Data Processing &amp; Outsourced Services"/>
    <n v="36.503913444069241"/>
    <n v="38.804812251298564"/>
    <n v="38.165576377315084"/>
    <n v="33.152902427772695"/>
    <n v="26.900836856357753"/>
    <n v="32.906239165208326"/>
    <n v="33.9006132620542"/>
    <n v="25.926306629915093"/>
    <n v="32.763588839695402"/>
    <n v="39.859611466806086"/>
    <n v="22.800049763261583"/>
    <n v="36.8666500087187"/>
    <n v="50.18930697918946"/>
    <n v="45.303387867600051"/>
    <n v="33.153262927027036"/>
    <n v="43.272719425246301"/>
    <n v="50.605105432459425"/>
    <n v="35.995558869251262"/>
    <n v="2.8048122512985643"/>
    <n v="0.16557637731508379"/>
    <n v="-2.8470975722273053"/>
    <n v="-9.916314364224732E-2"/>
    <n v="-3.0937608347916736"/>
    <n v="-3.0993867379457996"/>
    <n v="-1.0736933700849072"/>
    <n v="2.7635888396954016"/>
    <n v="-4.1403885331939136"/>
    <n v="-2.1999502367384167"/>
    <n v="1.8666500087187003"/>
    <n v="0.18930697918946038"/>
    <n v="2.3033878676000512"/>
    <n v="2.1532629270270363"/>
    <n v="2.2727194252463008"/>
    <n v="2.6051054324594247"/>
    <n v="-2.004441130748738"/>
  </r>
  <r>
    <x v="201"/>
    <x v="2"/>
    <s v="Data Processing &amp; Outsourced Services"/>
    <n v="57.154108099894998"/>
    <n v="58.544085073112136"/>
    <n v="47.085686201334624"/>
    <n v="50.275399829158424"/>
    <n v="62.241348956687254"/>
    <n v="54.461415666697306"/>
    <n v="64.134320059953509"/>
    <n v="74.008812019497995"/>
    <n v="47.132079159879375"/>
    <n v="61.697257691071677"/>
    <n v="51.017515705290513"/>
    <n v="68.005058612098097"/>
    <n v="54.74267833855351"/>
    <n v="58.852187739593745"/>
    <n v="56.664956759930924"/>
    <n v="63.615657111456976"/>
    <n v="43.16894393932175"/>
    <n v="55.972434834577264"/>
    <n v="3.5440850731121358"/>
    <n v="8.5686201334624457E-2"/>
    <n v="-4.7246001708415761"/>
    <n v="-0.7586510433127458"/>
    <n v="0.46141566669730594"/>
    <n v="5.1343200599535095"/>
    <n v="1.008812019497995"/>
    <n v="3.1320791598793747"/>
    <n v="4.6972576910716768"/>
    <n v="1.7515705290513495E-2"/>
    <n v="3.0050586120980967"/>
    <n v="2.7426783385535103"/>
    <n v="2.8521877395937452"/>
    <n v="-1.3350432400690764"/>
    <n v="3.6156571114569758"/>
    <n v="-0.83105606067825022"/>
    <n v="-3.027565165422736"/>
  </r>
  <r>
    <x v="202"/>
    <x v="2"/>
    <s v="Electronic Equipment &amp; Instruments"/>
    <n v="40.518043998348148"/>
    <n v="42.298926599499374"/>
    <n v="37.543513540772523"/>
    <n v="47.394767752540197"/>
    <n v="30.571991407828722"/>
    <n v="46.076286524377949"/>
    <n v="50.162215463211425"/>
    <n v="33.399164855832034"/>
    <n v="36.873754499616062"/>
    <n v="49.092873758067611"/>
    <n v="48.263474849362879"/>
    <n v="54.845142081016512"/>
    <n v="37.01696912884821"/>
    <n v="29.48587651495022"/>
    <n v="29.752303795232269"/>
    <n v="46.466536672344233"/>
    <n v="41.117717101687809"/>
    <n v="28.445233426730649"/>
    <n v="1.2989265994993744"/>
    <n v="0.54351354077252267"/>
    <n v="-1.6052322474598029"/>
    <n v="1.5719914078287225"/>
    <n v="4.0762865243779487"/>
    <n v="1.1622154632114245"/>
    <n v="2.3991648558320335"/>
    <n v="1.8737544996160622"/>
    <n v="4.0928737580676113"/>
    <n v="1.2634748493628791"/>
    <n v="-5.1548579189834882"/>
    <n v="-3.9830308711517901"/>
    <n v="1.4858765149502204"/>
    <n v="-1.2476962047677311"/>
    <n v="1.4665366723442332"/>
    <n v="-0.88228289831219087"/>
    <n v="-2.554766573269351"/>
  </r>
  <r>
    <x v="203"/>
    <x v="0"/>
    <s v="Industrial Machinery"/>
    <n v="67.748958851223279"/>
    <n v="56.543522930018355"/>
    <n v="69.269928987907093"/>
    <n v="65.825940299418349"/>
    <n v="66.964931526208019"/>
    <n v="63.31364057456782"/>
    <n v="58.93183388739498"/>
    <n v="75.68589304553123"/>
    <n v="65.768085618916885"/>
    <n v="42.344960760519925"/>
    <n v="86.119449773607187"/>
    <n v="73.398837478345826"/>
    <n v="75.822379633840896"/>
    <n v="78.095038347754453"/>
    <n v="56.303603987989185"/>
    <n v="72.228259671530324"/>
    <n v="67.392408775554102"/>
    <n v="77.723585171690971"/>
    <n v="1.5435229300183551"/>
    <n v="-4.7300710120929068"/>
    <n v="1.8259402994183489"/>
    <n v="-2.0350684737919806"/>
    <n v="1.3136405745678204"/>
    <n v="1.9318338873949799"/>
    <n v="5.6858930455312304"/>
    <n v="0.76808561891688498"/>
    <n v="0.34496076051992475"/>
    <n v="0.11944977360718667"/>
    <n v="-2.6011625216541745"/>
    <n v="0.82237963384089596"/>
    <n v="1.0950383477544534"/>
    <n v="3.3036039879891845"/>
    <n v="3.2282596715303242"/>
    <n v="0.39240877555410236"/>
    <n v="4.7235851716909707"/>
  </r>
  <r>
    <x v="204"/>
    <x v="7"/>
    <s v="Fertilizers &amp; Agricultural Chemicals"/>
    <n v="56.795236059164232"/>
    <n v="45.927880232039684"/>
    <n v="52.848914381091809"/>
    <n v="67.193103376948187"/>
    <n v="47.242130969538501"/>
    <n v="70.40521831297086"/>
    <n v="50.811743933980445"/>
    <n v="67.345122085543764"/>
    <n v="41.051598180533425"/>
    <n v="45.111888263646406"/>
    <n v="96.960249720948511"/>
    <n v="40.133404610038028"/>
    <n v="50.713198500417811"/>
    <n v="54.992261326063016"/>
    <n v="54.310149069895751"/>
    <n v="59.316591768468882"/>
    <n v="64.162121305784282"/>
    <n v="56.993436967882623"/>
    <n v="1.9278802320396835"/>
    <n v="-3.1510856189081906"/>
    <n v="-1.8068966230518129"/>
    <n v="2.2421309695385006"/>
    <n v="1.4052183129708595"/>
    <n v="-2.1882560660195551"/>
    <n v="3.345122085543764"/>
    <n v="5.1598180533424909E-2"/>
    <n v="2.1118882636464065"/>
    <n v="6.9602497209485108"/>
    <n v="3.1334046100380277"/>
    <n v="0.71319850041781052"/>
    <n v="-2.0077386739369842"/>
    <n v="3.3101490698957505"/>
    <n v="5.3165917684688822"/>
    <n v="4.1621213057842823"/>
    <n v="2.9934369678826229"/>
  </r>
  <r>
    <x v="205"/>
    <x v="4"/>
    <s v="Automobile Manufacturers"/>
    <n v="57.310346968146767"/>
    <n v="45.696467228852768"/>
    <n v="75.664933725208058"/>
    <n v="43.553199928626945"/>
    <n v="90.023826100844431"/>
    <n v="37.507634207261425"/>
    <n v="49.82644727871012"/>
    <n v="45.941926273898268"/>
    <n v="68.978366236865725"/>
    <n v="71.717956236264541"/>
    <n v="62.926454782425793"/>
    <n v="52.173206767654065"/>
    <n v="47.384734588472881"/>
    <n v="56.348883186046187"/>
    <n v="50.627247617886702"/>
    <n v="48.244390453428679"/>
    <n v="41.239428489010038"/>
    <n v="86.42079535703823"/>
    <n v="3.696467228852768"/>
    <n v="5.6649337252080585"/>
    <n v="1.5531999286269453"/>
    <n v="6.0238261008444312"/>
    <n v="0.50763420726142527"/>
    <n v="0.8264472787101198"/>
    <n v="2.9419262738982681"/>
    <n v="5.9783662368657247"/>
    <n v="-1.2820437637354587"/>
    <n v="-4.0735452175742068"/>
    <n v="0.17320676765406517"/>
    <n v="-0.615265411527119"/>
    <n v="-5.6511168139538128"/>
    <n v="-1.3727523821132976"/>
    <n v="2.2443904534286787"/>
    <n v="1.239428489010038"/>
    <n v="-1.5792046429617699"/>
  </r>
  <r>
    <x v="206"/>
    <x v="2"/>
    <s v="Systems Software"/>
    <n v="63.510364359341047"/>
    <n v="64.986082143619527"/>
    <n v="78.40287690455807"/>
    <n v="56.168216411944556"/>
    <n v="73.774064674559597"/>
    <n v="86.379559894406583"/>
    <n v="64.243526441213504"/>
    <n v="65.609511042615452"/>
    <n v="65.926512718920748"/>
    <n v="46.296616621261421"/>
    <n v="64.981603711557113"/>
    <n v="58.626280349652113"/>
    <n v="58.293698843627062"/>
    <n v="66.732550386510255"/>
    <n v="54.645168817048848"/>
    <n v="45.536289421921808"/>
    <n v="61.67460634555097"/>
    <n v="67.399029379830125"/>
    <n v="-3.0139178563804734"/>
    <n v="6.4028769045580702"/>
    <n v="1.1682164119445559"/>
    <n v="1.7740646745595967"/>
    <n v="7.379559894406583"/>
    <n v="5.2435264412135041"/>
    <n v="-0.39048895738454803"/>
    <n v="2.9265127189207476"/>
    <n v="1.2966166212614212"/>
    <n v="4.9816037115571135"/>
    <n v="-1.373719650347887"/>
    <n v="5.2936988436270624"/>
    <n v="5.7325503865102547"/>
    <n v="1.6451688170488481"/>
    <n v="-2.4637105780781923"/>
    <n v="1.6746063455509699"/>
    <n v="2.3990293798301252"/>
  </r>
  <r>
    <x v="207"/>
    <x v="0"/>
    <s v="Industrial Machinery"/>
    <n v="58.352091562866583"/>
    <n v="67.098230032653561"/>
    <n v="52.750312600705051"/>
    <n v="61.372256309143012"/>
    <n v="52.898378575123473"/>
    <n v="85.840988502334042"/>
    <n v="55.598750283224682"/>
    <n v="52.798943701462861"/>
    <n v="48.688011543148114"/>
    <n v="37.149764356884347"/>
    <n v="47.920407619792257"/>
    <n v="82.7852337508414"/>
    <n v="69.109954495908397"/>
    <n v="41.458647778845204"/>
    <n v="33.971215060265401"/>
    <n v="64.737426188429026"/>
    <n v="84.048259194308073"/>
    <n v="53.75877657566307"/>
    <n v="6.0982300326535608"/>
    <n v="-0.24968739929494888"/>
    <n v="2.3722563091430118"/>
    <n v="0.89837857512347341"/>
    <n v="4.8409885023340422"/>
    <n v="2.5987502832246818"/>
    <n v="4.7989437014628606"/>
    <n v="-0.31198845685188559"/>
    <n v="-2.8502356431156528"/>
    <n v="3.9204076197922575"/>
    <n v="0.78523375084139957"/>
    <n v="-6.8900455040916029"/>
    <n v="-3.5413522211547956"/>
    <n v="2.9712150602654006"/>
    <n v="-6.2625738115709737"/>
    <n v="-3.9517408056919265"/>
    <n v="4.7587765756630702"/>
  </r>
  <r>
    <x v="208"/>
    <x v="0"/>
    <s v="Building Products"/>
    <n v="38.063606441053366"/>
    <n v="31.601105578999238"/>
    <n v="29.823859083485559"/>
    <n v="30.598543565857433"/>
    <n v="43.784205538126848"/>
    <n v="26.734789551414231"/>
    <n v="38.236374293010812"/>
    <n v="44.386163350966832"/>
    <n v="39.189055748021609"/>
    <n v="35.878188660471352"/>
    <n v="37.719997495453029"/>
    <n v="48.318151315990768"/>
    <n v="44.276906209795257"/>
    <n v="39.232788135559666"/>
    <n v="37.615000269767236"/>
    <n v="34.507117451954052"/>
    <n v="34.88283543063578"/>
    <n v="50.296227818397597"/>
    <n v="-1.3988944210007617"/>
    <n v="-0.17614091651444141"/>
    <n v="1.5985435658574332"/>
    <n v="3.784205538126848"/>
    <n v="-0.26521044858576914"/>
    <n v="-2.7636257069891883"/>
    <n v="3.3861633509668323"/>
    <n v="-1.8109442519783912"/>
    <n v="-2.121811339528648"/>
    <n v="2.719997495453029"/>
    <n v="1.3181513159907681"/>
    <n v="1.276906209795257"/>
    <n v="0.23278813555966593"/>
    <n v="-3.3849997302327637"/>
    <n v="-2.492882548045948"/>
    <n v="-3.1171645693642205"/>
    <n v="4.2962278183975968"/>
  </r>
  <r>
    <x v="209"/>
    <x v="3"/>
    <s v="Movies &amp; Entertainment"/>
    <n v="44.839907692201002"/>
    <n v="41.089182253709929"/>
    <n v="67.553385380440901"/>
    <n v="43.119882440570358"/>
    <n v="53.762226441803335"/>
    <n v="48.217617808508734"/>
    <n v="41.97611229498559"/>
    <n v="48.178609860193795"/>
    <n v="34.533988792814675"/>
    <n v="44.143522424470781"/>
    <n v="42.920310143655158"/>
    <n v="46.453644436453402"/>
    <n v="40.058093478955207"/>
    <n v="28.192871156971599"/>
    <n v="56.075885514134022"/>
    <n v="43.89080173811427"/>
    <n v="37.09143225615697"/>
    <n v="45.020864345478202"/>
    <n v="2.0891822537099287"/>
    <n v="1.5533853804409006"/>
    <n v="0.11988244057035757"/>
    <n v="2.7622264418033353"/>
    <n v="2.2176178085087344"/>
    <n v="-3.0238877050144097"/>
    <n v="3.1786098601937951"/>
    <n v="2.5339887928146752"/>
    <n v="2.1435224244707811"/>
    <n v="-2.0796898563448423"/>
    <n v="3.453644436453402"/>
    <n v="-3.9419065210447926"/>
    <n v="-1.8071288430284014"/>
    <n v="1.075885514134022"/>
    <n v="0.89080173811426988"/>
    <n v="-1.9085677438430295"/>
    <n v="1.020864345478202"/>
  </r>
  <r>
    <x v="210"/>
    <x v="3"/>
    <s v="Movies &amp; Entertainment"/>
    <n v="36.378763923377115"/>
    <n v="12.074057503634652"/>
    <n v="32.989057667463328"/>
    <n v="32.320546885282113"/>
    <n v="37.357987935729149"/>
    <n v="52.704434017086228"/>
    <n v="33.541223185074273"/>
    <n v="50.148475024372097"/>
    <n v="43.869535345088316"/>
    <n v="40.618273895039657"/>
    <n v="36.287829480902708"/>
    <n v="31.597010262482879"/>
    <n v="44.970992968942859"/>
    <n v="41.308278464816098"/>
    <n v="26.280453598697878"/>
    <n v="31.93337063265502"/>
    <n v="40.92619915248202"/>
    <n v="29.511260677661664"/>
    <n v="7.4057503634652022E-2"/>
    <n v="-3.010942332536672"/>
    <n v="-1.6794531147178873"/>
    <n v="2.3579879357291489"/>
    <n v="3.7044340170862284"/>
    <n v="1.5412231850742728"/>
    <n v="3.1484750243720967"/>
    <n v="0.86953534508831609"/>
    <n v="-0.38172610496034309"/>
    <n v="2.2878294809027082"/>
    <n v="0.59701026248287903"/>
    <n v="1.9709929689428591"/>
    <n v="-2.6917215351839019"/>
    <n v="1.2804535986978784"/>
    <n v="-6.6629367344980039E-2"/>
    <n v="-1.0738008475179797"/>
    <n v="-0.48873932233833628"/>
  </r>
  <r>
    <x v="211"/>
    <x v="6"/>
    <s v="Asset Management &amp; Custody Banks"/>
    <n v="56.964036087600881"/>
    <n v="59.293665725834856"/>
    <n v="50.064345358765003"/>
    <n v="65.751434921575168"/>
    <n v="36.983170673194834"/>
    <n v="57.561868513526484"/>
    <n v="65.947766789365133"/>
    <n v="53.994779028350564"/>
    <n v="63.634771193529936"/>
    <n v="67.490218785443517"/>
    <n v="77.465403451098766"/>
    <n v="59.27928259731533"/>
    <n v="66.361382843514235"/>
    <n v="38.892380821228443"/>
    <n v="31.495692533600455"/>
    <n v="53.312086569188956"/>
    <n v="63.331123377527753"/>
    <n v="57.529240306155636"/>
    <n v="5.2936657258348561"/>
    <n v="1.0643453587650029"/>
    <n v="-0.24856507842483211"/>
    <n v="-2.0168293268051656"/>
    <n v="0.56186851352648404"/>
    <n v="-7.0522332106348671"/>
    <n v="-1.005220971649436"/>
    <n v="-0.36522880647006417"/>
    <n v="2.4902187854435169"/>
    <n v="4.4654034510987657"/>
    <n v="4.2792825973153299"/>
    <n v="3.3613828435142352"/>
    <n v="-4.1076191787715572"/>
    <n v="-2.5043074663995455"/>
    <n v="-4.6879134308110437"/>
    <n v="4.3311233775277529"/>
    <n v="4.5292403061556357"/>
  </r>
  <r>
    <x v="212"/>
    <x v="7"/>
    <s v="Copper"/>
    <n v="34.785261269719548"/>
    <n v="30.736662201153052"/>
    <n v="34.119507588370126"/>
    <n v="33.813940672423087"/>
    <n v="33.834914874827902"/>
    <n v="40.045157198598972"/>
    <n v="41.415800244441115"/>
    <n v="35.813105077888828"/>
    <n v="36.170856376426087"/>
    <n v="32.548545125071016"/>
    <n v="28.012259670293723"/>
    <n v="42.453400980717937"/>
    <n v="36.656831940799641"/>
    <n v="42.347734483260147"/>
    <n v="33.925809560516804"/>
    <n v="28.372782733523984"/>
    <n v="32.446126086053965"/>
    <n v="28.636006770865968"/>
    <n v="-0.26333779884694763"/>
    <n v="1.1195075883701264"/>
    <n v="-1.1860593275769133"/>
    <n v="1.8349148748279021"/>
    <n v="1.0451571985989716"/>
    <n v="1.4158002444411153"/>
    <n v="2.813105077888828"/>
    <n v="2.1708563764260873"/>
    <n v="-0.4514548749289844"/>
    <n v="1.2259670293722991E-2"/>
    <n v="1.4534009807179373"/>
    <n v="2.6568319407996412"/>
    <n v="3.3477344832601474"/>
    <n v="2.9258095605168037"/>
    <n v="-1.6272172664760163"/>
    <n v="0.44612608605396531"/>
    <n v="0.63600677086596846"/>
  </r>
  <r>
    <x v="213"/>
    <x v="4"/>
    <s v="Apparel Retail"/>
    <n v="47.056350222501159"/>
    <n v="47.129006350142873"/>
    <n v="35.054184946385057"/>
    <n v="38.051701184523012"/>
    <n v="48.658451986955711"/>
    <n v="51.938725665992614"/>
    <n v="32.502068266115494"/>
    <n v="44.223155914026208"/>
    <n v="46.741139998285"/>
    <n v="31.876238706730312"/>
    <n v="57.431212768872868"/>
    <n v="56.574584989851317"/>
    <n v="49.151984969955109"/>
    <n v="69.52787121690092"/>
    <n v="51.813828445479224"/>
    <n v="44.922045706910659"/>
    <n v="61.297220457387134"/>
    <n v="33.06453220800622"/>
    <n v="-0.87099364985712668"/>
    <n v="5.4184946385056776E-2"/>
    <n v="-3.9482988154769885"/>
    <n v="1.6584519869557113"/>
    <n v="-3.0612743340073862"/>
    <n v="1.5020682661154936"/>
    <n v="0.22315591402620782"/>
    <n v="2.741139998285"/>
    <n v="-2.1237612932696877"/>
    <n v="-2.568787231127132"/>
    <n v="2.5745849898513171"/>
    <n v="0.1519849699551088"/>
    <n v="3.5278712169009196"/>
    <n v="2.8138284454792242"/>
    <n v="1.9220457069106587"/>
    <n v="2.2972204573871338"/>
    <n v="2.0645322080062201"/>
  </r>
  <r>
    <x v="214"/>
    <x v="4"/>
    <s v="Consumer Electronics"/>
    <n v="54.925061808591281"/>
    <n v="56.966605140235039"/>
    <n v="56.735567043857472"/>
    <n v="50.002713168713505"/>
    <n v="38.236126067014759"/>
    <n v="50.501221520759039"/>
    <n v="51.580738680016566"/>
    <n v="50.830509892194662"/>
    <n v="52.548390728927338"/>
    <n v="53.490135154301029"/>
    <n v="56.826188301796684"/>
    <n v="55.86265389988602"/>
    <n v="53.41120605889563"/>
    <n v="66.680923215427299"/>
    <n v="65.360188922764507"/>
    <n v="45.523967014828962"/>
    <n v="63.713565333653463"/>
    <n v="65.455350602779575"/>
    <n v="-6.0333948597649609"/>
    <n v="-5.264432956142528"/>
    <n v="2.7131687135053539E-3"/>
    <n v="1.2361260670147587"/>
    <n v="1.5012215207590387"/>
    <n v="2.5807386800165659"/>
    <n v="1.8305098921946623"/>
    <n v="-2.4516092710726625"/>
    <n v="0.49013515430102927"/>
    <n v="-2.1738116982033162"/>
    <n v="4.8626538998860198"/>
    <n v="3.4112060588956297"/>
    <n v="5.6809232154272991"/>
    <n v="-0.63981107723549258"/>
    <n v="-3.4760329851710381"/>
    <n v="1.7135653336534631"/>
    <n v="-0.54464939722042516"/>
  </r>
  <r>
    <x v="215"/>
    <x v="2"/>
    <s v="IT Consulting &amp; Other Services"/>
    <n v="57.325870715475645"/>
    <n v="50.533569903480114"/>
    <n v="65.030375194667798"/>
    <n v="67.685610452870833"/>
    <n v="50.524647223523431"/>
    <n v="72.07171310428042"/>
    <n v="61.718198174632356"/>
    <n v="52.058574754844635"/>
    <n v="62.247899792256732"/>
    <n v="61.0613652222574"/>
    <n v="52.247749680330799"/>
    <n v="55.261363406834057"/>
    <n v="57.541443420442576"/>
    <n v="55.526440354188722"/>
    <n v="66.200015584680372"/>
    <n v="47.350120051596939"/>
    <n v="55.704037086391587"/>
    <n v="41.776678755807126"/>
    <n v="0.53356990348011379"/>
    <n v="3.03751946677977E-2"/>
    <n v="5.6856104528708329"/>
    <n v="4.5246472235234307"/>
    <n v="5.0717131042804198"/>
    <n v="4.7181981746323558"/>
    <n v="2.0585747548446349"/>
    <n v="5.2478997922567316"/>
    <n v="6.1365222257400376E-2"/>
    <n v="2.2477496803307986"/>
    <n v="2.2613634068340573"/>
    <n v="-1.458556579557424"/>
    <n v="1.5264403541887219"/>
    <n v="3.2000155846803722"/>
    <n v="-3.6498799484030613"/>
    <n v="-1.2959629136084132"/>
    <n v="3.7766787558071258"/>
  </r>
  <r>
    <x v="216"/>
    <x v="0"/>
    <s v="Aerospace &amp; Defense"/>
    <n v="62.843402313676442"/>
    <n v="71.735275287082118"/>
    <n v="74.427076887097599"/>
    <n v="65.724204708480514"/>
    <n v="89.345882057375206"/>
    <n v="44.962796175651214"/>
    <n v="56.445091019505767"/>
    <n v="62.564776654508947"/>
    <n v="56.797988270332048"/>
    <n v="62.065279063777893"/>
    <n v="65.21602232688511"/>
    <n v="32.022850652403001"/>
    <n v="60.59183778761939"/>
    <n v="69.744749788839883"/>
    <n v="51.066228848243242"/>
    <n v="59.253182896371904"/>
    <n v="75.536793802866882"/>
    <n v="70.83780310545896"/>
    <n v="4.7352752870821178"/>
    <n v="6.4270768870975985"/>
    <n v="0.72420470848051366"/>
    <n v="5.3458820573752064"/>
    <n v="0.96279617565121356"/>
    <n v="2.4450910195057673"/>
    <n v="4.5647766545089468"/>
    <n v="4.7979882703320484"/>
    <n v="3.0652790637778935"/>
    <n v="3.2160223268851098"/>
    <n v="-2.977149347596999"/>
    <n v="3.5918377876193901"/>
    <n v="-5.2552502111601171"/>
    <n v="3.0662288482432416"/>
    <n v="1.2531828963719036"/>
    <n v="1.5367938028668817"/>
    <n v="-4.1621968945410401"/>
  </r>
  <r>
    <x v="217"/>
    <x v="0"/>
    <s v="Industrial Conglomerates"/>
    <n v="62.90901039706285"/>
    <n v="63.52873292300329"/>
    <n v="54.712825446693934"/>
    <n v="72.045960203837168"/>
    <n v="54.805570025682947"/>
    <n v="67.333347777984244"/>
    <n v="60.362816718291661"/>
    <n v="66.079828458182078"/>
    <n v="67.138006895101128"/>
    <n v="71.319932476603157"/>
    <n v="46.152107825207914"/>
    <n v="69.173385041614168"/>
    <n v="67.905037956140589"/>
    <n v="58.611832486623982"/>
    <n v="57.290024891413474"/>
    <n v="59.169045006979694"/>
    <n v="80.184330989859077"/>
    <n v="53.640391626849834"/>
    <n v="-1.4712670769967104"/>
    <n v="-2.2871745533060661"/>
    <n v="5.0459602038371685"/>
    <n v="2.8055700256829468"/>
    <n v="-1.666652222015756"/>
    <n v="2.3628167182916613"/>
    <n v="1.0798284581820781"/>
    <n v="0.13800689510112818"/>
    <n v="-1.6800675233968434"/>
    <n v="-0.84789217479208645"/>
    <n v="2.1733850416141678"/>
    <n v="2.905037956140589"/>
    <n v="-3.3881675133760183"/>
    <n v="0.29002489141347354"/>
    <n v="4.1690450069796938"/>
    <n v="4.1843309898590775"/>
    <n v="0.64039162684983353"/>
  </r>
  <r>
    <x v="218"/>
    <x v="9"/>
    <s v="Packaged Foods &amp; Meats"/>
    <n v="58.727671306972809"/>
    <n v="56.026001142701446"/>
    <n v="73.319094988124959"/>
    <n v="54.194197944016722"/>
    <n v="31.596402169925675"/>
    <n v="63.085090050397419"/>
    <n v="61.383163356997635"/>
    <n v="59.601879366535222"/>
    <n v="55.299985227325578"/>
    <n v="41.076531824587022"/>
    <n v="46.988727068736637"/>
    <n v="74.797036606247346"/>
    <n v="54.579001816243348"/>
    <n v="55.154907960325815"/>
    <n v="57.116661374254598"/>
    <n v="75.906662783775474"/>
    <n v="65.360781667269691"/>
    <n v="72.88428687107313"/>
    <n v="-1.9739988572985538"/>
    <n v="6.3190949881249594"/>
    <n v="1.1941979440167216"/>
    <n v="-0.40359783007432526"/>
    <n v="-3.9149099496025812"/>
    <n v="5.3831633569976347"/>
    <n v="4.601879366535222"/>
    <n v="1.2999852273255783"/>
    <n v="-0.9234681754129781"/>
    <n v="3.9887270687366367"/>
    <n v="0.79703660624734596"/>
    <n v="-1.4209981837566517"/>
    <n v="3.154907960325815"/>
    <n v="4.1166613742545977"/>
    <n v="0.90666278377547371"/>
    <n v="4.3607816672696913"/>
    <n v="4.8842868710731295"/>
  </r>
  <r>
    <x v="219"/>
    <x v="4"/>
    <s v="Automobile Manufacturers"/>
    <n v="69.962956777355231"/>
    <n v="65.262371117671691"/>
    <n v="86.590013678604976"/>
    <n v="50.455328945547251"/>
    <n v="72.67221170961885"/>
    <n v="69.177962973277786"/>
    <n v="79.890860620403615"/>
    <n v="56.654802670948854"/>
    <n v="49.6273367840136"/>
    <n v="66.010622501041183"/>
    <n v="71.889869538098026"/>
    <n v="61.229129024123928"/>
    <n v="72.871753685940888"/>
    <n v="80.615597231065664"/>
    <n v="74.265057840798505"/>
    <n v="93.06896366987921"/>
    <n v="77.98221640670458"/>
    <n v="61.106166817300057"/>
    <n v="2.262371117671691"/>
    <n v="1.5900136786049757"/>
    <n v="0.4553289455472509"/>
    <n v="2.6722117096188498"/>
    <n v="3.1779629732777863"/>
    <n v="-0.10913937959638531"/>
    <n v="3.6548026709488539"/>
    <n v="-3.3726632159863996"/>
    <n v="-5.9893774989588167"/>
    <n v="3.8898695380980257"/>
    <n v="2.2291290241239281"/>
    <n v="0.87175368594088809"/>
    <n v="3.6155972310656637"/>
    <n v="3.2650578407985051"/>
    <n v="8.06896366987921"/>
    <n v="5.9822164067045804"/>
    <n v="4.1061668173000569"/>
  </r>
  <r>
    <x v="220"/>
    <x v="4"/>
    <s v="Specialty Stores"/>
    <n v="54.428687527152277"/>
    <n v="54.271423013315513"/>
    <n v="71.000034893308992"/>
    <n v="63.640623021206203"/>
    <n v="64.281632559312513"/>
    <n v="51.52636661588982"/>
    <n v="65.946921116575794"/>
    <n v="55.501995953995909"/>
    <n v="39.765377826196293"/>
    <n v="65.733146669873648"/>
    <n v="44.656423813989925"/>
    <n v="45.246387363324871"/>
    <n v="56.868716672744654"/>
    <n v="64.244517169686063"/>
    <n v="40.102680353154291"/>
    <n v="42.281138848113386"/>
    <n v="54.935556351345006"/>
    <n v="45.284745719555815"/>
    <n v="4.2714230133155127"/>
    <n v="3.4893308992423044E-5"/>
    <n v="-1.3593769787937973"/>
    <n v="4.2816325593125129"/>
    <n v="1.5263666158898204"/>
    <n v="1.946921116575794"/>
    <n v="1.5019959539959089"/>
    <n v="-4.2346221738037073"/>
    <n v="2.7331466698736477"/>
    <n v="-4.3435761860100754"/>
    <n v="2.246387363324871"/>
    <n v="2.8687166727446538"/>
    <n v="5.2445171696860626"/>
    <n v="3.102680353154291"/>
    <n v="2.2811388481133861"/>
    <n v="4.9355563513450065"/>
    <n v="2.284745719555815"/>
  </r>
  <r>
    <x v="221"/>
    <x v="1"/>
    <s v="Biotechnology"/>
    <n v="36.697628984957888"/>
    <n v="23.903592544687076"/>
    <n v="35.209540436947592"/>
    <n v="31.102862886025871"/>
    <n v="38.423883517467914"/>
    <n v="39.419695849227232"/>
    <n v="38.016792852158545"/>
    <n v="29.102142489302675"/>
    <n v="43.290281204232528"/>
    <n v="35.348941813919659"/>
    <n v="35.870650433917966"/>
    <n v="42.040401922505211"/>
    <n v="24.641326184084846"/>
    <n v="40.455491879339796"/>
    <n v="31.69464510710446"/>
    <n v="38.108289337938885"/>
    <n v="49.984188700926275"/>
    <n v="47.246965584497488"/>
    <n v="-1.0964074553129244"/>
    <n v="0.2095404369475915"/>
    <n v="0.10286288602587135"/>
    <n v="1.4238835174679139"/>
    <n v="3.4196958492272316"/>
    <n v="3.0167928521585452"/>
    <n v="-2.8978575106973246"/>
    <n v="2.290281204232528"/>
    <n v="-0.65105818608034127"/>
    <n v="1.8706504339179659"/>
    <n v="2.040401922505211"/>
    <n v="0.64132618408484632"/>
    <n v="-2.544508120660204"/>
    <n v="2.6946451071044599"/>
    <n v="2.108289337938885"/>
    <n v="-2.0158112990737251"/>
    <n v="3.2469655844974881"/>
  </r>
  <r>
    <x v="222"/>
    <x v="6"/>
    <s v="Life &amp; Health Insurance"/>
    <n v="47.014745617291616"/>
    <n v="40.082251502812156"/>
    <n v="44.195817847226053"/>
    <n v="51.687690562870131"/>
    <n v="46.644075259639919"/>
    <n v="42.168556435891063"/>
    <n v="65.253575829317086"/>
    <n v="57.235587551170028"/>
    <n v="51.348940110141285"/>
    <n v="27.372051694101941"/>
    <n v="52.47484239452077"/>
    <n v="42.506801265529731"/>
    <n v="48.166165772503689"/>
    <n v="52.248746145987234"/>
    <n v="46.628226127025968"/>
    <n v="42.919109758953937"/>
    <n v="47.094804958460692"/>
    <n v="41.223432277805848"/>
    <n v="-1.9177484971878442"/>
    <n v="-2.8041821527739472"/>
    <n v="-1.3123094371298691"/>
    <n v="0.6440752596399193"/>
    <n v="1.1685564358910625"/>
    <n v="2.2535758293170858"/>
    <n v="4.2355875511700276"/>
    <n v="1.3489401101412852"/>
    <n v="0.37205169410194117"/>
    <n v="-4.5251576054792295"/>
    <n v="-2.4931987344702691"/>
    <n v="-1.8338342274963111"/>
    <n v="2.2487461459872335"/>
    <n v="-4.3717738729740319"/>
    <n v="-3.0808902410460632"/>
    <n v="9.4804958460692035E-2"/>
    <n v="2.2234322778058484"/>
  </r>
  <r>
    <x v="223"/>
    <x v="2"/>
    <s v="Data Processing &amp; Outsourced Services"/>
    <n v="55.334865797185309"/>
    <n v="44.394388256232212"/>
    <n v="61.082864505472955"/>
    <n v="46.894949079439307"/>
    <n v="66.199919351546455"/>
    <n v="61.789212772845602"/>
    <n v="70.200651696198278"/>
    <n v="56.148109509797131"/>
    <n v="67.297633421586923"/>
    <n v="43.609892160005565"/>
    <n v="56.102633581560788"/>
    <n v="46.922046334756764"/>
    <n v="39.708111870193527"/>
    <n v="61.792848043670972"/>
    <n v="37.414975676193087"/>
    <n v="68.33540045395705"/>
    <n v="56.25769445965318"/>
    <n v="56.541387379040707"/>
    <n v="2.3943882562322116"/>
    <n v="4.0828645054729549"/>
    <n v="0.89494907943930713"/>
    <n v="2.1999193515464555"/>
    <n v="2.7892127728456018"/>
    <n v="-3.7993483038017217"/>
    <n v="1.1481095097971306"/>
    <n v="2.297633421586923"/>
    <n v="-1.3901078399944353"/>
    <n v="1.1026335815607879"/>
    <n v="3.9220463347567645"/>
    <n v="-3.2918881298064733"/>
    <n v="1.7928480436709719"/>
    <n v="-1.5850243238069126"/>
    <n v="-0.66459954604295035"/>
    <n v="4.2576944596531803"/>
    <n v="1.5413873790407067"/>
  </r>
  <r>
    <x v="224"/>
    <x v="6"/>
    <s v="Investment Banking &amp; Brokerage"/>
    <n v="51.691149820093372"/>
    <n v="63.59364171924058"/>
    <n v="66.640137240807221"/>
    <n v="31.92174267079508"/>
    <n v="49.457868332626056"/>
    <n v="51.144675746655523"/>
    <n v="49.730137765752268"/>
    <n v="39.257237677884959"/>
    <n v="59.149132652226839"/>
    <n v="59.164405227429469"/>
    <n v="45.014163743126055"/>
    <n v="46.932067591400539"/>
    <n v="58.61326310238379"/>
    <n v="38.34605588123199"/>
    <n v="49.289280665718074"/>
    <n v="38.799776070967141"/>
    <n v="60.942187881322397"/>
    <n v="70.753772972019362"/>
    <n v="3.5936417192405798"/>
    <n v="-5.3598627591927794"/>
    <n v="-3.07825732920492"/>
    <n v="-0.54213166737394403"/>
    <n v="-4.8553242533444774"/>
    <n v="2.7301377657522679"/>
    <n v="-1.7427623221150412"/>
    <n v="2.1491326522268395"/>
    <n v="2.1644052274294694"/>
    <n v="-0.98583625687394516"/>
    <n v="0.93206759140053919"/>
    <n v="-3.3867368976162098"/>
    <n v="-2.6539441187680097"/>
    <n v="0.2892806657180742"/>
    <n v="-3.2002239290328589"/>
    <n v="2.9421878813223969"/>
    <n v="4.7537729720193624"/>
  </r>
  <r>
    <x v="225"/>
    <x v="0"/>
    <s v="Industrial Machinery"/>
    <n v="57.722948424497922"/>
    <n v="47.742637693780416"/>
    <n v="56.113381177159752"/>
    <n v="67.448820619786048"/>
    <n v="51.16084274587395"/>
    <n v="43.415458838624716"/>
    <n v="56.651975819291579"/>
    <n v="69.036799602940079"/>
    <n v="67.916589235150624"/>
    <n v="52.140314008687021"/>
    <n v="56.679529314802188"/>
    <n v="66.669136171683007"/>
    <n v="60.890734365872973"/>
    <n v="50.857802914841216"/>
    <n v="53.184656495008156"/>
    <n v="46.315744052664158"/>
    <n v="53.055559253781645"/>
    <n v="82.010140906517009"/>
    <n v="-4.2573623062195836"/>
    <n v="-0.88661882284024784"/>
    <n v="3.4488206197860478"/>
    <n v="-0.83915725412605013"/>
    <n v="-4.5845411613752844"/>
    <n v="-3.3480241807084212"/>
    <n v="3.0367996029400786"/>
    <n v="-8.3410764849375596E-2"/>
    <n v="0.14031400868702093"/>
    <n v="-5.3204706851978116"/>
    <n v="-6.3308638283169927"/>
    <n v="1.8907343658729729"/>
    <n v="-0.14219708515878438"/>
    <n v="3.1846564950081557"/>
    <n v="2.3157440526641579"/>
    <n v="-4.9444407462183548"/>
    <n v="6.0101409065170088"/>
  </r>
  <r>
    <x v="226"/>
    <x v="10"/>
    <s v="Oil &amp; Gas Equipment &amp; Services"/>
    <n v="60.512635683503596"/>
    <n v="51.973714262888379"/>
    <n v="59.229464635068524"/>
    <n v="51.850116243822896"/>
    <n v="71.240744995308404"/>
    <n v="56.64571390275276"/>
    <n v="48.642639952907871"/>
    <n v="62.950103038145954"/>
    <n v="83.962374679168676"/>
    <n v="67.480110973007143"/>
    <n v="65.003471979415878"/>
    <n v="43.579609933519173"/>
    <n v="63.531058568498267"/>
    <n v="71.366733784208023"/>
    <n v="65.507049147554952"/>
    <n v="63.050917130369434"/>
    <n v="50.758500425917944"/>
    <n v="51.942482967006875"/>
    <n v="0.97371426288837881"/>
    <n v="1.2294646350685241"/>
    <n v="1.850116243822896"/>
    <n v="6.240744995308404"/>
    <n v="0.6457139027527603"/>
    <n v="-1.3573600470921292"/>
    <n v="0.95010303814595432"/>
    <n v="1.9623746791686756"/>
    <n v="-3.5198890269928569"/>
    <n v="1.0034719794158775"/>
    <n v="2.5796099335191727"/>
    <n v="1.5310585684982669"/>
    <n v="1.3667337842080229"/>
    <n v="0.50704914755495167"/>
    <n v="5.0509171303694345"/>
    <n v="0.7585004259179442"/>
    <n v="0.94248296700687462"/>
  </r>
  <r>
    <x v="227"/>
    <x v="4"/>
    <s v="Apparel, Accessories &amp; Luxury Goods"/>
    <n v="49.68275014787109"/>
    <n v="34.988632811450451"/>
    <n v="70.735671742046506"/>
    <n v="51.752178545548801"/>
    <n v="41.158765376975431"/>
    <n v="47.859805837665078"/>
    <n v="46.333954101284569"/>
    <n v="53.195218500931183"/>
    <n v="33.54108050578013"/>
    <n v="63.509546378454921"/>
    <n v="55.12198061385044"/>
    <n v="26.424273843218"/>
    <n v="59.394441846182396"/>
    <n v="42.41342834121636"/>
    <n v="57.357792658278711"/>
    <n v="51.394636761265083"/>
    <n v="48.191160131667473"/>
    <n v="61.234184517992787"/>
    <n v="-3.0113671885495492"/>
    <n v="5.735671742046506"/>
    <n v="2.7521785455488015"/>
    <n v="0.15876537697543114"/>
    <n v="-2.1401941623349217"/>
    <n v="1.3339541012845686"/>
    <n v="2.1952185009311833"/>
    <n v="-3.4589194942198702"/>
    <n v="5.509546378454921"/>
    <n v="2.1219806138504396"/>
    <n v="0.42427384321799977"/>
    <n v="-2.6055581538176042"/>
    <n v="2.4134283412163597"/>
    <n v="-1.6422073417212886"/>
    <n v="-1.6053632387349168"/>
    <n v="2.1911601316674734"/>
    <n v="4.2341845179927873"/>
  </r>
  <r>
    <x v="228"/>
    <x v="4"/>
    <s v="Motorcycle Manufacturers"/>
    <n v="48.54761850343619"/>
    <n v="49.075215412784587"/>
    <n v="56.791786747442089"/>
    <n v="45.059751277390461"/>
    <n v="44.27912418694563"/>
    <n v="45.953915403203204"/>
    <n v="66.036873419916091"/>
    <n v="52.184458888129861"/>
    <n v="60.134487510518916"/>
    <n v="51.675135855424223"/>
    <n v="38.015973050214924"/>
    <n v="46.094494630267818"/>
    <n v="44.458609659167969"/>
    <n v="46.289516590440442"/>
    <n v="45.462995405447678"/>
    <n v="39.572653307563648"/>
    <n v="45.492135359571499"/>
    <n v="48.732387853985941"/>
    <n v="2.075215412784587"/>
    <n v="3.7917867474420888"/>
    <n v="-4.9402487226095388"/>
    <n v="-3.72087581305437"/>
    <n v="-1.0460845967967956"/>
    <n v="-1.9631265800839088"/>
    <n v="3.1844588881298606"/>
    <n v="3.1344875105189161"/>
    <n v="1.6751358554242231"/>
    <n v="-0.98402694978507554"/>
    <n v="9.449463026781757E-2"/>
    <n v="2.4586096591679691"/>
    <n v="2.2895165904404422"/>
    <n v="0.46299540544767837"/>
    <n v="3.5726533075636482"/>
    <n v="0.49213535957149901"/>
    <n v="0.73238785398594075"/>
  </r>
  <r>
    <x v="229"/>
    <x v="6"/>
    <s v="Property &amp; Casualty Insurance"/>
    <n v="50.035789464944244"/>
    <n v="56.79936297459497"/>
    <n v="70.008966264641714"/>
    <n v="58.769054227417222"/>
    <n v="44.55546897908247"/>
    <n v="53.261364465788915"/>
    <n v="76.84091669094478"/>
    <n v="36.294880849147205"/>
    <n v="31.578226555651177"/>
    <n v="55.17182288061521"/>
    <n v="27.261080175096886"/>
    <n v="36.661622142824335"/>
    <n v="73.189061051475647"/>
    <n v="57.07683550270238"/>
    <n v="48.558972834142331"/>
    <n v="42.340567644259956"/>
    <n v="31.376548958450286"/>
    <n v="50.863668707216938"/>
    <n v="-3.2006370254050296"/>
    <n v="5.0089662646417139"/>
    <n v="-4.2309457725827784"/>
    <n v="-0.44453102091753038"/>
    <n v="0.26136446578891537"/>
    <n v="6.8409166909447805"/>
    <n v="-3.705119150852795"/>
    <n v="2.5782265556511774"/>
    <n v="0.17182288061520978"/>
    <n v="0.26108017509688608"/>
    <n v="1.661622142824335"/>
    <n v="-4.8109389485243526"/>
    <n v="2.0768355027023802"/>
    <n v="0.55897283414233101"/>
    <n v="-3.6594323557400443"/>
    <n v="1.3765489584502859"/>
    <n v="1.863668707216938"/>
  </r>
  <r>
    <x v="230"/>
    <x v="4"/>
    <s v="Leisure Products"/>
    <n v="49.687968741703095"/>
    <n v="53.100221635346919"/>
    <n v="53.701227793635987"/>
    <n v="56.51452524173127"/>
    <n v="39.534158814112892"/>
    <n v="62.38888201812815"/>
    <n v="50.590225168335195"/>
    <n v="60.200293415390753"/>
    <n v="40.743039492097573"/>
    <n v="37.889715537114164"/>
    <n v="30.637552031778881"/>
    <n v="25.142964869922558"/>
    <n v="48.211238645787354"/>
    <n v="46.680109002583308"/>
    <n v="68.311110867720984"/>
    <n v="66.876865919460684"/>
    <n v="62.147257622012354"/>
    <n v="42.026080533793603"/>
    <n v="-0.89977836465308059"/>
    <n v="1.7012277936359865"/>
    <n v="4.5145252417312705"/>
    <n v="-0.46584118588710766"/>
    <n v="-0.61111798187184974"/>
    <n v="1.5902251683351949"/>
    <n v="5.2002934153907532"/>
    <n v="-3.2569605079024271"/>
    <n v="2.8897155371141636"/>
    <n v="-1.3624479682211188"/>
    <n v="0.14296486992255808"/>
    <n v="4.2112386457873541"/>
    <n v="3.6801090025833076"/>
    <n v="1.3111108677209842"/>
    <n v="2.876865919460684"/>
    <n v="1.1472576220123543"/>
    <n v="2.0260805337936034"/>
  </r>
  <r>
    <x v="231"/>
    <x v="1"/>
    <s v="Health Care Facilities"/>
    <n v="63.613134325227882"/>
    <n v="74.224735068219033"/>
    <n v="64.528505088865572"/>
    <n v="59.573111705888273"/>
    <n v="58.791835411015967"/>
    <n v="74.58255979418476"/>
    <n v="58.942635920378727"/>
    <n v="50.680271461340162"/>
    <n v="71.795025928898312"/>
    <n v="54.629649329624868"/>
    <n v="68.905465950000789"/>
    <n v="57.975791747780676"/>
    <n v="59.429592687116362"/>
    <n v="87.222408896994608"/>
    <n v="71.314380482613188"/>
    <n v="48.120835385071217"/>
    <n v="58.948844510518924"/>
    <n v="61.757634160362542"/>
    <n v="3.224735068219033"/>
    <n v="4.5285050888655718"/>
    <n v="4.5731117058882731"/>
    <n v="2.7918354110159669"/>
    <n v="2.5825597941847604"/>
    <n v="2.9426359203787271"/>
    <n v="0.68027146134016192"/>
    <n v="5.7950259288983119"/>
    <n v="-3.3703506703751316"/>
    <n v="-5.0945340499992113"/>
    <n v="3.9757917477806757"/>
    <n v="1.4295926871163616"/>
    <n v="6.2224088969946081"/>
    <n v="-5.6856195173868116"/>
    <n v="1.1208353850712172"/>
    <n v="1.9488445105189243"/>
    <n v="1.7576341603625423"/>
  </r>
  <r>
    <x v="232"/>
    <x v="8"/>
    <s v="Health Care REITs"/>
    <n v="49.238617997956347"/>
    <n v="38.354234454190738"/>
    <n v="63.583311969326488"/>
    <n v="69.006687433543362"/>
    <n v="48.1963293957361"/>
    <n v="51.530899848525806"/>
    <n v="46.540853602457744"/>
    <n v="58.683596738217418"/>
    <n v="71.494681070962812"/>
    <n v="39.262700300164411"/>
    <n v="53.349800577813227"/>
    <n v="54.392802475733404"/>
    <n v="38.641609490640391"/>
    <n v="34.350510080224538"/>
    <n v="47.427667968104423"/>
    <n v="34.144511470563678"/>
    <n v="37.445862244817135"/>
    <n v="50.650446844236228"/>
    <n v="0.35423445419073829"/>
    <n v="4.5833119693264877"/>
    <n v="4.0066874335433624"/>
    <n v="1.1963293957361003"/>
    <n v="-2.4691001514741941"/>
    <n v="1.5408536024577444"/>
    <n v="-1.3164032617825825"/>
    <n v="-1.5053189290371876"/>
    <n v="0.26270030016441126"/>
    <n v="1.3498005778132267"/>
    <n v="3.3928024757334043"/>
    <n v="2.6416094906403913"/>
    <n v="1.350510080224538"/>
    <n v="1.4276679681044229"/>
    <n v="1.1445114705636783"/>
    <n v="-0.55413775518286457"/>
    <n v="2.6504468442362281"/>
  </r>
  <r>
    <x v="233"/>
    <x v="10"/>
    <s v="Oil &amp; Gas Drilling"/>
    <n v="39.344304276234027"/>
    <n v="38.204780277744923"/>
    <n v="37.637188483723392"/>
    <n v="39.414902609635611"/>
    <n v="42.64333482086149"/>
    <n v="49.302966649541418"/>
    <n v="44.805690403569038"/>
    <n v="38.77012243666789"/>
    <n v="38.568635234206944"/>
    <n v="37.343283925347158"/>
    <n v="36.569167249606537"/>
    <n v="32.470619087185064"/>
    <n v="37.917751514440866"/>
    <n v="36.486094169726002"/>
    <n v="24.324478897923733"/>
    <n v="42.225941258358027"/>
    <n v="53.015138511135852"/>
    <n v="39.153077166304506"/>
    <n v="1.2047802777449235"/>
    <n v="-1.3628115162766079"/>
    <n v="2.414902609635611"/>
    <n v="3.6433348208614902"/>
    <n v="3.3029666495414176"/>
    <n v="0.80569040356903798"/>
    <n v="1.77012243666789"/>
    <n v="1.5686352342069441"/>
    <n v="2.3432839253471585"/>
    <n v="0.56916724960653653"/>
    <n v="-0.52938091281493627"/>
    <n v="1.9177515144408659"/>
    <n v="1.4860941697260017"/>
    <n v="-0.67552110207626725"/>
    <n v="1.2259412583580271"/>
    <n v="4.0151385111358522"/>
    <n v="-1.8469228336954941"/>
  </r>
  <r>
    <x v="234"/>
    <x v="1"/>
    <s v="Health Care Distributors"/>
    <n v="63.7837953532675"/>
    <n v="43.621614069836909"/>
    <n v="69.303624904034848"/>
    <n v="65.170960128116761"/>
    <n v="71.164647244264188"/>
    <n v="50.329631916217771"/>
    <n v="67.623549050190377"/>
    <n v="62.717253994355112"/>
    <n v="63.992109109882755"/>
    <n v="63.830926619065771"/>
    <n v="72.776953534834107"/>
    <n v="64.305513835095525"/>
    <n v="50.18039347067662"/>
    <n v="58.576426789822882"/>
    <n v="82.804885770731914"/>
    <n v="65.67242191188484"/>
    <n v="60.020009383152953"/>
    <n v="72.233599273384201"/>
    <n v="3.6216140698369088"/>
    <n v="0.30362490403484799"/>
    <n v="1.1709601281167608"/>
    <n v="5.164647244264188"/>
    <n v="-3.670368083782229"/>
    <n v="5.6235490501903769"/>
    <n v="0.7172539943551115"/>
    <n v="2.9921091098827546"/>
    <n v="1.8309266190657709"/>
    <n v="4.7769535348341066"/>
    <n v="-2.6944861649044753"/>
    <n v="0.18039347067661993"/>
    <n v="4.5764267898228823"/>
    <n v="2.8048857707319144"/>
    <n v="2.6724219118848396"/>
    <n v="3.0200093831529529"/>
    <n v="0.2335992733842005"/>
  </r>
  <r>
    <x v="235"/>
    <x v="9"/>
    <s v="Packaged Foods &amp; Meats"/>
    <n v="57.942828774148772"/>
    <n v="64.488886746986665"/>
    <n v="63.998499073331189"/>
    <n v="38.757790927409886"/>
    <n v="40.939097728450349"/>
    <n v="69.113262394597271"/>
    <n v="46.445281603825038"/>
    <n v="88.782119941560225"/>
    <n v="57.467963992842705"/>
    <n v="45.606805481568948"/>
    <n v="61.420535207026148"/>
    <n v="63.01968361156726"/>
    <n v="55.10593482121449"/>
    <n v="56.698222487277739"/>
    <n v="58.591281347626079"/>
    <n v="61.521918722727946"/>
    <n v="59.351525437081634"/>
    <n v="53.719279635435612"/>
    <n v="2.4888867469866653"/>
    <n v="2.9984990733311889"/>
    <n v="-0.24220907259011426"/>
    <n v="-3.0609022715496508"/>
    <n v="3.1132623945972711"/>
    <n v="3.4452816038250376"/>
    <n v="7.7821199415602251"/>
    <n v="-2.5320360071572949"/>
    <n v="-2.3931945184310521"/>
    <n v="5.4205352070261483"/>
    <n v="1.0196836115672596"/>
    <n v="-3.8940651787855103"/>
    <n v="0.69822248727773939"/>
    <n v="0.59128134762607942"/>
    <n v="5.5219187227279463"/>
    <n v="0.35152543708163364"/>
    <n v="-2.2807203645643881"/>
  </r>
  <r>
    <x v="236"/>
    <x v="10"/>
    <s v="Integrated Oil &amp; Gas"/>
    <n v="37.052626915961234"/>
    <n v="53.892258653201893"/>
    <n v="25.989411467128566"/>
    <n v="27.041948432743496"/>
    <n v="37.125246146331186"/>
    <n v="32.227502709378967"/>
    <n v="27.602189482986144"/>
    <n v="34.005755794267166"/>
    <n v="25.996108307078355"/>
    <n v="46.933056581897659"/>
    <n v="42.692977813491119"/>
    <n v="42.740895822165541"/>
    <n v="42.055005596964001"/>
    <n v="39.415224153827616"/>
    <n v="40.396705046471908"/>
    <n v="33.3618208126762"/>
    <n v="38.837894661350958"/>
    <n v="39.58065608938022"/>
    <n v="2.8922586532018926"/>
    <n v="0.98941146712856565"/>
    <n v="-1.9580515672565042"/>
    <n v="3.125246146331186"/>
    <n v="-2.7724972906210326"/>
    <n v="0.6021894829861445"/>
    <n v="2.0057557942671664"/>
    <n v="-2.0038916929216448"/>
    <n v="1.9330565818976595"/>
    <n v="1.6929778134911189"/>
    <n v="0.74089582216554106"/>
    <n v="2.0550055969640013"/>
    <n v="3.4152241538276158"/>
    <n v="0.39670504647190796"/>
    <n v="2.3618208126761999"/>
    <n v="0.83789466135095836"/>
    <n v="-0.41934391061978005"/>
  </r>
  <r>
    <x v="237"/>
    <x v="2"/>
    <s v="Technology Hardware, Storage &amp; Peripherals"/>
    <n v="38.045463402541905"/>
    <n v="26.410627280234038"/>
    <n v="26.628376541122289"/>
    <n v="31.821973765560323"/>
    <n v="31.637892347399735"/>
    <n v="38.738519692681493"/>
    <n v="33.875277352498138"/>
    <n v="57.135049837708401"/>
    <n v="48.63259473337348"/>
    <n v="31.016888921235921"/>
    <n v="42.384109198115837"/>
    <n v="49.155535254820073"/>
    <n v="40.957176082482455"/>
    <n v="55.277934170031187"/>
    <n v="25.769990978602785"/>
    <n v="47.032485796274614"/>
    <n v="31.275511995060381"/>
    <n v="29.022933896011391"/>
    <n v="-2.5893727197659615"/>
    <n v="0.62837654112228947"/>
    <n v="-2.1780262344396775"/>
    <n v="0.63789234739973466"/>
    <n v="-1.2614803073185072"/>
    <n v="0.87527735249813787"/>
    <n v="2.1350498377084008"/>
    <n v="2.6325947333734803"/>
    <n v="2.0168889212359211"/>
    <n v="3.3841091981158371"/>
    <n v="3.155535254820073"/>
    <n v="2.9571760824824551"/>
    <n v="1.2779341700311875"/>
    <n v="-2.2300090213972155"/>
    <n v="-0.96751420372538632"/>
    <n v="2.2755119950603806"/>
    <n v="2.0229338960113914"/>
  </r>
  <r>
    <x v="238"/>
    <x v="4"/>
    <s v="Hotels, Resorts &amp; Cruise Lines"/>
    <n v="58.782304218654225"/>
    <n v="67.937600418843132"/>
    <n v="52.535453614817861"/>
    <n v="80.027468644156187"/>
    <n v="65.456038541649306"/>
    <n v="64.422439097185432"/>
    <n v="68.777612997615449"/>
    <n v="61.576572220894974"/>
    <n v="38.97292243879123"/>
    <n v="45.234375376155207"/>
    <n v="72.811850687383767"/>
    <n v="64.803069203858442"/>
    <n v="67.537216960459361"/>
    <n v="59.309184295439522"/>
    <n v="59.79491449960647"/>
    <n v="33.969759070374707"/>
    <n v="50.25614209081774"/>
    <n v="45.876551559073199"/>
    <n v="-1.0623995811568676"/>
    <n v="-4.464546385182139"/>
    <n v="4.0274686441561869"/>
    <n v="5.4560385416493062"/>
    <n v="0.42243909718543193"/>
    <n v="3.7776129976154493"/>
    <n v="0.57657222089497395"/>
    <n v="-3.0270775612087704"/>
    <n v="-2.7656246238447935"/>
    <n v="2.8118506873837674"/>
    <n v="0.80306920385844194"/>
    <n v="4.5372169604593608"/>
    <n v="1.3091842954395219"/>
    <n v="4.7949144996064703"/>
    <n v="-3.0240929625293234E-2"/>
    <n v="-1.7438579091822604"/>
    <n v="-0.12344844092680063"/>
  </r>
  <r>
    <x v="239"/>
    <x v="10"/>
    <s v="Oil &amp; Gas Refining &amp; Marketing"/>
    <n v="54.13617026724576"/>
    <n v="35.070675297103172"/>
    <n v="49.767901959122234"/>
    <n v="49.154657786277134"/>
    <n v="50.974130219671821"/>
    <n v="60.751942830139747"/>
    <n v="35.625897179147763"/>
    <n v="68.738567773452331"/>
    <n v="57.28899155999094"/>
    <n v="35.242874839974952"/>
    <n v="50.437397412911423"/>
    <n v="56.421419774491348"/>
    <n v="69.835847912672421"/>
    <n v="63.703673380370887"/>
    <n v="58.989487579070925"/>
    <n v="70.312378058330054"/>
    <n v="37.665634709916304"/>
    <n v="70.333416270534485"/>
    <n v="7.0675297103171886E-2"/>
    <n v="-4.2320980408777658"/>
    <n v="-3.8453422137228657"/>
    <n v="-4.0258697803281791"/>
    <n v="1.7519428301397468"/>
    <n v="0.62589717914776344"/>
    <n v="2.7385677734523313"/>
    <n v="1.2889915599909401"/>
    <n v="-0.75712516002504771"/>
    <n v="2.4373974129114231"/>
    <n v="3.4214197744913477"/>
    <n v="2.8358479126724205"/>
    <n v="2.703673380370887"/>
    <n v="2.989487579070925"/>
    <n v="3.3123780583300544"/>
    <n v="1.6656347099163042"/>
    <n v="4.3334162705344852"/>
  </r>
  <r>
    <x v="240"/>
    <x v="1"/>
    <s v="Health Care Equipment"/>
    <n v="58.892533479757532"/>
    <n v="73.471493821609698"/>
    <n v="54.707595640273894"/>
    <n v="45.081661905799443"/>
    <n v="76.534990445494756"/>
    <n v="46.223545334099974"/>
    <n v="62.170880026846561"/>
    <n v="55.476606325185493"/>
    <n v="39.074753269395686"/>
    <n v="49.003468428846865"/>
    <n v="67.855873247798911"/>
    <n v="78.929456834006075"/>
    <n v="58.428758836435776"/>
    <n v="59.72219681857753"/>
    <n v="53.708885428079"/>
    <n v="71.672214183219467"/>
    <n v="43.503433362114002"/>
    <n v="65.607255248094688"/>
    <n v="6.4714938216096982"/>
    <n v="1.7075956402738939"/>
    <n v="8.1661905799442991E-2"/>
    <n v="2.5349904454947563"/>
    <n v="0.22354533409997401"/>
    <n v="-2.8291199731534391"/>
    <n v="3.4766063251854931"/>
    <n v="3.0747532693956856"/>
    <n v="4.0034684288468654"/>
    <n v="3.8558732477989111"/>
    <n v="1.9294568340060749"/>
    <n v="3.4287588364357759"/>
    <n v="-5.2778031814224704"/>
    <n v="-2.2911145719209998"/>
    <n v="4.6722141832194666"/>
    <n v="-2.4965666378859979"/>
    <n v="3.6072552480946882"/>
  </r>
  <r>
    <x v="241"/>
    <x v="4"/>
    <s v="Home Improvement Retail"/>
    <n v="59.066497719670366"/>
    <n v="47.245167208215349"/>
    <n v="55.135592661930936"/>
    <n v="60.424512882439217"/>
    <n v="66.094409738133393"/>
    <n v="46.174470097889653"/>
    <n v="59.734058069879609"/>
    <n v="63.136839253243856"/>
    <n v="52.865604080396892"/>
    <n v="66.9926421953991"/>
    <n v="82.233807906190435"/>
    <n v="45.071647766951251"/>
    <n v="61.584499586978104"/>
    <n v="64.038425913339893"/>
    <n v="71.802790039972493"/>
    <n v="64.526034737980979"/>
    <n v="42.553141935417258"/>
    <n v="54.516817160037746"/>
    <n v="3.2451672082153493"/>
    <n v="4.1355926619309358"/>
    <n v="2.4245128824392168"/>
    <n v="-2.9055902618666067"/>
    <n v="3.1744700978896532"/>
    <n v="3.7340580698796089"/>
    <n v="2.1368392532438563"/>
    <n v="-5.1343959196031079"/>
    <n v="-4.0073578046009004"/>
    <n v="0.23380790619043523"/>
    <n v="-3.9283522330487486"/>
    <n v="3.5844995869781044"/>
    <n v="3.0384259133398928"/>
    <n v="-0.19720996002750724"/>
    <n v="-4.4739652620190213"/>
    <n v="2.5531419354172584"/>
    <n v="3.5168171600377462"/>
  </r>
  <r>
    <x v="242"/>
    <x v="0"/>
    <s v="Industrial Conglomerates"/>
    <n v="50.09111504022502"/>
    <n v="44.317114308192906"/>
    <n v="47.399029756647217"/>
    <n v="40.526935969347093"/>
    <n v="45.546054308795163"/>
    <n v="71.030758072645824"/>
    <n v="50.17435918870202"/>
    <n v="67.327031555543812"/>
    <n v="54.312795517367178"/>
    <n v="55.750105140894597"/>
    <n v="49.609803260056772"/>
    <n v="30.824393111065383"/>
    <n v="49.605194866620764"/>
    <n v="75.717241184601392"/>
    <n v="29.811486933450045"/>
    <n v="47.778343765414711"/>
    <n v="34.430143387565984"/>
    <n v="57.388165356914307"/>
    <n v="-2.682885691807094"/>
    <n v="-2.6009702433527835"/>
    <n v="2.5269359693470932"/>
    <n v="-2.4539456912048365"/>
    <n v="4.0307580726458241"/>
    <n v="0.17435918870202016"/>
    <n v="-5.6729684444561883"/>
    <n v="1.3127955173671779"/>
    <n v="4.7501051408945969"/>
    <n v="3.609803260056772"/>
    <n v="-1.1756068889346167"/>
    <n v="-5.3948051333792364"/>
    <n v="4.7172411846013915"/>
    <n v="-1.1885130665499553"/>
    <n v="3.7783437654147107"/>
    <n v="2.4301433875659839"/>
    <n v="-5.6118346430856931"/>
  </r>
  <r>
    <x v="243"/>
    <x v="9"/>
    <s v="Packaged Foods &amp; Meats"/>
    <n v="63.764637420074962"/>
    <n v="68.654313312761261"/>
    <n v="45.91845978444502"/>
    <n v="23.024682669129493"/>
    <n v="74.863795045940748"/>
    <n v="54.619078033475816"/>
    <n v="75.556658272392383"/>
    <n v="59.12873177417071"/>
    <n v="73.112582470718394"/>
    <n v="71.968387484226469"/>
    <n v="84.458793181467456"/>
    <n v="84.669210345485197"/>
    <n v="58.928264611578221"/>
    <n v="63.641880911817083"/>
    <n v="65.28063956307264"/>
    <n v="52.619516646455587"/>
    <n v="65.905304680255796"/>
    <n v="61.648537353881942"/>
    <n v="4.6543133127612606"/>
    <n v="-5.0815402155549805"/>
    <n v="1.0246826691294935"/>
    <n v="5.8637950459407477"/>
    <n v="-5.3809219665241841"/>
    <n v="5.556658272392383"/>
    <n v="4.1287317741707099"/>
    <n v="-3.8874175292816062"/>
    <n v="3.9683874842264686"/>
    <n v="6.4587931814674562"/>
    <n v="5.6692103454851974"/>
    <n v="0.92826461157822138"/>
    <n v="3.6418809118170827"/>
    <n v="1.2806395630726399"/>
    <n v="1.6195166464555868"/>
    <n v="-5.0946953197442042"/>
    <n v="3.6485373538819417"/>
  </r>
  <r>
    <x v="244"/>
    <x v="8"/>
    <s v="Hotel &amp; Resort REITs"/>
    <n v="66.609581230963954"/>
    <n v="86.624791890674061"/>
    <n v="63.802870742963485"/>
    <n v="53.697434872430456"/>
    <n v="71.373695288131572"/>
    <n v="47.176617854117623"/>
    <n v="61.357537053324236"/>
    <n v="61.983654522391731"/>
    <n v="32.188458580280368"/>
    <n v="54.653600231016839"/>
    <n v="80.050066476814877"/>
    <n v="68.152918670428519"/>
    <n v="55.267115434968176"/>
    <n v="63.69132138359889"/>
    <n v="70.693672397247511"/>
    <n v="83.753926527084545"/>
    <n v="86.816569203423214"/>
    <n v="91.078629797491132"/>
    <n v="7.6247918906740608"/>
    <n v="0.80287074296348493"/>
    <n v="1.6974348724304562"/>
    <n v="-5.6263047118684284"/>
    <n v="-1.8233821458823769"/>
    <n v="5.3575370533242364"/>
    <n v="4.9836545223917312"/>
    <n v="0.18845858028036844"/>
    <n v="1.6536002310168385"/>
    <n v="3.0500664768148766"/>
    <n v="-1.8470813295714805"/>
    <n v="0.26711543496817569"/>
    <n v="-0.30867861640111016"/>
    <n v="3.6936723972475107"/>
    <n v="1.7539265270845448"/>
    <n v="7.8165692034232137"/>
    <n v="-0.92137020250886792"/>
  </r>
  <r>
    <x v="245"/>
    <x v="2"/>
    <s v="Technology Hardware, Storage &amp; Peripherals"/>
    <n v="43.593730968515004"/>
    <n v="37.382923132544526"/>
    <n v="47.062462578864142"/>
    <n v="51.393511639140634"/>
    <n v="29.851441401069337"/>
    <n v="37.575172704908525"/>
    <n v="41.532156372087769"/>
    <n v="38.5006415334975"/>
    <n v="51.423606180085727"/>
    <n v="61.087487579509279"/>
    <n v="60.043651477048655"/>
    <n v="55.47146936955329"/>
    <n v="30.806416860281356"/>
    <n v="50.534638585593477"/>
    <n v="43.437436747003787"/>
    <n v="33.493365715616122"/>
    <n v="34.866693176326685"/>
    <n v="36.630351411624332"/>
    <n v="0.38292313254452637"/>
    <n v="2.0624625788641424"/>
    <n v="-1.6064883608593661"/>
    <n v="-3.1485585989306628"/>
    <n v="1.5751727049085247"/>
    <n v="-1.4678436279122309"/>
    <n v="1.5006415334975003"/>
    <n v="-1.5763938199142729"/>
    <n v="5.0874875795092791"/>
    <n v="5.0436514770486554"/>
    <n v="0.47146936955329011"/>
    <n v="-0.19358313971864405"/>
    <n v="3.534638585593477"/>
    <n v="-1.5625632529962132"/>
    <n v="2.4933657156161217"/>
    <n v="-2.1333068236733155"/>
    <n v="2.6303514116243321"/>
  </r>
  <r>
    <x v="246"/>
    <x v="1"/>
    <s v="Managed Health Care"/>
    <n v="41.813376545230803"/>
    <n v="45.50352271384024"/>
    <n v="22.241756790180325"/>
    <n v="57.4469343286056"/>
    <n v="41.205701832274364"/>
    <n v="37.575986448926187"/>
    <n v="34.219061283834918"/>
    <n v="30.131207701649515"/>
    <n v="43.128418098048719"/>
    <n v="28.625998513059677"/>
    <n v="55.378887149825729"/>
    <n v="52.303856779508301"/>
    <n v="49.942337210236758"/>
    <n v="33.525817665497229"/>
    <n v="43.179646827761296"/>
    <n v="50.750520914838177"/>
    <n v="47.798417462695745"/>
    <n v="37.869329548140868"/>
    <n v="-0.4964772861597595"/>
    <n v="-1.7582432098196747"/>
    <n v="4.4469343286056002"/>
    <n v="-2.7942981677256356"/>
    <n v="0.57598644892618722"/>
    <n v="2.2190612838349182"/>
    <n v="2.1312077016495152"/>
    <n v="0.12841809804871929"/>
    <n v="-0.37400148694032254"/>
    <n v="1.3788871498257294"/>
    <n v="0.30385677950830114"/>
    <n v="0.94233721023675798"/>
    <n v="1.5258176654972289"/>
    <n v="-2.8203531722387041"/>
    <n v="-5.2494790851618234"/>
    <n v="-1.2015825373042546"/>
    <n v="1.8693295481408683"/>
  </r>
  <r>
    <x v="247"/>
    <x v="6"/>
    <s v="Regional Banks"/>
    <n v="65.090100484861367"/>
    <n v="49.299664055113176"/>
    <n v="81.551767723295171"/>
    <n v="76.673310222465219"/>
    <n v="62.410509997032399"/>
    <n v="77.970361277296078"/>
    <n v="61.60436516433365"/>
    <n v="55.314413576872873"/>
    <n v="63.456393352749558"/>
    <n v="64.333249050720354"/>
    <n v="62.164681278307775"/>
    <n v="73.83694778575024"/>
    <n v="59.520075033597479"/>
    <n v="55.77415212909392"/>
    <n v="61.729311637333829"/>
    <n v="64.131155249072123"/>
    <n v="62.480672343876769"/>
    <n v="74.280678365732797"/>
    <n v="0.29966405511317618"/>
    <n v="3.5517677232951712"/>
    <n v="1.6733102224652185"/>
    <n v="1.4105099970323991"/>
    <n v="6.9703612772960781"/>
    <n v="2.6043651643336503"/>
    <n v="-1.6855864231271269"/>
    <n v="1.4563933527495578"/>
    <n v="2.3332490507203545"/>
    <n v="-1.8353187216922251"/>
    <n v="-3.1630522142497597"/>
    <n v="-4.4799249664025211"/>
    <n v="1.7741521290939204"/>
    <n v="3.7293116373338293"/>
    <n v="-5.8688447509278774"/>
    <n v="4.480672343876769"/>
    <n v="1.2806783657327969"/>
  </r>
  <r>
    <x v="248"/>
    <x v="0"/>
    <s v="Aerospace &amp; Defense"/>
    <n v="38.646252888794912"/>
    <n v="46.265041143542049"/>
    <n v="35.931203341422062"/>
    <n v="40.873098389652228"/>
    <n v="46.823253337745548"/>
    <n v="28.824928408109848"/>
    <n v="44.173386172715453"/>
    <n v="39.021954113566238"/>
    <n v="32.771014933095671"/>
    <n v="34.727945173510562"/>
    <n v="47.712001771968914"/>
    <n v="43.531791156586976"/>
    <n v="35.898966368106187"/>
    <n v="27.416668574543674"/>
    <n v="34.603987848581802"/>
    <n v="38.197117882680288"/>
    <n v="40.842255361241655"/>
    <n v="39.371685132444384"/>
    <n v="1.2650411435420494"/>
    <n v="1.9312033414220622"/>
    <n v="0.87309838965222752"/>
    <n v="0.82325333774554821"/>
    <n v="-3.175071591890152"/>
    <n v="0.17338617271545331"/>
    <n v="3.0219541135662382"/>
    <n v="-0.22898506690432896"/>
    <n v="1.7279451735105624"/>
    <n v="-2.2879982280310855"/>
    <n v="2.5317911565869764"/>
    <n v="-3.101033631893813"/>
    <n v="-0.58333142545632555"/>
    <n v="0.60398784858180221"/>
    <n v="3.1971178826802884"/>
    <n v="0.84225536124165501"/>
    <n v="3.3716851324443837"/>
  </r>
  <r>
    <x v="249"/>
    <x v="0"/>
    <s v="Industrial Machinery"/>
    <n v="38.950392250026674"/>
    <n v="42.192300484748237"/>
    <n v="48.942609913761601"/>
    <n v="33.546883951869845"/>
    <n v="31.857901720738319"/>
    <n v="43.838008433079452"/>
    <n v="37.465383229878007"/>
    <n v="54.465190770740101"/>
    <n v="33.765536178711038"/>
    <n v="37.121094571921077"/>
    <n v="24.656633468226431"/>
    <n v="36.296772837470577"/>
    <n v="47.409043462946833"/>
    <n v="41.69804645755088"/>
    <n v="34.661029941287744"/>
    <n v="20.467766657323459"/>
    <n v="46.819901983909823"/>
    <n v="46.952564186289884"/>
    <n v="0.19230048474823747"/>
    <n v="3.9426099137616006"/>
    <n v="1.5468839518698445"/>
    <n v="2.8579017207383188"/>
    <n v="3.8380084330794517"/>
    <n v="0.4653832298780074"/>
    <n v="-1.5348092292598992"/>
    <n v="0.76553617871103796"/>
    <n v="1.121094571921077"/>
    <n v="-0.34336653177356879"/>
    <n v="-2.7032271625294229"/>
    <n v="-1.5909565370531666"/>
    <n v="-0.30195354244911954"/>
    <n v="1.6610299412877438"/>
    <n v="1.4677666573234589"/>
    <n v="0.81990198390982272"/>
    <n v="3.9525641862898837"/>
  </r>
  <r>
    <x v="250"/>
    <x v="1"/>
    <s v="Health Care Equipment"/>
    <n v="56.27394454060699"/>
    <n v="71.460272534859286"/>
    <n v="71.055691320618777"/>
    <n v="45.417527628043928"/>
    <n v="48.74475804890303"/>
    <n v="67.77116841970421"/>
    <n v="53.920275236267052"/>
    <n v="63.004178853960525"/>
    <n v="63.619415837936572"/>
    <n v="52.68545326508044"/>
    <n v="54.731559283649709"/>
    <n v="49.380844242929889"/>
    <n v="42.451632520458759"/>
    <n v="48.046202578643289"/>
    <n v="45.502192325206494"/>
    <n v="55.29475934562533"/>
    <n v="68.546016514134806"/>
    <n v="55.025109234296828"/>
    <n v="3.4602725348592855"/>
    <n v="-3.9443086793812228"/>
    <n v="2.4175276280439277"/>
    <n v="-0.2552419510969699"/>
    <n v="2.7711684197042104"/>
    <n v="-2.0797247637329477"/>
    <n v="2.004178853960525"/>
    <n v="4.6194158379365717"/>
    <n v="-1.3145467349195599"/>
    <n v="-2.2684407163502911"/>
    <n v="0.38084424292988928"/>
    <n v="-1.5483674795412412"/>
    <n v="1.0462025786432889"/>
    <n v="-1.4978076747935063"/>
    <n v="3.2947593456253301"/>
    <n v="2.5460165141348057"/>
    <n v="4.0251092342968278"/>
  </r>
  <r>
    <x v="251"/>
    <x v="0"/>
    <s v="Research &amp; Consulting Services"/>
    <n v="39.346376411816145"/>
    <n v="52.935544961684776"/>
    <n v="36.323722596447688"/>
    <n v="39.234749119970118"/>
    <n v="27.584732526421934"/>
    <n v="46.589303747934792"/>
    <n v="44.809963797406148"/>
    <n v="51.102006204923825"/>
    <n v="43.301185211518934"/>
    <n v="26.207730258594047"/>
    <n v="40.550441086297425"/>
    <n v="34.422045145716375"/>
    <n v="33.161878449636426"/>
    <n v="39.303287247950514"/>
    <n v="55.93009372296158"/>
    <n v="31.922316957290366"/>
    <n v="34.639836096473978"/>
    <n v="30.869561869645395"/>
    <n v="-6.445503831522359E-2"/>
    <n v="-3.6762774035523123"/>
    <n v="0.23474911997011816"/>
    <n v="-2.4152674735780657"/>
    <n v="-0.41069625206520755"/>
    <n v="0.80996379740614799"/>
    <n v="4.1020062049238248"/>
    <n v="0.30118521151893418"/>
    <n v="-0.79226974140595274"/>
    <n v="2.5504410862974254"/>
    <n v="-2.5779548542836253"/>
    <n v="2.1618784496364256"/>
    <n v="-1.6967127520494856"/>
    <n v="4.9300937229615798"/>
    <n v="0.92231695729036645"/>
    <n v="2.639836096473978"/>
    <n v="0.86956186964539484"/>
  </r>
  <r>
    <x v="252"/>
    <x v="0"/>
    <s v="Industrial Machinery"/>
    <n v="40.541709558361838"/>
    <n v="36.023799096944423"/>
    <n v="40.704171911030798"/>
    <n v="31.380953827648565"/>
    <n v="50.685276321273335"/>
    <n v="40.015896507068049"/>
    <n v="53.800775197122476"/>
    <n v="43.814198606080019"/>
    <n v="39.843057138456047"/>
    <n v="40.161405549608908"/>
    <n v="22.733663857060719"/>
    <n v="26.345437970089137"/>
    <n v="56.10797422041572"/>
    <n v="33.866240405744968"/>
    <n v="49.855624229359748"/>
    <n v="39.430142881759011"/>
    <n v="32.233072705264135"/>
    <n v="52.207372067225222"/>
    <n v="1.0237990969444226"/>
    <n v="1.704171911030798"/>
    <n v="1.3809538276485647"/>
    <n v="2.685276321273335"/>
    <n v="1.5896507068049459E-2"/>
    <n v="4.8007751971224764"/>
    <n v="0.81419860608001926"/>
    <n v="1.8430571384560466"/>
    <n v="1.161405549608908"/>
    <n v="0.73366385706071924"/>
    <n v="-2.6545620299108634"/>
    <n v="2.1079742204157199"/>
    <n v="1.8662404057449677"/>
    <n v="3.8556242293597478"/>
    <n v="-3.5698571182409893"/>
    <n v="2.233072705264135"/>
    <n v="0.20737206722522217"/>
  </r>
  <r>
    <x v="253"/>
    <x v="1"/>
    <s v="Life Sciences Tools &amp; Services"/>
    <n v="62.240715751115268"/>
    <n v="47.805296298934756"/>
    <n v="66.627848532941726"/>
    <n v="78.119394966604233"/>
    <n v="58.118691662840348"/>
    <n v="62.999197198223357"/>
    <n v="71.220112495812273"/>
    <n v="96.560418794657181"/>
    <n v="57.363540807936864"/>
    <n v="90.85416894311436"/>
    <n v="61.883446774184506"/>
    <n v="45.185022398604119"/>
    <n v="69.159363646911572"/>
    <n v="56.998436398024069"/>
    <n v="45.574758357741779"/>
    <n v="38.191861268192802"/>
    <n v="52.725794686800114"/>
    <n v="58.704814537435695"/>
    <n v="1.8052962989347563"/>
    <n v="5.6278485329417265"/>
    <n v="6.1193949666042329"/>
    <n v="4.118691662840348"/>
    <n v="2.9991971982233565"/>
    <n v="1.2201124958122733"/>
    <n v="8.5604187946571813"/>
    <n v="-2.6364591920631355"/>
    <n v="4.8541689431143595"/>
    <n v="3.883446774184506"/>
    <n v="1.1850223986041186"/>
    <n v="0.15936364691157223"/>
    <n v="1.9984363980240687"/>
    <n v="-2.4252416422582215"/>
    <n v="3.1918612681928025"/>
    <n v="4.7257946868001142"/>
    <n v="-0.29518546256430511"/>
  </r>
  <r>
    <x v="254"/>
    <x v="0"/>
    <s v="Industrial Machinery"/>
    <n v="63.739104728941143"/>
    <n v="70.292816887890993"/>
    <n v="37.399002630608365"/>
    <n v="86.799675882885197"/>
    <n v="63.532983952575883"/>
    <n v="71.704053561052078"/>
    <n v="63.311513705774885"/>
    <n v="50.259951966725836"/>
    <n v="72.228569314698277"/>
    <n v="48.075404202638957"/>
    <n v="54.628123212325306"/>
    <n v="77.223842455083229"/>
    <n v="55.971817126281096"/>
    <n v="61.05029417231782"/>
    <n v="65.553411948242839"/>
    <n v="59.666213515839495"/>
    <n v="58.588306380858832"/>
    <n v="87.278799476200206"/>
    <n v="0.29281688789099292"/>
    <n v="1.3990026306083649"/>
    <n v="6.7996758828851966"/>
    <n v="4.5329839525758828"/>
    <n v="3.7040535610520777"/>
    <n v="4.3115137057748854"/>
    <n v="1.2599519667258363"/>
    <n v="4.2285693146982766"/>
    <n v="-4.924595797361043"/>
    <n v="-5.3718767876746938"/>
    <n v="5.2238424550832292"/>
    <n v="4.9718171262810955"/>
    <n v="1.0502941723178196"/>
    <n v="0.55341194824283946"/>
    <n v="1.6662135158394946"/>
    <n v="3.5883063808588318"/>
    <n v="6.2787994762002057"/>
  </r>
  <r>
    <x v="255"/>
    <x v="2"/>
    <s v="Semiconductors"/>
    <n v="47.749320908575129"/>
    <n v="49.988556041015471"/>
    <n v="42.128818246137953"/>
    <n v="44.439818522135447"/>
    <n v="41.307222012753108"/>
    <n v="64.042216473096019"/>
    <n v="34.797274313310098"/>
    <n v="42.459164668958849"/>
    <n v="50.311955915245662"/>
    <n v="27.188280392804479"/>
    <n v="39.969389814196248"/>
    <n v="50.234503092750032"/>
    <n v="35.374301769215229"/>
    <n v="45.900543098690285"/>
    <n v="62.244190456835597"/>
    <n v="67.562471867932288"/>
    <n v="69.240601825869135"/>
    <n v="44.549146934831462"/>
    <n v="-3.011443958984529"/>
    <n v="3.1288182461379535"/>
    <n v="2.4398185221354467"/>
    <n v="2.3072220127531082"/>
    <n v="-0.95778352690398094"/>
    <n v="0.79727431331009768"/>
    <n v="-0.54083533104115133"/>
    <n v="4.3119559152456617"/>
    <n v="-1.8117196071955206"/>
    <n v="0.96938981419624781"/>
    <n v="2.2345030927500318"/>
    <n v="-0.62569823078477071"/>
    <n v="2.9005430986902851"/>
    <n v="0.24419045683559659"/>
    <n v="0.56247186793228821"/>
    <n v="5.2406018258691347"/>
    <n v="-3.4508530651685376"/>
  </r>
  <r>
    <x v="256"/>
    <x v="6"/>
    <s v="Financial Exchanges &amp; Data"/>
    <n v="48.622605389479105"/>
    <n v="31.569537131832263"/>
    <n v="57.017064404634496"/>
    <n v="28.867802946060699"/>
    <n v="60.681344498870828"/>
    <n v="51.859758811906424"/>
    <n v="49.031456533359389"/>
    <n v="41.503627197965834"/>
    <n v="61.549499367497269"/>
    <n v="38.041138705701385"/>
    <n v="67.586597800016449"/>
    <n v="41.642751565021754"/>
    <n v="52.553418180025588"/>
    <n v="40.889152281865009"/>
    <n v="41.449916463489451"/>
    <n v="58.900163531970925"/>
    <n v="69.143017175057878"/>
    <n v="34.298045025869236"/>
    <n v="0.56953713183226284"/>
    <n v="-2.9829355953655039"/>
    <n v="-3.1321970539393007"/>
    <n v="1.6813444988708284"/>
    <n v="3.8597588119064241"/>
    <n v="4.031456533359389"/>
    <n v="0.50362719796583377"/>
    <n v="3.549499367497269"/>
    <n v="1.0411387057013854"/>
    <n v="5.5865978000164489"/>
    <n v="3.6427515650217543"/>
    <n v="-5.446581819974412"/>
    <n v="-4.1108477181349912"/>
    <n v="1.4499164634894512"/>
    <n v="0.90016353197092513"/>
    <n v="5.1430171750578779"/>
    <n v="-3.7019549741307642"/>
  </r>
  <r>
    <x v="257"/>
    <x v="2"/>
    <s v="IT Consulting &amp; Other Services"/>
    <n v="58.132477086475042"/>
    <n v="68.345150632442454"/>
    <n v="63.88930863891828"/>
    <n v="73.531790076934399"/>
    <n v="46.482627782820714"/>
    <n v="62.159750745588269"/>
    <n v="54.566683341387993"/>
    <n v="45.392851025992059"/>
    <n v="47.612801056454416"/>
    <n v="69.126824132597861"/>
    <n v="44.644215707705932"/>
    <n v="76.822577698080707"/>
    <n v="41.863978296911625"/>
    <n v="31.738027207319092"/>
    <n v="55.66468702835602"/>
    <n v="79.549199718185506"/>
    <n v="58.143299438490615"/>
    <n v="68.718337941889644"/>
    <n v="-5.6548493675575457"/>
    <n v="-1.1106913610817202"/>
    <n v="6.5317900769343993"/>
    <n v="-4.5173722171792861"/>
    <n v="1.1597507455882692"/>
    <n v="0.56668334138799281"/>
    <n v="2.3928510259920586"/>
    <n v="-1.3871989435455845"/>
    <n v="2.1268241325978607"/>
    <n v="1.6442157077059321"/>
    <n v="1.8225776980807069"/>
    <n v="-1.1360217030883746"/>
    <n v="1.7380272073190923"/>
    <n v="-4.3353129716439796"/>
    <n v="0.5491997181855055"/>
    <n v="3.1432994384906152"/>
    <n v="-5.2816620581103564"/>
  </r>
  <r>
    <x v="258"/>
    <x v="1"/>
    <s v="Biotechnology"/>
    <n v="51.596964996330918"/>
    <n v="44.038376329291111"/>
    <n v="55.10492423243489"/>
    <n v="37.51009778786333"/>
    <n v="63.982763691514684"/>
    <n v="35.355839662884392"/>
    <n v="70.875917455692061"/>
    <n v="53.749606145515109"/>
    <n v="60.028694936168499"/>
    <n v="52.580267708031201"/>
    <n v="44.382039586324645"/>
    <n v="38.917761172387671"/>
    <n v="69.362134393854959"/>
    <n v="41.519879185394643"/>
    <n v="54.767881504366514"/>
    <n v="47.792826713735856"/>
    <n v="57.637761930853131"/>
    <n v="49.541632501312947"/>
    <n v="1.0383763292911112"/>
    <n v="0.10492423243488957"/>
    <n v="2.5100977878633302"/>
    <n v="-3.017236308485316"/>
    <n v="-2.6441603371156077"/>
    <n v="4.8759174556920613"/>
    <n v="-4.2503938544848907"/>
    <n v="1.0286949361684989"/>
    <n v="1.5802677080312009"/>
    <n v="0.38203958632464463"/>
    <n v="2.9177611723876709"/>
    <n v="-3.6378656061450414"/>
    <n v="3.5198791853946432"/>
    <n v="-5.2321184956334861"/>
    <n v="0.792826713735856"/>
    <n v="-1.3622380691468692"/>
    <n v="1.5416325013129466"/>
  </r>
  <r>
    <x v="259"/>
    <x v="7"/>
    <s v="Paper Packaging"/>
    <n v="39.643526906788551"/>
    <n v="60.388607504443172"/>
    <n v="24.303422048488713"/>
    <n v="34.305009971505854"/>
    <n v="39.443216655020748"/>
    <n v="35.047342178896287"/>
    <n v="28.462384643377469"/>
    <n v="52.068298718621101"/>
    <n v="33.691928727792757"/>
    <n v="42.281208886726397"/>
    <n v="51.727213027896731"/>
    <n v="42.990585604441264"/>
    <n v="38.819327535356088"/>
    <n v="29.24665921830691"/>
    <n v="38.441457122835793"/>
    <n v="37.426735989399546"/>
    <n v="46.493793112293517"/>
    <n v="38.802766470003178"/>
    <n v="3.388607504443172"/>
    <n v="-2.6965779515112871"/>
    <n v="2.3050099715058536"/>
    <n v="1.4432166550207484"/>
    <n v="-2.9526578211037133"/>
    <n v="-0.53761535662253124"/>
    <n v="3.0682987186211008"/>
    <n v="2.6919287277927566"/>
    <n v="-3.7187911132736033"/>
    <n v="2.727213027896731"/>
    <n v="2.9905856044412644"/>
    <n v="-3.1806724646439122"/>
    <n v="2.2466592183069096"/>
    <n v="-3.5585428771642071"/>
    <n v="-2.5732640106004538"/>
    <n v="3.4937931122935169"/>
    <n v="-2.1972335299968222"/>
  </r>
  <r>
    <x v="260"/>
    <x v="3"/>
    <s v="Advertising"/>
    <n v="44.878704235451806"/>
    <n v="51.143134928860654"/>
    <n v="38.214136781067928"/>
    <n v="42.579123491129806"/>
    <n v="56.188625536544762"/>
    <n v="42.673663891301914"/>
    <n v="63.449857241129159"/>
    <n v="36.298670719384305"/>
    <n v="37.097579470630407"/>
    <n v="32.293262612667476"/>
    <n v="66.575081432431347"/>
    <n v="52.978627867903789"/>
    <n v="38.977419665487226"/>
    <n v="56.657210762258558"/>
    <n v="25.897696115441306"/>
    <n v="38.024076800516795"/>
    <n v="55.555480836547737"/>
    <n v="28.334323849377537"/>
    <n v="3.143134928860654"/>
    <n v="3.2141367810679284"/>
    <n v="2.5791234911298062"/>
    <n v="2.1886255365447624"/>
    <n v="2.6736638913019135"/>
    <n v="5.449857241129159"/>
    <n v="-2.7013292806156954"/>
    <n v="-0.90242052936959283"/>
    <n v="1.2932626126674762"/>
    <n v="4.5750814324313467"/>
    <n v="1.9786278679037892"/>
    <n v="2.9774196654872256"/>
    <n v="0.65721076225855768"/>
    <n v="-2.1023038845586939"/>
    <n v="2.0240768005167951"/>
    <n v="2.5554808365477371"/>
    <n v="2.3343238493775367"/>
  </r>
  <r>
    <x v="261"/>
    <x v="7"/>
    <s v="Specialty Chemicals"/>
    <n v="35.504766190479963"/>
    <n v="13.636168581646821"/>
    <n v="39.6331086171961"/>
    <n v="47.588596106048321"/>
    <n v="29.543161902821197"/>
    <n v="31.955791276996511"/>
    <n v="39.773487232374492"/>
    <n v="43.443738298997275"/>
    <n v="37.462105626186634"/>
    <n v="41.059701664802887"/>
    <n v="42.058199171443292"/>
    <n v="38.027284038689665"/>
    <n v="39.328176912059597"/>
    <n v="42.649293569269723"/>
    <n v="24.465712088873673"/>
    <n v="25.863473794843816"/>
    <n v="29.081387468098786"/>
    <n v="38.011638887810477"/>
    <n v="-1.363831418353179"/>
    <n v="2.6331086171961005"/>
    <n v="1.5885961060483211"/>
    <n v="-0.45683809717880308"/>
    <n v="-4.4208723003489325E-2"/>
    <n v="-4.2265127676255076"/>
    <n v="2.4437382989972747"/>
    <n v="-1.5378943738133657"/>
    <n v="-0.94029833519711303"/>
    <n v="5.8199171443291675E-2"/>
    <n v="3.0272840386896647"/>
    <n v="1.3281769120595968"/>
    <n v="0.64929356926972304"/>
    <n v="-1.5342879111263272"/>
    <n v="-1.1365262051561835"/>
    <n v="-2.9186125319012142"/>
    <n v="2.0116388878104772"/>
  </r>
  <r>
    <x v="262"/>
    <x v="2"/>
    <s v="Application Software"/>
    <n v="34.684373958704157"/>
    <n v="32.759718441044669"/>
    <n v="33.52040703138902"/>
    <n v="32.909672447207271"/>
    <n v="34.754901912770023"/>
    <n v="24.363956238992166"/>
    <n v="22.158054763284142"/>
    <n v="38.846075763189134"/>
    <n v="31.575051396020431"/>
    <n v="31.660756831081105"/>
    <n v="44.794133871230514"/>
    <n v="43.518793511160325"/>
    <n v="34.689792189292262"/>
    <n v="36.262792025459873"/>
    <n v="26.646750792628538"/>
    <n v="37.838974979014893"/>
    <n v="41.357290582147584"/>
    <n v="41.97723452205873"/>
    <n v="-3.2402815589553313"/>
    <n v="1.5204070313890199"/>
    <n v="0.90967244720727081"/>
    <n v="1.7549019127700234"/>
    <n v="0.36395623899216645"/>
    <n v="-1.8419452367158584"/>
    <n v="-4.153924236810866"/>
    <n v="2.5750513960204309"/>
    <n v="-1.3392431689188946"/>
    <n v="3.7941338712305139"/>
    <n v="3.5187935111603252"/>
    <n v="2.6897921892922625"/>
    <n v="1.2627920254598735"/>
    <n v="-1.3532492073714621"/>
    <n v="1.8389749790148926"/>
    <n v="0.35729058214758425"/>
    <n v="0.97723452205872974"/>
  </r>
  <r>
    <x v="263"/>
    <x v="1"/>
    <s v="Health Care Equipment"/>
    <n v="53.775678649085357"/>
    <n v="63.390416150475609"/>
    <n v="80.556186808888256"/>
    <n v="58.509124048584766"/>
    <n v="56.639807548843059"/>
    <n v="46.894364879840559"/>
    <n v="45.337893468153759"/>
    <n v="46.522857109588053"/>
    <n v="49.049424090514108"/>
    <n v="44.071799058339614"/>
    <n v="38.315876191942792"/>
    <n v="54.755738939360199"/>
    <n v="62.668385637806026"/>
    <n v="45.747235968799529"/>
    <n v="44.475001535826323"/>
    <n v="63.096771126805244"/>
    <n v="66.103372862005642"/>
    <n v="48.052281608677511"/>
    <n v="-1.609583849524391"/>
    <n v="6.5561868088882562"/>
    <n v="4.5091240485847663"/>
    <n v="-2.3601924511569408"/>
    <n v="1.894364879840559"/>
    <n v="0.33789346815375865"/>
    <n v="0.52285710958805254"/>
    <n v="-2.9505759094858917"/>
    <n v="7.1799058339614419E-2"/>
    <n v="-3.6841238080572083"/>
    <n v="-2.2442610606398006"/>
    <n v="5.6683856378060256"/>
    <n v="3.7472359687995294"/>
    <n v="3.4750015358263227"/>
    <n v="9.6771126805244023E-2"/>
    <n v="5.1033728620056422"/>
    <n v="4.0522816086775109"/>
  </r>
  <r>
    <x v="264"/>
    <x v="6"/>
    <s v="Asset Management &amp; Custody Banks"/>
    <n v="67.507147010154924"/>
    <n v="76.163667408116098"/>
    <n v="69.536141970764376"/>
    <n v="57.112082729470011"/>
    <n v="73.694118198586153"/>
    <n v="50.440512794580783"/>
    <n v="70.028530839186914"/>
    <n v="74.298181741573629"/>
    <n v="43.589278730480039"/>
    <n v="61.590032631642686"/>
    <n v="88.475341210806874"/>
    <n v="63.441215925113219"/>
    <n v="89.482296501642452"/>
    <n v="86.940077859359562"/>
    <n v="60.699329507939296"/>
    <n v="66.417819906203931"/>
    <n v="60.399591336000931"/>
    <n v="55.313279881166871"/>
    <n v="1.1636674081160976"/>
    <n v="-0.4638580292356238"/>
    <n v="-5.8879172705299894"/>
    <n v="-6.3058818014138467"/>
    <n v="4.4405127945807834"/>
    <n v="-0.97146916081308632"/>
    <n v="4.2981817415736288"/>
    <n v="1.5892787304800393"/>
    <n v="-0.4099673683573144"/>
    <n v="5.4753412108068744"/>
    <n v="4.4412159251132195"/>
    <n v="6.4822965016424519"/>
    <n v="3.9400778593595618"/>
    <n v="2.6993295079392965"/>
    <n v="4.4178199062039312"/>
    <n v="5.3995913360009311"/>
    <n v="-3.6867201188331293"/>
  </r>
  <r>
    <x v="265"/>
    <x v="2"/>
    <s v="Electronic Manufacturing Services"/>
    <n v="61.322044832430322"/>
    <n v="66.153644914042133"/>
    <n v="69.1642304180357"/>
    <n v="63.322790796172377"/>
    <n v="68.503735628834491"/>
    <n v="67.466057635478052"/>
    <n v="44.700747060829684"/>
    <n v="37.440597622647957"/>
    <n v="32.454983530068858"/>
    <n v="73.410886531225984"/>
    <n v="71.374330261771803"/>
    <n v="72.981229425355949"/>
    <n v="52.125111566822603"/>
    <n v="43.157314995231161"/>
    <n v="85.386987321746474"/>
    <n v="59.529218671771133"/>
    <n v="59.938974053367374"/>
    <n v="75.363921717913541"/>
    <n v="-4.8463550859578675"/>
    <n v="3.1642304180357002"/>
    <n v="3.3227907961723773"/>
    <n v="-2.496264371165509"/>
    <n v="2.4660576354780517"/>
    <n v="-0.29925293917031581"/>
    <n v="2.4405976226479567"/>
    <n v="0.4549835300688585"/>
    <n v="-0.58911346877401627"/>
    <n v="2.374330261771803"/>
    <n v="2.9812294253559486"/>
    <n v="-1.8748884331773965"/>
    <n v="0.15731499523116099"/>
    <n v="-8.6130126782535257"/>
    <n v="-2.4707813282288669"/>
    <n v="2.9389740533673745"/>
    <n v="-0.63607828208645856"/>
  </r>
  <r>
    <x v="266"/>
    <x v="1"/>
    <s v="Life Sciences Tools &amp; Services"/>
    <n v="47.27364752821493"/>
    <n v="70.296723551522902"/>
    <n v="42.551311164396338"/>
    <n v="42.779469845427457"/>
    <n v="41.170911458282269"/>
    <n v="44.045196743639401"/>
    <n v="59.683617390110641"/>
    <n v="48.74884692920957"/>
    <n v="36.813168635563187"/>
    <n v="36.641425286836039"/>
    <n v="59.392049744520953"/>
    <n v="36.645553051464312"/>
    <n v="36.490807378672116"/>
    <n v="67.296585704190619"/>
    <n v="55.324786959439265"/>
    <n v="39.756426530253854"/>
    <n v="47.746910303932019"/>
    <n v="38.268217302192888"/>
    <n v="6.2967235515229021"/>
    <n v="-1.4486888356036616"/>
    <n v="-3.2205301545725433"/>
    <n v="1.1709114582822693"/>
    <n v="2.0451967436394014"/>
    <n v="1.6836173901106406"/>
    <n v="3.7488469292095701"/>
    <n v="-1.1868313644368129"/>
    <n v="0.64142528683603928"/>
    <n v="4.3920497445209534"/>
    <n v="1.6455530514643115"/>
    <n v="1.4908073786721161"/>
    <n v="5.296585704190619"/>
    <n v="4.3247869594392654"/>
    <n v="-2.2435734697461456"/>
    <n v="2.7469103039320188"/>
    <n v="0.26821730219288753"/>
  </r>
  <r>
    <x v="267"/>
    <x v="8"/>
    <s v="Specialized REITs"/>
    <n v="70.814245984755701"/>
    <n v="82.723114171908378"/>
    <n v="77.878006370042243"/>
    <n v="62.704906840498694"/>
    <n v="79.99318748212518"/>
    <n v="57.104118883722052"/>
    <n v="96.368810908266212"/>
    <n v="51.045168584930174"/>
    <n v="69.990650086606578"/>
    <n v="58.603229037449829"/>
    <n v="84.181306592971012"/>
    <n v="67.704783857486291"/>
    <n v="107.06802010717583"/>
    <n v="76.975780983507519"/>
    <n v="71.337414992546911"/>
    <n v="69.913183716201587"/>
    <n v="31.752174394142376"/>
    <n v="58.498324731265953"/>
    <n v="4.723114171908378"/>
    <n v="6.8780063700422431"/>
    <n v="4.704906840498694"/>
    <n v="2.9931874821251796"/>
    <n v="1.1041188837220517"/>
    <n v="7.3688109082662123"/>
    <n v="2.0451685849301739"/>
    <n v="0.99065008660657838"/>
    <n v="0.60322903744982881"/>
    <n v="-8.818693407028988"/>
    <n v="0.7047838574862908"/>
    <n v="7.0680201071758262"/>
    <n v="0.9757809835075193"/>
    <n v="-0.66258500745308879"/>
    <n v="0.913183716201587"/>
    <n v="0.75217439414237575"/>
    <n v="-5.5016752687340471"/>
  </r>
  <r>
    <x v="268"/>
    <x v="2"/>
    <s v="Data Processing &amp; Outsourced Services"/>
    <n v="56.397095491731513"/>
    <n v="48.762294625200454"/>
    <n v="30.57558483107648"/>
    <n v="65.493641001604331"/>
    <n v="44.344109922436346"/>
    <n v="54.751537182759272"/>
    <n v="81.204673947023423"/>
    <n v="48.39380757368103"/>
    <n v="46.636485378150383"/>
    <n v="64.241747217463001"/>
    <n v="52.455010995208134"/>
    <n v="74.001645329965541"/>
    <n v="54.83196519808434"/>
    <n v="54.249023403865017"/>
    <n v="57.249927840593713"/>
    <n v="54.725742181689327"/>
    <n v="54.120868621299905"/>
    <n v="72.712558109334992"/>
    <n v="3.7622946252004539"/>
    <n v="2.5755848310764797"/>
    <n v="4.4936410016043311"/>
    <n v="-4.6558900775636545"/>
    <n v="2.7515371827592716"/>
    <n v="4.2046739470234229"/>
    <n v="-4.6061924263189695"/>
    <n v="0.63648537815038253"/>
    <n v="5.2417472174630007"/>
    <n v="4.4550109952081343"/>
    <n v="3.001645329965541"/>
    <n v="1.8319651980843403"/>
    <n v="0.2490234038650172"/>
    <n v="3.2499278405937133"/>
    <n v="0.72574218168932703"/>
    <n v="2.1208686212999055"/>
    <n v="4.7125581093349922"/>
  </r>
  <r>
    <x v="269"/>
    <x v="0"/>
    <s v="Construction &amp; Engineering"/>
    <n v="70.514587478103053"/>
    <n v="73.311186558096921"/>
    <n v="71.276085326349545"/>
    <n v="54.935116795686639"/>
    <n v="65.193024348455197"/>
    <n v="39.509534954067192"/>
    <n v="79.115172477538735"/>
    <n v="60.966487107004774"/>
    <n v="61.333370612608881"/>
    <n v="60.746828926475075"/>
    <n v="92.302188124236551"/>
    <n v="88.196220004740724"/>
    <n v="69.236447407871324"/>
    <n v="88.19696566436042"/>
    <n v="67.727760350994771"/>
    <n v="83.239662661956146"/>
    <n v="64.323422320616217"/>
    <n v="79.138513486693057"/>
    <n v="3.3111865580969209"/>
    <n v="6.2760853263495449"/>
    <n v="0.93511679568663908"/>
    <n v="-0.80697565154480344"/>
    <n v="-3.4904650459328082"/>
    <n v="-4.8848275224612649"/>
    <n v="-6.0335128929952262"/>
    <n v="0.33337061260888134"/>
    <n v="2.7468289264750751"/>
    <n v="1.3021881242365509"/>
    <n v="4.1962200047407237"/>
    <n v="5.2364474078713243"/>
    <n v="4.1969656643604196"/>
    <n v="-2.272239649005229"/>
    <n v="2.2396626619561459"/>
    <n v="-2.676577679383783"/>
    <n v="4.1385134866930571"/>
  </r>
  <r>
    <x v="270"/>
    <x v="0"/>
    <s v="Trucking"/>
    <n v="58.261507090196098"/>
    <n v="64.551054124643827"/>
    <n v="52.23700446923776"/>
    <n v="43.21489375757703"/>
    <n v="63.684910144269956"/>
    <n v="57.162245795892218"/>
    <n v="56.530140769050909"/>
    <n v="71.142699445121167"/>
    <n v="54.306862533807688"/>
    <n v="54.220621382492062"/>
    <n v="46.885112368992068"/>
    <n v="60.821840097965428"/>
    <n v="83.913779130495456"/>
    <n v="55.493338633025516"/>
    <n v="43.584412808821369"/>
    <n v="61.365095550567496"/>
    <n v="59.67714436815676"/>
    <n v="61.65446515321711"/>
    <n v="4.5510541246438265"/>
    <n v="-4.7629955307622396"/>
    <n v="2.2148937575770304"/>
    <n v="3.6849101442699563"/>
    <n v="0.16224579589221833"/>
    <n v="0.53014076905090946"/>
    <n v="3.1426994451211669"/>
    <n v="4.3068625338076885"/>
    <n v="4.2206213824920624"/>
    <n v="-4.1148876310079316"/>
    <n v="-5.1781599020345723"/>
    <n v="1.9137791304954561"/>
    <n v="2.4933386330255161"/>
    <n v="-4.4155871911786306"/>
    <n v="2.3650955505674958"/>
    <n v="-5.3228556318432396"/>
    <n v="-0.34553484678288982"/>
  </r>
  <r>
    <x v="271"/>
    <x v="9"/>
    <s v="Packaged Foods &amp; Meats"/>
    <n v="46.114442243251233"/>
    <n v="50.882090611376078"/>
    <n v="36.011953131005846"/>
    <n v="49.053920611657418"/>
    <n v="38.469840774986061"/>
    <n v="44.064766508844393"/>
    <n v="47.905094208617832"/>
    <n v="48.703213467242151"/>
    <n v="44.525298033361707"/>
    <n v="43.056196225326829"/>
    <n v="50.865299859195929"/>
    <n v="52.307582433126711"/>
    <n v="49.980039344861524"/>
    <n v="62.807993759222462"/>
    <n v="41.862407576914755"/>
    <n v="44.871020070737771"/>
    <n v="37.922073147370149"/>
    <n v="40.656728371423306"/>
    <n v="-1.1179093886239215"/>
    <n v="1.0119531310058463"/>
    <n v="2.0539206116574178"/>
    <n v="1.4698407749860607"/>
    <n v="-0.93523349115560706"/>
    <n v="3.9050942086178324"/>
    <n v="-5.2967865327578494"/>
    <n v="0.52529803336170744"/>
    <n v="3.0561962253268291"/>
    <n v="-0.13470014080407111"/>
    <n v="3.3075824331267114"/>
    <n v="1.9800393448615239"/>
    <n v="4.8079937592224624"/>
    <n v="2.8624075769147552"/>
    <n v="-2.1289799292622291"/>
    <n v="1.9220731473701491"/>
    <n v="1.6567283714233056"/>
  </r>
  <r>
    <x v="272"/>
    <x v="1"/>
    <s v="Pharmaceuticals"/>
    <n v="58.309077253969654"/>
    <n v="77.284053672048429"/>
    <n v="65.283546344622451"/>
    <n v="59.380433049749044"/>
    <n v="61.323961839863848"/>
    <n v="50.697158540049372"/>
    <n v="49.79551538972315"/>
    <n v="52.178286747144647"/>
    <n v="70.830417331580776"/>
    <n v="50.819635825844834"/>
    <n v="78.423377546989443"/>
    <n v="43.809692161080235"/>
    <n v="54.376061892412963"/>
    <n v="57.177385238215294"/>
    <n v="53.028897698239987"/>
    <n v="63.502499546692867"/>
    <n v="45.905370642100223"/>
    <n v="57.438019851126668"/>
    <n v="2.2840536720484295"/>
    <n v="-5.7164536553775491"/>
    <n v="-2.619566950250956"/>
    <n v="2.3239618398638484"/>
    <n v="-4.3028414599506277"/>
    <n v="3.7955153897231497"/>
    <n v="3.1782867471446465"/>
    <n v="-2.1695826684192241"/>
    <n v="3.8196358258448342"/>
    <n v="5.4233775469894425"/>
    <n v="2.8096921610802355"/>
    <n v="-4.6239381075870369"/>
    <n v="0.17738523821529384"/>
    <n v="2.0288976982399873"/>
    <n v="-4.4975004533071328"/>
    <n v="1.9053706421002232"/>
    <n v="3.4380198511266684"/>
  </r>
  <r>
    <x v="273"/>
    <x v="0"/>
    <s v="Building Products"/>
    <n v="32.607214360887134"/>
    <n v="36.48592528473727"/>
    <n v="24.56028844999398"/>
    <n v="38.437295433683602"/>
    <n v="31.218974232951233"/>
    <n v="23.459428311975067"/>
    <n v="47.22519824920581"/>
    <n v="25.126403492238918"/>
    <n v="43.051839511612258"/>
    <n v="24.551777413370218"/>
    <n v="19.476545572839942"/>
    <n v="29.68861833912683"/>
    <n v="44.070896112267391"/>
    <n v="25.22036544060105"/>
    <n v="31.368628709633796"/>
    <n v="37.457356933511718"/>
    <n v="37.50761520646477"/>
    <n v="35.415487440867395"/>
    <n v="2.4859252847372701"/>
    <n v="1.5602884499939798"/>
    <n v="0.43729543368360169"/>
    <n v="-1.7810257670487672"/>
    <n v="0.45942831197506706"/>
    <n v="3.2251982492058104"/>
    <n v="-0.87359650776108211"/>
    <n v="2.0518395116122576"/>
    <n v="0.55177741337021757"/>
    <n v="0.47654557283994237"/>
    <n v="2.6886183391268297"/>
    <n v="1.0708961122673912"/>
    <n v="0.22036544060105001"/>
    <n v="1.3686287096337963"/>
    <n v="2.4573569335117185"/>
    <n v="-0.4923847935352299"/>
    <n v="1.4154874408673948"/>
  </r>
  <r>
    <x v="274"/>
    <x v="6"/>
    <s v="Diversified Banks"/>
    <n v="52.492227992068898"/>
    <n v="44.970489994248354"/>
    <n v="43.788383701790544"/>
    <n v="47.883208042349281"/>
    <n v="52.749783139677866"/>
    <n v="72.188010602590936"/>
    <n v="56.836942241897994"/>
    <n v="55.682371748903648"/>
    <n v="38.496494980881891"/>
    <n v="42.935678037660303"/>
    <n v="64.38621533612374"/>
    <n v="70.863634808893579"/>
    <n v="58.795275527225414"/>
    <n v="49.821976313345303"/>
    <n v="49.616887019053827"/>
    <n v="33.670527623010436"/>
    <n v="54.060178787849722"/>
    <n v="55.621817959668405"/>
    <n v="0.97048999424835358"/>
    <n v="0.78838370179054351"/>
    <n v="1.8832080423492812"/>
    <n v="-1.2502168603221335"/>
    <n v="0.1880106025909356"/>
    <n v="4.8369422418979937"/>
    <n v="3.6823717489036483"/>
    <n v="-1.5035050191181085"/>
    <n v="-6.4321962339697336E-2"/>
    <n v="0.38621533612374037"/>
    <n v="3.863634808893579"/>
    <n v="0.79527552722541373"/>
    <n v="-3.1780236866546971"/>
    <n v="3.6168870190538271"/>
    <n v="1.670527623010436"/>
    <n v="2.060178787849722"/>
    <n v="1.6218179596684053"/>
  </r>
  <r>
    <x v="275"/>
    <x v="2"/>
    <s v="Communications Equipment"/>
    <n v="61.478520918644044"/>
    <n v="71.474746424702516"/>
    <n v="56.41249021833471"/>
    <n v="55.195064651844667"/>
    <n v="29.255692820031832"/>
    <n v="63.705974470832516"/>
    <n v="74.00498700743637"/>
    <n v="63.025511241193186"/>
    <n v="77.708857722938149"/>
    <n v="73.939736685701305"/>
    <n v="66.767481419407474"/>
    <n v="96.347785507898863"/>
    <n v="49.69356252130887"/>
    <n v="43.537862723642547"/>
    <n v="46.58565905508032"/>
    <n v="72.468863244331203"/>
    <n v="51.623246619031747"/>
    <n v="53.387333283232572"/>
    <n v="4.4747464247025164"/>
    <n v="1.4124902183347103"/>
    <n v="-3.8049353481553325"/>
    <n v="0.25569282003183247"/>
    <n v="1.7059744708325155"/>
    <n v="1.0049870074363696"/>
    <n v="1.0255112411931862"/>
    <n v="5.7088577229381485"/>
    <n v="-4.0602633142986946"/>
    <n v="-4.2325185805925258"/>
    <n v="3.3477855078988625"/>
    <n v="2.6935625213088699"/>
    <n v="-4.4621372763574527"/>
    <n v="-4.4143409449196795"/>
    <n v="4.4688632443312031"/>
    <n v="3.6232466190317467"/>
    <n v="4.3873332832325715"/>
  </r>
  <r>
    <x v="276"/>
    <x v="0"/>
    <s v="Railroads"/>
    <n v="54.212058889551137"/>
    <n v="55.920222442845514"/>
    <n v="65.184071125547433"/>
    <n v="66.640082527015139"/>
    <n v="35.092323320476488"/>
    <n v="32.310977956237252"/>
    <n v="64.849681100830722"/>
    <n v="42.695518429253035"/>
    <n v="55.394191994303867"/>
    <n v="53.115202179928453"/>
    <n v="54.458240745499637"/>
    <n v="52.047480790948583"/>
    <n v="63.082751881261672"/>
    <n v="70.173916043920727"/>
    <n v="50.374647259976996"/>
    <n v="60.902912428098276"/>
    <n v="49.056694358817708"/>
    <n v="50.306086537407801"/>
    <n v="-4.0797775571544861"/>
    <n v="3.1840711255474332"/>
    <n v="1.6400825270151387"/>
    <n v="9.2323320476488391E-2"/>
    <n v="-2.6890220437627477"/>
    <n v="4.8496811008307219"/>
    <n v="0.69551842925303475"/>
    <n v="1.394191994303867"/>
    <n v="-1.8847978200715474"/>
    <n v="0.45824074549963711"/>
    <n v="-4.9525192090514167"/>
    <n v="8.2751881261671656E-2"/>
    <n v="5.1739160439207268"/>
    <n v="2.3746472599769959"/>
    <n v="4.9029124280982757"/>
    <n v="5.6694358817708235E-2"/>
    <n v="4.3060865374078006"/>
  </r>
  <r>
    <x v="277"/>
    <x v="9"/>
    <s v="Packaged Foods &amp; Meats"/>
    <n v="37.402704691578322"/>
    <n v="44.604446767195228"/>
    <n v="29.902174332089203"/>
    <n v="33.8857092119679"/>
    <n v="47.276514836644949"/>
    <n v="51.926076005050916"/>
    <n v="50.241760436464851"/>
    <n v="28.478081541462146"/>
    <n v="45.305253057019719"/>
    <n v="26.74667121228677"/>
    <n v="32.934700694045503"/>
    <n v="38.09702419221162"/>
    <n v="53.55231669924089"/>
    <n v="16.461279784607324"/>
    <n v="30.712185191066329"/>
    <n v="36.057290486839733"/>
    <n v="39.608227781558035"/>
    <n v="30.056267527080287"/>
    <n v="1.6044467671952276"/>
    <n v="0.90217433208920284"/>
    <n v="-0.11429078803210047"/>
    <n v="4.2765148366449495"/>
    <n v="3.9260760050509163"/>
    <n v="4.2417604364648511"/>
    <n v="-2.5219184585378542"/>
    <n v="-0.69474694298028083"/>
    <n v="-2.2533287877132295"/>
    <n v="-6.5299305954496845E-2"/>
    <n v="9.7024192211620175E-2"/>
    <n v="0.55231669924089033"/>
    <n v="-1.5387202153926758"/>
    <n v="-0.28781480893367117"/>
    <n v="-3.942709513160267"/>
    <n v="2.6082277815580355"/>
    <n v="-2.943732472919713"/>
  </r>
  <r>
    <x v="278"/>
    <x v="6"/>
    <s v="Regional Banks"/>
    <n v="44.509595035926026"/>
    <n v="25.438860059437857"/>
    <n v="41.123888617327609"/>
    <n v="47.580798883890594"/>
    <n v="64.400681826895536"/>
    <n v="42.189050227853691"/>
    <n v="57.603958368738844"/>
    <n v="45.326004988636193"/>
    <n v="55.753029376176109"/>
    <n v="28.001642495208767"/>
    <n v="35.224848945052912"/>
    <n v="41.785510246754342"/>
    <n v="45.7352366324832"/>
    <n v="31.112678297753639"/>
    <n v="54.835230411528151"/>
    <n v="53.207809087522946"/>
    <n v="59.204189850933105"/>
    <n v="28.139697294548924"/>
    <n v="-2.5611399405621427"/>
    <n v="-3.8761113826723914"/>
    <n v="-2.4192011161094058"/>
    <n v="4.4006818268955357"/>
    <n v="3.1890502278536914"/>
    <n v="4.6039583687388443"/>
    <n v="3.3260049886361926"/>
    <n v="2.7530293761761087"/>
    <n v="1.6424952087668032E-3"/>
    <n v="-2.7751510549470879"/>
    <n v="0.78551024675434178"/>
    <n v="0.73523663248320048"/>
    <n v="0.11267829775363936"/>
    <n v="-3.1647695884718487"/>
    <n v="1.2078090875229464"/>
    <n v="0.20418985093310482"/>
    <n v="-0.86030270545107612"/>
  </r>
  <r>
    <x v="279"/>
    <x v="2"/>
    <s v="Electronic Equipment &amp; Instruments"/>
    <n v="50.699965915819696"/>
    <n v="50.126454183794422"/>
    <n v="68.181564453118398"/>
    <n v="51.493206491445996"/>
    <n v="45.317976459669268"/>
    <n v="42.374677990304484"/>
    <n v="30.119448321440839"/>
    <n v="59.344042428314403"/>
    <n v="50.399313107489718"/>
    <n v="47.879698511188387"/>
    <n v="55.884420382124048"/>
    <n v="42.661577804526431"/>
    <n v="51.52400336588218"/>
    <n v="62.496285143554829"/>
    <n v="40.585166248493685"/>
    <n v="62.981209099091082"/>
    <n v="55.607859653247253"/>
    <n v="44.922516925249347"/>
    <n v="4.1264541837944222"/>
    <n v="6.1815644531183978"/>
    <n v="1.4932064914459957"/>
    <n v="-2.6820235403307322"/>
    <n v="0.3746779903044839"/>
    <n v="0.11944832144083861"/>
    <n v="-0.65595757168559743"/>
    <n v="-1.6006868925102822"/>
    <n v="1.879698511188387"/>
    <n v="4.8844203821240484"/>
    <n v="-3.3384221954735693"/>
    <n v="0.52400336588218011"/>
    <n v="2.4962851435548288"/>
    <n v="1.5851662484936853"/>
    <n v="3.9812090990910818"/>
    <n v="1.6078596532472531"/>
    <n v="-4.0774830747506527"/>
  </r>
  <r>
    <x v="280"/>
    <x v="9"/>
    <s v="Household Products"/>
    <n v="56.046280587866491"/>
    <n v="55.438819595165121"/>
    <n v="69.355035529627216"/>
    <n v="68.335091586460777"/>
    <n v="47.629685617548802"/>
    <n v="56.80263116697796"/>
    <n v="48.571024897681845"/>
    <n v="60.72802680663186"/>
    <n v="72.223601680244244"/>
    <n v="48.089007849665826"/>
    <n v="60.448831373202026"/>
    <n v="46.489185124213492"/>
    <n v="61.067941375354664"/>
    <n v="54.028916623397031"/>
    <n v="51.685731679087134"/>
    <n v="59.803285836311417"/>
    <n v="44.301573377156544"/>
    <n v="47.788379875004537"/>
    <n v="1.4388195951651213"/>
    <n v="5.3550355296272159"/>
    <n v="1.3350915864607771"/>
    <n v="2.6296856175488017"/>
    <n v="0.80263116697796022"/>
    <n v="-4.4289751023181552"/>
    <n v="-0.27197319336814019"/>
    <n v="4.2236016802442435"/>
    <n v="-4.9109921503341738"/>
    <n v="-5.5511686267979741"/>
    <n v="-3.5108148757865081"/>
    <n v="3.067941375354664"/>
    <n v="2.8916623397030605E-2"/>
    <n v="1.6857316790871337"/>
    <n v="2.8032858363114173"/>
    <n v="1.3015733771565436"/>
    <n v="1.7883798750045372"/>
  </r>
  <r>
    <x v="281"/>
    <x v="8"/>
    <s v="Retail REITs"/>
    <n v="49.573296987674823"/>
    <n v="45.660465179869938"/>
    <n v="52.258352726926809"/>
    <n v="41.629265080505107"/>
    <n v="61.815338066238937"/>
    <n v="64.692746389026524"/>
    <n v="38.299639093027096"/>
    <n v="59.931874118678657"/>
    <n v="45.724147237312629"/>
    <n v="41.653768287489115"/>
    <n v="65.474985422460037"/>
    <n v="51.129616163065137"/>
    <n v="35.616069087703167"/>
    <n v="69.333748830904398"/>
    <n v="44.894283176411122"/>
    <n v="43.217897086229705"/>
    <n v="29.997832677450514"/>
    <n v="51.416020167172846"/>
    <n v="2.6604651798699379"/>
    <n v="0.25835272692680888"/>
    <n v="1.6292650805051068"/>
    <n v="3.8153380662389367"/>
    <n v="1.6927463890265244"/>
    <n v="1.2996390930270962"/>
    <n v="1.9318741186786568"/>
    <n v="-0.27585276268737147"/>
    <n v="2.6537682874891146"/>
    <n v="5.4749854224600369"/>
    <n v="-3.8703838369348631"/>
    <n v="-3.3839309122968331"/>
    <n v="-0.66625116909560234"/>
    <n v="0.89428317641112187"/>
    <n v="-2.7821029137702951"/>
    <n v="0.99783267745051418"/>
    <n v="1.4160201671728458"/>
  </r>
  <r>
    <x v="282"/>
    <x v="10"/>
    <s v="Oil &amp; Gas Storage &amp; Transportation"/>
    <n v="52.65995766731853"/>
    <n v="27.206644017464562"/>
    <n v="66.769272057981297"/>
    <n v="68.810678792821818"/>
    <n v="26.667885203774464"/>
    <n v="44.927649901451367"/>
    <n v="35.484729250914889"/>
    <n v="57.915070804728522"/>
    <n v="46.980121761744286"/>
    <n v="74.539887267614191"/>
    <n v="53.639255193116092"/>
    <n v="64.708221550743389"/>
    <n v="60.085016013926939"/>
    <n v="54.910128335614615"/>
    <n v="56.069728789812771"/>
    <n v="41.171672897044971"/>
    <n v="58.121461092676832"/>
    <n v="57.211857412984088"/>
    <n v="0.20664401746456207"/>
    <n v="-2.2307279420187029"/>
    <n v="3.8106787928218182"/>
    <n v="-2.332114796225536"/>
    <n v="-4.0723500985486325"/>
    <n v="1.4847292509148886"/>
    <n v="-4.0849291952714779"/>
    <n v="1.9801217617442859"/>
    <n v="3.5398872676141906"/>
    <n v="1.6392551931160924"/>
    <n v="4.7082215507433887"/>
    <n v="5.0850160139269391"/>
    <n v="3.9101283356146155"/>
    <n v="-4.9302712101872288"/>
    <n v="1.1716728970449708"/>
    <n v="5.1214610926768316"/>
    <n v="1.211857412984088"/>
  </r>
  <r>
    <x v="283"/>
    <x v="2"/>
    <s v="Semiconductor Equipment"/>
    <n v="40.819743988248135"/>
    <n v="39.101525943382271"/>
    <n v="40.710513155431244"/>
    <n v="32.242789431574543"/>
    <n v="43.998538777374776"/>
    <n v="46.67744786497456"/>
    <n v="48.602297724745874"/>
    <n v="34.731057549462165"/>
    <n v="47.169972445755114"/>
    <n v="27.081610220816192"/>
    <n v="53.712126282104919"/>
    <n v="48.549066705061691"/>
    <n v="38.620519999952684"/>
    <n v="41.948916773320036"/>
    <n v="38.747613950751244"/>
    <n v="38.79828716965671"/>
    <n v="48.488092150015646"/>
    <n v="24.755271655838541"/>
    <n v="1.1015259433822706"/>
    <n v="0.7105131554312436"/>
    <n v="-1.7572105684254566"/>
    <n v="3.998538777374776"/>
    <n v="1.6774478649745603"/>
    <n v="1.6022977247458741"/>
    <n v="-0.2689424505378355"/>
    <n v="3.1699724457551142"/>
    <n v="-2.9183897791838085"/>
    <n v="2.7121262821049186"/>
    <n v="0.54906670506169064"/>
    <n v="0.62051999995268403"/>
    <n v="2.9489167733200361"/>
    <n v="2.7476139507512443"/>
    <n v="-4.2017128303432898"/>
    <n v="2.4880921500156461"/>
    <n v="-1.2447283441614587"/>
  </r>
  <r>
    <x v="284"/>
    <x v="4"/>
    <s v="General Merchandise Stores"/>
    <n v="66.060002321190225"/>
    <n v="56.494635462117657"/>
    <n v="77.672683949338122"/>
    <n v="70.104515164356854"/>
    <n v="57.348533140356096"/>
    <n v="57.587817020376917"/>
    <n v="48.813098490490418"/>
    <n v="63.038370134759255"/>
    <n v="55.007817686072649"/>
    <n v="72.735469492608431"/>
    <n v="67.076039136009356"/>
    <n v="76.647751276144788"/>
    <n v="73.934931672227407"/>
    <n v="72.808250111604934"/>
    <n v="74.340050745597665"/>
    <n v="67.511400770427258"/>
    <n v="67.086025720875682"/>
    <n v="64.812649486870555"/>
    <n v="1.4946354621176567"/>
    <n v="2.672683949338122"/>
    <n v="6.1045151643568545"/>
    <n v="2.3485331403560963"/>
    <n v="0.5878170203769173"/>
    <n v="2.8130984904904182"/>
    <n v="4.0383701347592549"/>
    <n v="3.0078176860726487"/>
    <n v="2.7354694926084306"/>
    <n v="2.0760391360093564"/>
    <n v="3.6477512761447883"/>
    <n v="-3.0650683277725932"/>
    <n v="4.8082501116049343"/>
    <n v="6.3400507455976651"/>
    <n v="5.5114007704272581"/>
    <n v="4.0860257208756821"/>
    <n v="-2.1873505131294451"/>
  </r>
  <r>
    <x v="285"/>
    <x v="9"/>
    <s v="Packaged Foods &amp; Meats"/>
    <n v="49.743104494552391"/>
    <n v="27.674527064311821"/>
    <n v="55.844408396754424"/>
    <n v="43.173859980791171"/>
    <n v="56.861621868724676"/>
    <n v="50.536384428979439"/>
    <n v="39.173976124332164"/>
    <n v="41.926976281419712"/>
    <n v="53.32152383991864"/>
    <n v="42.06458820881145"/>
    <n v="65.234251574495858"/>
    <n v="47.632119534149147"/>
    <n v="60.858592047988338"/>
    <n v="64.323589208693946"/>
    <n v="39.633948583989053"/>
    <n v="53.088696886863524"/>
    <n v="58.878575503856005"/>
    <n v="45.405136873310994"/>
    <n v="-1.3254729356881789"/>
    <n v="3.8444083967544245"/>
    <n v="-0.82614001920882885"/>
    <n v="4.8616218687246757"/>
    <n v="0.53638442897943861"/>
    <n v="-0.82602387566783619"/>
    <n v="-7.3023718580287778E-2"/>
    <n v="1.3215238399186404"/>
    <n v="-1.9354117911885496"/>
    <n v="5.2342515744958575"/>
    <n v="-1.3678804658508525"/>
    <n v="0.85859204798833844"/>
    <n v="-5.6764107913060542"/>
    <n v="0.63394858398905285"/>
    <n v="4.0886968868635236"/>
    <n v="0.87857550385600547"/>
    <n v="1.4051368733109939"/>
  </r>
  <r>
    <x v="286"/>
    <x v="9"/>
    <s v="Food Retail"/>
    <n v="40.839792122298107"/>
    <n v="24.780827291964187"/>
    <n v="27.01910221016945"/>
    <n v="46.642468457665068"/>
    <n v="30.645796631156159"/>
    <n v="46.499226256375586"/>
    <n v="40.531152295673948"/>
    <n v="49.473519253320411"/>
    <n v="33.602236844126942"/>
    <n v="27.905345042439059"/>
    <n v="49.793278769446793"/>
    <n v="49.401574791615701"/>
    <n v="38.401385026422446"/>
    <n v="45.988186979525501"/>
    <n v="54.254719466396629"/>
    <n v="33.465961841369491"/>
    <n v="51.183816313924616"/>
    <n v="44.68786860747592"/>
    <n v="1.7808272919641865"/>
    <n v="-2.98089778983055"/>
    <n v="0.64246845766506766"/>
    <n v="1.6457966311561592"/>
    <n v="1.4992262563755858"/>
    <n v="-1.4688477043260519"/>
    <n v="4.4735192533204113"/>
    <n v="0.60223684412694212"/>
    <n v="-3.094654957560941"/>
    <n v="2.7932787694467933"/>
    <n v="4.4015747916157011"/>
    <n v="-1.5986149735775541"/>
    <n v="-2.0118130204744986"/>
    <n v="2.2547194663966295"/>
    <n v="1.4659618413694915"/>
    <n v="2.1838163139246163"/>
    <n v="-2.3121313925240798"/>
  </r>
  <r>
    <x v="287"/>
    <x v="4"/>
    <s v="Apparel Retail"/>
    <n v="44.47434927119793"/>
    <n v="65.580837845744142"/>
    <n v="39.801960193652825"/>
    <n v="35.140803718228817"/>
    <n v="45.687535909469204"/>
    <n v="18.874567782820687"/>
    <n v="46.739873043856868"/>
    <n v="57.832900084522286"/>
    <n v="46.293534600247746"/>
    <n v="51.124743980654515"/>
    <n v="37.459545987656441"/>
    <n v="57.559770543699464"/>
    <n v="38.153376503153581"/>
    <n v="40.680327822992673"/>
    <n v="41.510783980379834"/>
    <n v="48.838728272703008"/>
    <n v="32.509818827458197"/>
    <n v="52.27482851312444"/>
    <n v="0.5808378457441421"/>
    <n v="-1.1980398063471753"/>
    <n v="3.1408037182288169"/>
    <n v="-3.3124640905307956"/>
    <n v="-1.1254322171793127"/>
    <n v="-2.2601269561431323"/>
    <n v="4.8329000845222865"/>
    <n v="3.2935346002477459"/>
    <n v="4.1247439806545145"/>
    <n v="-0.5404540123435595"/>
    <n v="4.5597705436994644"/>
    <n v="3.1533765031535808"/>
    <n v="-4.3196721770073268"/>
    <n v="0.51078398037983419"/>
    <n v="0.83872827270300832"/>
    <n v="-3.4901811725418028"/>
    <n v="1.2748285131244401"/>
  </r>
  <r>
    <x v="288"/>
    <x v="0"/>
    <s v="Aerospace &amp; Defense"/>
    <n v="39.713933360542178"/>
    <n v="56.876000484631085"/>
    <n v="45.892391341173983"/>
    <n v="26.691790039788387"/>
    <n v="43.624165772997188"/>
    <n v="56.856150741833275"/>
    <n v="34.247495774329558"/>
    <n v="37.518212088244098"/>
    <n v="37.290224481000976"/>
    <n v="37.129848264208832"/>
    <n v="46.246762906837944"/>
    <n v="37.367882065241133"/>
    <n v="35.03412976583212"/>
    <n v="25.583619137016136"/>
    <n v="41.807776397551422"/>
    <n v="37.781178810672181"/>
    <n v="34.354235879823882"/>
    <n v="40.835003178034917"/>
    <n v="3.8760004846310849"/>
    <n v="-2.1076086588260168"/>
    <n v="-2.3082099602116131"/>
    <n v="-0.37583422700281233"/>
    <n v="3.8561507418332752"/>
    <n v="-1.7525042256704424"/>
    <n v="0.51821208824409837"/>
    <n v="-1.7097755189990238"/>
    <n v="3.1298482642088317"/>
    <n v="3.2467629068379438"/>
    <n v="-2.6321179347588668"/>
    <n v="3.4129765832119574E-2"/>
    <n v="-2.4163808629838641"/>
    <n v="2.8077763975514216"/>
    <n v="-2.2188211893278194"/>
    <n v="-3.6457641201761177"/>
    <n v="0.83500317803491697"/>
  </r>
  <r>
    <x v="289"/>
    <x v="1"/>
    <s v="Health Care Services"/>
    <n v="51.095633007328907"/>
    <n v="59.084782090275766"/>
    <n v="59.43604585391337"/>
    <n v="52.391424641083205"/>
    <n v="57.164000320788851"/>
    <n v="52.288856977049534"/>
    <n v="56.012050354198152"/>
    <n v="39.631913156259046"/>
    <n v="41.348296874747163"/>
    <n v="73.761450590452142"/>
    <n v="53.17817748066026"/>
    <n v="46.153851567586919"/>
    <n v="55.173975396536179"/>
    <n v="58.001431603866969"/>
    <n v="54.885892477053233"/>
    <n v="19.489043621180077"/>
    <n v="53.690681159470195"/>
    <n v="36.933886959470456"/>
    <n v="1.0847820902757661"/>
    <n v="2.4360458539133703"/>
    <n v="1.391424641083205"/>
    <n v="5.1640003207888512"/>
    <n v="0.28885697704953373"/>
    <n v="2.012050354198152"/>
    <n v="-4.3680868437409544"/>
    <n v="3.3482968747471631"/>
    <n v="0.76145059045214225"/>
    <n v="0.17817748066025985"/>
    <n v="-0.8461484324130808"/>
    <n v="2.1739753965361786"/>
    <n v="-2.9985683961330309"/>
    <n v="4.8858924770532326"/>
    <n v="0.48904362118007683"/>
    <n v="1.6906811594701949"/>
    <n v="-3.0661130405295438"/>
  </r>
  <r>
    <x v="290"/>
    <x v="2"/>
    <s v="Semiconductor Equipment"/>
    <n v="38.925211128283948"/>
    <n v="40.207690300035537"/>
    <n v="37.784221961228965"/>
    <n v="35.612881307706473"/>
    <n v="35.34206758307738"/>
    <n v="46.085655732027199"/>
    <n v="54.847444932827443"/>
    <n v="36.785080210199069"/>
    <n v="38.840377093107634"/>
    <n v="40.811687884744074"/>
    <n v="52.13493899285519"/>
    <n v="42.828842772722552"/>
    <n v="31.940693004609486"/>
    <n v="31.2300999079897"/>
    <n v="20.096553715227326"/>
    <n v="42.293286831916177"/>
    <n v="38.609301190321077"/>
    <n v="36.277765760231993"/>
    <n v="2.2076903000355372"/>
    <n v="-3.2157780387710346"/>
    <n v="0.61288130770647342"/>
    <n v="2.3420675830773803"/>
    <n v="4.0856557320271989"/>
    <n v="2.8474449328274432"/>
    <n v="2.7850802101990695"/>
    <n v="2.8403770931076338"/>
    <n v="-2.1883121152559255"/>
    <n v="3.1349389928551901"/>
    <n v="3.8288427727225525"/>
    <n v="-1.0593069953905143"/>
    <n v="0.23009990798970037"/>
    <n v="9.6553715227326364E-2"/>
    <n v="2.293286831916177"/>
    <n v="2.6093011903210765"/>
    <n v="0.2777657602319934"/>
  </r>
  <r>
    <x v="291"/>
    <x v="9"/>
    <s v="Packaged Foods &amp; Meats"/>
    <n v="64.988616771955748"/>
    <n v="62.690071898373461"/>
    <n v="57.406244135372702"/>
    <n v="72.464874789569635"/>
    <n v="58.563672556538798"/>
    <n v="62.937394291041329"/>
    <n v="72.808573938396037"/>
    <n v="66.880367539260462"/>
    <n v="80.298206722072834"/>
    <n v="59.33873416024835"/>
    <n v="44.312017504811422"/>
    <n v="63.687698051884936"/>
    <n v="73.264940123017624"/>
    <n v="73.345662508739323"/>
    <n v="42.398480604833438"/>
    <n v="82.410994055254449"/>
    <n v="83.663890451320313"/>
    <n v="48.334661792512335"/>
    <n v="-0.30992810162653939"/>
    <n v="-5.5937558646272976"/>
    <n v="6.4648747895696346"/>
    <n v="-6.4363274434612023"/>
    <n v="4.9373942910413291"/>
    <n v="2.8085739383960373"/>
    <n v="-6.1196324607395383"/>
    <n v="-3.7017932779271661"/>
    <n v="1.3387341602483502"/>
    <n v="2.312017504811422"/>
    <n v="0.68769805188493649"/>
    <n v="2.2649401230176238"/>
    <n v="-0.65433749126067653"/>
    <n v="2.3984806048334377"/>
    <n v="4.4109940552544487"/>
    <n v="4.663890451320313"/>
    <n v="0.33466179251233541"/>
  </r>
  <r>
    <x v="292"/>
    <x v="4"/>
    <s v="Casinos &amp; Gaming"/>
    <n v="37.37966431663105"/>
    <n v="33.120121104382903"/>
    <n v="35.091711013859673"/>
    <n v="47.272672047757752"/>
    <n v="30.870207007137573"/>
    <n v="44.741395192613403"/>
    <n v="38.522071273778856"/>
    <n v="33.67590129655273"/>
    <n v="43.527650454289862"/>
    <n v="32.448669309227185"/>
    <n v="29.705083772964166"/>
    <n v="42.023711613047467"/>
    <n v="24.783054486104511"/>
    <n v="40.591622134195923"/>
    <n v="41.744181518289253"/>
    <n v="41.589308434679332"/>
    <n v="36.439171208591752"/>
    <n v="39.307761515255585"/>
    <n v="2.1201211043829034"/>
    <n v="9.1711013859672619E-2"/>
    <n v="4.2726720477577516"/>
    <n v="-2.1297929928624271"/>
    <n v="-2.2586048073865967"/>
    <n v="2.522071273778856"/>
    <n v="-0.32409870344726954"/>
    <n v="0.52765045428986213"/>
    <n v="-1.551330690772815"/>
    <n v="1.7050837729641657"/>
    <n v="-1.9762883869525325"/>
    <n v="-1.2169455138954888"/>
    <n v="-0.40837786580407709"/>
    <n v="2.7441815182892526"/>
    <n v="-3.4106915653206684"/>
    <n v="1.4391712085917518"/>
    <n v="-2.692238484744415"/>
  </r>
  <r>
    <x v="293"/>
    <x v="4"/>
    <s v="Home Furnishings"/>
    <n v="58.46873340844617"/>
    <n v="48.261813287362067"/>
    <n v="79.755068759945118"/>
    <n v="63.913959646819677"/>
    <n v="71.098203399231764"/>
    <n v="55.792258430486854"/>
    <n v="78.356140933188314"/>
    <n v="64.461932067436507"/>
    <n v="61.240620296794269"/>
    <n v="44.273321773242898"/>
    <n v="63.81211055012529"/>
    <n v="51.947775928429223"/>
    <n v="28.732562911495709"/>
    <n v="52.228060924306277"/>
    <n v="50.995335059125814"/>
    <n v="70.056967735636348"/>
    <n v="59.33697608399887"/>
    <n v="49.705360155959788"/>
    <n v="1.2618132873620667"/>
    <n v="4.755068759945118"/>
    <n v="-5.0860403531803229"/>
    <n v="1.0982033992317639"/>
    <n v="-4.2077415695131464"/>
    <n v="6.3561409331883141"/>
    <n v="4.4619320674365071"/>
    <n v="2.240620296794269"/>
    <n v="2.2733217732428983"/>
    <n v="2.8121105501252899"/>
    <n v="0.94777592842922331"/>
    <n v="1.7325629114957088"/>
    <n v="-3.771939075693723"/>
    <n v="1.9953350591258143"/>
    <n v="5.0569677356363485"/>
    <n v="0.33697608399887002"/>
    <n v="-3.294639844040212"/>
  </r>
  <r>
    <x v="294"/>
    <x v="2"/>
    <s v="IT Consulting &amp; Other Services"/>
    <n v="56.215940395086704"/>
    <n v="71.522932332232273"/>
    <n v="50.510525381555745"/>
    <n v="53.478868426370809"/>
    <n v="55.563463412248581"/>
    <n v="65.189051650508915"/>
    <n v="60.605215295488492"/>
    <n v="56.854346576101207"/>
    <n v="69.621099703595178"/>
    <n v="51.015293430058165"/>
    <n v="53.293940906862417"/>
    <n v="47.34540120323252"/>
    <n v="44.32831162795204"/>
    <n v="53.551600871503048"/>
    <n v="55.942531159556559"/>
    <n v="65.975874823337477"/>
    <n v="56.20107208110219"/>
    <n v="44.671457834768262"/>
    <n v="2.5229323322322728"/>
    <n v="-3.4894746184442553"/>
    <n v="1.4788684263708092"/>
    <n v="-4.4365365877514193"/>
    <n v="2.1890516505089153"/>
    <n v="1.6052152954884917"/>
    <n v="-1.1456534238987928"/>
    <n v="5.6210997035951777"/>
    <n v="-1.9847065699418351"/>
    <n v="-2.7060590931375827"/>
    <n v="-3.6545987967674805"/>
    <n v="0.32831162795203994"/>
    <n v="3.551600871503048"/>
    <n v="-5.7468840443441138E-2"/>
    <n v="4.9758748233374774"/>
    <n v="3.2010720811021898"/>
    <n v="1.6714578347682618"/>
  </r>
  <r>
    <x v="295"/>
    <x v="4"/>
    <s v="Homebuilding"/>
    <n v="40.261616668390836"/>
    <n v="41.561706639565053"/>
    <n v="39.097341983937469"/>
    <n v="46.602242770962249"/>
    <n v="26.977626308667769"/>
    <n v="41.11405045513974"/>
    <n v="19.53851442578209"/>
    <n v="27.526101514353016"/>
    <n v="47.367301206624802"/>
    <n v="36.466834156979154"/>
    <n v="42.073945809347144"/>
    <n v="50.683204586625038"/>
    <n v="52.325278282124607"/>
    <n v="41.933306475837746"/>
    <n v="42.059101309732476"/>
    <n v="59.68356370911939"/>
    <n v="35.395810236229877"/>
    <n v="34.041553491616682"/>
    <n v="-0.43829336043494749"/>
    <n v="9.7341983937468513E-2"/>
    <n v="1.6022427709622491"/>
    <n v="-2.0223736913322305"/>
    <n v="3.1140504551397399"/>
    <n v="1.5385144257820897"/>
    <n v="-1.4738984856469841"/>
    <n v="1.367301206624802"/>
    <n v="-3.5331658430208464"/>
    <n v="2.0739458093471441"/>
    <n v="1.6832045866250382"/>
    <n v="2.3252782821246072"/>
    <n v="0.93330647583774606"/>
    <n v="2.0591013097324762"/>
    <n v="2.6835637091193902"/>
    <n v="1.3958102362298774"/>
    <n v="3.041553491616682"/>
  </r>
  <r>
    <x v="296"/>
    <x v="1"/>
    <s v="Pharmaceuticals"/>
    <n v="46.742440007849837"/>
    <n v="47.643560481076896"/>
    <n v="42.892729061162605"/>
    <n v="51.238386706447038"/>
    <n v="51.443794721481098"/>
    <n v="48.226970829333297"/>
    <n v="49.937079722296346"/>
    <n v="50.385163763901282"/>
    <n v="55.028648166824595"/>
    <n v="41.772401136020633"/>
    <n v="48.692909020512403"/>
    <n v="45.023352126192322"/>
    <n v="56.466218047015403"/>
    <n v="43.723676280858378"/>
    <n v="30.000834096342334"/>
    <n v="49.674523167104681"/>
    <n v="35.268557408229803"/>
    <n v="47.202675398648168"/>
    <n v="-2.3564395189231035"/>
    <n v="-4.1072709388373951"/>
    <n v="1.238386706447038"/>
    <n v="2.4437947214810976"/>
    <n v="3.2269708293332968"/>
    <n v="1.9370797222963461"/>
    <n v="-1.6148362360987178"/>
    <n v="-1.9713518331754045"/>
    <n v="-3.2275988639793667"/>
    <n v="-0.30709097948759734"/>
    <n v="-3.9766478738076785"/>
    <n v="3.4662180470154027"/>
    <n v="1.7236762808583777"/>
    <n v="8.3409634233433394E-4"/>
    <n v="3.674523167104681"/>
    <n v="-2.7314425917701968"/>
    <n v="0.20267539864816797"/>
  </r>
  <r>
    <x v="297"/>
    <x v="6"/>
    <s v="Multi-line Insurance"/>
    <n v="59.832509335913585"/>
    <n v="58.041990167470949"/>
    <n v="55.384014452054828"/>
    <n v="69.248347165445864"/>
    <n v="39.754889799238505"/>
    <n v="41.464233649216794"/>
    <n v="61.171956212728333"/>
    <n v="79.816164602199649"/>
    <n v="65.571961253454262"/>
    <n v="51.398668585750485"/>
    <n v="73.213611211134662"/>
    <n v="69.778585326833166"/>
    <n v="71.730324022445544"/>
    <n v="64.857022821644946"/>
    <n v="40.61493933515407"/>
    <n v="48.031189301742792"/>
    <n v="72.662091981278706"/>
    <n v="54.412668822737643"/>
    <n v="3.0419901674709493"/>
    <n v="-3.6159855479451721"/>
    <n v="1.248347165445864"/>
    <n v="-3.2451102007614949"/>
    <n v="-2.5357663507832058"/>
    <n v="1.1719562127283325"/>
    <n v="5.8161646021996489"/>
    <n v="5.571961253454262"/>
    <n v="-5.6013314142495148"/>
    <n v="3.213611211134662"/>
    <n v="0.77858532683316639"/>
    <n v="4.7303240224455436"/>
    <n v="-4.1429771783550535"/>
    <n v="1.6149393351540695"/>
    <n v="2.031189301742792"/>
    <n v="3.6620919812787065"/>
    <n v="-4.5873311772623566"/>
  </r>
  <r>
    <x v="298"/>
    <x v="7"/>
    <s v="Industrial Gases"/>
    <n v="37.734469502570093"/>
    <n v="26.609270422492941"/>
    <n v="44.69558056742683"/>
    <n v="38.196129428423099"/>
    <n v="39.534853395111412"/>
    <n v="39.388285570963269"/>
    <n v="33.785142319222672"/>
    <n v="22.864247489425956"/>
    <n v="34.418945177542646"/>
    <n v="33.470531389285142"/>
    <n v="47.325120315368601"/>
    <n v="37.279767453021748"/>
    <n v="43.311908338460562"/>
    <n v="36.854479752129635"/>
    <n v="47.775575146439564"/>
    <n v="33.177567265568584"/>
    <n v="44.290167337337657"/>
    <n v="38.50841017547134"/>
    <n v="-2.3907295775070594"/>
    <n v="1.6955805674268305"/>
    <n v="-2.8038705715769012"/>
    <n v="3.5348533951114121"/>
    <n v="1.3882855709632693"/>
    <n v="-3.2148576807773281"/>
    <n v="0.86424748942595642"/>
    <n v="-0.58105482245735374"/>
    <n v="1.4705313892851422"/>
    <n v="2.3251203153686006"/>
    <n v="1.2797674530217478"/>
    <n v="-1.6880916615394383"/>
    <n v="2.8544797521296346"/>
    <n v="1.7755751464395644"/>
    <n v="0.17756726556858382"/>
    <n v="-0.70983266266234324"/>
    <n v="2.5084101754713402"/>
  </r>
  <r>
    <x v="299"/>
    <x v="4"/>
    <s v="Distributors"/>
    <n v="54.513557080285054"/>
    <n v="61.550969297487242"/>
    <n v="63.432507545985651"/>
    <n v="52.301085826410102"/>
    <n v="54.39344205457197"/>
    <n v="65.953956421276274"/>
    <n v="39.83094196615162"/>
    <n v="64.935765518187424"/>
    <n v="54.618576920080237"/>
    <n v="37.273301991218176"/>
    <n v="47.636117400442551"/>
    <n v="43.935556734880663"/>
    <n v="53.953770294141307"/>
    <n v="64.563887208941821"/>
    <n v="54.811856684639928"/>
    <n v="49.708032811910527"/>
    <n v="67.597967957361547"/>
    <n v="50.232733731158838"/>
    <n v="5.5509692974872422"/>
    <n v="-3.5674924540143493"/>
    <n v="0.30108582641010173"/>
    <n v="4.3934420545719703"/>
    <n v="-3.0460435787237259"/>
    <n v="2.8309419661516202"/>
    <n v="-6.4234481812576405E-2"/>
    <n v="2.6185769200802369"/>
    <n v="-0.726698008781824"/>
    <n v="0.63611740044255072"/>
    <n v="-3.064443265119337"/>
    <n v="2.9537702941413073"/>
    <n v="1.5638872089418214"/>
    <n v="3.8118566846399276"/>
    <n v="2.7080328119105275"/>
    <n v="-6.4020320426384529"/>
    <n v="-2.767266268841162"/>
  </r>
  <r>
    <x v="300"/>
    <x v="0"/>
    <s v="Aerospace &amp; Defense"/>
    <n v="59.44766010605683"/>
    <n v="80.80911807526455"/>
    <n v="80.042542431139822"/>
    <n v="82.335967906321244"/>
    <n v="61.195974721334501"/>
    <n v="48.728525453337468"/>
    <n v="61.207171022935633"/>
    <n v="57.952249275271463"/>
    <n v="68.612046278332585"/>
    <n v="57.289854806890531"/>
    <n v="62.644578154912423"/>
    <n v="46.691446041857304"/>
    <n v="29.67148986164176"/>
    <n v="38.339898424897662"/>
    <n v="56.522470728161011"/>
    <n v="58.554867679046353"/>
    <n v="71.010341433040963"/>
    <n v="49.001679508580885"/>
    <n v="5.8091180752645499"/>
    <n v="-2.9574575688601783"/>
    <n v="7.335967906321244"/>
    <n v="0.19597472133450111"/>
    <n v="2.7285254533374683"/>
    <n v="1.2071710229356327"/>
    <n v="2.9522492752714626"/>
    <n v="0.61204627833258485"/>
    <n v="1.2898548068905313"/>
    <n v="3.6445781549124234"/>
    <n v="0.69144604185730429"/>
    <n v="2.6714898616417599"/>
    <n v="2.3398984248976618"/>
    <n v="2.5224707281610108"/>
    <n v="3.5548676790463531"/>
    <n v="4.0103414330409635"/>
    <n v="2.0016795085808852"/>
  </r>
  <r>
    <x v="301"/>
    <x v="6"/>
    <s v="Multi-line Insurance"/>
    <n v="62.139402894480284"/>
    <n v="62.150320944059573"/>
    <n v="61.334392415849393"/>
    <n v="54.247601853290391"/>
    <n v="64.584909077946378"/>
    <n v="59.705876397191638"/>
    <n v="46.108934548573018"/>
    <n v="57.870759086541945"/>
    <n v="66.579900225964437"/>
    <n v="69.67417568812742"/>
    <n v="57.240942900597226"/>
    <n v="69.186418517778577"/>
    <n v="66.600031337898784"/>
    <n v="65.466927937631979"/>
    <n v="66.573939016615569"/>
    <n v="74.257404859616855"/>
    <n v="53.148708831014638"/>
    <n v="61.638605567466989"/>
    <n v="0.15032094405957253"/>
    <n v="-0.66560758415060661"/>
    <n v="3.2476018532903907"/>
    <n v="0.58490907794637792"/>
    <n v="0.70587639719163775"/>
    <n v="0.10893454857301776"/>
    <n v="-5.1292409134580552"/>
    <n v="4.5799002259644368"/>
    <n v="5.6741756881274199"/>
    <n v="-0.75905709940277433"/>
    <n v="5.1864185177785771"/>
    <n v="4.600031337898784"/>
    <n v="5.4669279376319793"/>
    <n v="4.5739390166155687"/>
    <n v="5.2574048596168552"/>
    <n v="0.14870883101463761"/>
    <n v="4.638605567466989"/>
  </r>
  <r>
    <x v="302"/>
    <x v="4"/>
    <s v="Home Improvement Retail"/>
    <n v="62.7608374932448"/>
    <n v="77.174209187710531"/>
    <n v="59.755369087776778"/>
    <n v="61.001739384842821"/>
    <n v="52.504242554362207"/>
    <n v="58.037308075001683"/>
    <n v="61.766803305397403"/>
    <n v="68.403959381125262"/>
    <n v="50.498471216360706"/>
    <n v="53.971892245703124"/>
    <n v="47.55858563418613"/>
    <n v="76.887019404170971"/>
    <n v="65.848860200788579"/>
    <n v="68.641457374404226"/>
    <n v="84.125567017040979"/>
    <n v="54.153976146904704"/>
    <n v="56.372696150373599"/>
    <n v="70.232081019011829"/>
    <n v="6.174209187710531"/>
    <n v="-6.2446309122232222"/>
    <n v="3.0017393848428213"/>
    <n v="-1.4957574456377927"/>
    <n v="-0.96269192499831746"/>
    <n v="4.7668033053974028"/>
    <n v="-3.5960406188747385"/>
    <n v="1.4984712163607057"/>
    <n v="2.971892245703124"/>
    <n v="3.5585856341861302"/>
    <n v="4.8870194041709709"/>
    <n v="4.8488602007885788"/>
    <n v="3.6414573744042258"/>
    <n v="7.1255670170409786"/>
    <n v="4.1539761469047036"/>
    <n v="0.37269615037359927"/>
    <n v="6.2320810190118294"/>
  </r>
  <r>
    <x v="303"/>
    <x v="7"/>
    <s v="Specialty Chemicals"/>
    <n v="38.424771962656919"/>
    <n v="48.254469818924875"/>
    <n v="33.006852042140267"/>
    <n v="43.649892856511926"/>
    <n v="34.157214276021236"/>
    <n v="32.746708041797191"/>
    <n v="47.98184893292806"/>
    <n v="25.969527645397594"/>
    <n v="32.499614678830198"/>
    <n v="36.428665381390225"/>
    <n v="36.199749377963713"/>
    <n v="45.523234081877611"/>
    <n v="39.51142102794654"/>
    <n v="39.906556135757974"/>
    <n v="50.471762093961487"/>
    <n v="36.523019875686934"/>
    <n v="41.545390369328729"/>
    <n v="28.845196728703016"/>
    <n v="1.2544698189248749"/>
    <n v="6.8520421402666898E-3"/>
    <n v="0.64989285651192574"/>
    <n v="-0.84278572397876417"/>
    <n v="-1.2532919582028086"/>
    <n v="0.98184893292805953"/>
    <n v="0.96952764539759428"/>
    <n v="1.4996146788301985"/>
    <n v="0.42866538139022481"/>
    <n v="-3.8002506220362875"/>
    <n v="-1.4767659181223891"/>
    <n v="0.51142102794653965"/>
    <n v="-9.3443864242026109E-2"/>
    <n v="4.4717620939614875"/>
    <n v="1.5230198756869342"/>
    <n v="0.54539036932872875"/>
    <n v="0.84519672870301576"/>
  </r>
  <r>
    <x v="304"/>
    <x v="6"/>
    <s v="Regional Banks"/>
    <n v="56.89917285864491"/>
    <n v="42.228587413864382"/>
    <n v="53.080688366991296"/>
    <n v="46.600560876414725"/>
    <n v="64.239894880186924"/>
    <n v="70.864966951585942"/>
    <n v="71.749918690374784"/>
    <n v="38.071483257261789"/>
    <n v="70.575027321285802"/>
    <n v="40.620255602271364"/>
    <n v="68.105861543932392"/>
    <n v="42.361333869249165"/>
    <n v="53.812467297280364"/>
    <n v="57.062249382014954"/>
    <n v="64.606181924814322"/>
    <n v="70.313800321685676"/>
    <n v="66.50963506723015"/>
    <n v="46.483025830519395"/>
    <n v="2.228587413864382"/>
    <n v="-1.9193116330087037"/>
    <n v="3.6005608764147254"/>
    <n v="4.2398948801869238"/>
    <n v="1.8649669515859415"/>
    <n v="4.7499186903747841"/>
    <n v="7.148325726178939E-2"/>
    <n v="1.5750273212858019"/>
    <n v="3.6202556022713637"/>
    <n v="1.1058615439323916"/>
    <n v="2.3613338692491652"/>
    <n v="1.8124672972803637"/>
    <n v="-1.9377506179850457"/>
    <n v="1.6061819248143223"/>
    <n v="-3.686199678314324"/>
    <n v="5.5096350672301497"/>
    <n v="-1.5169741694806049"/>
  </r>
  <r>
    <x v="305"/>
    <x v="8"/>
    <s v="Retail REITs"/>
    <n v="51.794956845661389"/>
    <n v="54.602937833914474"/>
    <n v="61.997606757140716"/>
    <n v="59.005688671072534"/>
    <n v="67.969498317432681"/>
    <n v="60.113302573211172"/>
    <n v="40.736713156301526"/>
    <n v="46.609543514220071"/>
    <n v="55.740008274061246"/>
    <n v="43.161853567477209"/>
    <n v="61.549688284270786"/>
    <n v="30.246486862811139"/>
    <n v="57.930346915556044"/>
    <n v="53.33844201121596"/>
    <n v="49.89840509980651"/>
    <n v="62.668777051421785"/>
    <n v="54.063922325512316"/>
    <n v="20.881045160817454"/>
    <n v="-4.3970621660855258"/>
    <n v="0.99760675714071567"/>
    <n v="-3.9943113289274663"/>
    <n v="1.9694983174326808"/>
    <n v="5.1133025732111719"/>
    <n v="-2.2632868436984737"/>
    <n v="3.6095435142200714"/>
    <n v="4.7400082740612461"/>
    <n v="2.161853567477209"/>
    <n v="1.5496882842707862"/>
    <n v="-1.753513137188861"/>
    <n v="2.9303469155560435"/>
    <n v="2.3384420112159603"/>
    <n v="-3.1015949001934899"/>
    <n v="-0.33122294857821544"/>
    <n v="4.0639223255123156"/>
    <n v="-0.11895483918254612"/>
  </r>
  <r>
    <x v="306"/>
    <x v="4"/>
    <s v="Department Stores"/>
    <n v="45.115993370520222"/>
    <n v="58.575048973687991"/>
    <n v="42.522133117149657"/>
    <n v="40.039514360001206"/>
    <n v="38.941377488515222"/>
    <n v="54.729240762598209"/>
    <n v="41.060917193397437"/>
    <n v="42.78800885291664"/>
    <n v="37.178306300259827"/>
    <n v="43.070304202615638"/>
    <n v="48.17961271817736"/>
    <n v="38.31246668924468"/>
    <n v="47.845027917426719"/>
    <n v="52.625557765900005"/>
    <n v="46.674339168912347"/>
    <n v="40.757387601647679"/>
    <n v="37.328488722912219"/>
    <n v="56.344155463480952"/>
    <n v="4.5750489736879913"/>
    <n v="0.52213311714965727"/>
    <n v="3.0395143600012062"/>
    <n v="-4.0586225114847778"/>
    <n v="4.7292407625982094"/>
    <n v="1.0609171933974366"/>
    <n v="-0.21199114708335998"/>
    <n v="-2.8216936997401731"/>
    <n v="7.0304202615638189E-2"/>
    <n v="2.1796127181773599"/>
    <n v="0.31246668924467969"/>
    <n v="1.8450279174267195"/>
    <n v="0.62555776590000534"/>
    <n v="3.674339168912347"/>
    <n v="1.7573876016476788"/>
    <n v="2.3284887229122191"/>
    <n v="0.34415546348095205"/>
  </r>
  <r>
    <x v="307"/>
    <x v="10"/>
    <s v="Oil &amp; Gas Exploration &amp; Production"/>
    <n v="56.002999332884968"/>
    <n v="58.49590604707285"/>
    <n v="39.908479268782422"/>
    <n v="50.691417195490736"/>
    <n v="50.860721511237436"/>
    <n v="54.372602496358951"/>
    <n v="66.480410741955481"/>
    <n v="36.025971146058104"/>
    <n v="51.521007962884113"/>
    <n v="64.014335834159496"/>
    <n v="64.559045144468499"/>
    <n v="60.435201945734661"/>
    <n v="51.862534754433106"/>
    <n v="60.220573829411904"/>
    <n v="69.3647242492099"/>
    <n v="66.844086065737073"/>
    <n v="51.69255745094258"/>
    <n v="54.701413015107086"/>
    <n v="1.4959060470728502"/>
    <n v="2.9084792687824219"/>
    <n v="3.691417195490736"/>
    <n v="1.8607215112374362"/>
    <n v="-0.62739750364104907"/>
    <n v="1.4804107419554811"/>
    <n v="2.0259711460581045"/>
    <n v="3.5210079628841129"/>
    <n v="2.0143358341594961"/>
    <n v="-0.44095485553150127"/>
    <n v="3.4352019457346614"/>
    <n v="-1.1374652455668937"/>
    <n v="4.2205738294119044"/>
    <n v="5.3647242492098997"/>
    <n v="2.8440860657370735"/>
    <n v="4.69255745094258"/>
    <n v="2.7014130151070859"/>
  </r>
  <r>
    <x v="308"/>
    <x v="10"/>
    <s v="Oil &amp; Gas Refining &amp; Marketing"/>
    <n v="56.297162770986311"/>
    <n v="54.907732205604752"/>
    <n v="58.288500970405849"/>
    <n v="75.604823340139859"/>
    <n v="44.492238958257964"/>
    <n v="75.293212268901499"/>
    <n v="70.579145831185158"/>
    <n v="51.672299002615404"/>
    <n v="32.291722430638153"/>
    <n v="90.763092363213332"/>
    <n v="46.298483073033168"/>
    <n v="52.714135688519676"/>
    <n v="45.091603111368443"/>
    <n v="77.034803876882151"/>
    <n v="78.2923229914513"/>
    <n v="40.283822305018866"/>
    <n v="32.343350374181611"/>
    <n v="31.100478315350234"/>
    <n v="4.9077322056047521"/>
    <n v="4.288500970405849"/>
    <n v="5.6048233401398591"/>
    <n v="-0.50776104174203596"/>
    <n v="0.29321226890149887"/>
    <n v="1.5791458311851585"/>
    <n v="1.6722990026154037"/>
    <n v="-2.7082775693618473"/>
    <n v="7.7630923632133317"/>
    <n v="1.298483073033168"/>
    <n v="-4.2858643114803243"/>
    <n v="-3.9083968886315574"/>
    <n v="3.034803876882151"/>
    <n v="6.2923229914513001"/>
    <n v="1.283822305018866"/>
    <n v="-0.65664962581838893"/>
    <n v="1.1004783153502338"/>
  </r>
  <r>
    <x v="309"/>
    <x v="6"/>
    <s v="Financial Exchanges &amp; Data"/>
    <n v="45.799799668580761"/>
    <n v="37.265833047204474"/>
    <n v="52.187991011229236"/>
    <n v="43.350081264517542"/>
    <n v="40.523723376657976"/>
    <n v="49.667263373547499"/>
    <n v="47.443176002049839"/>
    <n v="62.582419936269751"/>
    <n v="47.947194410140398"/>
    <n v="41.421464700593752"/>
    <n v="41.206136877223614"/>
    <n v="32.566416267617413"/>
    <n v="56.835068585000961"/>
    <n v="50.495377743362432"/>
    <n v="49.785443679367447"/>
    <n v="40.870047501784939"/>
    <n v="33.779837377177358"/>
    <n v="50.669119212128408"/>
    <n v="0.26583304720447387"/>
    <n v="1.1879910112292364"/>
    <n v="-4.6499187354824585"/>
    <n v="-0.4762766233420237"/>
    <n v="-5.3327366264525011"/>
    <n v="1.4431760020498388"/>
    <n v="2.5824199362697513"/>
    <n v="3.9471944101403977"/>
    <n v="2.4214647005937522"/>
    <n v="3.2061368772236136"/>
    <n v="0.56641626761741293"/>
    <n v="4.8350685850009611"/>
    <n v="-1.5046222566375675"/>
    <n v="1.7854436793674466"/>
    <n v="2.8700475017849385"/>
    <n v="0.77983737717735835"/>
    <n v="0.66911921212840753"/>
  </r>
  <r>
    <x v="310"/>
    <x v="4"/>
    <s v="Hotels, Resorts &amp; Cruise Lines"/>
    <n v="41.459007172578488"/>
    <n v="41.186832726093087"/>
    <n v="33.394068138426114"/>
    <n v="40.790971425268246"/>
    <n v="45.714014850849161"/>
    <n v="57.557518148978431"/>
    <n v="55.725503993333952"/>
    <n v="43.478055944814884"/>
    <n v="35.966738016829979"/>
    <n v="38.034938851213298"/>
    <n v="47.348291635277022"/>
    <n v="44.858097377830845"/>
    <n v="47.677181501986567"/>
    <n v="36.637288918626744"/>
    <n v="47.182829145089208"/>
    <n v="20.742842725788126"/>
    <n v="35.430395434697076"/>
    <n v="33.077553098731492"/>
    <n v="3.1868327260930869"/>
    <n v="-1.605931861573886"/>
    <n v="1.7909714252682463"/>
    <n v="3.7140148508491606"/>
    <n v="-0.44248185102156867"/>
    <n v="3.7255039933339518"/>
    <n v="1.4780559448148836"/>
    <n v="2.9667380168299786"/>
    <n v="-3.9650611487867025"/>
    <n v="2.3482916352770218"/>
    <n v="-0.14190262216915528"/>
    <n v="1.677181501986567"/>
    <n v="1.6372889186267443"/>
    <n v="4.1828291450892081"/>
    <n v="-2.257157274211874"/>
    <n v="1.4303954346970755"/>
    <n v="1.0775530987314923"/>
  </r>
  <r>
    <x v="311"/>
    <x v="6"/>
    <s v="Insurance Brokers"/>
    <n v="49.564629101017594"/>
    <n v="47.427758609180238"/>
    <n v="54.550040392874656"/>
    <n v="54.136528099401481"/>
    <n v="58.64974798041488"/>
    <n v="57.83984418696177"/>
    <n v="50.117524295087648"/>
    <n v="51.489799999654082"/>
    <n v="45.417773474830341"/>
    <n v="31.863928901620522"/>
    <n v="53.713845498916335"/>
    <n v="29.303395856478634"/>
    <n v="42.782028972020832"/>
    <n v="61.721336426140354"/>
    <n v="49.447908219198951"/>
    <n v="51.442022142942776"/>
    <n v="46.956695653398597"/>
    <n v="55.738516008177079"/>
    <n v="-1.5722413908197623"/>
    <n v="2.5500403928746564"/>
    <n v="4.136528099401481"/>
    <n v="3.6497479804148796"/>
    <n v="3.8398441869617699"/>
    <n v="-2.8824757049123519"/>
    <n v="1.4897999996540818"/>
    <n v="3.4177734748303408"/>
    <n v="-1.1360710983794782"/>
    <n v="3.713845498916335"/>
    <n v="-1.6966041435213661"/>
    <n v="3.7820289720208322"/>
    <n v="2.7213364261403541"/>
    <n v="1.4479082191989505"/>
    <n v="1.4420221429427755"/>
    <n v="-1.0433043466014027"/>
    <n v="-0.26148399182292081"/>
  </r>
  <r>
    <x v="312"/>
    <x v="7"/>
    <s v="Construction Materials"/>
    <n v="56.829854526883658"/>
    <n v="67.509816323472876"/>
    <n v="50.059889510188164"/>
    <n v="48.369696380156149"/>
    <n v="44.813168508720423"/>
    <n v="35.305237142690558"/>
    <n v="72.510731038850693"/>
    <n v="90.36421777932614"/>
    <n v="64.401589262291992"/>
    <n v="60.680022992958648"/>
    <n v="35.337104336553473"/>
    <n v="51.791142147157466"/>
    <n v="55.013501805192973"/>
    <n v="59.156764536727181"/>
    <n v="56.011402782233098"/>
    <n v="66.87485569141154"/>
    <n v="50.963492118828299"/>
    <n v="56.944894600262622"/>
    <n v="5.5098163234728759"/>
    <n v="-2.9401104898118362"/>
    <n v="1.3696963801561495"/>
    <n v="3.8131685087204232"/>
    <n v="1.305237142690558"/>
    <n v="4.5107310388506932"/>
    <n v="1.3642177793261396"/>
    <n v="3.4015892622919921"/>
    <n v="0.68002299295864788"/>
    <n v="2.3371043365534732"/>
    <n v="3.7911421471574656"/>
    <n v="1.0135018051929734"/>
    <n v="4.1567645367271808"/>
    <n v="4.0114027822330982"/>
    <n v="5.8748556914115397"/>
    <n v="0.96349211882829877"/>
    <n v="2.9448946002626215"/>
  </r>
  <r>
    <x v="313"/>
    <x v="0"/>
    <s v="Building Products"/>
    <n v="42.23514405315543"/>
    <n v="47.4287705538962"/>
    <n v="32.126689139723915"/>
    <n v="39.262268881452037"/>
    <n v="33.403657468543884"/>
    <n v="44.752440212057081"/>
    <n v="45.752001003608932"/>
    <n v="45.571404320811197"/>
    <n v="28.017943846349951"/>
    <n v="39.173209340281019"/>
    <n v="44.409361283439132"/>
    <n v="43.713880235255026"/>
    <n v="43.009354909587771"/>
    <n v="47.913839147587311"/>
    <n v="46.526925578602516"/>
    <n v="32.020630733641973"/>
    <n v="45.533100881957083"/>
    <n v="59.381971366847203"/>
    <n v="3.4287705538962001"/>
    <n v="-0.87331086027608507"/>
    <n v="-2.7377311185479627"/>
    <n v="2.4036574685438836"/>
    <n v="2.7524402120570812"/>
    <n v="1.7520010036089317"/>
    <n v="1.5714043208111974"/>
    <n v="1.7943846349950832E-2"/>
    <n v="2.1732093402810193"/>
    <n v="-1.5906387165608677"/>
    <n v="2.7138802352550258"/>
    <n v="3.0093549095877705"/>
    <n v="0.91383914758731066"/>
    <n v="-2.4730744213974845"/>
    <n v="-1.9793692663580273"/>
    <n v="-3.4668991180429174"/>
    <n v="5.3819713668472033"/>
  </r>
  <r>
    <x v="314"/>
    <x v="2"/>
    <s v="Data Processing &amp; Outsourced Services"/>
    <n v="40.360788533754238"/>
    <n v="48.064946865212058"/>
    <n v="44.294782243683784"/>
    <n v="33.461869522206328"/>
    <n v="33.61228970880223"/>
    <n v="41.925106944541263"/>
    <n v="48.005758581420274"/>
    <n v="39.0797670818393"/>
    <n v="44.236775143278507"/>
    <n v="41.635183662153793"/>
    <n v="35.405115610191359"/>
    <n v="37.982151704516276"/>
    <n v="43.867413972356239"/>
    <n v="36.776079930231802"/>
    <n v="28.329744855358395"/>
    <n v="51.626680013967771"/>
    <n v="29.248991502545827"/>
    <n v="48.580747731516844"/>
    <n v="-1.9350531347879425"/>
    <n v="2.2947822436837839"/>
    <n v="-0.53813047779367196"/>
    <n v="2.6122897088022299"/>
    <n v="2.9251069445412625"/>
    <n v="4.0057585814202739"/>
    <n v="-3.9202329181606999"/>
    <n v="-2.763224856721493"/>
    <n v="0.63518366215379274"/>
    <n v="-3.5948843898086409"/>
    <n v="-1.7848295483723575E-2"/>
    <n v="-2.1325860276437609"/>
    <n v="-2.223920069768198"/>
    <n v="0.32974485535839548"/>
    <n v="3.6266800139677713"/>
    <n v="-0.75100849745417264"/>
    <n v="2.5807477315168441"/>
  </r>
  <r>
    <x v="315"/>
    <x v="9"/>
    <s v="Packaged Foods &amp; Meats"/>
    <n v="59.358629889248228"/>
    <n v="43.554709867586652"/>
    <n v="48.414674350752883"/>
    <n v="74.917972811464153"/>
    <n v="61.335587298417785"/>
    <n v="75.338095171443342"/>
    <n v="52.939475091636439"/>
    <n v="45.100255193507621"/>
    <n v="70.35836578784064"/>
    <n v="62.479403582988759"/>
    <n v="52.737977976480352"/>
    <n v="48.704713474108985"/>
    <n v="50.72037533419924"/>
    <n v="56.499014471520738"/>
    <n v="72.011286189348795"/>
    <n v="66.483032943506444"/>
    <n v="64.175688978891927"/>
    <n v="63.326079593525158"/>
    <n v="-0.44529013241334781"/>
    <n v="1.4146743507528825"/>
    <n v="2.9179728114641534"/>
    <n v="1.335587298417785"/>
    <n v="3.3380951714433422"/>
    <n v="-3.0605249083635613"/>
    <n v="1.1002551935076212"/>
    <n v="6.3583657878406399"/>
    <n v="1.4794035829887591"/>
    <n v="0.73797797648035157"/>
    <n v="1.7047134741089849"/>
    <n v="1.7203753341992396"/>
    <n v="4.4990144715207379"/>
    <n v="6.0112861893487946"/>
    <n v="2.4830329435064442"/>
    <n v="-1.8243110211080733"/>
    <n v="-1.6739204064748421"/>
  </r>
  <r>
    <x v="316"/>
    <x v="2"/>
    <s v="Semiconductors"/>
    <n v="44.684960713084969"/>
    <n v="37.951519256886499"/>
    <n v="43.467379720478156"/>
    <n v="34.128483724127918"/>
    <n v="47.534356432490007"/>
    <n v="51.171472605086684"/>
    <n v="37.601863037993958"/>
    <n v="20.308679927663583"/>
    <n v="60.40209389760782"/>
    <n v="45.076427816881655"/>
    <n v="49.321248206676643"/>
    <n v="51.700928694115625"/>
    <n v="69.670546797264223"/>
    <n v="50.718064166436072"/>
    <n v="43.174815724790719"/>
    <n v="30.520580592780369"/>
    <n v="53.907163936420766"/>
    <n v="32.988707584743764"/>
    <n v="2.951519256886499"/>
    <n v="3.4673797204781565"/>
    <n v="2.1284837241279178"/>
    <n v="0.53435643249000719"/>
    <n v="1.1714726050866844"/>
    <n v="2.601863037993958"/>
    <n v="0.30867992766358299"/>
    <n v="3.4020938976078199"/>
    <n v="1.0764278168816546"/>
    <n v="0.32124820667664267"/>
    <n v="0.70092869411562475"/>
    <n v="5.6705467972642225"/>
    <n v="3.7180641664360721"/>
    <n v="2.1748157247907187"/>
    <n v="-0.4794194072196305"/>
    <n v="3.9071639364207655"/>
    <n v="2.9887075847437643"/>
  </r>
  <r>
    <x v="317"/>
    <x v="4"/>
    <s v="Restaurants"/>
    <n v="55.882092635012249"/>
    <n v="39.443289587002525"/>
    <n v="58.152006213027917"/>
    <n v="53.246726674669219"/>
    <n v="48.602575533271477"/>
    <n v="50.083707318711923"/>
    <n v="54.606744344094615"/>
    <n v="53.410328734803258"/>
    <n v="64.967923937392783"/>
    <n v="61.298233460549071"/>
    <n v="49.952965686670389"/>
    <n v="48.984749179962847"/>
    <n v="55.99208210384549"/>
    <n v="47.096609539384659"/>
    <n v="56.104516080061515"/>
    <n v="80.59609030466487"/>
    <n v="69.389268727085536"/>
    <n v="58.067757370010035"/>
    <n v="0.44328958700252485"/>
    <n v="0.15200621302791717"/>
    <n v="4.2467266746692189"/>
    <n v="0.60257553327147662"/>
    <n v="-4.9162926812880769"/>
    <n v="4.606744344094615"/>
    <n v="3.410328734803258"/>
    <n v="0.96792393739278282"/>
    <n v="5.2982334605490706"/>
    <n v="-1.0470343133296112"/>
    <n v="-1.0152508200371528"/>
    <n v="-2.0079178961545097"/>
    <n v="4.0966095393846587"/>
    <n v="-3.895483919938485"/>
    <n v="-4.4039096953351304"/>
    <n v="1.3892687270855362"/>
    <n v="5.0677573700100353"/>
  </r>
  <r>
    <x v="318"/>
    <x v="1"/>
    <s v="Health Care Distributors"/>
    <n v="45.872482771412741"/>
    <n v="48.349314034074233"/>
    <n v="59.270796788374696"/>
    <n v="42.025964925205045"/>
    <n v="51.617743811842317"/>
    <n v="44.669103475458499"/>
    <n v="44.114280759457799"/>
    <n v="25.670841678114559"/>
    <n v="39.289683589016711"/>
    <n v="44.59443274014555"/>
    <n v="58.075028953213547"/>
    <n v="35.613703441719451"/>
    <n v="59.267077253719563"/>
    <n v="50.575831322017947"/>
    <n v="41.769028454589218"/>
    <n v="47.693268453895293"/>
    <n v="40.110581116122269"/>
    <n v="47.125526317049797"/>
    <n v="1.3493140340742329"/>
    <n v="3.270796788374696"/>
    <n v="-0.97403507479495488"/>
    <n v="4.6177438118423169"/>
    <n v="0.66910347545849902"/>
    <n v="-1.8857192405422012"/>
    <n v="1.6708416781145594"/>
    <n v="1.2896835890167111"/>
    <n v="-1.4055672598544504"/>
    <n v="5.0750289532135469"/>
    <n v="2.6137034417194513"/>
    <n v="2.2670772537195631"/>
    <n v="2.5758313220179474"/>
    <n v="1.7690284545892183"/>
    <n v="-1.3067315461047073"/>
    <n v="1.110581116122269"/>
    <n v="1.1255263170497969"/>
  </r>
  <r>
    <x v="319"/>
    <x v="1"/>
    <s v="Health Care Equipment"/>
    <n v="52.685864090031366"/>
    <n v="59.678410450355592"/>
    <n v="40.453480745716789"/>
    <n v="45.525465316449115"/>
    <n v="60.921815013784972"/>
    <n v="57.793712990658719"/>
    <n v="52.843804548369327"/>
    <n v="42.314245797519476"/>
    <n v="53.00744854488061"/>
    <n v="63.084489922969276"/>
    <n v="60.764209899763259"/>
    <n v="62.157863184709562"/>
    <n v="61.901041403735732"/>
    <n v="48.791397976308268"/>
    <n v="58.28874292239324"/>
    <n v="29.623227724065362"/>
    <n v="46.188619512083875"/>
    <n v="52.321713576770051"/>
    <n v="0.67841045035559233"/>
    <n v="0.45348074571678865"/>
    <n v="0.52546531644911454"/>
    <n v="4.9218150137849719"/>
    <n v="-1.2062870093412812"/>
    <n v="3.8438045483693273"/>
    <n v="1.3142457975194759"/>
    <n v="2.0074485448806101"/>
    <n v="4.0844899229692757"/>
    <n v="3.7642098997632587"/>
    <n v="4.1578631847095622"/>
    <n v="1.9010414037357322"/>
    <n v="1.7913979763082679"/>
    <n v="4.2887429223932401"/>
    <n v="-0.37677227593463769"/>
    <n v="3.188619512083875"/>
    <n v="4.3217135767700512"/>
  </r>
  <r>
    <x v="320"/>
    <x v="1"/>
    <s v="Pharmaceuticals"/>
    <n v="45.172770607027452"/>
    <n v="33.563598520760905"/>
    <n v="35.839377981169513"/>
    <n v="51.381323939929892"/>
    <n v="33.3703408370137"/>
    <n v="49.973853703532889"/>
    <n v="39.394988600553667"/>
    <n v="42.11250302521826"/>
    <n v="50.792178052352639"/>
    <n v="31.923646201359929"/>
    <n v="46.898362458804442"/>
    <n v="45.999063965270111"/>
    <n v="61.444478398924971"/>
    <n v="48.809052176937932"/>
    <n v="48.589806502958389"/>
    <n v="53.591506690528888"/>
    <n v="39.467719188479613"/>
    <n v="54.785300075670904"/>
    <n v="1.5635985207609053"/>
    <n v="-1.1606220188304874"/>
    <n v="4.3813239399298922"/>
    <n v="-3.6296591629863002"/>
    <n v="2.9738537035328889"/>
    <n v="3.3949886005536669"/>
    <n v="-1.8874969747817403"/>
    <n v="2.7921780523526394"/>
    <n v="0.92364620135992936"/>
    <n v="3.8983624588044421"/>
    <n v="-2.0009360347298895"/>
    <n v="1.4444783989249714"/>
    <n v="1.8090521769379322"/>
    <n v="2.589806502958389"/>
    <n v="1.5915066905288882"/>
    <n v="-0.53228081152038698"/>
    <n v="1.7853000756709037"/>
  </r>
  <r>
    <x v="321"/>
    <x v="6"/>
    <s v="Life &amp; Health Insurance"/>
    <n v="39.237244194080873"/>
    <n v="41.823553674503906"/>
    <n v="42.589991007700348"/>
    <n v="37.719744059251767"/>
    <n v="41.224507325058774"/>
    <n v="46.661523323977654"/>
    <n v="39.46066548719417"/>
    <n v="23.309200852255131"/>
    <n v="48.884967012458212"/>
    <n v="38.155517557570462"/>
    <n v="40.438990740699879"/>
    <n v="41.498975370803407"/>
    <n v="31.809422709389171"/>
    <n v="44.690498745854413"/>
    <n v="36.704268768340576"/>
    <n v="37.546106678379587"/>
    <n v="42.14199968664461"/>
    <n v="32.373218299292724"/>
    <n v="1.8235536745039056"/>
    <n v="0.58999100770034829"/>
    <n v="2.7197440592517665"/>
    <n v="3.2245073250587737"/>
    <n v="3.6615233239776543"/>
    <n v="0.46066548719417"/>
    <n v="-1.6907991477448689"/>
    <n v="1.8849670124582119"/>
    <n v="-1.8444824424295376"/>
    <n v="-3.5610092593001212"/>
    <n v="1.4989753708034073"/>
    <n v="0.80942270938917105"/>
    <n v="3.6904987458544127"/>
    <n v="2.7042687683405759"/>
    <n v="1.5461066783795872"/>
    <n v="2.1419996866446098"/>
    <n v="1.3732182992927235"/>
  </r>
  <r>
    <x v="322"/>
    <x v="1"/>
    <s v="Life Sciences Tools &amp; Services"/>
    <n v="62.363225414065667"/>
    <n v="45.944021879648169"/>
    <n v="52.496744339732139"/>
    <n v="59.189697023103619"/>
    <n v="59.680708736378769"/>
    <n v="68.875543211114277"/>
    <n v="79.960124459934377"/>
    <n v="71.860568495141706"/>
    <n v="69.022228211373701"/>
    <n v="56.319714864839177"/>
    <n v="59.582175285958336"/>
    <n v="73.753665535824481"/>
    <n v="71.856270359059465"/>
    <n v="50.096322554440761"/>
    <n v="66.302145536304309"/>
    <n v="41.023734117706539"/>
    <n v="82.434150038211385"/>
    <n v="51.777017390345002"/>
    <n v="-5.5978120351831251E-2"/>
    <n v="4.4967443397321389"/>
    <n v="0.18969702310361924"/>
    <n v="-0.31929126362123128"/>
    <n v="4.8755432111142767"/>
    <n v="6.9601244599343772"/>
    <n v="-1.1394315048582939"/>
    <n v="4.0222282113737009"/>
    <n v="-5.6802851351608226"/>
    <n v="-0.41782471404166444"/>
    <n v="5.7536655358244815"/>
    <n v="-2.1437296409405349"/>
    <n v="2.0963225544407607"/>
    <n v="2.3021455363043088"/>
    <n v="2.3734117706538882E-2"/>
    <n v="-8.565849961788615"/>
    <n v="2.7770173903450015"/>
  </r>
  <r>
    <x v="323"/>
    <x v="4"/>
    <s v="Casinos &amp; Gaming"/>
    <n v="62.550231042053262"/>
    <n v="67.774450784011037"/>
    <n v="53.76101010492772"/>
    <n v="65.993502293419567"/>
    <n v="60.478819642522417"/>
    <n v="58.810570578795115"/>
    <n v="85.404935279965756"/>
    <n v="60.736807507012642"/>
    <n v="64.777463887642639"/>
    <n v="86.319359083087249"/>
    <n v="63.025028918004587"/>
    <n v="51.085632764617486"/>
    <n v="49.242121976916785"/>
    <n v="77.930194864605014"/>
    <n v="52.621450807190342"/>
    <n v="53.08530709685818"/>
    <n v="40.277721148837145"/>
    <n v="72.029550976491507"/>
    <n v="4.7744507840110373"/>
    <n v="3.7610101049277205"/>
    <n v="-6.4977065804328049E-3"/>
    <n v="1.4788196425224172"/>
    <n v="-1.1894294212048848"/>
    <n v="5.4049352799657555"/>
    <n v="-3.2631924929873577"/>
    <n v="1.7774638876426394"/>
    <n v="7.3193590830872495"/>
    <n v="3.0250289180045868"/>
    <n v="-0.91436723538251385"/>
    <n v="0.24212197691678483"/>
    <n v="5.9301948646050135"/>
    <n v="-5.3785491928096576"/>
    <n v="-2.9146929031418196"/>
    <n v="-0.72227885116285506"/>
    <n v="1.0295509764915067"/>
  </r>
  <r>
    <x v="324"/>
    <x v="2"/>
    <s v="Semiconductors"/>
    <n v="63.417806700555111"/>
    <n v="76.657015110841172"/>
    <n v="65.638771587936162"/>
    <n v="54.406804256680559"/>
    <n v="55.924005583799541"/>
    <n v="60.655705587583071"/>
    <n v="61.256264888626895"/>
    <n v="55.336424639599471"/>
    <n v="77.977538855141347"/>
    <n v="67.812477396972866"/>
    <n v="57.924454782268931"/>
    <n v="51.22354836012947"/>
    <n v="71.933735629869773"/>
    <n v="72.059916551934123"/>
    <n v="62.916313348964785"/>
    <n v="56.613711847411125"/>
    <n v="73.547537021494207"/>
    <n v="56.218488460183373"/>
    <n v="5.6570151108411721"/>
    <n v="3.6387715879361622"/>
    <n v="0.40680425668055875"/>
    <n v="-7.5994416200458659E-2"/>
    <n v="-4.3442944124169287"/>
    <n v="1.2562648886268946"/>
    <n v="2.3364246395994712"/>
    <n v="5.9775388551413471"/>
    <n v="3.8124773969728665"/>
    <n v="2.9244547822689313"/>
    <n v="-4.7764516398705297"/>
    <n v="2.9337356298697728"/>
    <n v="6.0599165519341227"/>
    <n v="4.9163133489647848"/>
    <n v="-2.3862881525888753"/>
    <n v="4.5475370214942075"/>
    <n v="0.21848846018337298"/>
  </r>
  <r>
    <x v="325"/>
    <x v="2"/>
    <s v="Semiconductors"/>
    <n v="38.397610928267447"/>
    <n v="31.268344524105473"/>
    <n v="39.18644008822838"/>
    <n v="40.25302108089744"/>
    <n v="52.467561096950995"/>
    <n v="38.09007897434784"/>
    <n v="32.540542708670202"/>
    <n v="46.694100726157984"/>
    <n v="29.032629380361684"/>
    <n v="48.695901263739195"/>
    <n v="24.124890086132389"/>
    <n v="32.567089980635892"/>
    <n v="45.437713699828706"/>
    <n v="46.173652674801218"/>
    <n v="32.549750598620378"/>
    <n v="37.354852686544689"/>
    <n v="28.142522631422683"/>
    <n v="48.180293579101544"/>
    <n v="1.2683445241054727"/>
    <n v="2.1864400882283803"/>
    <n v="3.2530210808974402"/>
    <n v="4.4675610969509947"/>
    <n v="9.0078974347839846E-2"/>
    <n v="2.5405427086702019"/>
    <n v="1.6941007261579841"/>
    <n v="2.0326293803616835"/>
    <n v="2.695901263739195"/>
    <n v="1.1248900861323889"/>
    <n v="-3.4329100193641082"/>
    <n v="-1.5622863001712943"/>
    <n v="3.1736526748012182"/>
    <n v="0.54975059862037767"/>
    <n v="-1.6451473134553112"/>
    <n v="-1.8574773685773174"/>
    <n v="2.1802935791015443"/>
  </r>
  <r>
    <x v="326"/>
    <x v="2"/>
    <s v="Systems Software"/>
    <n v="49.888386336940556"/>
    <n v="38.681651600911373"/>
    <n v="49.724071923414826"/>
    <n v="62.289723130172163"/>
    <n v="51.528905744892718"/>
    <n v="47.896747891283091"/>
    <n v="44.571185220537664"/>
    <n v="40.421535858748186"/>
    <n v="34.360387044162302"/>
    <n v="63.821502446494016"/>
    <n v="63.508476357583277"/>
    <n v="62.371898799147736"/>
    <n v="44.313653732951913"/>
    <n v="62.146620982358634"/>
    <n v="61.40876080797765"/>
    <n v="29.549549644682294"/>
    <n v="26.749812478986762"/>
    <n v="64.758084063684876"/>
    <n v="-1.3183483990886273"/>
    <n v="0.72407192341482585"/>
    <n v="4.2897231301721632"/>
    <n v="-2.4710942551072819"/>
    <n v="0.89674789128309129"/>
    <n v="-3.4288147794623356"/>
    <n v="3.4215358587481859"/>
    <n v="-1.6396129558376984"/>
    <n v="4.8215024464940157"/>
    <n v="5.5084763575832767"/>
    <n v="5.3718987991477363"/>
    <n v="0.3136537329519129"/>
    <n v="4.146620982358634"/>
    <n v="4.4087608079776501"/>
    <n v="0.54954964468229406"/>
    <n v="-1.2501875210132383"/>
    <n v="-2.2419159363151238"/>
  </r>
  <r>
    <x v="327"/>
    <x v="8"/>
    <s v="Residential REITs"/>
    <n v="50.540087964248805"/>
    <n v="35.033788605792921"/>
    <n v="41.33587169819782"/>
    <n v="74.029379503318339"/>
    <n v="54.144119869700958"/>
    <n v="46.026480374666754"/>
    <n v="39.563902413691537"/>
    <n v="65.579217958288751"/>
    <n v="53.759928225060825"/>
    <n v="57.114419667152347"/>
    <n v="52.891123030652601"/>
    <n v="35.79062355168454"/>
    <n v="47.742780991272234"/>
    <n v="56.024239234328789"/>
    <n v="52.722880307954064"/>
    <n v="39.882741156738817"/>
    <n v="61.681053511398439"/>
    <n v="45.858945292329977"/>
    <n v="1.0337886057929211"/>
    <n v="0.33587169819782048"/>
    <n v="6.0293795033183386"/>
    <n v="0.14411986970095825"/>
    <n v="-1.9735196253332461"/>
    <n v="2.5639024136915367"/>
    <n v="4.5792179582887513"/>
    <n v="0.75992822506082547"/>
    <n v="1.1144196671523474"/>
    <n v="0.89112303065260079"/>
    <n v="1.7906235516845399"/>
    <n v="3.7427809912722338"/>
    <n v="-3.9757607656712111"/>
    <n v="1.722880307954064"/>
    <n v="1.8827411567388168"/>
    <n v="-0.31894648860156138"/>
    <n v="3.8589452923299774"/>
  </r>
  <r>
    <x v="328"/>
    <x v="4"/>
    <s v="Home Furnishings"/>
    <n v="63.966095709733068"/>
    <n v="76.311409515685014"/>
    <n v="75.022365057790097"/>
    <n v="68.78865265900437"/>
    <n v="70.824373373075616"/>
    <n v="56.957759373234481"/>
    <n v="24.343897324317943"/>
    <n v="71.000830409897631"/>
    <n v="86.639281589323858"/>
    <n v="52.264074929319591"/>
    <n v="45.221062155252909"/>
    <n v="68.407213091454551"/>
    <n v="66.96008679829319"/>
    <n v="72.973988783693528"/>
    <n v="55.8669120017179"/>
    <n v="52.055350467831225"/>
    <n v="66.729249034036144"/>
    <n v="77.057120501534172"/>
    <n v="2.3114095156850141"/>
    <n v="5.0223650577900969"/>
    <n v="3.7886526590043701"/>
    <n v="3.8243733730756162"/>
    <n v="0.9577593732344809"/>
    <n v="-1.6561026756820567"/>
    <n v="6.0008304098976311"/>
    <n v="0.6392815893238577"/>
    <n v="-4.735925070680409"/>
    <n v="2.2210621552529091"/>
    <n v="0.40721309145455109"/>
    <n v="-3.9913201706809787E-2"/>
    <n v="1.9739887836935281"/>
    <n v="4.8669120017178997"/>
    <n v="5.5350467831225103E-2"/>
    <n v="-1.2707509659638561"/>
    <n v="1.0571205015341718"/>
  </r>
  <r>
    <x v="329"/>
    <x v="9"/>
    <s v="Brewers"/>
    <n v="46.253211316992079"/>
    <n v="38.427971737016023"/>
    <n v="44.957912452401509"/>
    <n v="44.642149366882329"/>
    <n v="66.427896145501208"/>
    <n v="43.534969889162994"/>
    <n v="36.906302039883322"/>
    <n v="42.752893041340897"/>
    <n v="53.115081986280856"/>
    <n v="41.901596543959066"/>
    <n v="44.295822481159654"/>
    <n v="45.179011855978473"/>
    <n v="43.536419270887798"/>
    <n v="43.309488728206411"/>
    <n v="49.024000868945855"/>
    <n v="48.378901203746409"/>
    <n v="44.537136093001322"/>
    <n v="55.377038684511206"/>
    <n v="1.4279717370160228"/>
    <n v="0.95791245240150857"/>
    <n v="-2.3578506331176712"/>
    <n v="-1.572103854498792"/>
    <n v="-3.4650301108370059"/>
    <n v="-2.0936979601166783"/>
    <n v="0.75289304134089718"/>
    <n v="1.1150819862808561"/>
    <n v="0.90159654395906585"/>
    <n v="0.29582248115965371"/>
    <n v="0.17901185597847302"/>
    <n v="0.53641927088779795"/>
    <n v="-3.6905112717935893"/>
    <n v="2.0240008689458548"/>
    <n v="4.378901203746409"/>
    <n v="3.5371360930013225"/>
    <n v="4.3770386845112057"/>
  </r>
  <r>
    <x v="330"/>
    <x v="9"/>
    <s v="Packaged Foods &amp; Meats"/>
    <n v="55.628545589040392"/>
    <n v="54.194122733683635"/>
    <n v="67.551131448853141"/>
    <n v="55.347871768640623"/>
    <n v="74.62194536392559"/>
    <n v="56.375587401295959"/>
    <n v="72.87814759762108"/>
    <n v="40.943984660493449"/>
    <n v="48.258373998667444"/>
    <n v="34.462385813388508"/>
    <n v="53.113237363160295"/>
    <n v="83.768990936074829"/>
    <n v="53.838718603772143"/>
    <n v="44.294576309114277"/>
    <n v="53.096871845663507"/>
    <n v="50.399065451837082"/>
    <n v="50.586639757680395"/>
    <n v="51.953623959814834"/>
    <n v="-5.8058772663163651"/>
    <n v="2.5511314488531411"/>
    <n v="4.3478717686406227"/>
    <n v="6.6219453639255903"/>
    <n v="-3.6244125987040405"/>
    <n v="4.87814759762108"/>
    <n v="-3.0560153395065512"/>
    <n v="3.2583739986674445"/>
    <n v="1.4623858133885079"/>
    <n v="1.1132373631602945"/>
    <n v="4.7689909360748288"/>
    <n v="1.8387186037721435"/>
    <n v="1.2945763091142766"/>
    <n v="9.6871845663507372E-2"/>
    <n v="-0.60093454816291825"/>
    <n v="0.58663975768039478"/>
    <n v="-3.0463760401851658"/>
  </r>
  <r>
    <x v="331"/>
    <x v="9"/>
    <s v="Soft Drinks"/>
    <n v="66.165410896561639"/>
    <n v="66.6822979136209"/>
    <n v="83.129988531709401"/>
    <n v="79.834174633387732"/>
    <n v="70.006488404930977"/>
    <n v="68.149962730000468"/>
    <n v="52.347085056376265"/>
    <n v="50.669322200615213"/>
    <n v="58.765578326609031"/>
    <n v="57.219465686157683"/>
    <n v="77.92077454108248"/>
    <n v="71.914334766849365"/>
    <n v="65.127247688052037"/>
    <n v="83.523159164035263"/>
    <n v="38.897492120695901"/>
    <n v="95.796051872738261"/>
    <n v="59.310055450852246"/>
    <n v="45.518506153834444"/>
    <n v="-1.3177020863791"/>
    <n v="4.1299885317094009"/>
    <n v="-4.1658253666122675"/>
    <n v="-0.9935115950690232"/>
    <n v="3.1499627300004676"/>
    <n v="3.3470850563762653"/>
    <n v="3.6693222006152126"/>
    <n v="0.76557832660903102"/>
    <n v="-3.7805343138423169"/>
    <n v="3.9207745410824799"/>
    <n v="4.9143347668493647"/>
    <n v="5.1272476880520372"/>
    <n v="1.5231591640352633"/>
    <n v="-0.10250787930409899"/>
    <n v="3.7960518727382606"/>
    <n v="2.3100554508522464"/>
    <n v="1.5185061538344442"/>
  </r>
  <r>
    <x v="332"/>
    <x v="6"/>
    <s v="Financial Exchanges &amp; Data"/>
    <n v="43.930560026148633"/>
    <n v="46.425413982688752"/>
    <n v="56.60551013378138"/>
    <n v="50.523582463880942"/>
    <n v="51.574890493703386"/>
    <n v="37.426408985269447"/>
    <n v="61.106485251211737"/>
    <n v="37.115133626070431"/>
    <n v="34.36537153110681"/>
    <n v="29.653824461455496"/>
    <n v="46.64810908002373"/>
    <n v="38.330126677119004"/>
    <n v="36.120312460575647"/>
    <n v="49.464801935617785"/>
    <n v="39.1827919176081"/>
    <n v="41.045250231037549"/>
    <n v="48.006880234734631"/>
    <n v="43.224626978642092"/>
    <n v="3.4254139826887524"/>
    <n v="4.6055101337813795"/>
    <n v="0.52358246388094187"/>
    <n v="2.5748904937033856"/>
    <n v="-1.5735910147305532"/>
    <n v="-2.8935147487882631"/>
    <n v="-0.88486637392956879"/>
    <n v="1.3653715311068098"/>
    <n v="0.65382446145549622"/>
    <n v="1.6481090800237297"/>
    <n v="1.3301266771190043"/>
    <n v="-3.8796875394243528"/>
    <n v="0.46480193561778549"/>
    <n v="-3.8172080823919003"/>
    <n v="-0.95474976896245067"/>
    <n v="-3.9931197652653694"/>
    <n v="1.2246269786420925"/>
  </r>
  <r>
    <x v="333"/>
    <x v="6"/>
    <s v="Investment Banking &amp; Brokerage"/>
    <n v="61.943506317648477"/>
    <n v="52.652624953488207"/>
    <n v="65.327601051157359"/>
    <n v="61.392126716612744"/>
    <n v="66.33914684528888"/>
    <n v="56.530646972563794"/>
    <n v="61.437669037426218"/>
    <n v="65.821969893831834"/>
    <n v="58.464830142691241"/>
    <n v="57.698851437249388"/>
    <n v="57.5867358067647"/>
    <n v="69.049134216242038"/>
    <n v="71.311367044629307"/>
    <n v="70.541907604224875"/>
    <n v="34.824082365367666"/>
    <n v="72.962869778517742"/>
    <n v="63.038931855273773"/>
    <n v="68.059111678694393"/>
    <n v="-3.3473750465117931"/>
    <n v="3.3276010511573588"/>
    <n v="3.3921267166127436"/>
    <n v="0.33914684528888017"/>
    <n v="0.5306469725637939"/>
    <n v="-2.5623309625737818"/>
    <n v="3.8219698938318345"/>
    <n v="-3.5351698573087589"/>
    <n v="-6.3011485627506119"/>
    <n v="-0.41326419323529962"/>
    <n v="2.0491342162420381"/>
    <n v="-0.68863295537069291"/>
    <n v="5.5419076042248747"/>
    <n v="-0.17591763463233434"/>
    <n v="0.96286977851774225"/>
    <n v="-4.9610681447262266"/>
    <n v="5.0591116786943928"/>
  </r>
  <r>
    <x v="334"/>
    <x v="7"/>
    <s v="Fertilizers &amp; Agricultural Chemicals"/>
    <n v="53.42954283843757"/>
    <n v="48.77083394794974"/>
    <n v="51.492145290287048"/>
    <n v="48.954956172279879"/>
    <n v="60.040832491045073"/>
    <n v="64.655897835234043"/>
    <n v="60.873905194528049"/>
    <n v="61.750687833008634"/>
    <n v="68.512036420492066"/>
    <n v="63.15226401609933"/>
    <n v="55.643861841555591"/>
    <n v="36.259613825687559"/>
    <n v="42.855735633394616"/>
    <n v="47.768815376379393"/>
    <n v="36.433197375668065"/>
    <n v="56.092998506579441"/>
    <n v="65.049022953195774"/>
    <n v="39.995423540054475"/>
    <n v="2.7708339479497397"/>
    <n v="1.4921452902870485"/>
    <n v="-5.0450438277201215"/>
    <n v="1.040832491045073"/>
    <n v="4.6558978352340432"/>
    <n v="-1.1260948054719506"/>
    <n v="3.7506878330086337"/>
    <n v="3.5120364204920662"/>
    <n v="1.1522640160993305"/>
    <n v="2.6438618415555908"/>
    <n v="0.25961382568755909"/>
    <n v="0.855735633394616"/>
    <n v="1.7688153763793935"/>
    <n v="-1.5668026243319346"/>
    <n v="2.0929985065794412"/>
    <n v="5.0490229531957738"/>
    <n v="0.99542354005447464"/>
  </r>
  <r>
    <x v="335"/>
    <x v="2"/>
    <s v="Communications Equipment"/>
    <n v="48.458542114671509"/>
    <n v="45.861479256695304"/>
    <n v="30.320118589034109"/>
    <n v="58.322060289939934"/>
    <n v="30.289578641773954"/>
    <n v="44.696409643513569"/>
    <n v="65.699976234724772"/>
    <n v="48.764836270331017"/>
    <n v="53.122990160297931"/>
    <n v="47.46819770556101"/>
    <n v="52.869153630244334"/>
    <n v="47.226812817841726"/>
    <n v="47.323267008023137"/>
    <n v="65.299266141553261"/>
    <n v="41.202018841532023"/>
    <n v="52.184462665144174"/>
    <n v="47.848222769820453"/>
    <n v="45.296365283384951"/>
    <n v="3.8614792566953042"/>
    <n v="2.3201185890341094"/>
    <n v="4.3220602899399339"/>
    <n v="-1.7104213582260464"/>
    <n v="-2.3035903564864313"/>
    <n v="4.6999762347247724"/>
    <n v="0.76483627033101698"/>
    <n v="-3.8770098397020689"/>
    <n v="-4.5318022944389895"/>
    <n v="-1.1308463697556661"/>
    <n v="-3.7731871821582743"/>
    <n v="-1.6767329919768628"/>
    <n v="2.2992661415532609"/>
    <n v="2.2020188415320234"/>
    <n v="0.18446266514417431"/>
    <n v="3.8482227698204525"/>
    <n v="-1.7036347166150492"/>
  </r>
  <r>
    <x v="336"/>
    <x v="6"/>
    <s v="Financial Exchanges &amp; Data"/>
    <n v="35.619289112463171"/>
    <n v="29.711726879351325"/>
    <n v="41.06604122405362"/>
    <n v="34.444549329783037"/>
    <n v="33.349101495530341"/>
    <n v="42.078290094949999"/>
    <n v="28.551275567398214"/>
    <n v="41.723136781917049"/>
    <n v="34.279501452870235"/>
    <n v="37.897961107870998"/>
    <n v="37.762008990989045"/>
    <n v="39.587917982897068"/>
    <n v="41.280798177858053"/>
    <n v="45.763728549328853"/>
    <n v="38.410647544700851"/>
    <n v="25.259099003088537"/>
    <n v="31.040452712602747"/>
    <n v="23.321678016684071"/>
    <n v="-0.28827312064867527"/>
    <n v="3.0660412240536203"/>
    <n v="2.4445493297830367"/>
    <n v="2.3491014955303413"/>
    <n v="1.0782900949499989"/>
    <n v="1.5512755673982142"/>
    <n v="1.7231367819170487"/>
    <n v="1.2795014528702353"/>
    <n v="1.8979611078709979"/>
    <n v="-2.2379910090109547"/>
    <n v="3.5879179828970678"/>
    <n v="2.2807981778580526"/>
    <n v="-0.23627145067114697"/>
    <n v="0.41064754470085063"/>
    <n v="-2.7409009969114635"/>
    <n v="2.0404527126027467"/>
    <n v="0.32167801668407137"/>
  </r>
  <r>
    <x v="337"/>
    <x v="1"/>
    <s v="Pharmaceuticals"/>
    <n v="55.569777745141735"/>
    <n v="56.180053985755137"/>
    <n v="45.078000444727024"/>
    <n v="55.488315499621159"/>
    <n v="50.939875152367534"/>
    <n v="52.485181756706289"/>
    <n v="67.079058447090119"/>
    <n v="70.404254012713309"/>
    <n v="59.440668292457147"/>
    <n v="42.437272311079973"/>
    <n v="54.814467420684082"/>
    <n v="67.756074812879845"/>
    <n v="43.892817418571546"/>
    <n v="37.121360549241295"/>
    <n v="58.428866633873902"/>
    <n v="62.628111476075475"/>
    <n v="63.807667610235953"/>
    <n v="56.704175843329651"/>
    <n v="-1.8199460142448629"/>
    <n v="7.8000444727024387E-2"/>
    <n v="3.4883154996211587"/>
    <n v="3.9398751523675344"/>
    <n v="1.4851817567062895"/>
    <n v="5.0790584470901194"/>
    <n v="1.4042540127133094"/>
    <n v="-6.559331707542853"/>
    <n v="0.43727231107997255"/>
    <n v="2.8144674206840818"/>
    <n v="5.7560748128798451"/>
    <n v="2.8928174185715463"/>
    <n v="1.1213605492412952"/>
    <n v="2.428866633873902"/>
    <n v="4.6281114760754747"/>
    <n v="2.8076676102359528"/>
    <n v="0.70417584332965077"/>
  </r>
  <r>
    <x v="338"/>
    <x v="6"/>
    <s v="Financial Exchanges &amp; Data"/>
    <n v="60.039050714568468"/>
    <n v="68.297580197094476"/>
    <n v="69.022617039827963"/>
    <n v="65.786340166413481"/>
    <n v="61.295688138749291"/>
    <n v="70.50776134698441"/>
    <n v="83.157841142646532"/>
    <n v="61.181661840589364"/>
    <n v="56.121201565716767"/>
    <n v="42.696665559015976"/>
    <n v="54.541732514570228"/>
    <n v="50.274180282580055"/>
    <n v="63.06360553230985"/>
    <n v="58.833792763762148"/>
    <n v="54.485510321590858"/>
    <n v="46.513272172524211"/>
    <n v="44.806461648189966"/>
    <n v="70.077949915098543"/>
    <n v="1.2975801970944758"/>
    <n v="6.0226170398279635"/>
    <n v="5.7863401664134813"/>
    <n v="2.2956881387492913"/>
    <n v="2.5077613469844096"/>
    <n v="7.1578411426465323"/>
    <n v="2.1816618405893635"/>
    <n v="1.1212015657167669"/>
    <n v="2.696665559015976"/>
    <n v="-1.4582674854297721"/>
    <n v="-0.72581971741994522"/>
    <n v="2.0636055323098503"/>
    <n v="-1.1662072362378524"/>
    <n v="1.4855103215908585"/>
    <n v="-3.4867278274757894"/>
    <n v="0.80646164818996624"/>
    <n v="5.077949915098543"/>
  </r>
  <r>
    <x v="339"/>
    <x v="10"/>
    <s v="Oil &amp; Gas Equipment &amp; Services"/>
    <n v="50.209343860943882"/>
    <n v="45.614764411370203"/>
    <n v="31.625336304953667"/>
    <n v="50.536856300527035"/>
    <n v="50.679124515744917"/>
    <n v="50.326105450098503"/>
    <n v="52.00984558786827"/>
    <n v="63.060600108111942"/>
    <n v="49.360805408076722"/>
    <n v="41.044950033335397"/>
    <n v="57.231769721850299"/>
    <n v="51.513676750253964"/>
    <n v="47.740372505641538"/>
    <n v="26.36144746755842"/>
    <n v="51.540284990843432"/>
    <n v="48.1181878254216"/>
    <n v="68.84850466372545"/>
    <n v="67.946213590664783"/>
    <n v="1.6147644113702029"/>
    <n v="2.6253363049536667"/>
    <n v="3.5368563005270346"/>
    <n v="2.6791245157449168"/>
    <n v="0.32610545009850256"/>
    <n v="-0.99015441213173006"/>
    <n v="2.0606001081119416"/>
    <n v="0.36080540807672179"/>
    <n v="-0.95504996666460329"/>
    <n v="0.23176972185029854"/>
    <n v="-4.4863232497460359"/>
    <n v="2.7403725056415382"/>
    <n v="-2.6385525324415795"/>
    <n v="1.540284990843432"/>
    <n v="3.1181878254216002"/>
    <n v="2.8485046637254499"/>
    <n v="-4.0537864093352169"/>
  </r>
  <r>
    <x v="340"/>
    <x v="2"/>
    <s v="Technology Hardware, Storage &amp; Peripherals"/>
    <n v="60.884317236924197"/>
    <n v="55.855649506600642"/>
    <n v="69.489208933845788"/>
    <n v="59.500452471195437"/>
    <n v="56.554805895096024"/>
    <n v="39.766112912158462"/>
    <n v="72.321646773376102"/>
    <n v="48.999994363350844"/>
    <n v="46.37297452543023"/>
    <n v="55.09305419481985"/>
    <n v="64.833625634719638"/>
    <n v="76.251778779667887"/>
    <n v="56.551392408600258"/>
    <n v="65.426787727196896"/>
    <n v="68.54525097324543"/>
    <n v="70.487460246321703"/>
    <n v="72.167719807963081"/>
    <n v="56.815477874123118"/>
    <n v="1.855649506600642"/>
    <n v="1.4892089338457879"/>
    <n v="4.5004524711954375"/>
    <n v="-5.445194104903976"/>
    <n v="-4.2338870878415378"/>
    <n v="6.3216467733761021"/>
    <n v="2.9999943633508437"/>
    <n v="-1.6270254745697699"/>
    <n v="9.3054194819849556E-2"/>
    <n v="5.8336256347196382"/>
    <n v="1.2517787796678874"/>
    <n v="-1.4486075913997425"/>
    <n v="-0.57321227280310438"/>
    <n v="-0.45474902675456974"/>
    <n v="1.487460246321703"/>
    <n v="-4.8322801920369187"/>
    <n v="4.8154778741231183"/>
  </r>
  <r>
    <x v="341"/>
    <x v="3"/>
    <s v="Movies &amp; Entertainment"/>
    <n v="41.39951040117279"/>
    <n v="42.725343342366095"/>
    <n v="39.361451031318715"/>
    <n v="37.523856192068983"/>
    <n v="46.172518741830395"/>
    <n v="42.823499193176126"/>
    <n v="43.777833236435278"/>
    <n v="42.308939196235123"/>
    <n v="48.971267462832991"/>
    <n v="36.302455837485084"/>
    <n v="27.08958241197087"/>
    <n v="51.427037383099339"/>
    <n v="34.030846516685635"/>
    <n v="48.779712853176761"/>
    <n v="45.861958327004018"/>
    <n v="50.971124669234456"/>
    <n v="28.872480262559368"/>
    <n v="36.791770162458214"/>
    <n v="3.7253433423660951"/>
    <n v="0.36145103131871537"/>
    <n v="-0.47614380793101674"/>
    <n v="3.1725187418303946"/>
    <n v="-0.17650080682387426"/>
    <n v="1.7778332364352778"/>
    <n v="3.3089391962351229"/>
    <n v="1.9712674628329907"/>
    <n v="1.3024558374850841"/>
    <n v="8.9582411970869913E-2"/>
    <n v="1.4270373830993393"/>
    <n v="3.0846516685635095E-2"/>
    <n v="-3.2202871468232388"/>
    <n v="-4.1380416729959819"/>
    <n v="0.97112466923445595"/>
    <n v="0.8724802625593675"/>
    <n v="-1.2082298375417864"/>
  </r>
  <r>
    <x v="342"/>
    <x v="4"/>
    <s v="Housewares &amp; Specialties"/>
    <n v="45.406243884550385"/>
    <n v="56.196020785753007"/>
    <n v="26.767762961737489"/>
    <n v="40.607431349143518"/>
    <n v="48.45055832283785"/>
    <n v="45.127416831732035"/>
    <n v="28.785239769128079"/>
    <n v="47.102019596466306"/>
    <n v="54.720429893247051"/>
    <n v="37.761821749117104"/>
    <n v="48.834143904010176"/>
    <n v="41.431446815141875"/>
    <n v="39.223250211747462"/>
    <n v="43.14143463533415"/>
    <n v="50.014673822530881"/>
    <n v="60.83394967884346"/>
    <n v="49.191559879695141"/>
    <n v="53.71698583089092"/>
    <n v="1.1960207857530065"/>
    <n v="-2.232237038262511"/>
    <n v="-0.39256865085648229"/>
    <n v="3.4505583228378498"/>
    <n v="-1.8725831682679654"/>
    <n v="1.7852397691280792"/>
    <n v="-4.897980403533694"/>
    <n v="-3.2795701067529492"/>
    <n v="0.76182174911710376"/>
    <n v="3.8341439040101761"/>
    <n v="1.4314468151418751"/>
    <n v="1.2232502117474624"/>
    <n v="-1.85856536466585"/>
    <n v="2.0146738225308809"/>
    <n v="-1.1660503211565398"/>
    <n v="-1.8084401203048586"/>
    <n v="0.71698583089091983"/>
  </r>
  <r>
    <x v="343"/>
    <x v="7"/>
    <s v="Gold"/>
    <n v="51.755941027475671"/>
    <n v="52.022158012130092"/>
    <n v="62.228804444730322"/>
    <n v="71.902200629773972"/>
    <n v="44.356547386955931"/>
    <n v="73.487968313814321"/>
    <n v="57.726896013429965"/>
    <n v="63.742055244442099"/>
    <n v="31.607684672335665"/>
    <n v="41.028375292981394"/>
    <n v="38.621059595875117"/>
    <n v="47.156104537870576"/>
    <n v="51.897364380823738"/>
    <n v="53.103363786740665"/>
    <n v="43.744678305626593"/>
    <n v="55.700246819681261"/>
    <n v="41.549758397962187"/>
    <n v="49.975731631912566"/>
    <n v="-4.9778419878699083"/>
    <n v="-3.7711955552696779"/>
    <n v="-9.7799370226027804E-2"/>
    <n v="0.35654738695593124"/>
    <n v="3.4879683138143207"/>
    <n v="3.7268960134299647"/>
    <n v="5.7420552444420991"/>
    <n v="0.60768467233566525"/>
    <n v="1.0283752929813943"/>
    <n v="2.6210595958751171"/>
    <n v="-3.8438954621294243"/>
    <n v="-0.10263561917626163"/>
    <n v="-1.8966362132593346"/>
    <n v="-2.2553216943734071"/>
    <n v="2.7002468196812615"/>
    <n v="-2.4502416020378135"/>
    <n v="3.9757316319125664"/>
  </r>
  <r>
    <x v="344"/>
    <x v="3"/>
    <s v="Publishing"/>
    <n v="38.642596381386142"/>
    <n v="37.985165857245065"/>
    <n v="43.057709827372044"/>
    <n v="32.734553998226005"/>
    <n v="31.91155365708584"/>
    <n v="31.317793857378604"/>
    <n v="44.514512557939163"/>
    <n v="39.550374665290086"/>
    <n v="49.494704617447809"/>
    <n v="56.039850244217227"/>
    <n v="39.317756544056472"/>
    <n v="43.221296257560162"/>
    <n v="39.307622102732395"/>
    <n v="24.789806411923177"/>
    <n v="31.732267436241045"/>
    <n v="35.015510085287417"/>
    <n v="40.063615529653234"/>
    <n v="36.870044833908658"/>
    <n v="-4.0148341427549354"/>
    <n v="5.7709827372043776E-2"/>
    <n v="0.73455399822600498"/>
    <n v="-2.0884463429141604"/>
    <n v="-1.6822061426213963"/>
    <n v="1.5145125579391632"/>
    <n v="1.5503746652900858"/>
    <n v="1.4947046174478089"/>
    <n v="5.0398502442172273"/>
    <n v="1.317756544056472"/>
    <n v="2.2212962575601622"/>
    <n v="2.3076221027323953"/>
    <n v="1.7898064119231769"/>
    <n v="0.73226743624104529"/>
    <n v="-2.984489914712583"/>
    <n v="2.0636155296532337"/>
    <n v="0.87004483390865772"/>
  </r>
  <r>
    <x v="345"/>
    <x v="3"/>
    <s v="Publishing"/>
    <n v="42.710636062487083"/>
    <n v="45.617555843587986"/>
    <n v="31.081786519519234"/>
    <n v="38.578570975479508"/>
    <n v="41.803599341661339"/>
    <n v="45.994846558296452"/>
    <n v="36.061214473029374"/>
    <n v="47.960511000517116"/>
    <n v="41.25554312752439"/>
    <n v="35.626207779527746"/>
    <n v="41.929937348687638"/>
    <n v="55.905295605056857"/>
    <n v="30.441893834329655"/>
    <n v="48.650560814229188"/>
    <n v="60.402346260923707"/>
    <n v="40.669428964681167"/>
    <n v="41.877120604393276"/>
    <n v="42.224394010835681"/>
    <n v="3.6175558435879864"/>
    <n v="1.081786519519234"/>
    <n v="-1.4214290245204921"/>
    <n v="-0.19640065833866061"/>
    <n v="-3.0051534417035484"/>
    <n v="6.1214473029373551E-2"/>
    <n v="-3.0394889994828844"/>
    <n v="2.2555431275243905"/>
    <n v="-0.37379222047225369"/>
    <n v="1.9299373486876377"/>
    <n v="4.9052956050568568"/>
    <n v="2.4418938343296546"/>
    <n v="3.6505608142291877"/>
    <n v="4.4023462609237072"/>
    <n v="1.6694289646811669"/>
    <n v="0.87712060439327644"/>
    <n v="0.224394010835681"/>
  </r>
  <r>
    <x v="346"/>
    <x v="5"/>
    <s v="Multi-Utilities"/>
    <n v="48.746090686463695"/>
    <n v="54.488317456237034"/>
    <n v="50.7913912739943"/>
    <n v="59.895679817298529"/>
    <n v="69.124349630094656"/>
    <n v="58.276042190798762"/>
    <n v="31.63616566224384"/>
    <n v="48.322075110879261"/>
    <n v="75.566299209798487"/>
    <n v="44.462953370970865"/>
    <n v="34.247593702798689"/>
    <n v="49.495752512210501"/>
    <n v="43.986298357455951"/>
    <n v="46.989758739856441"/>
    <n v="28.302202713558348"/>
    <n v="45.196169370496328"/>
    <n v="49.363985333206493"/>
    <n v="38.538507217984147"/>
    <n v="-1.5116825437629657"/>
    <n v="-0.20860872600569991"/>
    <n v="-3.1043201827014713"/>
    <n v="-1.875650369905344"/>
    <n v="2.276042190798762"/>
    <n v="2.6361656622438403"/>
    <n v="1.3220751108792612"/>
    <n v="4.5662992097984869"/>
    <n v="0.46295337097086531"/>
    <n v="0.24759370279868875"/>
    <n v="-3.5042474877894989"/>
    <n v="-3.0137016425440493"/>
    <n v="-1.0241260143558861E-2"/>
    <n v="0.30220271355834782"/>
    <n v="-1.8038306295036719"/>
    <n v="3.3639853332064931"/>
    <n v="-1.4614927820158528"/>
  </r>
  <r>
    <x v="347"/>
    <x v="0"/>
    <s v="Research &amp; Consulting Services"/>
    <n v="34.254482578150011"/>
    <n v="25.1910880868592"/>
    <n v="37.706127667894258"/>
    <n v="42.744094683039407"/>
    <n v="21.568260510445668"/>
    <n v="37.783417823734268"/>
    <n v="48.881375873550155"/>
    <n v="29.260382943497568"/>
    <n v="24.599385261129417"/>
    <n v="41.689311648106916"/>
    <n v="27.736263235083104"/>
    <n v="30.228029490905787"/>
    <n v="42.677729370827024"/>
    <n v="36.465912190916526"/>
    <n v="39.167588590974013"/>
    <n v="31.235316634844253"/>
    <n v="26.276183144235926"/>
    <n v="39.115736672506657"/>
    <n v="1.1910880868591995"/>
    <n v="1.7061276678942576"/>
    <n v="3.7440946830394068"/>
    <n v="0.56826051044566839"/>
    <n v="2.7834178237342684"/>
    <n v="1.8813758735501551"/>
    <n v="1.260382943497568"/>
    <n v="0.59938526112941659"/>
    <n v="0.6893116481069157"/>
    <n v="-0.26373676491689579"/>
    <n v="0.2280294909057865"/>
    <n v="3.6777293708270236"/>
    <n v="-2.5340878090834735"/>
    <n v="3.1675885909740131"/>
    <n v="1.2353166348442528"/>
    <n v="-0.72381685576407406"/>
    <n v="2.1157366725066566"/>
  </r>
  <r>
    <x v="348"/>
    <x v="4"/>
    <s v="Apparel, Accessories &amp; Luxury Goods"/>
    <n v="54.635897097899907"/>
    <n v="44.978272036094424"/>
    <n v="57.227029931132833"/>
    <n v="54.522061750108286"/>
    <n v="75.702758877639624"/>
    <n v="56.329203439693991"/>
    <n v="55.87079705368874"/>
    <n v="47.915212227485526"/>
    <n v="48.459052154482016"/>
    <n v="72.478503370345891"/>
    <n v="54.637674927317782"/>
    <n v="46.780175580394378"/>
    <n v="57.103244223176432"/>
    <n v="53.101862988707467"/>
    <n v="50.097112751555585"/>
    <n v="47.844278266898868"/>
    <n v="56.518478752245457"/>
    <n v="49.244532333331215"/>
    <n v="3.9782720360944239"/>
    <n v="1.227029931132833"/>
    <n v="2.5220617501082856"/>
    <n v="3.7027588776396243"/>
    <n v="-2.6707965603060089"/>
    <n v="2.8707970536887402"/>
    <n v="2.9152122274855259"/>
    <n v="-3.5409478455179837"/>
    <n v="4.4785033703458907"/>
    <n v="2.6376749273177822"/>
    <n v="2.7801755803943777"/>
    <n v="-5.8967557768235679"/>
    <n v="4.1018629887074667"/>
    <n v="9.7112751555584964E-2"/>
    <n v="3.8442782668988684"/>
    <n v="0.51847875224545703"/>
    <n v="3.2445323333312146"/>
  </r>
  <r>
    <x v="349"/>
    <x v="5"/>
    <s v="Multi-Utilities"/>
    <n v="37.647420458059074"/>
    <n v="30.583907660209949"/>
    <n v="29.205441851019387"/>
    <n v="45.666638208824097"/>
    <n v="48.068311826379421"/>
    <n v="43.164023513256296"/>
    <n v="43.298226549867202"/>
    <n v="28.080115273710327"/>
    <n v="35.150336949309533"/>
    <n v="28.703005991604549"/>
    <n v="28.916832845652145"/>
    <n v="46.667488676522233"/>
    <n v="42.668936073511851"/>
    <n v="35.641535680570286"/>
    <n v="37.978201183922863"/>
    <n v="40.744435480921211"/>
    <n v="27.91578082416412"/>
    <n v="47.55292919755896"/>
    <n v="0.58390766020994889"/>
    <n v="2.2054418510193869"/>
    <n v="0.66663820882409652"/>
    <n v="4.0683118263794213"/>
    <n v="2.1640235132562964"/>
    <n v="-4.7017734501327979"/>
    <n v="8.0115273710326562E-2"/>
    <n v="3.1503369493095335"/>
    <n v="1.7030059916045488"/>
    <n v="-2.0831671543478549"/>
    <n v="-0.33251132347776746"/>
    <n v="2.6689360735118512"/>
    <n v="2.6415356805702856"/>
    <n v="-1.021798816077137"/>
    <n v="-2.2555645190787885"/>
    <n v="-1.0842191758358801"/>
    <n v="-1.4470708024410399"/>
  </r>
  <r>
    <x v="350"/>
    <x v="10"/>
    <s v="Oil &amp; Gas Exploration &amp; Production"/>
    <n v="40.240351914330034"/>
    <n v="43.155223394297131"/>
    <n v="40.847135615723616"/>
    <n v="43.501924319884459"/>
    <n v="33.466591969051606"/>
    <n v="53.500852702201968"/>
    <n v="24.766180687133023"/>
    <n v="41.790157429806683"/>
    <n v="61.056509549441316"/>
    <n v="29.528173273020304"/>
    <n v="39.742983567900652"/>
    <n v="45.472126345175376"/>
    <n v="54.014378307043366"/>
    <n v="41.018086960581421"/>
    <n v="32.666882891123286"/>
    <n v="38.114659298093422"/>
    <n v="16.322625111773032"/>
    <n v="45.121491121359988"/>
    <n v="1.1552233942971313"/>
    <n v="-2.1528643842763842"/>
    <n v="3.5019243198844592"/>
    <n v="1.4665919690516063"/>
    <n v="1.5008527022019678"/>
    <n v="-0.23381931286697721"/>
    <n v="3.7901574298066834"/>
    <n v="5.0565095494413157"/>
    <n v="2.5281732730203039"/>
    <n v="-2.2570164320993484"/>
    <n v="-4.5278736548246243"/>
    <n v="4.0143783070433656"/>
    <n v="1.8086960581420897E-2"/>
    <n v="0.66688289112328647"/>
    <n v="2.1146592980934216"/>
    <n v="1.3226251117730321"/>
    <n v="1.1214911213599876"/>
  </r>
  <r>
    <x v="351"/>
    <x v="4"/>
    <s v="Department Stores"/>
    <n v="51.203612831535537"/>
    <n v="52.096830348075606"/>
    <n v="66.802794948293794"/>
    <n v="51.385749977460705"/>
    <n v="55.763625653674502"/>
    <n v="52.38840204998472"/>
    <n v="43.231401115191765"/>
    <n v="37.344110374397857"/>
    <n v="47.549780541942603"/>
    <n v="62.459384185576425"/>
    <n v="56.382333449287593"/>
    <n v="27.398404008266311"/>
    <n v="43.699369340040846"/>
    <n v="53.626898727379213"/>
    <n v="55.440360621995787"/>
    <n v="54.51775866390151"/>
    <n v="32.948909673582477"/>
    <n v="77.425304457052334"/>
    <n v="-3.9031696519243937"/>
    <n v="-0.19720505170620584"/>
    <n v="3.3857499774607049"/>
    <n v="2.7636256536745023"/>
    <n v="1.3884020499847196"/>
    <n v="1.2314011151917654"/>
    <n v="0.3441103743978573"/>
    <n v="-3.450219458057397"/>
    <n v="5.4593841855764254"/>
    <n v="-3.6176665507124071"/>
    <n v="-2.6015959917336886"/>
    <n v="2.6993693400408461"/>
    <n v="0.62689872737921348"/>
    <n v="2.4403606219957865"/>
    <n v="2.5177586639015104"/>
    <n v="0.94890967358247735"/>
    <n v="5.4253044570523343"/>
  </r>
  <r>
    <x v="352"/>
    <x v="0"/>
    <s v="Railroads"/>
    <n v="40.188862820113116"/>
    <n v="35.810230750602443"/>
    <n v="35.730479867863082"/>
    <n v="48.47173857848518"/>
    <n v="53.871863417247077"/>
    <n v="34.573781175579732"/>
    <n v="33.848347904190916"/>
    <n v="63.739638755083718"/>
    <n v="30.523726469326306"/>
    <n v="36.516159124337996"/>
    <n v="35.645198652519277"/>
    <n v="34.083272278141941"/>
    <n v="48.95619122370536"/>
    <n v="64.758419305201087"/>
    <n v="30.378549709019705"/>
    <n v="33.202093052075085"/>
    <n v="26.079871913516229"/>
    <n v="37.021105765027748"/>
    <n v="-2.1897692493975569"/>
    <n v="1.7304798678630817"/>
    <n v="1.47173857848518"/>
    <n v="1.8718634172470772"/>
    <n v="-1.4262188244202676"/>
    <n v="-1.1516520958090837"/>
    <n v="5.7396387550837176"/>
    <n v="0.52372646932630573"/>
    <n v="2.5161591243379959"/>
    <n v="2.6451986525192765"/>
    <n v="3.0832722781419406"/>
    <n v="2.9561912237053605"/>
    <n v="3.7584193052010875"/>
    <n v="-0.62145029098029525"/>
    <n v="-1.7979069479249148"/>
    <n v="2.0798719135162287"/>
    <n v="-2.9788942349722518"/>
  </r>
  <r>
    <x v="353"/>
    <x v="6"/>
    <s v="Asset Management &amp; Custody Banks"/>
    <n v="55.103698890223896"/>
    <n v="64.071813004143962"/>
    <n v="63.681730713987349"/>
    <n v="46.873716635034604"/>
    <n v="61.591941437730554"/>
    <n v="50.851655305956967"/>
    <n v="54.091979561287161"/>
    <n v="51.38767333918274"/>
    <n v="51.039627815756162"/>
    <n v="59.382155425778805"/>
    <n v="57.085054548447353"/>
    <n v="41.194318001775692"/>
    <n v="45.746937410934706"/>
    <n v="56.373897645549022"/>
    <n v="42.103313405732933"/>
    <n v="69.907574884945276"/>
    <n v="60.019736026624216"/>
    <n v="61.359755970938778"/>
    <n v="2.0718130041439622"/>
    <n v="5.6817307139873492"/>
    <n v="2.8737166350346044"/>
    <n v="1.5919414377305543"/>
    <n v="-5.1483446940430326"/>
    <n v="-4.908020438712839"/>
    <n v="0.38767333918274005"/>
    <n v="1.0396278157561625"/>
    <n v="4.3821554257788051"/>
    <n v="1.0850545484473528"/>
    <n v="1.1943180017756916"/>
    <n v="-2.2530625890652942"/>
    <n v="0.37389764554902172"/>
    <n v="0.10331340573293346"/>
    <n v="4.9075748849452765"/>
    <n v="2.0197360266242157"/>
    <n v="3.3597559709387781"/>
  </r>
  <r>
    <x v="354"/>
    <x v="0"/>
    <s v="Aerospace &amp; Defense"/>
    <n v="35.935467451805877"/>
    <n v="31.197747263055497"/>
    <n v="45.236818474961879"/>
    <n v="31.838826279867099"/>
    <n v="29.58254843189404"/>
    <n v="39.46144341963555"/>
    <n v="30.807945456718958"/>
    <n v="44.670627371237813"/>
    <n v="41.652150241584998"/>
    <n v="42.395610326573411"/>
    <n v="50.555660786348191"/>
    <n v="35.874093662084157"/>
    <n v="25.052021858045691"/>
    <n v="29.59744510653859"/>
    <n v="30.665246692249031"/>
    <n v="27.361359277416977"/>
    <n v="33.433980491236781"/>
    <n v="41.519421541251134"/>
    <n v="1.1977472630554971"/>
    <n v="3.2368184749618791"/>
    <n v="0.83882627986709934"/>
    <n v="1.5825484318940397"/>
    <n v="0.46144341963555036"/>
    <n v="-2.1920545432810421"/>
    <n v="-3.3293726287621865"/>
    <n v="3.652150241584998"/>
    <n v="1.3956103265734114"/>
    <n v="0.55566078634819149"/>
    <n v="-2.1259063379158434"/>
    <n v="2.0520218580456913"/>
    <n v="-2.40255489346141"/>
    <n v="1.6652466922490312"/>
    <n v="0.36135927741697671"/>
    <n v="0.43398049123678106"/>
    <n v="0.51942154125113404"/>
  </r>
  <r>
    <x v="355"/>
    <x v="4"/>
    <s v="Hotels, Resorts &amp; Cruise Lines"/>
    <n v="47.040268256670885"/>
    <n v="41.095904980317712"/>
    <n v="45.617225361137322"/>
    <n v="54.489184130241682"/>
    <n v="41.907243063413752"/>
    <n v="51.435226405419527"/>
    <n v="56.650817014147165"/>
    <n v="55.95685687152482"/>
    <n v="46.074271877272842"/>
    <n v="34.821598596800463"/>
    <n v="57.287541001610322"/>
    <n v="50.132380640069847"/>
    <n v="34.920955906251272"/>
    <n v="57.176693245948755"/>
    <n v="45.121848802668417"/>
    <n v="51.09797306530097"/>
    <n v="48.295767550278498"/>
    <n v="27.603071851001658"/>
    <n v="1.0959049803177123"/>
    <n v="-3.3827746388626778"/>
    <n v="3.4891841302416822"/>
    <n v="2.9072430634137518"/>
    <n v="-0.5647735945804726"/>
    <n v="3.6508170141471652"/>
    <n v="-4.0431431284751795"/>
    <n v="4.0742718772728423"/>
    <n v="-3.1784014031995369"/>
    <n v="1.2875410016103217"/>
    <n v="2.1323806400698473"/>
    <n v="-7.9044093748727562E-2"/>
    <n v="0.17669324594875491"/>
    <n v="0.12184880266841702"/>
    <n v="2.0979730653009696"/>
    <n v="4.295767550278498"/>
    <n v="0.60307185100165839"/>
  </r>
  <r>
    <x v="356"/>
    <x v="5"/>
    <s v="Independent Power Producers &amp; Energy Traders"/>
    <n v="42.877806555333699"/>
    <n v="42.599707571390546"/>
    <n v="40.245587434375317"/>
    <n v="45.060892226696566"/>
    <n v="43.598177074827348"/>
    <n v="42.353134516466525"/>
    <n v="32.707281341311074"/>
    <n v="37.532208230955717"/>
    <n v="40.012401346540223"/>
    <n v="45.670834668641525"/>
    <n v="46.188705846789119"/>
    <n v="37.222806666243699"/>
    <n v="46.765037227705541"/>
    <n v="36.712009688042777"/>
    <n v="39.922085289828217"/>
    <n v="51.957300855787302"/>
    <n v="52.2480884877574"/>
    <n v="48.126452967314037"/>
    <n v="2.599707571390546"/>
    <n v="0.2455874343753166"/>
    <n v="4.0608922266965664"/>
    <n v="1.5981770748273476"/>
    <n v="-2.6468654835334746"/>
    <n v="0.70728134131107367"/>
    <n v="0.53220823095571745"/>
    <n v="3.0124013465402228"/>
    <n v="-4.3291653313584746"/>
    <n v="1.1887058467891194"/>
    <n v="2.2228066662436987"/>
    <n v="2.7650372277055411"/>
    <n v="-1.2879903119572234"/>
    <n v="1.9220852898282175"/>
    <n v="0.9573008557873024"/>
    <n v="4.2480884877573999"/>
    <n v="4.1264529673140373"/>
  </r>
  <r>
    <x v="357"/>
    <x v="7"/>
    <s v="Steel"/>
    <n v="58.273249367850731"/>
    <n v="68.663854223377143"/>
    <n v="64.413983393782701"/>
    <n v="63.342264091849145"/>
    <n v="70.030757386178522"/>
    <n v="50.950951984284821"/>
    <n v="48.518683638935158"/>
    <n v="68.567104790874865"/>
    <n v="50.644104702838703"/>
    <n v="61.185185806881492"/>
    <n v="49.193366724599208"/>
    <n v="51.324143851785969"/>
    <n v="62.671841698654475"/>
    <n v="59.303704668197412"/>
    <n v="58.234207842926416"/>
    <n v="55.186227109698486"/>
    <n v="66.926363579524335"/>
    <n v="41.488493759073684"/>
    <n v="5.6638542233771432"/>
    <n v="-4.5860166062172993"/>
    <n v="5.3422640918491453"/>
    <n v="2.0307573861785215"/>
    <n v="-3.0490480157151794"/>
    <n v="-1.4813163610648417"/>
    <n v="5.5671047908748648"/>
    <n v="-0.35589529716129675"/>
    <n v="5.185185806881492"/>
    <n v="1.1933667245992083"/>
    <n v="4.3241438517859692"/>
    <n v="3.6718416986544753"/>
    <n v="-4.6962953318025882"/>
    <n v="5.2342078429264163"/>
    <n v="-1.8137728903015145"/>
    <n v="0.92636357952433457"/>
    <n v="3.488493759073684"/>
  </r>
  <r>
    <x v="358"/>
    <x v="2"/>
    <s v="Semiconductors"/>
    <n v="55.420271205541489"/>
    <n v="53.238086058305612"/>
    <n v="43.553478508503346"/>
    <n v="63.841829246934068"/>
    <n v="41.441602877411029"/>
    <n v="46.390063882338204"/>
    <n v="53.794977050427484"/>
    <n v="58.577069428876861"/>
    <n v="58.69453213453157"/>
    <n v="63.182776607447408"/>
    <n v="72.790069096472621"/>
    <n v="54.530219068071567"/>
    <n v="68.447444079925319"/>
    <n v="53.058324402011067"/>
    <n v="30.018331238002929"/>
    <n v="57.627860135053083"/>
    <n v="56.273462350280838"/>
    <n v="66.684484329612232"/>
    <n v="-1.7619139416943881"/>
    <n v="3.5534785085033462"/>
    <n v="0.84182924693406846"/>
    <n v="-4.5583971225889712"/>
    <n v="-3.6099361176617961"/>
    <n v="1.7949770504274838"/>
    <n v="0.57706942887686097"/>
    <n v="-0.30546786546842952"/>
    <n v="0.18277660744740842"/>
    <n v="1.7900690964726209"/>
    <n v="-3.4697809319284332"/>
    <n v="-6.5525559200746812"/>
    <n v="5.8324402011066923E-2"/>
    <n v="2.0183312380029292"/>
    <n v="3.6278601350530835"/>
    <n v="-0.72653764971916246"/>
    <n v="4.684484329612232"/>
  </r>
  <r>
    <x v="359"/>
    <x v="4"/>
    <s v="Homebuilding"/>
    <n v="35.801036970758524"/>
    <n v="32.77672353412521"/>
    <n v="33.645727702933762"/>
    <n v="42.130051499652645"/>
    <n v="28.619184848494736"/>
    <n v="34.328111204122301"/>
    <n v="38.729360243689946"/>
    <n v="29.430495632975163"/>
    <n v="29.329367546153129"/>
    <n v="38.747410886615768"/>
    <n v="29.371213082749762"/>
    <n v="54.080996766112719"/>
    <n v="33.334466654946546"/>
    <n v="41.336469910676172"/>
    <n v="29.631371486611204"/>
    <n v="29.300905500368682"/>
    <n v="42.564602095835795"/>
    <n v="41.261169906831498"/>
    <n v="-1.2232764658747897"/>
    <n v="1.6457277029337618"/>
    <n v="3.1300514996526445"/>
    <n v="0.61918484849473643"/>
    <n v="1.3281112041223011"/>
    <n v="-4.2706397563100538"/>
    <n v="-2.5695043670248374"/>
    <n v="-2.6706324538468706"/>
    <n v="1.7474108866157678"/>
    <n v="-2.6287869172502383"/>
    <n v="8.0996766112718888E-2"/>
    <n v="0.33446665494654582"/>
    <n v="3.3364699106761719"/>
    <n v="2.6313714866112043"/>
    <n v="2.3009055003686818"/>
    <n v="1.5646020958357951"/>
    <n v="-1.7388300931685023"/>
  </r>
  <r>
    <x v="360"/>
    <x v="4"/>
    <s v="Specialty Stores"/>
    <n v="41.956659277403752"/>
    <n v="42.352422158015841"/>
    <n v="48.912741019519629"/>
    <n v="40.081394406734489"/>
    <n v="38.895407397400426"/>
    <n v="38.932433077531094"/>
    <n v="34.126949595306044"/>
    <n v="34.176571663325745"/>
    <n v="31.269427795275863"/>
    <n v="46.649161585345816"/>
    <n v="50.620790445622823"/>
    <n v="47.591254308179842"/>
    <n v="45.966481217744359"/>
    <n v="47.094202102709033"/>
    <n v="36.390874822715574"/>
    <n v="40.520431721961167"/>
    <n v="43.637907864771215"/>
    <n v="46.044756533704827"/>
    <n v="3.3524221580158411"/>
    <n v="-8.7258980480370951E-2"/>
    <n v="-1.9186055932655108"/>
    <n v="2.895407397400426"/>
    <n v="2.9324330775310941"/>
    <n v="-2.8730504046939558"/>
    <n v="0.17657166332574548"/>
    <n v="1.2694277952758632"/>
    <n v="-3.3508384146541843"/>
    <n v="-0.37920955437717652"/>
    <n v="3.5912543081798418"/>
    <n v="3.9664812177443594"/>
    <n v="4.0942021027090334"/>
    <n v="-1.6091251772844259"/>
    <n v="1.5204317219611667"/>
    <n v="3.6379078647712149"/>
    <n v="3.0447565337048275"/>
  </r>
  <r>
    <x v="361"/>
    <x v="10"/>
    <s v="Oil &amp; Gas Exploration &amp; Production"/>
    <n v="63.851997031394539"/>
    <n v="73.64150799010217"/>
    <n v="60.759362069708061"/>
    <n v="59.091373927957449"/>
    <n v="58.720055014504844"/>
    <n v="56.000592695371182"/>
    <n v="57.336497302881597"/>
    <n v="75.542084307308016"/>
    <n v="73.069152046343902"/>
    <n v="73.146300863442505"/>
    <n v="65.517629225789648"/>
    <n v="57.445714817346499"/>
    <n v="52.264153012382842"/>
    <n v="53.832241191582277"/>
    <n v="73.454284932641883"/>
    <n v="60.073050457687401"/>
    <n v="62.968658910116723"/>
    <n v="72.621290768540049"/>
    <n v="0.64150799010216986"/>
    <n v="-6.240637930291939"/>
    <n v="4.0913739279574486"/>
    <n v="1.7200550145048439"/>
    <n v="5.9269537118211701E-4"/>
    <n v="4.3364973028815967"/>
    <n v="0.54208430730801638"/>
    <n v="-4.9308479536560981"/>
    <n v="6.1463008634425051"/>
    <n v="0.51762922578964776"/>
    <n v="2.4457148173464986"/>
    <n v="2.2641530123828417"/>
    <n v="-5.1677588084177231"/>
    <n v="2.4542849326418832"/>
    <n v="-1.9269495423125989"/>
    <n v="1.9686589101167229"/>
    <n v="-0.3787092314599505"/>
  </r>
  <r>
    <x v="362"/>
    <x v="3"/>
    <s v="Advertising"/>
    <n v="37.865906848502227"/>
    <n v="44.188994374706134"/>
    <n v="25.482253754855389"/>
    <n v="33.762518297683037"/>
    <n v="48.108823325500147"/>
    <n v="35.17119430250586"/>
    <n v="28.570845419857829"/>
    <n v="47.210973734387508"/>
    <n v="31.436467800354798"/>
    <n v="37.777079202925151"/>
    <n v="40.97799938959308"/>
    <n v="39.119700678217882"/>
    <n v="34.456922472330092"/>
    <n v="43.091922554931735"/>
    <n v="46.925130102909037"/>
    <n v="43.327298373094081"/>
    <n v="34.614853824077223"/>
    <n v="29.497438816608867"/>
    <n v="1.1889943747061338"/>
    <n v="1.4822537548553889"/>
    <n v="-0.23748170231696264"/>
    <n v="3.108823325500147"/>
    <n v="1.1711943025058602"/>
    <n v="-2.4291545801421712"/>
    <n v="1.2109737343875082"/>
    <n v="-0.56353219964520207"/>
    <n v="2.777079202925151"/>
    <n v="-3.0220006104069199"/>
    <n v="1.1197006782178818"/>
    <n v="0.45692247233009198"/>
    <n v="1.0919225549317346"/>
    <n v="0.92513010290903708"/>
    <n v="1.3272983730940808"/>
    <n v="1.6148538240772226"/>
    <n v="2.4974388166088666"/>
  </r>
  <r>
    <x v="363"/>
    <x v="10"/>
    <s v="Oil &amp; Gas Storage &amp; Transportation"/>
    <n v="41.345513404811584"/>
    <n v="44.778548065800507"/>
    <n v="37.020785025087292"/>
    <n v="50.556627749154217"/>
    <n v="34.190478568240508"/>
    <n v="37.504941767982714"/>
    <n v="38.212148039914346"/>
    <n v="34.519180309604678"/>
    <n v="45.055046158275886"/>
    <n v="38.258651876211459"/>
    <n v="47.415850216293784"/>
    <n v="45.210860805570107"/>
    <n v="23.408962548671685"/>
    <n v="36.361141868162314"/>
    <n v="32.706488005830685"/>
    <n v="46.518431058081646"/>
    <n v="57.398475679205532"/>
    <n v="53.757110139709404"/>
    <n v="1.7785480658005071"/>
    <n v="-1.9792149749127077"/>
    <n v="4.5566277491542166"/>
    <n v="0.19047856824050768"/>
    <n v="-0.4950582320172856"/>
    <n v="-2.7878519600856535"/>
    <n v="1.5191803096046783"/>
    <n v="-3.9449538417241143"/>
    <n v="1.2586518762114594"/>
    <n v="1.4158502162937836"/>
    <n v="-2.7891391944298931"/>
    <n v="1.4089625486716848"/>
    <n v="1.3611418681623135"/>
    <n v="-2.2935119941693145"/>
    <n v="2.5184310580816458"/>
    <n v="4.3984756792055322"/>
    <n v="0.757110139709404"/>
  </r>
  <r>
    <x v="364"/>
    <x v="2"/>
    <s v="Application Software"/>
    <n v="39.106766103391088"/>
    <n v="42.263760318782019"/>
    <n v="43.737327144401917"/>
    <n v="42.061836363072345"/>
    <n v="7.6488076508109586"/>
    <n v="37.726737164698477"/>
    <n v="62.347039856701549"/>
    <n v="29.101922523474087"/>
    <n v="45.692571222909798"/>
    <n v="43.141583155952858"/>
    <n v="29.061825615766892"/>
    <n v="39.778278703909578"/>
    <n v="60.24594868550416"/>
    <n v="39.128060564391184"/>
    <n v="26.011103943928834"/>
    <n v="35.956756083535282"/>
    <n v="36.557768747760996"/>
    <n v="44.353696012047656"/>
    <n v="-3.736239681217981"/>
    <n v="3.7373271444019167"/>
    <n v="6.183636307234508E-2"/>
    <n v="0.64880765081095859"/>
    <n v="2.726737164698477"/>
    <n v="5.3470398567015494"/>
    <n v="0.10192252347408726"/>
    <n v="3.6925712229097982"/>
    <n v="3.1415831559528584"/>
    <n v="-0.93817438423310762"/>
    <n v="1.778278703909578"/>
    <n v="5.2459486855041604"/>
    <n v="-0.87193943560881593"/>
    <n v="1.110394392883407E-2"/>
    <n v="-2.0432439164647178"/>
    <n v="0.55776874776099561"/>
    <n v="0.35369601204765644"/>
  </r>
  <r>
    <x v="365"/>
    <x v="0"/>
    <s v="Construction Machinery &amp; Heavy Trucks"/>
    <n v="54.882638210175458"/>
    <n v="41.458021267346645"/>
    <n v="68.270761653520609"/>
    <n v="56.877986156032897"/>
    <n v="48.938506972625738"/>
    <n v="57.080847355391832"/>
    <n v="68.74176745133866"/>
    <n v="53.166722759635178"/>
    <n v="41.964741352158555"/>
    <n v="46.142062517627764"/>
    <n v="57.393594522974674"/>
    <n v="55.100572687334747"/>
    <n v="58.335807348740659"/>
    <n v="69.741961093983178"/>
    <n v="61.744959363052097"/>
    <n v="47.993552827396371"/>
    <n v="59.339800179666469"/>
    <n v="40.713184064156792"/>
    <n v="3.4580212673466448"/>
    <n v="5.2707616535206085"/>
    <n v="-4.1220138439671032"/>
    <n v="-5.0614930273742615"/>
    <n v="4.0808473553918319"/>
    <n v="2.7417674513386601"/>
    <n v="-3.8332772403648221"/>
    <n v="1.9647413521585548"/>
    <n v="3.1420625176277639"/>
    <n v="2.3935945229746736"/>
    <n v="1.100572687334747"/>
    <n v="-2.6641926512593415"/>
    <n v="3.7419610939831784"/>
    <n v="3.7449593630520965"/>
    <n v="-6.4471726036288146E-3"/>
    <n v="5.3398001796664687"/>
    <n v="-1.2868159358432081"/>
  </r>
  <r>
    <x v="366"/>
    <x v="7"/>
    <s v="Paper Packaging"/>
    <n v="41.616583489746837"/>
    <n v="53.886675798118489"/>
    <n v="33.775065984168698"/>
    <n v="34.908913876083659"/>
    <n v="46.593685814936407"/>
    <n v="37.992671015190325"/>
    <n v="54.017186902570856"/>
    <n v="37.001297183708502"/>
    <n v="42.849871418431029"/>
    <n v="41.623906108145476"/>
    <n v="32.72614954097412"/>
    <n v="51.320535659454556"/>
    <n v="42.986431133187658"/>
    <n v="36.358706412329738"/>
    <n v="44.713662553235125"/>
    <n v="34.316634316618391"/>
    <n v="48.775976277956588"/>
    <n v="33.634549330586538"/>
    <n v="3.886675798118489"/>
    <n v="-1.2249340158313018"/>
    <n v="0.90891387608365903"/>
    <n v="-3.406314185063593"/>
    <n v="2.9926710151903251"/>
    <n v="3.017186902570856"/>
    <n v="1.0012971837085018"/>
    <n v="2.8498714184310288"/>
    <n v="0.62390610814547642"/>
    <n v="-3.2738504590258799"/>
    <n v="4.3205356594545563"/>
    <n v="-3.0135688668123422"/>
    <n v="2.3587064123297381"/>
    <n v="2.7136625532351246"/>
    <n v="-1.6833656833816093"/>
    <n v="2.7759762779565875"/>
    <n v="-1.3654506694134625"/>
  </r>
  <r>
    <x v="367"/>
    <x v="0"/>
    <s v="Industrial Machinery"/>
    <n v="60.178856421621326"/>
    <n v="56.156587564636851"/>
    <n v="65.345572591191214"/>
    <n v="68.554344368173275"/>
    <n v="53.424991514683761"/>
    <n v="59.298325883596611"/>
    <n v="55.918002665911509"/>
    <n v="59.219823908139226"/>
    <n v="72.592854070734987"/>
    <n v="52.10090263932404"/>
    <n v="66.283869673230896"/>
    <n v="58.911071492607817"/>
    <n v="44.650613226515659"/>
    <n v="28.786807344205457"/>
    <n v="74.596435485729259"/>
    <n v="47.811850237380028"/>
    <n v="71.12798571530459"/>
    <n v="88.260520786197318"/>
    <n v="-0.84341243536314892"/>
    <n v="1.345572591191214"/>
    <n v="0.55434436817327537"/>
    <n v="3.4249915146837608"/>
    <n v="-1.7016741164033888"/>
    <n v="3.9180026659115086"/>
    <n v="-1.7801760918607741"/>
    <n v="1.5928540707349867"/>
    <n v="2.1009026393240404"/>
    <n v="2.2838696732308961"/>
    <n v="2.9110714926078174"/>
    <n v="0.65061322651565945"/>
    <n v="-2.2131926557945434"/>
    <n v="5.5964354857292591"/>
    <n v="2.8118502373800283"/>
    <n v="6.1279857153045896"/>
    <n v="7.2605207861973184"/>
  </r>
  <r>
    <x v="368"/>
    <x v="2"/>
    <s v="Data Processing &amp; Outsourced Services"/>
    <n v="63.903088300390834"/>
    <n v="59.474921576614392"/>
    <n v="75.020638691274939"/>
    <n v="66.564904900438123"/>
    <n v="52.244804876178257"/>
    <n v="60.929542839063608"/>
    <n v="50.476924925043257"/>
    <n v="71.015649817275545"/>
    <n v="68.769625496318966"/>
    <n v="53.992716236817529"/>
    <n v="55.327300499745093"/>
    <n v="74.187609005468261"/>
    <n v="54.20230133410162"/>
    <n v="75.910395510804136"/>
    <n v="71.015511298725428"/>
    <n v="31.34553271777262"/>
    <n v="84.527743062368501"/>
    <n v="81.346378318633853"/>
    <n v="2.4749215766143919"/>
    <n v="-0.97936130872506055"/>
    <n v="-6.4350950995618774"/>
    <n v="4.2448048761782573"/>
    <n v="-3.0704571609363924"/>
    <n v="1.4769249250432566"/>
    <n v="4.0156498172755448"/>
    <n v="-3.2303745036810341"/>
    <n v="-5.0072837631824711"/>
    <n v="-3.6726995002549074"/>
    <n v="3.1876090054682606"/>
    <n v="3.2023013341016195"/>
    <n v="5.9103955108041362"/>
    <n v="5.0155112987254284"/>
    <n v="1.3455327177726204"/>
    <n v="5.5277430623685007"/>
    <n v="5.3463783186338532"/>
  </r>
  <r>
    <x v="369"/>
    <x v="2"/>
    <s v="Data Processing &amp; Outsourced Services"/>
    <n v="41.20835278415715"/>
    <n v="29.960114760409493"/>
    <n v="52.7860261351044"/>
    <n v="34.456329851172136"/>
    <n v="34.345320611644119"/>
    <n v="35.030381399001698"/>
    <n v="30.536613088852235"/>
    <n v="39.436906648844769"/>
    <n v="32.269473632322658"/>
    <n v="44.776062790526638"/>
    <n v="44.548266925736918"/>
    <n v="25.493763498867565"/>
    <n v="58.866618351993822"/>
    <n v="63.779889284347568"/>
    <n v="44.561317259308581"/>
    <n v="50.312788027709203"/>
    <n v="55.970681316382752"/>
    <n v="23.411443748446981"/>
    <n v="1.9601147604094926"/>
    <n v="0.78602613510440023"/>
    <n v="1.4563298511721356"/>
    <n v="-0.65467938835588058"/>
    <n v="2.0303813990016977"/>
    <n v="0.53661308885223491"/>
    <n v="-0.5630933511552314"/>
    <n v="2.2694736323226579"/>
    <n v="-4.2239372094733625"/>
    <n v="-0.45173307426308185"/>
    <n v="0.49376349886756543"/>
    <n v="4.8666183519938215"/>
    <n v="5.7798892843475684"/>
    <n v="0.56131725930858067"/>
    <n v="4.3127880277092032"/>
    <n v="1.9706813163827519"/>
    <n v="-1.5885562515530189"/>
  </r>
  <r>
    <x v="370"/>
    <x v="0"/>
    <s v="Industrial Machinery"/>
    <n v="51.603270133074155"/>
    <n v="45.600854145393839"/>
    <n v="50.824392813264105"/>
    <n v="56.861140362013629"/>
    <n v="57.18765536646309"/>
    <n v="45.305285394793657"/>
    <n v="41.878118726256098"/>
    <n v="61.171219441344391"/>
    <n v="70.057885022143523"/>
    <n v="47.073663678765286"/>
    <n v="51.911654084867195"/>
    <n v="48.701398587649933"/>
    <n v="41.479575034296246"/>
    <n v="61.84192403616634"/>
    <n v="35.749941846775158"/>
    <n v="50.78660848491954"/>
    <n v="60.932254762228183"/>
    <n v="49.892020474920557"/>
    <n v="1.6008541453938392"/>
    <n v="-1.1756071867358955"/>
    <n v="-6.1388596379863714"/>
    <n v="1.1876553664630904"/>
    <n v="-3.6947146052063431"/>
    <n v="-1.1218812737439023"/>
    <n v="5.171219441344391"/>
    <n v="1.0578850221435232"/>
    <n v="1.0736636787652856"/>
    <n v="1.9116540848671946"/>
    <n v="2.7013985876499333"/>
    <n v="0.47957503429624637"/>
    <n v="4.8419240361663398"/>
    <n v="-2.2500581532248418"/>
    <n v="3.7866084849195403"/>
    <n v="2.9322547622281832"/>
    <n v="1.8920204749205567"/>
  </r>
  <r>
    <x v="371"/>
    <x v="6"/>
    <s v="Thrifts &amp; Mortgage Finance"/>
    <n v="37.747706178611239"/>
    <n v="29.321252855919006"/>
    <n v="34.045618687738333"/>
    <n v="37.673143068898895"/>
    <n v="42.503262221422411"/>
    <n v="41.341746055594989"/>
    <n v="43.394081179054709"/>
    <n v="37.761256709850208"/>
    <n v="37.345333734710373"/>
    <n v="40.123188677494603"/>
    <n v="33.514625442448015"/>
    <n v="32.293202663792208"/>
    <n v="30.086890795607989"/>
    <n v="44.650846890518579"/>
    <n v="39.006058604523588"/>
    <n v="35.801866270533601"/>
    <n v="41.217024017300695"/>
    <n v="41.631607160982888"/>
    <n v="2.3212528559190062"/>
    <n v="1.0456186877383331"/>
    <n v="-3.3268569311011049"/>
    <n v="2.5032622214224105"/>
    <n v="3.3417460555949887"/>
    <n v="-0.60591882094529126"/>
    <n v="2.7612567098502083"/>
    <n v="3.3453337347103727"/>
    <n v="2.1231886774946034"/>
    <n v="-1.4853745575519852"/>
    <n v="2.2932026637922078"/>
    <n v="8.6890795607988736E-2"/>
    <n v="3.6508468905185794"/>
    <n v="3.006058604523588"/>
    <n v="0.80186627053360127"/>
    <n v="-0.78297598269930546"/>
    <n v="-1.3683928390171118"/>
  </r>
  <r>
    <x v="372"/>
    <x v="9"/>
    <s v="Soft Drinks"/>
    <n v="59.745961512116928"/>
    <n v="67.018898298187622"/>
    <n v="44.953453356023822"/>
    <n v="51.914119274937761"/>
    <n v="54.033123065034388"/>
    <n v="42.393157143688235"/>
    <n v="53.097148420759275"/>
    <n v="68.086962627573755"/>
    <n v="67.583829467637742"/>
    <n v="51.262091325616069"/>
    <n v="68.872335350262233"/>
    <n v="71.414569642974072"/>
    <n v="77.40280665617739"/>
    <n v="57.389048846154871"/>
    <n v="55.707409500844854"/>
    <n v="57.303172957670292"/>
    <n v="60.529101672000046"/>
    <n v="66.72011810044539"/>
    <n v="-2.9811017018123778"/>
    <n v="2.9534533560238216"/>
    <n v="3.9141192749377609"/>
    <n v="2.0331230650343883"/>
    <n v="0.39315714368823507"/>
    <n v="1.0971484207592752"/>
    <n v="3.0869626275737545"/>
    <n v="-1.4161705323622584"/>
    <n v="3.2620913256160691"/>
    <n v="1.8723353502622331"/>
    <n v="6.4145696429740724"/>
    <n v="2.4028066561773898"/>
    <n v="-3.6109511538451287"/>
    <n v="-5.2925904991551462"/>
    <n v="3.3031729576702915"/>
    <n v="3.5291016720000457"/>
    <n v="2.72011810044539"/>
  </r>
  <r>
    <x v="373"/>
    <x v="1"/>
    <s v="Health Care Equipment"/>
    <n v="62.710870349090968"/>
    <n v="55.022118940261869"/>
    <n v="85.761613756575201"/>
    <n v="55.769800475551868"/>
    <n v="59.39949394871585"/>
    <n v="62.507404066509203"/>
    <n v="56.380896437121848"/>
    <n v="36.293911545062976"/>
    <n v="67.181466649055679"/>
    <n v="78.747130626897729"/>
    <n v="71.37341905249076"/>
    <n v="47.550615342034952"/>
    <n v="61.007034191207623"/>
    <n v="56.534062646620299"/>
    <n v="78.462057168147567"/>
    <n v="53.434693357273495"/>
    <n v="81.231226265957545"/>
    <n v="59.427851465062076"/>
    <n v="1.0221189402618691"/>
    <n v="5.7616137565752013"/>
    <n v="-1.2301995244481319"/>
    <n v="0.39949394871585042"/>
    <n v="5.5074040665092028"/>
    <n v="2.380896437121848"/>
    <n v="-1.7060884549370243"/>
    <n v="5.1814666490556789"/>
    <n v="2.7471306268977287"/>
    <n v="1.3734190524907604"/>
    <n v="2.550615342034952"/>
    <n v="3.0070341912076231"/>
    <n v="2.5340626466202991"/>
    <n v="-1.5379428318524333"/>
    <n v="1.4346933572734955"/>
    <n v="6.2312262659575453"/>
    <n v="-4.5721485349379236"/>
  </r>
  <r>
    <x v="374"/>
    <x v="1"/>
    <s v="Pharmaceuticals"/>
    <n v="56.561999071209335"/>
    <n v="66.436586662549274"/>
    <n v="60.138675572079904"/>
    <n v="55.335522847253145"/>
    <n v="38.976120457891994"/>
    <n v="53.866186879641219"/>
    <n v="66.981092553561126"/>
    <n v="67.581466150238654"/>
    <n v="75.467441933340453"/>
    <n v="28.886999681296782"/>
    <n v="58.715897450088654"/>
    <n v="54.865863057603256"/>
    <n v="61.729219053281184"/>
    <n v="58.394688326700887"/>
    <n v="39.118489644924551"/>
    <n v="62.107868285071319"/>
    <n v="43.034190686394886"/>
    <n v="69.917674968641379"/>
    <n v="1.4365866625492743"/>
    <n v="2.1386755720799044"/>
    <n v="-4.6644771527468549"/>
    <n v="0.97612045789199442"/>
    <n v="2.8661868796412193"/>
    <n v="-6.0189074464388739"/>
    <n v="0.58146615023865422"/>
    <n v="-2.5325580666595471"/>
    <n v="-1.113000318703218"/>
    <n v="1.7158974500886544"/>
    <n v="-3.1341369423967436"/>
    <n v="2.7292190532811844"/>
    <n v="3.3946883267008872"/>
    <n v="3.1184896449245514"/>
    <n v="-0.89213171492868071"/>
    <n v="-1.9658093136051136"/>
    <n v="5.9176749686413785"/>
  </r>
  <r>
    <x v="375"/>
    <x v="1"/>
    <s v="Pharmaceuticals"/>
    <n v="57.815056885138048"/>
    <n v="68.613625027125451"/>
    <n v="43.024782343058213"/>
    <n v="58.375277879820523"/>
    <n v="35.373798451204365"/>
    <n v="68.633084759281147"/>
    <n v="57.591649014868054"/>
    <n v="63.62167525535672"/>
    <n v="69.050516384027645"/>
    <n v="57.993026977121239"/>
    <n v="54.475956370498068"/>
    <n v="60.35822807611472"/>
    <n v="74.561826925572689"/>
    <n v="49.260862862151122"/>
    <n v="67.122143999125655"/>
    <n v="33.630240512910163"/>
    <n v="55.45587256404837"/>
    <n v="65.713399645062779"/>
    <n v="-6.3863749728745489"/>
    <n v="-1.975217656941787"/>
    <n v="2.3752778798205227"/>
    <n v="-2.6262015487956347"/>
    <n v="0.6330847592811466"/>
    <n v="-5.4083509851319462"/>
    <n v="3.6216752553567204"/>
    <n v="-5.9494836159723548"/>
    <n v="4.9930269771212394"/>
    <n v="0.47595637049806783"/>
    <n v="1.3582280761147203"/>
    <n v="0.56182692557268865"/>
    <n v="1.2608628621511215"/>
    <n v="4.1221439991256545"/>
    <n v="-1.3697594870898371"/>
    <n v="-5.5441274359516299"/>
    <n v="3.7133996450627791"/>
  </r>
  <r>
    <x v="376"/>
    <x v="9"/>
    <s v="Tobacco"/>
    <n v="34.362834830057032"/>
    <n v="33.499483202429012"/>
    <n v="31.911345587630549"/>
    <n v="49.733247246306924"/>
    <n v="28.140103610939232"/>
    <n v="31.780121880629039"/>
    <n v="36.053908585251307"/>
    <n v="44.704305559094642"/>
    <n v="39.948806735149333"/>
    <n v="34.324410353720722"/>
    <n v="42.641238645398339"/>
    <n v="28.08901158642383"/>
    <n v="26.154059992191389"/>
    <n v="35.863949937654972"/>
    <n v="31.249159970311673"/>
    <n v="21.949902668546354"/>
    <n v="32.784883674556163"/>
    <n v="35.340252874736116"/>
    <n v="1.4994832024290119"/>
    <n v="1.9113455876305494"/>
    <n v="0.73324724630692373"/>
    <n v="2.1401036109392315"/>
    <n v="2.7801218806290393"/>
    <n v="2.0539085852513068"/>
    <n v="1.7043055590946423"/>
    <n v="-5.1193264850667219E-2"/>
    <n v="1.3244103537207224"/>
    <n v="0.64123864539833875"/>
    <n v="1.0890115864238297"/>
    <n v="-1.8459400078086112"/>
    <n v="2.8639499376549722"/>
    <n v="-1.7508400296883266"/>
    <n v="-2.0500973314536459"/>
    <n v="2.7848836745561627"/>
    <n v="-3.659747125263884"/>
  </r>
  <r>
    <x v="377"/>
    <x v="10"/>
    <s v="Oil &amp; Gas Refining &amp; Marketing"/>
    <n v="48.80250675294343"/>
    <n v="47.360598520111175"/>
    <n v="36.738042301235559"/>
    <n v="49.232214261504438"/>
    <n v="49.409539510245608"/>
    <n v="33.22823875921727"/>
    <n v="53.545432476113234"/>
    <n v="74.59432933853401"/>
    <n v="41.259829218277673"/>
    <n v="43.764957385112282"/>
    <n v="50.273172092939511"/>
    <n v="54.897276813883622"/>
    <n v="44.93563266110511"/>
    <n v="51.816262937569014"/>
    <n v="41.071071628490479"/>
    <n v="41.661848746469474"/>
    <n v="62.691307691375471"/>
    <n v="53.162860457854322"/>
    <n v="1.360598520111175"/>
    <n v="1.7380423012355593"/>
    <n v="2.2322142615044385"/>
    <n v="4.4095395102456081"/>
    <n v="-2.7717612407827303"/>
    <n v="2.5454324761132341"/>
    <n v="4.5943293385340098"/>
    <n v="3.2598292182776731"/>
    <n v="1.7649573851122824"/>
    <n v="1.2731720929395109"/>
    <n v="0.89727681388362157"/>
    <n v="2.9356326611051102"/>
    <n v="3.8162629375690145"/>
    <n v="2.0710716284904791"/>
    <n v="0.66184874646947378"/>
    <n v="5.6913076913754708"/>
    <n v="-2.8371395421456782"/>
  </r>
  <r>
    <x v="378"/>
    <x v="5"/>
    <s v="Multi-Utilities"/>
    <n v="44.186981932573133"/>
    <n v="61.21967874078581"/>
    <n v="48.534448137553703"/>
    <n v="28.380365995086144"/>
    <n v="38.457499140685499"/>
    <n v="43.622447829310374"/>
    <n v="34.247548832617937"/>
    <n v="35.045793858252097"/>
    <n v="56.128626792239224"/>
    <n v="44.686071319913836"/>
    <n v="41.114864646337928"/>
    <n v="57.589654193852311"/>
    <n v="50.777321863053572"/>
    <n v="36.272287248098507"/>
    <n v="34.796733946572779"/>
    <n v="46.598539022518544"/>
    <n v="39.229828804389705"/>
    <n v="54.476982482475307"/>
    <n v="4.2196787407858096"/>
    <n v="1.5344481375537029"/>
    <n v="0.38036599508614444"/>
    <n v="1.4574991406854991"/>
    <n v="-2.3775521706896257"/>
    <n v="1.2475488326179374"/>
    <n v="3.0457938582520967"/>
    <n v="1.1286267922392241"/>
    <n v="1.686071319913836"/>
    <n v="2.1148646463379279"/>
    <n v="0.58965419385231144"/>
    <n v="2.7773218630535723"/>
    <n v="2.2722872480985075"/>
    <n v="0.79673394657277896"/>
    <n v="-1.4014609774814559"/>
    <n v="-0.77017119561029546"/>
    <n v="-0.52301751752469272"/>
  </r>
  <r>
    <x v="379"/>
    <x v="10"/>
    <s v="Oil &amp; Gas Exploration &amp; Production"/>
    <n v="62.308115780168009"/>
    <n v="59.308380258491908"/>
    <n v="69.189412309573555"/>
    <n v="66.957343483356368"/>
    <n v="56.598196439298654"/>
    <n v="86.376060640312815"/>
    <n v="78.331360784303783"/>
    <n v="48.482897192992993"/>
    <n v="74.00497837950978"/>
    <n v="43.318904967056554"/>
    <n v="30.181698182788274"/>
    <n v="71.348599715458846"/>
    <n v="69.994829229397354"/>
    <n v="60.869260992422817"/>
    <n v="68.365199354261065"/>
    <n v="70.748220516513655"/>
    <n v="61.324087622527998"/>
    <n v="43.838538194589532"/>
    <n v="4.3083802584919084"/>
    <n v="3.1894123095735551"/>
    <n v="-4.2656516643631903E-2"/>
    <n v="-3.4018035607013459"/>
    <n v="3.3760606403128151"/>
    <n v="0.33136078430378291"/>
    <n v="0.4828971929929935"/>
    <n v="3.0049783795097795"/>
    <n v="-0.6810950329434462"/>
    <n v="-0.81830181721172579"/>
    <n v="-1.651400284541154"/>
    <n v="2.9948292293973537"/>
    <n v="-1.1307390075771835"/>
    <n v="0.36519935426106542"/>
    <n v="-2.2517794834863452"/>
    <n v="1.3240876225279976"/>
    <n v="0.83853819458953183"/>
  </r>
  <r>
    <x v="380"/>
    <x v="6"/>
    <s v="Regional Banks"/>
    <n v="61.228936668628087"/>
    <n v="69.420797387359713"/>
    <n v="72.817235062807285"/>
    <n v="59.546744172721617"/>
    <n v="54.106208376170862"/>
    <n v="63.708007957448437"/>
    <n v="73.888716241468373"/>
    <n v="53.029528416891608"/>
    <n v="58.029153716404878"/>
    <n v="60.14848414359971"/>
    <n v="59.663672873773244"/>
    <n v="58.754798744476687"/>
    <n v="60.69387258009322"/>
    <n v="45.20665516898422"/>
    <n v="68.985911818441295"/>
    <n v="72.680460341727596"/>
    <n v="66.687732268645334"/>
    <n v="43.52394409566336"/>
    <n v="-6.5792026126402874"/>
    <n v="3.8172350628072849"/>
    <n v="1.5467441727216169"/>
    <n v="1.1062083761708621"/>
    <n v="5.7080079574484373"/>
    <n v="0.88871624146837291"/>
    <n v="1.0295284168916083"/>
    <n v="2.9153716404877628E-2"/>
    <n v="5.1484841435997097"/>
    <n v="0.66367287377324402"/>
    <n v="1.7547987444766875"/>
    <n v="0.69387258009322039"/>
    <n v="2.20665516898422"/>
    <n v="5.9859118184412949"/>
    <n v="0.68046034172759562"/>
    <n v="-7.312267731354666"/>
    <n v="0.52394409566336009"/>
  </r>
  <r>
    <x v="381"/>
    <x v="7"/>
    <s v="Specialty Chemicals"/>
    <n v="49.993947266893848"/>
    <n v="54.054703565674522"/>
    <n v="41.301582557913839"/>
    <n v="58.366469706523986"/>
    <n v="46.215153414570921"/>
    <n v="42.735219113192365"/>
    <n v="50.552834061934334"/>
    <n v="60.301465169056129"/>
    <n v="57.554673111399801"/>
    <n v="42.85210471633048"/>
    <n v="57.267459462562854"/>
    <n v="43.822747980780612"/>
    <n v="48.546040580209187"/>
    <n v="52.135891011335985"/>
    <n v="44.292864891514078"/>
    <n v="58.767968537053605"/>
    <n v="44.487414957256512"/>
    <n v="46.642510699886188"/>
    <n v="2.0547035656745223"/>
    <n v="3.3015825579138394"/>
    <n v="4.3664697065239864"/>
    <n v="-0.78484658542907937"/>
    <n v="1.7352191131923647"/>
    <n v="-0.44716593806566607"/>
    <n v="2.3014651690561294"/>
    <n v="2.5546731113998007"/>
    <n v="-1.14789528366952"/>
    <n v="1.2674594625628544"/>
    <n v="-0.17725201921938805"/>
    <n v="1.546040580209187"/>
    <n v="2.1358910113359855"/>
    <n v="0.29286489151407835"/>
    <n v="-1.2320314629463951"/>
    <n v="-1.5125850427434884"/>
    <n v="-2.3574893001138122"/>
  </r>
  <r>
    <x v="382"/>
    <x v="5"/>
    <s v="Electric Utilities"/>
    <n v="41.557216752047715"/>
    <n v="49.316842498017536"/>
    <n v="48.528181569437336"/>
    <n v="36.494355937459304"/>
    <n v="47.072518894859058"/>
    <n v="35.672150549487327"/>
    <n v="50.159719420135715"/>
    <n v="40.573978839131577"/>
    <n v="18.995443554226991"/>
    <n v="35.894590689066781"/>
    <n v="32.475818432851391"/>
    <n v="46.803639765963055"/>
    <n v="46.50628875206089"/>
    <n v="37.506776854484819"/>
    <n v="47.309325738459187"/>
    <n v="41.541192098762558"/>
    <n v="42.370007060870144"/>
    <n v="49.251854129537534"/>
    <n v="1.3168424980175359"/>
    <n v="1.5281815694373364"/>
    <n v="1.4943559374593036"/>
    <n v="7.2518894859058491E-2"/>
    <n v="-1.327849450512673"/>
    <n v="3.1597194201357155"/>
    <n v="1.573978839131577"/>
    <n v="-1.0045564457730087"/>
    <n v="1.8945906890667814"/>
    <n v="-1.5241815671486094"/>
    <n v="-2.1963602340369448"/>
    <n v="-4.4937112479391104"/>
    <n v="-0.49322314551518076"/>
    <n v="3.3093257384591865"/>
    <n v="-0.45880790123744219"/>
    <n v="1.3700070608701438"/>
    <n v="1.2518541295375343"/>
  </r>
  <r>
    <x v="383"/>
    <x v="6"/>
    <s v="Life &amp; Health Insurance"/>
    <n v="55.617115929132531"/>
    <n v="74.312589468376927"/>
    <n v="80.812624396056549"/>
    <n v="49.245966341270382"/>
    <n v="45.050394098806372"/>
    <n v="49.034453549546861"/>
    <n v="51.52750292773468"/>
    <n v="70.853360092299113"/>
    <n v="38.392053178229048"/>
    <n v="39.814305841869661"/>
    <n v="54.361302067167777"/>
    <n v="56.23327047714745"/>
    <n v="45.104875816614751"/>
    <n v="69.228159159226607"/>
    <n v="57.021520581636487"/>
    <n v="59.686321164042553"/>
    <n v="64.659122233387563"/>
    <n v="40.153149401840366"/>
    <n v="-3.6874105316230725"/>
    <n v="-2.1873756039434511"/>
    <n v="-0.75403365872961814"/>
    <n v="2.0503940988063718"/>
    <n v="3.0344535495468605"/>
    <n v="-2.4724970722653197"/>
    <n v="5.8533600922991127"/>
    <n v="1.3920531782290482"/>
    <n v="0.81430584186966115"/>
    <n v="3.3613020671677774"/>
    <n v="4.2332704771474496"/>
    <n v="1.1048758166147508"/>
    <n v="2.2281591592266068"/>
    <n v="3.0215205816364872"/>
    <n v="-3.3136788359574467"/>
    <n v="2.6591222333875635"/>
    <n v="3.1531494018403663"/>
  </r>
  <r>
    <x v="384"/>
    <x v="9"/>
    <s v="Personal Products"/>
    <n v="53.956712960350757"/>
    <n v="53.70573465505489"/>
    <n v="40.040665275999565"/>
    <n v="50.389752668289319"/>
    <n v="74.000406588651103"/>
    <n v="61.794305006076769"/>
    <n v="43.233834315480792"/>
    <n v="62.992084240163884"/>
    <n v="54.91628859146256"/>
    <n v="49.216016839716538"/>
    <n v="60.521355061036104"/>
    <n v="45.261502596550855"/>
    <n v="45.357636481947893"/>
    <n v="58.414377967048978"/>
    <n v="49.885182740174805"/>
    <n v="48.852312158538062"/>
    <n v="51.914357127734924"/>
    <n v="66.768308012035718"/>
    <n v="4.70573465505489"/>
    <n v="-3.9593347240004348"/>
    <n v="2.3897526682893186"/>
    <n v="5.0004065886511029"/>
    <n v="0.7943050060767689"/>
    <n v="-0.76616568451920841"/>
    <n v="-3.0079157598361164"/>
    <n v="3.9162885914625605"/>
    <n v="-0.78398316028346215"/>
    <n v="1.521355061036104"/>
    <n v="-3.7384974034491449"/>
    <n v="-0.64236351805210745"/>
    <n v="-5.5856220329510222"/>
    <n v="2.8851827401748054"/>
    <n v="-4.1476878414619378"/>
    <n v="-1.0856428722650762"/>
    <n v="1.7683080120357175"/>
  </r>
  <r>
    <x v="385"/>
    <x v="6"/>
    <s v="Property &amp; Casualty Insurance"/>
    <n v="58.710047743483237"/>
    <n v="59.325876408408647"/>
    <n v="62.561324882463389"/>
    <n v="51.052650144409874"/>
    <n v="49.549486075599745"/>
    <n v="57.377246882308569"/>
    <n v="56.823740538896622"/>
    <n v="66.239017628879495"/>
    <n v="46.902777078764139"/>
    <n v="81.057870068159048"/>
    <n v="66.371328444539813"/>
    <n v="61.45322270699991"/>
    <n v="54.301668516884902"/>
    <n v="47.902559027479505"/>
    <n v="43.873859411930908"/>
    <n v="48.181042315500008"/>
    <n v="81.639613254846324"/>
    <n v="63.457528253144112"/>
    <n v="4.3258764084086465"/>
    <n v="1.5613248824633885"/>
    <n v="-1.9473498555901259"/>
    <n v="-2.450513924400255"/>
    <n v="-2.6227531176914312"/>
    <n v="2.8237405388966224"/>
    <n v="5.2390176288794947"/>
    <n v="-3.0972229212358613"/>
    <n v="2.0578700681590476"/>
    <n v="5.3713284445398131"/>
    <n v="3.4532227069999095"/>
    <n v="2.3016685168849023"/>
    <n v="2.902559027479505"/>
    <n v="-2.1261405880690916"/>
    <n v="1.181042315500008"/>
    <n v="3.6396132548463243"/>
    <n v="2.4575282531441118"/>
  </r>
  <r>
    <x v="386"/>
    <x v="8"/>
    <s v="Industrial REITs"/>
    <n v="38.871632021934481"/>
    <n v="41.249783461114504"/>
    <n v="25.493292974185238"/>
    <n v="38.359527824462909"/>
    <n v="57.374752232842127"/>
    <n v="31.850981451032297"/>
    <n v="47.87856960773059"/>
    <n v="38.382266691229688"/>
    <n v="37.028881789988581"/>
    <n v="48.244536854539703"/>
    <n v="30.753253526620547"/>
    <n v="42.274372894504992"/>
    <n v="46.628080654100209"/>
    <n v="43.022436701415472"/>
    <n v="43.823695278037199"/>
    <n v="34.429331873570902"/>
    <n v="37.211360147975206"/>
    <n v="16.812620409535835"/>
    <n v="-1.7502165388854962"/>
    <n v="1.4932929741852377"/>
    <n v="-1.6404721755370915"/>
    <n v="4.3747522328421269"/>
    <n v="-2.1490185489677032"/>
    <n v="3.87856960773059"/>
    <n v="2.3822666912296881"/>
    <n v="-3.9711182100114186"/>
    <n v="3.2445368545397031"/>
    <n v="0.75325352662054712"/>
    <n v="-1.7256271054950076"/>
    <n v="1.6280806541002093"/>
    <n v="3.0224367014154723"/>
    <n v="0.82369527803719933"/>
    <n v="1.4293318735709022"/>
    <n v="3.2113601479752063"/>
    <n v="-1.1873795904641646"/>
  </r>
  <r>
    <x v="387"/>
    <x v="6"/>
    <s v="Life &amp; Health Insurance"/>
    <n v="60.174839878492719"/>
    <n v="64.293791655496321"/>
    <n v="66.206722684392616"/>
    <n v="39.799778592877388"/>
    <n v="58.912278364071383"/>
    <n v="50.775633218634432"/>
    <n v="75.862059166980188"/>
    <n v="76.05354208547611"/>
    <n v="48.108037856666925"/>
    <n v="78.53442046282936"/>
    <n v="50.610157437542725"/>
    <n v="57.867109256145696"/>
    <n v="72.931510208735929"/>
    <n v="56.8772814235436"/>
    <n v="44.990727144199425"/>
    <n v="51.590496005230413"/>
    <n v="71.672337546519813"/>
    <n v="57.886394825033797"/>
    <n v="4.2937916554963209"/>
    <n v="-4.7932773156073836"/>
    <n v="-4.200221407122612"/>
    <n v="-5.0877216359286166"/>
    <n v="-2.2243667813655676"/>
    <n v="3.8620591669801883"/>
    <n v="4.0535420854761099"/>
    <n v="4.1080378566669253"/>
    <n v="-0.46557953717064038"/>
    <n v="-5.3898425624572752"/>
    <n v="0.86710925614569589"/>
    <n v="0.93151020873592927"/>
    <n v="0.87728142354360017"/>
    <n v="3.9907271441994254"/>
    <n v="1.5904960052304133"/>
    <n v="-0.32766245348018685"/>
    <n v="2.886394825033797"/>
  </r>
  <r>
    <x v="388"/>
    <x v="5"/>
    <s v="Electric Utilities"/>
    <n v="71.934382535929032"/>
    <n v="55.508540862987054"/>
    <n v="54.189457171630771"/>
    <n v="64.62573332505211"/>
    <n v="83.391138017731635"/>
    <n v="91.921895388206877"/>
    <n v="71.160591349498134"/>
    <n v="62.219829788994687"/>
    <n v="86.794847697557969"/>
    <n v="64.004872000379976"/>
    <n v="71.232592387421462"/>
    <n v="88.938987386601752"/>
    <n v="49.726690669511896"/>
    <n v="80.933812996931366"/>
    <n v="85.760292377117338"/>
    <n v="38.805831510262493"/>
    <n v="95.695725674826264"/>
    <n v="77.973664506081676"/>
    <n v="-5.4914591370129457"/>
    <n v="4.1894571716307709"/>
    <n v="0.62573332505210999"/>
    <n v="-3.6088619822683654"/>
    <n v="0.92189538820687744"/>
    <n v="5.1605913494981337"/>
    <n v="-3.7801702110053128"/>
    <n v="5.7948476975579695"/>
    <n v="2.0048720003799758"/>
    <n v="2.2325923874214624"/>
    <n v="7.9389873866017524"/>
    <n v="0.7266906695118962"/>
    <n v="-2.0661870030686345"/>
    <n v="1.760292377117338"/>
    <n v="-3.1941684897375069"/>
    <n v="7.6957256748262637"/>
    <n v="5.9736645060816755"/>
  </r>
  <r>
    <x v="389"/>
    <x v="8"/>
    <s v="Specialized REITs"/>
    <n v="58.80035732856448"/>
    <n v="70.234430621521753"/>
    <n v="68.583564097515008"/>
    <n v="61.756632689448224"/>
    <n v="59.091149263248312"/>
    <n v="65.576039254874019"/>
    <n v="49.071283209241834"/>
    <n v="44.929042180663053"/>
    <n v="63.950967044020182"/>
    <n v="53.326780397671172"/>
    <n v="74.100774236412008"/>
    <n v="81.096081293809547"/>
    <n v="65.946077518281072"/>
    <n v="28.364609515270033"/>
    <n v="46.768962860070985"/>
    <n v="54.896671511012244"/>
    <n v="47.657216992861983"/>
    <n v="64.255791899674676"/>
    <n v="2.2344306215217529"/>
    <n v="4.5835640975150085"/>
    <n v="3.7566326894482245"/>
    <n v="-1.9088507367516883"/>
    <n v="2.5760392548740185"/>
    <n v="3.0712832092418338"/>
    <n v="3.9290421806630533"/>
    <n v="0.95096704402018162"/>
    <n v="0.32678039767117184"/>
    <n v="2.1007742364120077"/>
    <n v="6.0960812938095472"/>
    <n v="5.9460775182810721"/>
    <n v="-1.6353904847299674"/>
    <n v="3.7689628600709852"/>
    <n v="4.8966715110122436"/>
    <n v="3.6572169928619829"/>
    <n v="-0.74420810032532358"/>
  </r>
  <r>
    <x v="390"/>
    <x v="4"/>
    <s v="Homebuilding"/>
    <n v="37.351632915365776"/>
    <n v="24.605540331782002"/>
    <n v="31.263511282025785"/>
    <n v="47.156657534759617"/>
    <n v="40.001624085277932"/>
    <n v="43.927109516159128"/>
    <n v="40.742859626181165"/>
    <n v="26.321402346509426"/>
    <n v="44.232280821360263"/>
    <n v="31.190021517147162"/>
    <n v="36.362559899742635"/>
    <n v="43.688632551118609"/>
    <n v="37.686271514118815"/>
    <n v="43.934952978596989"/>
    <n v="42.618932587188056"/>
    <n v="42.123674131704419"/>
    <n v="23.208127158758572"/>
    <n v="35.9136016787877"/>
    <n v="-1.3944596682179977"/>
    <n v="2.2635112820257852"/>
    <n v="2.1566575347596171"/>
    <n v="1.6240852779318971E-3"/>
    <n v="0.92710951615912762"/>
    <n v="1.7428596261811649"/>
    <n v="-2.6785976534905735"/>
    <n v="2.2322808213602627"/>
    <n v="-1.8099784828528378"/>
    <n v="-1.6374401002573649"/>
    <n v="3.6886325511186087"/>
    <n v="-2.3137284858811853"/>
    <n v="2.9349529785969892"/>
    <n v="3.6189325871880555"/>
    <n v="0.12367413170441921"/>
    <n v="-1.7918728412414282"/>
    <n v="2.9136016787876997"/>
  </r>
  <r>
    <x v="391"/>
    <x v="4"/>
    <s v="Apparel, Accessories &amp; Luxury Goods"/>
    <n v="49.308500426512119"/>
    <n v="40.548869723984126"/>
    <n v="48.521505685773711"/>
    <n v="52.119007695851039"/>
    <n v="59.047844537675168"/>
    <n v="53.601886297406296"/>
    <n v="43.520413647031994"/>
    <n v="38.704049390388334"/>
    <n v="53.387746009200804"/>
    <n v="47.540349252411751"/>
    <n v="53.676958551242258"/>
    <n v="39.931659362759085"/>
    <n v="67.942942736320816"/>
    <n v="40.425545796189965"/>
    <n v="44.044488345107069"/>
    <n v="51.750627617695088"/>
    <n v="47.463995738802851"/>
    <n v="56.016616862865725"/>
    <n v="-4.4511302760158742"/>
    <n v="3.521505685773711"/>
    <n v="4.1190076958510389"/>
    <n v="3.0478445376751679"/>
    <n v="3.6018862974062955"/>
    <n v="1.5204136470319938"/>
    <n v="-3.2959506096116655"/>
    <n v="4.3877460092008036"/>
    <n v="0.54034925241175102"/>
    <n v="2.676958551242258"/>
    <n v="2.9316593627590848"/>
    <n v="0.94294273632081627"/>
    <n v="3.4255457961899651"/>
    <n v="4.4488345107069449E-2"/>
    <n v="-5.2493723823049123"/>
    <n v="3.4639957388028506"/>
    <n v="2.0166168628657246"/>
  </r>
  <r>
    <x v="392"/>
    <x v="2"/>
    <s v="Semiconductors"/>
    <n v="47.371621351382707"/>
    <n v="42.504168005915247"/>
    <n v="35.675327354238028"/>
    <n v="56.745721600016296"/>
    <n v="41.997239180419946"/>
    <n v="40.294404489659549"/>
    <n v="45.118467414816507"/>
    <n v="49.291686540323688"/>
    <n v="59.207356745436016"/>
    <n v="62.248039623128221"/>
    <n v="53.77454808098063"/>
    <n v="39.120772565890178"/>
    <n v="50.734352215790778"/>
    <n v="52.383862858975675"/>
    <n v="51.286011986566571"/>
    <n v="43.486356869407018"/>
    <n v="48.744783185801481"/>
    <n v="32.704464256140191"/>
    <n v="0.50416800591524691"/>
    <n v="1.6753273542380285"/>
    <n v="1.7457216000162958"/>
    <n v="-1.0027608195800539"/>
    <n v="-3.7055955103404514"/>
    <n v="3.1184674148165072"/>
    <n v="2.2916865403236883"/>
    <n v="0.2073567454360159"/>
    <n v="4.2480396231282214"/>
    <n v="-5.2254519190193705"/>
    <n v="3.1207725658901779"/>
    <n v="-5.2656477842092215"/>
    <n v="4.3838628589756752"/>
    <n v="-2.7139880134334291"/>
    <n v="0.48635686940701817"/>
    <n v="0.74478318580148084"/>
    <n v="-3.2955357438598085"/>
  </r>
  <r>
    <x v="393"/>
    <x v="0"/>
    <s v="Construction &amp; Engineering"/>
    <n v="67.503618493120669"/>
    <n v="69.035940878994921"/>
    <n v="60.254032822275995"/>
    <n v="72.87956643734789"/>
    <n v="81.254505565599345"/>
    <n v="54.49218021355356"/>
    <n v="70.034868768881097"/>
    <n v="90.856190526979745"/>
    <n v="76.373488268638297"/>
    <n v="53.66499774507853"/>
    <n v="85.150766599258816"/>
    <n v="75.3951272838802"/>
    <n v="79.038389448615064"/>
    <n v="48.617179618484165"/>
    <n v="53.633803131272117"/>
    <n v="59.310983181651423"/>
    <n v="56.279740185015271"/>
    <n v="61.289753707525058"/>
    <n v="1.0359408789949214"/>
    <n v="2.2540328222759953"/>
    <n v="5.87956643734789"/>
    <n v="6.2545055655993451"/>
    <n v="2.49218021355356"/>
    <n v="1.0348687688810969"/>
    <n v="7.856190526979745"/>
    <n v="2.3734882686382974"/>
    <n v="4.66499774507853"/>
    <n v="-1.8492334007411841"/>
    <n v="2.3951272838801998"/>
    <n v="5.0383894486150638"/>
    <n v="-3.3828203815158346"/>
    <n v="3.6338031312721171"/>
    <n v="2.310983181651423"/>
    <n v="4.279740185015271"/>
    <n v="1.2897537075250582"/>
  </r>
  <r>
    <x v="394"/>
    <x v="2"/>
    <s v="Semiconductors"/>
    <n v="61.24926786532113"/>
    <n v="38.252348194020392"/>
    <n v="47.404459210028527"/>
    <n v="50.006714766445818"/>
    <n v="31.663067011393171"/>
    <n v="78.729833547986502"/>
    <n v="43.49878255169439"/>
    <n v="70.012922903569475"/>
    <n v="80.552701071443451"/>
    <n v="64.756109350878802"/>
    <n v="61.99429906091774"/>
    <n v="51.32484551774661"/>
    <n v="65.600873289949376"/>
    <n v="72.957555008211585"/>
    <n v="86.612815779038911"/>
    <n v="66.820715189396736"/>
    <n v="68.150216755732401"/>
    <n v="62.899294502005404"/>
    <n v="-0.74765180597960779"/>
    <n v="-4.5955407899714729"/>
    <n v="6.7147664458175882E-3"/>
    <n v="1.6630670113931707"/>
    <n v="-0.27016645201349831"/>
    <n v="-0.50121744830560999"/>
    <n v="4.0129229035694749"/>
    <n v="-2.447298928556549"/>
    <n v="5.7561093508788019"/>
    <n v="3.99429906091774"/>
    <n v="-5.6751544822533901"/>
    <n v="-5.3991267100506235"/>
    <n v="0.95755500821158535"/>
    <n v="2.612815779038911"/>
    <n v="3.8207151893967364"/>
    <n v="3.1502167557324015"/>
    <n v="0.89929450200540373"/>
  </r>
  <r>
    <x v="395"/>
    <x v="1"/>
    <s v="Health Care Services"/>
    <n v="40.656468185544291"/>
    <n v="44.492282263415454"/>
    <n v="31.1307849856824"/>
    <n v="52.983040937970351"/>
    <n v="55.004245683288232"/>
    <n v="49.766083023842505"/>
    <n v="25.936285927963574"/>
    <n v="45.013652199946279"/>
    <n v="52.367231681372736"/>
    <n v="44.345664257279417"/>
    <n v="28.902652851832407"/>
    <n v="37.700231082224541"/>
    <n v="22.487364665790089"/>
    <n v="52.010779159867141"/>
    <n v="48.492366926415045"/>
    <n v="28.677938573999675"/>
    <n v="31.363446431116905"/>
    <n v="40.485908502246289"/>
    <n v="0.49228226341545422"/>
    <n v="-2.8692150143176001"/>
    <n v="0.98304093797035108"/>
    <n v="2.0042456832882323"/>
    <n v="1.7660830238425049"/>
    <n v="-1.0637140720364258"/>
    <n v="2.0136521999462786"/>
    <n v="2.3672316813727363"/>
    <n v="3.3456642572794166"/>
    <n v="-2.0973471481675929"/>
    <n v="-2.2997689177754594"/>
    <n v="-1.5126353342099108"/>
    <n v="4.0107791598671412"/>
    <n v="2.4923669264150448"/>
    <n v="0.6779385739996755"/>
    <n v="1.3634464311169054"/>
    <n v="1.4859085022462892"/>
  </r>
  <r>
    <x v="396"/>
    <x v="4"/>
    <s v="Apparel, Accessories &amp; Luxury Goods"/>
    <n v="62.168553386549881"/>
    <n v="81.488994815142078"/>
    <n v="73.623570347983474"/>
    <n v="39.638116541212206"/>
    <n v="47.279699877946754"/>
    <n v="69.799527153507427"/>
    <n v="73.099872807896219"/>
    <n v="53.70078565983237"/>
    <n v="64.204785567706764"/>
    <n v="75.158524113530845"/>
    <n v="44.700040870785067"/>
    <n v="67.610319039297437"/>
    <n v="61.34825832318996"/>
    <n v="57.896780677825184"/>
    <n v="67.330425491817437"/>
    <n v="61.467777029276341"/>
    <n v="46.215137095217685"/>
    <n v="72.302792159180726"/>
    <n v="6.4889948151420782"/>
    <n v="0.62357034798347399"/>
    <n v="-3.3618834587877942"/>
    <n v="1.2796998779467543"/>
    <n v="0.79952715350742665"/>
    <n v="3.0998728078962188"/>
    <n v="3.7007856598323698"/>
    <n v="-2.7952144322932355"/>
    <n v="0.15852411353084506"/>
    <n v="-3.2999591292149333"/>
    <n v="-3.3896809607025631"/>
    <n v="0.34825832318995964"/>
    <n v="1.8967806778251841"/>
    <n v="3.3304254918174365"/>
    <n v="0.46777702927634124"/>
    <n v="0.21513709521768476"/>
    <n v="4.3027921591807257"/>
  </r>
  <r>
    <x v="397"/>
    <x v="6"/>
    <s v="Investment Banking &amp; Brokerage"/>
    <n v="48.31542438025938"/>
    <n v="54.044404777376712"/>
    <n v="41.474587122006007"/>
    <n v="41.093390003092424"/>
    <n v="33.478122010169159"/>
    <n v="50.826256668503895"/>
    <n v="55.699554502415609"/>
    <n v="51.781713757544438"/>
    <n v="49.318645042484803"/>
    <n v="51.490787685323284"/>
    <n v="53.073999826969185"/>
    <n v="47.099370306129941"/>
    <n v="52.415613886621628"/>
    <n v="53.197055038511408"/>
    <n v="54.331194960895402"/>
    <n v="29.172720037608332"/>
    <n v="57.335954422715922"/>
    <n v="45.528844416041451"/>
    <n v="4.0444047773767124"/>
    <n v="-3.5254128779939933"/>
    <n v="2.0933900030924235"/>
    <n v="0.47812201016915878"/>
    <n v="1.8262566685038948"/>
    <n v="2.6995545024156087"/>
    <n v="3.7817137575444377"/>
    <n v="1.3186450424848033"/>
    <n v="3.4907876853232835"/>
    <n v="1.0739998269691853"/>
    <n v="3.0993703061299414"/>
    <n v="0.41561388662162813"/>
    <n v="1.197055038511408"/>
    <n v="3.3311949608954023"/>
    <n v="2.1727200376083324"/>
    <n v="2.3359544227159219"/>
    <n v="3.5288444160414514"/>
  </r>
  <r>
    <x v="398"/>
    <x v="0"/>
    <s v="Aerospace &amp; Defense"/>
    <n v="67.14969350934048"/>
    <n v="59.825648591738634"/>
    <n v="70.704067315325076"/>
    <n v="58.820793162971356"/>
    <n v="78.459984433724841"/>
    <n v="64.279487318004186"/>
    <n v="64.291298653020689"/>
    <n v="74.584449754380231"/>
    <n v="55.573390473723762"/>
    <n v="64.415812390473306"/>
    <n v="53.706541441740796"/>
    <n v="81.114431245828129"/>
    <n v="90.512981932868627"/>
    <n v="54.467838246386101"/>
    <n v="61.187181953654019"/>
    <n v="71.950706857665821"/>
    <n v="81.399323226352223"/>
    <n v="56.250852660930391"/>
    <n v="0.82564859173863425"/>
    <n v="-0.29593268467492351"/>
    <n v="4.8207931629713556"/>
    <n v="-6.5400155662751587"/>
    <n v="-1.7205126819958139"/>
    <n v="-3.7087013469793106"/>
    <n v="3.5844497543802305"/>
    <n v="1.5733904737237623"/>
    <n v="2.415812390473306"/>
    <n v="-3.2934585582592035"/>
    <n v="3.1144312458281291"/>
    <n v="2.5129819328686267"/>
    <n v="1.4678382463861013"/>
    <n v="4.1871819536540187"/>
    <n v="5.9507068576658213"/>
    <n v="5.3993232263522231"/>
    <n v="4.2508526609303914"/>
  </r>
  <r>
    <x v="399"/>
    <x v="8"/>
    <s v="Retail REITs"/>
    <n v="58.973291341725918"/>
    <n v="66.583523778554977"/>
    <n v="41.999792629110303"/>
    <n v="62.454150392547717"/>
    <n v="45.133969632398589"/>
    <n v="71.632606843173278"/>
    <n v="52.62705445328767"/>
    <n v="71.088253185499013"/>
    <n v="40.70624770735882"/>
    <n v="50.403736680867759"/>
    <n v="42.862520707864462"/>
    <n v="80.955938854207034"/>
    <n v="51.08984294513251"/>
    <n v="69.654267867030001"/>
    <n v="65.199786289795171"/>
    <n v="61.272945185654621"/>
    <n v="58.05586009983756"/>
    <n v="70.825455557021201"/>
    <n v="3.5835237785549765"/>
    <n v="2.9997926291103028"/>
    <n v="1.4541503925477173"/>
    <n v="1.1339696323985891"/>
    <n v="-4.3673931568267221"/>
    <n v="4.6270544532876698"/>
    <n v="6.0882531854990134"/>
    <n v="1.7062477073588198"/>
    <n v="-5.5962633191322411"/>
    <n v="0.86252070786446211"/>
    <n v="-1.0440611457929663"/>
    <n v="-1.91015705486749"/>
    <n v="-3.3457321329699994"/>
    <n v="2.1997862897951705"/>
    <n v="-0.72705481434537944"/>
    <n v="4.0558600998375596"/>
    <n v="5.8254555570212005"/>
  </r>
  <r>
    <x v="400"/>
    <x v="8"/>
    <s v="Retail REITs"/>
    <n v="58.635023547531546"/>
    <n v="68.155113066885875"/>
    <n v="60.404082815497411"/>
    <n v="58.54558251843487"/>
    <n v="50.476993150609381"/>
    <n v="63.941663801460159"/>
    <n v="58.966242077010968"/>
    <n v="52.153822116470515"/>
    <n v="63.225037987674668"/>
    <n v="70.818990307981693"/>
    <n v="74.20509465327379"/>
    <n v="54.115417717046547"/>
    <n v="43.082720227594528"/>
    <n v="65.67135007989927"/>
    <n v="34.71598734461864"/>
    <n v="48.198904702290903"/>
    <n v="59.173888525809161"/>
    <n v="70.944509215477808"/>
    <n v="5.1551130668858747"/>
    <n v="3.4040828154974108"/>
    <n v="-6.4544174815651303"/>
    <n v="1.4769931506093812"/>
    <n v="-7.0583361985398412"/>
    <n v="2.9662420770109676"/>
    <n v="-2.8461778835294851"/>
    <n v="-4.7749620123253322"/>
    <n v="1.8189903079816929"/>
    <n v="5.2050946532737896"/>
    <n v="1.1154177170465474"/>
    <n v="8.2720227594528239E-2"/>
    <n v="5.6713500798992698"/>
    <n v="0.71598734461863955"/>
    <n v="0.1989047022909034"/>
    <n v="-1.8261114741908386"/>
    <n v="3.9445092154778081"/>
  </r>
  <r>
    <x v="401"/>
    <x v="1"/>
    <s v="Biotechnology"/>
    <n v="52.52675614985894"/>
    <n v="31.246212828988284"/>
    <n v="61.206106106803951"/>
    <n v="61.531988873236706"/>
    <n v="51.299485047170265"/>
    <n v="57.88896515556759"/>
    <n v="44.755118759688834"/>
    <n v="58.766324420023359"/>
    <n v="46.608872496467548"/>
    <n v="42.921672154859017"/>
    <n v="52.794854661405822"/>
    <n v="71.471095586033655"/>
    <n v="59.671174609088673"/>
    <n v="37.216736229397931"/>
    <n v="70.13737867461063"/>
    <n v="45.007680251058261"/>
    <n v="51.197995618921539"/>
    <n v="49.233193074279676"/>
    <n v="1.2462128289882841"/>
    <n v="-2.7938938931960493"/>
    <n v="0.53198887323670618"/>
    <n v="2.2994850471702648"/>
    <n v="2.8889651555675897"/>
    <n v="-1.244881240311166"/>
    <n v="-0.23367557997664079"/>
    <n v="-0.39112750353245218"/>
    <n v="1.9216721548590172"/>
    <n v="1.7948546614058216"/>
    <n v="4.4710955860336554"/>
    <n v="2.6711746090886734"/>
    <n v="-3.7832637706020691"/>
    <n v="5.1373786746106305"/>
    <n v="1.007680251058261"/>
    <n v="-4.8020043810784614"/>
    <n v="-1.7668069257203243"/>
  </r>
  <r>
    <x v="402"/>
    <x v="6"/>
    <s v="Regional Banks"/>
    <n v="54.010051100031582"/>
    <n v="56.148611657086114"/>
    <n v="49.838204264779797"/>
    <n v="71.214008322530248"/>
    <n v="46.202133098650521"/>
    <n v="51.237421957967648"/>
    <n v="66.563320894095199"/>
    <n v="60.743328055405776"/>
    <n v="48.104494845018131"/>
    <n v="53.849779276701824"/>
    <n v="51.453018512653358"/>
    <n v="51.196004584460937"/>
    <n v="48.715881958167238"/>
    <n v="59.385359647285128"/>
    <n v="56.569718595254464"/>
    <n v="44.310806539955415"/>
    <n v="58.394266566352066"/>
    <n v="44.244509924173094"/>
    <n v="3.1486116570861142"/>
    <n v="2.8382042647797974"/>
    <n v="5.2140083225302476"/>
    <n v="-3.7978669013494795"/>
    <n v="-3.7625780420323522"/>
    <n v="0.56332089409519881"/>
    <n v="3.743328055405776"/>
    <n v="-4.8955051549818691"/>
    <n v="-2.150220723298176"/>
    <n v="0.45301851265335813"/>
    <n v="0.19600458446093683"/>
    <n v="-0.28411804183276246"/>
    <n v="1.3853596472851279"/>
    <n v="-1.4302814047455357"/>
    <n v="-4.689193460044585"/>
    <n v="4.3942665663520657"/>
    <n v="0.24450992417309436"/>
  </r>
  <r>
    <x v="403"/>
    <x v="0"/>
    <s v="Environmental &amp; Facilities Services"/>
    <n v="41.858964987141178"/>
    <n v="50.103392208376867"/>
    <n v="32.195154667395471"/>
    <n v="22.950995237114924"/>
    <n v="55.923763667769506"/>
    <n v="44.507762613734457"/>
    <n v="47.650055902155579"/>
    <n v="35.348053020014035"/>
    <n v="45.631728902579795"/>
    <n v="42.092256749650296"/>
    <n v="33.947953388965544"/>
    <n v="29.154970492355339"/>
    <n v="50.573090133495924"/>
    <n v="48.345101645369901"/>
    <n v="44.966063595469173"/>
    <n v="37.539185536992441"/>
    <n v="36.216676196993127"/>
    <n v="54.456200822967347"/>
    <n v="4.1033922083768672"/>
    <n v="-0.80484533260452906"/>
    <n v="0.95099523711492395"/>
    <n v="-3.0762363322304935"/>
    <n v="0.50776261373445664"/>
    <n v="2.6500559021555787"/>
    <n v="-3.651946979985965"/>
    <n v="0.63172890257979475"/>
    <n v="2.0922567496502964"/>
    <n v="-1.0520466110344557"/>
    <n v="-2.8450295076446608"/>
    <n v="-0.42690986650407581"/>
    <n v="-1.6548983546300988"/>
    <n v="-3.3936404530827247E-2"/>
    <n v="2.5391855369924414"/>
    <n v="-1.7833238030068728"/>
    <n v="1.4562008229673467"/>
  </r>
  <r>
    <x v="404"/>
    <x v="1"/>
    <s v="Health Care Equipment"/>
    <n v="57.181954933816968"/>
    <n v="80.993533563468333"/>
    <n v="69.343630774274004"/>
    <n v="57.890795436614304"/>
    <n v="68.221956345655542"/>
    <n v="42.024503107833873"/>
    <n v="49.649827665332211"/>
    <n v="38.471948663854207"/>
    <n v="31.796465782259709"/>
    <n v="51.261883525184373"/>
    <n v="70.915531123944845"/>
    <n v="30.803329600504796"/>
    <n v="61.438471249146538"/>
    <n v="46.960584930235406"/>
    <n v="63.414490387751073"/>
    <n v="74.167136780000831"/>
    <n v="50.221275629609998"/>
    <n v="84.517869309218369"/>
    <n v="5.9935335634683327"/>
    <n v="1.3436307742740041"/>
    <n v="-4.1092045633856955"/>
    <n v="5.221956345655542"/>
    <n v="-3.9754968921661273"/>
    <n v="-3.3501723346677892"/>
    <n v="0.47194866385420653"/>
    <n v="-0.20353421774029101"/>
    <n v="1.2618835251843734"/>
    <n v="-5.0844688760551549"/>
    <n v="-2.1966703994952042"/>
    <n v="-5.5615287508534621"/>
    <n v="1.9605849302354059"/>
    <n v="3.4144903877510728"/>
    <n v="6.1671367800008312"/>
    <n v="-2.7787243703900018"/>
    <n v="1.5178693092183693"/>
  </r>
  <r>
    <x v="405"/>
    <x v="0"/>
    <s v="Human Resource &amp; Employment Services"/>
    <n v="36.034482516939399"/>
    <n v="25.406527055532401"/>
    <n v="34.769018268020254"/>
    <n v="48.202452090272992"/>
    <n v="41.115286950970017"/>
    <n v="32.485058598353625"/>
    <n v="47.760410441864771"/>
    <n v="20.409490788394027"/>
    <n v="47.263947747396962"/>
    <n v="38.893247075426764"/>
    <n v="37.771666158074716"/>
    <n v="36.092905679091196"/>
    <n v="36.488326620130834"/>
    <n v="31.186444287783644"/>
    <n v="34.926855201122841"/>
    <n v="26.487766315500135"/>
    <n v="32.868935565123039"/>
    <n v="40.457863944911701"/>
    <n v="0.40652705553240054"/>
    <n v="-0.23098173197974603"/>
    <n v="-0.79754790972700818"/>
    <n v="1.1152869509700167"/>
    <n v="2.4850585983536249"/>
    <n v="3.7604104418647708"/>
    <n v="-0.59050921160597269"/>
    <n v="1.263947747396962"/>
    <n v="-4.1067529245732359"/>
    <n v="-1.2283338419252843"/>
    <n v="9.2905679091195736E-2"/>
    <n v="0.4883266201308345"/>
    <n v="-2.8135557122163561"/>
    <n v="-7.3144798877159189E-2"/>
    <n v="0.48776631550013505"/>
    <n v="1.8689355651230386"/>
    <n v="0.45786394491170057"/>
  </r>
  <r>
    <x v="406"/>
    <x v="0"/>
    <s v="Electrical Components &amp; Equipment"/>
    <n v="60.486076436742515"/>
    <n v="68.303533704913974"/>
    <n v="51.154670079807218"/>
    <n v="44.048495204786711"/>
    <n v="74.603264568301995"/>
    <n v="54.565225572713956"/>
    <n v="46.260678713137061"/>
    <n v="76.878819537433017"/>
    <n v="47.976566850689849"/>
    <n v="65.507662949591577"/>
    <n v="82.719540794592888"/>
    <n v="63.862710428185302"/>
    <n v="77.068659310148021"/>
    <n v="76.408428411314333"/>
    <n v="59.690994498822832"/>
    <n v="64.374959086629602"/>
    <n v="36.842516685862314"/>
    <n v="37.996573027692008"/>
    <n v="4.3035337049139741"/>
    <n v="1.154670079807218"/>
    <n v="-1.9515047952132889"/>
    <n v="-1.396735431698005"/>
    <n v="-5.4347744272860439"/>
    <n v="-4.7393212868629391"/>
    <n v="1.8788195374330172"/>
    <n v="-5.0234331493101507"/>
    <n v="0.50766294959157676"/>
    <n v="4.7195407945928878"/>
    <n v="-4.1372895718146978"/>
    <n v="-1.9313406898519787"/>
    <n v="5.4084284113143326"/>
    <n v="0.69099449882283182"/>
    <n v="4.3749590866296018"/>
    <n v="0.84251668586231432"/>
    <n v="-3.0034269723079916"/>
  </r>
  <r>
    <x v="407"/>
    <x v="0"/>
    <s v="Environmental &amp; Facilities Services"/>
    <n v="42.078910107571694"/>
    <n v="39.897414809656354"/>
    <n v="52.935798539074419"/>
    <n v="29.189026410795364"/>
    <n v="41.356959653151527"/>
    <n v="49.437544150500713"/>
    <n v="56.445148119803747"/>
    <n v="36.000338205859045"/>
    <n v="49.063685779164118"/>
    <n v="47.64143465567836"/>
    <n v="31.46398350366125"/>
    <n v="24.626959825334172"/>
    <n v="26.383310233571876"/>
    <n v="40.626313298077733"/>
    <n v="42.894907788902387"/>
    <n v="44.038965326609308"/>
    <n v="59.268750759100975"/>
    <n v="44.070930769777405"/>
    <n v="-3.1025851903436461"/>
    <n v="2.935798539074419"/>
    <n v="1.1890264107953641"/>
    <n v="-2.6430403468484727"/>
    <n v="0.43754415050071316"/>
    <n v="3.445148119803747"/>
    <n v="3.3820585904464906E-4"/>
    <n v="-1.9363142208358823"/>
    <n v="1.6414346556783599"/>
    <n v="1.4639835036612503"/>
    <n v="-0.37304017466582806"/>
    <n v="0.38331023357187632"/>
    <n v="3.6263132980777328"/>
    <n v="1.8949077889023869"/>
    <n v="-2.9610346733906923"/>
    <n v="3.2687507591009748"/>
    <n v="3.0709307697774051"/>
  </r>
  <r>
    <x v="408"/>
    <x v="0"/>
    <s v="Industrial Conglomerates"/>
    <n v="45.536404987993897"/>
    <n v="52.992262675169954"/>
    <n v="38.155212225765453"/>
    <n v="63.870951293204271"/>
    <n v="41.726253190222394"/>
    <n v="38.708922639443813"/>
    <n v="51.792137222875702"/>
    <n v="41.29602834134522"/>
    <n v="38.917733936119774"/>
    <n v="32.361094800001794"/>
    <n v="41.999537022307081"/>
    <n v="44.010036870597382"/>
    <n v="32.507239887307072"/>
    <n v="60.006247473545642"/>
    <n v="35.169668484047818"/>
    <n v="53.519592161520698"/>
    <n v="53.320446483820191"/>
    <n v="53.765520088602038"/>
    <n v="3.9922626751699539"/>
    <n v="-1.8447877742345469"/>
    <n v="4.8709512932042713"/>
    <n v="-0.2737468097776059"/>
    <n v="1.7089226394438128"/>
    <n v="-2.2078627771242978"/>
    <n v="0.29602834134522027"/>
    <n v="-4.0822660638802262"/>
    <n v="0.36109480000179417"/>
    <n v="-2.0004629776929193"/>
    <n v="3.0100368705973821"/>
    <n v="0.50723988730707248"/>
    <n v="5.0062474735456419"/>
    <n v="-3.8303315159521816"/>
    <n v="3.5195921615206984"/>
    <n v="4.3204464838201915"/>
    <n v="-5.2344799113979619"/>
  </r>
  <r>
    <x v="409"/>
    <x v="4"/>
    <s v="Apparel Retail"/>
    <n v="49.758418301261855"/>
    <n v="50.028342425971466"/>
    <n v="50.139122610177601"/>
    <n v="48.731692141821092"/>
    <n v="48.069637673558766"/>
    <n v="43.910544779810749"/>
    <n v="42.457491164886406"/>
    <n v="38.887840153577073"/>
    <n v="55.013540514680656"/>
    <n v="56.614973631485533"/>
    <n v="66.176560224303188"/>
    <n v="53.960524234444854"/>
    <n v="43.328615518185401"/>
    <n v="46.116123332796555"/>
    <n v="47.104758479610503"/>
    <n v="52.73620097505443"/>
    <n v="52.010802926830259"/>
    <n v="50.606340334256977"/>
    <n v="2.0283424259714664"/>
    <n v="3.1391226101776013"/>
    <n v="3.7316921418210924"/>
    <n v="-3.9303623264412337"/>
    <n v="-1.0894552201892509"/>
    <n v="2.457491164886406"/>
    <n v="-3.1121598464229265"/>
    <n v="4.0135405146806562"/>
    <n v="0.61497363148553319"/>
    <n v="-0.82343977569681215"/>
    <n v="2.9605242344448541"/>
    <n v="-1.6713844818145986"/>
    <n v="4.1161233327965547"/>
    <n v="2.1047584796105028"/>
    <n v="3.7362009750544303"/>
    <n v="-0.98919707316974126"/>
    <n v="-2.3936596657430229"/>
  </r>
  <r>
    <x v="410"/>
    <x v="4"/>
    <s v="Hotels, Resorts &amp; Cruise Lines"/>
    <n v="45.278796129073072"/>
    <n v="41.664723103485443"/>
    <n v="40.555356556681517"/>
    <n v="35.626761167779918"/>
    <n v="67.263563052834598"/>
    <n v="41.521632797848952"/>
    <n v="37.285403574858314"/>
    <n v="44.505968874802626"/>
    <n v="25.234029056191311"/>
    <n v="36.762686565901888"/>
    <n v="57.13862609873722"/>
    <n v="39.900602442614577"/>
    <n v="58.752138772293847"/>
    <n v="46.400283089311174"/>
    <n v="55.547252457257777"/>
    <n v="50.407548928931242"/>
    <n v="45.510432181687257"/>
    <n v="45.662525473024537"/>
    <n v="0.66472310348544283"/>
    <n v="-4.4446434433184834"/>
    <n v="-0.37323883222008192"/>
    <n v="3.2635630528345985"/>
    <n v="0.52163279784895167"/>
    <n v="-1.7145964251416856"/>
    <n v="-0.49403112519737391"/>
    <n v="1.2340290561913108"/>
    <n v="-3.2373134340981125"/>
    <n v="2.1386260987372196"/>
    <n v="-9.9397557385422886E-2"/>
    <n v="2.7521387722938471"/>
    <n v="0.40028308931117351"/>
    <n v="3.5472524572577768"/>
    <n v="4.4075489289312415"/>
    <n v="-4.489567818312743"/>
    <n v="3.6625254730245373"/>
  </r>
  <r>
    <x v="411"/>
    <x v="2"/>
    <s v="Application Software"/>
    <n v="62.190991913730919"/>
    <n v="83.605216603418299"/>
    <n v="54.462246038289358"/>
    <n v="59.593412353889782"/>
    <n v="68.643522785596474"/>
    <n v="64.836798723614081"/>
    <n v="67.909639632672338"/>
    <n v="76.573925940458167"/>
    <n v="56.710929910867236"/>
    <n v="49.732603860555159"/>
    <n v="59.345495104334368"/>
    <n v="52.188315471327414"/>
    <n v="53.643228532376412"/>
    <n v="61.13092969148645"/>
    <n v="48.672414955753545"/>
    <n v="79.204426048137819"/>
    <n v="47.935487409046701"/>
    <n v="73.05826947160196"/>
    <n v="2.6052166034182989"/>
    <n v="-4.5377539617106422"/>
    <n v="3.5934123538897822"/>
    <n v="2.643522785596474"/>
    <n v="4.8367987236140806"/>
    <n v="-1.0903603673276621"/>
    <n v="4.5739259404581674"/>
    <n v="0.710929910867236"/>
    <n v="1.7326038605551588"/>
    <n v="-5.6545048956656316"/>
    <n v="0.18831547132741377"/>
    <n v="4.643228532376412"/>
    <n v="-2.8690703085135496"/>
    <n v="1.6724149557535455"/>
    <n v="0.20442604813781884"/>
    <n v="-5.0645125909532993"/>
    <n v="5.8269471601960277E-2"/>
  </r>
  <r>
    <x v="412"/>
    <x v="8"/>
    <s v="Specialized REITs"/>
    <n v="40.439575348848976"/>
    <n v="44.680967244690088"/>
    <n v="47.643073790490376"/>
    <n v="44.008226858920281"/>
    <n v="18.159296719942539"/>
    <n v="28.200764966904032"/>
    <n v="25.199487878858527"/>
    <n v="45.313851481997013"/>
    <n v="38.21438836163756"/>
    <n v="47.93249105523514"/>
    <n v="43.063110663911672"/>
    <n v="35.480792218535619"/>
    <n v="41.252155710452122"/>
    <n v="50.59136642140593"/>
    <n v="39.261081640618087"/>
    <n v="43.590311787266053"/>
    <n v="43.975454555963694"/>
    <n v="50.905959573603759"/>
    <n v="0.68096724469008763"/>
    <n v="2.6430737904903765"/>
    <n v="-0.99177314107971881"/>
    <n v="-0.8407032800574612"/>
    <n v="0.20076496690403189"/>
    <n v="1.1994878788585268"/>
    <n v="1.3138514819970126"/>
    <n v="0.21438836163756037"/>
    <n v="-2.0675089447648602"/>
    <n v="6.3110663911672304E-2"/>
    <n v="-3.519207781464381"/>
    <n v="3.2521557104521222"/>
    <n v="1.5913664214059295"/>
    <n v="2.2610816406180874"/>
    <n v="-3.409688212733947"/>
    <n v="0.97545455596369379"/>
    <n v="3.9059595736037593"/>
  </r>
  <r>
    <x v="413"/>
    <x v="10"/>
    <s v="Oil &amp; Gas Equipment &amp; Services"/>
    <n v="46.417910108868391"/>
    <n v="39.913793503904515"/>
    <n v="44.176618323384062"/>
    <n v="24.841577423609575"/>
    <n v="40.236828911328885"/>
    <n v="46.513718152430734"/>
    <n v="46.404798202054437"/>
    <n v="49.993497959801509"/>
    <n v="56.836127932351964"/>
    <n v="44.241455320822539"/>
    <n v="57.15489659523351"/>
    <n v="49.810090585712693"/>
    <n v="49.499668117576917"/>
    <n v="38.6675068962954"/>
    <n v="57.230320233491419"/>
    <n v="46.227519760505359"/>
    <n v="51.127214255096462"/>
    <n v="46.228839677162547"/>
    <n v="0.91379350390451464"/>
    <n v="3.1766183233840621"/>
    <n v="-2.158422576390425"/>
    <n v="3.2368289113288853"/>
    <n v="-4.4862818475692663"/>
    <n v="1.4047982020544367"/>
    <n v="-4.006502040198491"/>
    <n v="-3.1638720676480361"/>
    <n v="2.2414553208225385"/>
    <n v="-2.8451034047664905"/>
    <n v="0.81009058571269321"/>
    <n v="-3.5003318824230831"/>
    <n v="2.6675068962954001"/>
    <n v="3.2303202334914189"/>
    <n v="0.22751976050535916"/>
    <n v="2.1272142550964617"/>
    <n v="2.2288396771625472"/>
  </r>
  <r>
    <x v="414"/>
    <x v="2"/>
    <s v="Technology Hardware, Storage &amp; Peripherals"/>
    <n v="42.388541568192188"/>
    <n v="42.336507903673514"/>
    <n v="53.111504097324314"/>
    <n v="33.054983061136248"/>
    <n v="50.155245140072552"/>
    <n v="31.559735871023936"/>
    <n v="38.797184068725912"/>
    <n v="45.887169149147844"/>
    <n v="31.833448875036598"/>
    <n v="45.176690427863278"/>
    <n v="41.346271518815811"/>
    <n v="41.407208093537172"/>
    <n v="43.489984455241071"/>
    <n v="49.257896769520286"/>
    <n v="40.320159873330979"/>
    <n v="37.384040169224477"/>
    <n v="59.782822859683534"/>
    <n v="35.704354325909677"/>
    <n v="-2.6634920963264861"/>
    <n v="2.111504097324314"/>
    <n v="2.0549830611362481"/>
    <n v="3.1552451400725516"/>
    <n v="-3.4402641289760645"/>
    <n v="-4.2028159312740883"/>
    <n v="0.88716914914784439"/>
    <n v="1.8334488750365985"/>
    <n v="0.17669042786327793"/>
    <n v="1.3462715188158114"/>
    <n v="-0.59279190646282842"/>
    <n v="1.4899844552410713"/>
    <n v="3.2578967695202863"/>
    <n v="-0.67984012666902061"/>
    <n v="3.3840401692244768"/>
    <n v="-2.2171771403164655"/>
    <n v="2.7043543259096765"/>
  </r>
  <r>
    <x v="415"/>
    <x v="7"/>
    <s v="Paper Packaging"/>
    <n v="57.948994769229692"/>
    <n v="56.875283599062158"/>
    <n v="63.730939201533005"/>
    <n v="68.08152488596042"/>
    <n v="39.555285620217283"/>
    <n v="53.871900965044034"/>
    <n v="57.109012388413127"/>
    <n v="89.295283549124889"/>
    <n v="52.773023723577715"/>
    <n v="54.471479800326854"/>
    <n v="46.91322585442137"/>
    <n v="65.353585518546694"/>
    <n v="66.114431191761682"/>
    <n v="60.636558532365825"/>
    <n v="34.540258985629471"/>
    <n v="57.366424635127188"/>
    <n v="59.23284499108113"/>
    <n v="59.211847634711908"/>
    <n v="-4.1247164009378423"/>
    <n v="4.7309392015330047"/>
    <n v="8.1524885960419624E-2"/>
    <n v="-0.44471437978271666"/>
    <n v="4.8719009650440341"/>
    <n v="2.1090123884131273"/>
    <n v="4.2952835491248891"/>
    <n v="1.7730237235777153"/>
    <n v="-0.5285201996731459"/>
    <n v="0.91322585442136983"/>
    <n v="5.3535855185466943"/>
    <n v="1.1144311917616818"/>
    <n v="4.6365585323658252"/>
    <n v="0.54025898562947106"/>
    <n v="1.3664246351271885"/>
    <n v="-3.7671550089188699"/>
    <n v="4.2118476347119085"/>
  </r>
  <r>
    <x v="416"/>
    <x v="5"/>
    <s v="Multi-Utilities"/>
    <n v="38.840102126827091"/>
    <n v="40.374271692656556"/>
    <n v="41.259185846069897"/>
    <n v="28.537205470499298"/>
    <n v="31.721934244249663"/>
    <n v="38.892683456063345"/>
    <n v="44.479057566857172"/>
    <n v="53.739942502707237"/>
    <n v="42.10085866147255"/>
    <n v="31.569861421997942"/>
    <n v="36.445300376870655"/>
    <n v="44.449707381236145"/>
    <n v="34.467812111425893"/>
    <n v="33.569377972145908"/>
    <n v="32.970580154106109"/>
    <n v="52.277037260171966"/>
    <n v="35.546717085246698"/>
    <n v="37.880202952283653"/>
    <n v="3.3742716926565564"/>
    <n v="3.2591858460698973"/>
    <n v="-1.4627945295007017"/>
    <n v="2.7219342442496632"/>
    <n v="-4.1073165439366548"/>
    <n v="-0.52094243314282807"/>
    <n v="4.7399425027072368"/>
    <n v="1.1008586614725502"/>
    <n v="1.5698614219979419"/>
    <n v="2.4453003768706552"/>
    <n v="-0.55029261876385505"/>
    <n v="1.4678121114258929"/>
    <n v="-3.430622027854092"/>
    <n v="2.9705801541061092"/>
    <n v="3.2770372601719657"/>
    <n v="-1.4532829147533022"/>
    <n v="2.8802029522836534"/>
  </r>
  <r>
    <x v="417"/>
    <x v="7"/>
    <s v="Specialty Chemicals"/>
    <n v="48.228694007222927"/>
    <n v="51.042142647174806"/>
    <n v="29.154165854919668"/>
    <n v="32.78934840256175"/>
    <n v="44.686886047560066"/>
    <n v="59.979004959547865"/>
    <n v="53.376822891062055"/>
    <n v="60.343769845752369"/>
    <n v="39.209366511192037"/>
    <n v="41.138232960184133"/>
    <n v="35.55901342053351"/>
    <n v="66.560599796172184"/>
    <n v="60.344927856909798"/>
    <n v="48.169382667077656"/>
    <n v="49.364699526269796"/>
    <n v="61.53211432068651"/>
    <n v="39.200384156820206"/>
    <n v="47.436936258365286"/>
    <n v="3.0421426471748063"/>
    <n v="2.1541658549196683"/>
    <n v="-1.2106515974382503"/>
    <n v="-4.3131139524399345"/>
    <n v="1.9790049595478649"/>
    <n v="0.37682289106205502"/>
    <n v="5.3437698457523695"/>
    <n v="-2.7906334888079627"/>
    <n v="3.1382329601841334"/>
    <n v="-3.4409865794664896"/>
    <n v="3.560599796172184"/>
    <n v="5.3449278569097984"/>
    <n v="2.1693826670776559"/>
    <n v="2.3646995262697956"/>
    <n v="3.5321143206865102"/>
    <n v="1.2003841568202063"/>
    <n v="3.4369362583652858"/>
  </r>
  <r>
    <x v="418"/>
    <x v="8"/>
    <s v="Retail REITs"/>
    <n v="67.953333850740066"/>
    <n v="40.108878528240169"/>
    <n v="73.143534574473975"/>
    <n v="81.505043998147116"/>
    <n v="66.361295580784443"/>
    <n v="43.212548538920927"/>
    <n v="84.533552954093267"/>
    <n v="68.989838230280611"/>
    <n v="82.456323017746357"/>
    <n v="79.504744585680811"/>
    <n v="84.064252830428316"/>
    <n v="79.036766964321373"/>
    <n v="67.377214076728833"/>
    <n v="88.417319974258305"/>
    <n v="55.521937185581692"/>
    <n v="68.224670174917236"/>
    <n v="49.21232702713354"/>
    <n v="43.536427220844274"/>
    <n v="3.1088785282401687"/>
    <n v="6.1435345744739749"/>
    <n v="4.5050439981471158"/>
    <n v="3.3612955807844429"/>
    <n v="3.2125485389209274"/>
    <n v="5.5335529540932669"/>
    <n v="-3.0101617697193888"/>
    <n v="6.4563230177463566"/>
    <n v="2.504744585680811"/>
    <n v="5.0642528304283161"/>
    <n v="6.0367669643213731"/>
    <n v="2.3772140767288334"/>
    <n v="6.4173199742583051"/>
    <n v="1.5219371855816917"/>
    <n v="3.224670174917236"/>
    <n v="2.21232702713354"/>
    <n v="-4.4635727791557258"/>
  </r>
  <r>
    <x v="419"/>
    <x v="2"/>
    <s v="Semiconductors"/>
    <n v="56.466944137638933"/>
    <n v="71.139748461436866"/>
    <n v="49.645335862737241"/>
    <n v="62.465994644174295"/>
    <n v="62.311350190359271"/>
    <n v="85.490424180171289"/>
    <n v="45.606802240038832"/>
    <n v="25.750778360117376"/>
    <n v="52.800347404644668"/>
    <n v="59.15315388876872"/>
    <n v="49.982068258023425"/>
    <n v="75.611657266939105"/>
    <n v="59.380214290543421"/>
    <n v="59.965123891186352"/>
    <n v="58.02502685244945"/>
    <n v="49.652458993892289"/>
    <n v="40.668842416448584"/>
    <n v="52.288723137930646"/>
    <n v="-6.8602515385631335"/>
    <n v="1.645335862737241"/>
    <n v="5.4659946441742946"/>
    <n v="0.31135019035927058"/>
    <n v="7.4904241801712885"/>
    <n v="2.6068022400388315"/>
    <n v="-2.2492216398826237"/>
    <n v="3.8003474046446684"/>
    <n v="-4.8468461112312795"/>
    <n v="2.9820682580234248"/>
    <n v="2.6116572669391047"/>
    <n v="5.3802142905434209"/>
    <n v="2.9651238911863516"/>
    <n v="-4.9749731475505499"/>
    <n v="-4.3475410061077113"/>
    <n v="-4.3311575835514162"/>
    <n v="-5.7112768620693544"/>
  </r>
  <r>
    <x v="420"/>
    <x v="8"/>
    <s v="Office REITs"/>
    <n v="55.306419502075961"/>
    <n v="68.677337160629918"/>
    <n v="53.448050762378685"/>
    <n v="56.602918277708774"/>
    <n v="50.483317399710259"/>
    <n v="44.938757934998549"/>
    <n v="60.769622064374538"/>
    <n v="53.608252780742248"/>
    <n v="56.011238526089265"/>
    <n v="61.834036148334334"/>
    <n v="46.750532982548997"/>
    <n v="37.496597774020842"/>
    <n v="49.25352919964859"/>
    <n v="62.129174507428814"/>
    <n v="47.430724058909263"/>
    <n v="55.368660775972963"/>
    <n v="64.248418784680055"/>
    <n v="71.157962397115227"/>
    <n v="2.6773371606299179"/>
    <n v="-0.55194923762131509"/>
    <n v="1.602918277708774"/>
    <n v="2.4833173997102591"/>
    <n v="3.9387579349985486"/>
    <n v="2.7696220643745377"/>
    <n v="4.608252780742248"/>
    <n v="-2.9887614739107349"/>
    <n v="2.8340361483343344"/>
    <n v="2.7505329825489966"/>
    <n v="1.4965977740208416"/>
    <n v="1.2535291996485896"/>
    <n v="1.1291745074288144"/>
    <n v="0.43072405890926291"/>
    <n v="3.3686607759729625"/>
    <n v="0.24841878468005518"/>
    <n v="3.1579623971152273"/>
  </r>
  <r>
    <x v="421"/>
    <x v="0"/>
    <s v="Industrial Machinery"/>
    <n v="40.87254038821137"/>
    <n v="27.810975734916187"/>
    <n v="35.313489349210414"/>
    <n v="31.673738156706541"/>
    <n v="53.155537347031867"/>
    <n v="33.412833228154533"/>
    <n v="51.634229667044814"/>
    <n v="37.470064231390261"/>
    <n v="41.460634019863633"/>
    <n v="46.11039951431988"/>
    <n v="39.56907712621706"/>
    <n v="52.486029636581236"/>
    <n v="37.809512750084096"/>
    <n v="38.106036179332222"/>
    <n v="39.111957144632946"/>
    <n v="49.794611064594392"/>
    <n v="38.108979750852576"/>
    <n v="41.805081698660764"/>
    <n v="0.81097573491618746"/>
    <n v="2.313489349210414"/>
    <n v="-1.3262618432934588"/>
    <n v="-2.8444626529681329"/>
    <n v="-2.5871667718454674"/>
    <n v="3.6342296670448135"/>
    <n v="0.47006423139026055"/>
    <n v="-4.5393659801363668"/>
    <n v="0.11039951431988015"/>
    <n v="1.56907712621706"/>
    <n v="2.486029636581236"/>
    <n v="2.809512750084096"/>
    <n v="1.1060361793322215"/>
    <n v="-3.8880428553670541"/>
    <n v="2.7946110645943918"/>
    <n v="-0.89102024914742373"/>
    <n v="-0.19491830133923571"/>
  </r>
  <r>
    <x v="422"/>
    <x v="5"/>
    <s v="Electric Utilities"/>
    <n v="35.409534459416783"/>
    <n v="29.250219142127886"/>
    <n v="34.133684475364902"/>
    <n v="33.709933841797024"/>
    <n v="42.893387004964936"/>
    <n v="32.923905478726759"/>
    <n v="30.059968782840471"/>
    <n v="34.046618677815957"/>
    <n v="41.395996345353723"/>
    <n v="44.428168834165014"/>
    <n v="24.43270502221182"/>
    <n v="37.465692870867059"/>
    <n v="32.129203164260915"/>
    <n v="29.675664731162271"/>
    <n v="42.359558933094476"/>
    <n v="32.67563031660783"/>
    <n v="45.31535010838504"/>
    <n v="35.066398080339248"/>
    <n v="-1.7497808578721141"/>
    <n v="1.1336844753649018"/>
    <n v="2.7099338417970245"/>
    <n v="-0.10661299503506427"/>
    <n v="-3.0760945212732409"/>
    <n v="-2.9400312171595289"/>
    <n v="3.0466186778159567"/>
    <n v="2.3959963453537227"/>
    <n v="0.42816883416501383"/>
    <n v="1.4327050222118203"/>
    <n v="-3.5343071291329409"/>
    <n v="-2.8707968357390854"/>
    <n v="-2.3243352688377286"/>
    <n v="2.3595589330944762"/>
    <n v="1.6756303166078297"/>
    <n v="2.3153501083850401"/>
    <n v="2.0663980803392477"/>
  </r>
  <r>
    <x v="423"/>
    <x v="0"/>
    <s v="Airlines"/>
    <n v="60.839071410240621"/>
    <n v="77.013566696878968"/>
    <n v="53.498204824540025"/>
    <n v="78.599361357728014"/>
    <n v="54.898816806690661"/>
    <n v="67.687333797563468"/>
    <n v="38.882353105700311"/>
    <n v="62.779033002420405"/>
    <n v="57.818339699988599"/>
    <n v="51.745273965629231"/>
    <n v="69.214672695438637"/>
    <n v="58.06987704221342"/>
    <n v="55.691471150688571"/>
    <n v="66.047277588865015"/>
    <n v="71.316161536312535"/>
    <n v="72.25417230821715"/>
    <n v="64.517490814125694"/>
    <n v="34.230807581089913"/>
    <n v="5.0135666968789678"/>
    <n v="4.498204824540025"/>
    <n v="6.5993613577280144"/>
    <n v="2.898816806690661"/>
    <n v="-1.3126662024365316"/>
    <n v="-1.1176468942996891"/>
    <n v="4.7790330024204053"/>
    <n v="4.8183396999885986"/>
    <n v="-0.25472603437076913"/>
    <n v="5.2146726954386367"/>
    <n v="5.0698770422134203"/>
    <n v="1.6914711506885709"/>
    <n v="-2.9527224111349852"/>
    <n v="4.316161536312535"/>
    <n v="-3.7458276917828499"/>
    <n v="2.5174908141256935"/>
    <n v="1.2308075810899126"/>
  </r>
  <r>
    <x v="424"/>
    <x v="6"/>
    <s v="Financial Exchanges &amp; Data"/>
    <n v="61.411421939033154"/>
    <n v="57.980428603109772"/>
    <n v="55.181705703562315"/>
    <n v="35.097067823712791"/>
    <n v="55.229466967945164"/>
    <n v="67.551900912661026"/>
    <n v="93.718975884810931"/>
    <n v="61.456665017968284"/>
    <n v="56.1675980181219"/>
    <n v="43.071816219562997"/>
    <n v="57.901435615304493"/>
    <n v="55.419108834828322"/>
    <n v="40.873314393388441"/>
    <n v="70.368932796916027"/>
    <n v="71.620077339043789"/>
    <n v="67.298971823392776"/>
    <n v="72.556152923558017"/>
    <n v="82.500554085676612"/>
    <n v="0.98042860310977176"/>
    <n v="-1.8182942964376849"/>
    <n v="2.0970678237127913"/>
    <n v="-3.7705330320548356"/>
    <n v="5.5519009126610257"/>
    <n v="3.7189758848109307"/>
    <n v="4.4566650179682838"/>
    <n v="2.1675980181219003"/>
    <n v="-1.9281837804370028"/>
    <n v="1.9014356153044929"/>
    <n v="4.4191088348283216"/>
    <n v="-1.1266856066115594"/>
    <n v="2.3689327969160274"/>
    <n v="2.6200773390437888"/>
    <n v="5.2989718233927761"/>
    <n v="2.5561529235580167"/>
    <n v="1.5005540856766117"/>
  </r>
  <r>
    <x v="425"/>
    <x v="0"/>
    <s v="Industrial Machinery"/>
    <n v="47.311805561197289"/>
    <n v="59.228810570920132"/>
    <n v="41.780814119642486"/>
    <n v="40.71962914613021"/>
    <n v="59.236944261078541"/>
    <n v="43.777778775418227"/>
    <n v="30.000837083509175"/>
    <n v="64.393684587415166"/>
    <n v="52.452982184117722"/>
    <n v="30.598798844323856"/>
    <n v="53.694690786022846"/>
    <n v="55.957924208123529"/>
    <n v="31.079840430225495"/>
    <n v="34.915273077935019"/>
    <n v="58.094025142865434"/>
    <n v="30.329197243857184"/>
    <n v="59.909859589647539"/>
    <n v="58.129604489121185"/>
    <n v="5.2288105709201318"/>
    <n v="0.78081411964248559"/>
    <n v="-3.2803708538697904"/>
    <n v="1.2369442610785413"/>
    <n v="-4.222221224581773"/>
    <n v="2.0008370835091753"/>
    <n v="3.3936845874151658"/>
    <n v="-1.5470178158822776"/>
    <n v="-1.4012011556761443"/>
    <n v="3.6946907860228464"/>
    <n v="-1.0420757918764707"/>
    <n v="1.0798404302254951"/>
    <n v="-3.0847269220649807"/>
    <n v="5.0940251428654335"/>
    <n v="0.32919724385718396"/>
    <n v="-9.0140410352461231E-2"/>
    <n v="-3.8703955108788151"/>
  </r>
  <r>
    <x v="426"/>
    <x v="4"/>
    <s v="Restaurants"/>
    <n v="56.855034584288262"/>
    <n v="65.891033589570128"/>
    <n v="55.106677911702"/>
    <n v="59.871373696009776"/>
    <n v="65.066177330200873"/>
    <n v="61.902240213366007"/>
    <n v="50.829003088772026"/>
    <n v="59.614811732694854"/>
    <n v="33.146543042834992"/>
    <n v="65.989427973759831"/>
    <n v="62.636258062626837"/>
    <n v="48.327015098231556"/>
    <n v="58.811073957892866"/>
    <n v="50.811051320490719"/>
    <n v="68.248533694469202"/>
    <n v="46.474395544885105"/>
    <n v="58.614959447616684"/>
    <n v="55.195012227776921"/>
    <n v="5.891033589570128"/>
    <n v="2.1066779117020005"/>
    <n v="4.8713736960097762"/>
    <n v="4.0661773302008726"/>
    <n v="-1.0977597866339934"/>
    <n v="-1.1709969112279737"/>
    <n v="-5.3851882673051463"/>
    <n v="-0.85345695716500813"/>
    <n v="-1.0572026240168952E-2"/>
    <n v="1.6362580626268368"/>
    <n v="-3.6729849017684444"/>
    <n v="-4.1889260421071342"/>
    <n v="-1.1889486795092807"/>
    <n v="0.24853369446920226"/>
    <n v="0.47439554488510538"/>
    <n v="1.614959447616684"/>
    <n v="3.1950122277769211"/>
  </r>
  <r>
    <x v="427"/>
    <x v="6"/>
    <s v="Asset Management &amp; Custody Banks"/>
    <n v="50.284577415210499"/>
    <n v="63.785643710497723"/>
    <n v="34.304716846611527"/>
    <n v="43.426508409276465"/>
    <n v="63.439978915911674"/>
    <n v="52.059911555109053"/>
    <n v="70.789441598808452"/>
    <n v="61.261622821203659"/>
    <n v="53.71823979539316"/>
    <n v="47.252212702680538"/>
    <n v="59.409653874718934"/>
    <n v="33.911174434351352"/>
    <n v="57.769171162383749"/>
    <n v="29.184689696263874"/>
    <n v="55.321621933448618"/>
    <n v="31.496643200220927"/>
    <n v="53.49832245277728"/>
    <n v="44.208262948921607"/>
    <n v="3.7856437104977232"/>
    <n v="0.30471684661152665"/>
    <n v="1.4265084092764653"/>
    <n v="4.4399789159116736"/>
    <n v="5.9911555109053438E-2"/>
    <n v="4.7894415988084518"/>
    <n v="5.2616228212036589"/>
    <n v="-4.2817602046068401"/>
    <n v="1.2522127026805379"/>
    <n v="1.4096538747189342"/>
    <n v="2.9111744343513521"/>
    <n v="2.7691711623837492"/>
    <n v="0.18468969626387377"/>
    <n v="2.3216219334486183"/>
    <n v="-1.5033567997790733"/>
    <n v="2.4983224527772805"/>
    <n v="2.2082629489216075"/>
  </r>
  <r>
    <x v="428"/>
    <x v="1"/>
    <s v="Health Care Equipment"/>
    <n v="71.595612538292244"/>
    <n v="76.081112366727027"/>
    <n v="72.358918504944285"/>
    <n v="63.517917781739769"/>
    <n v="66.963987710842957"/>
    <n v="56.732846348941102"/>
    <n v="61.968698324590612"/>
    <n v="106.21578454269786"/>
    <n v="75.660824921310422"/>
    <n v="53.864365467722337"/>
    <n v="79.989961698948477"/>
    <n v="49.326890558014881"/>
    <n v="92.301147326701027"/>
    <n v="63.511195522988771"/>
    <n v="58.50592611266422"/>
    <n v="74.515487976327961"/>
    <n v="97.620558925357301"/>
    <n v="67.989789060449027"/>
    <n v="6.0811123667270266"/>
    <n v="0.35891850494428468"/>
    <n v="4.5179177817397687"/>
    <n v="2.9639877108429573"/>
    <n v="1.7328463489411021"/>
    <n v="-6.031301675409388"/>
    <n v="6.2157845426978611"/>
    <n v="-8.3391750786895784"/>
    <n v="-0.13563453227766331"/>
    <n v="5.989961698948477"/>
    <n v="-0.67310944198511891"/>
    <n v="2.3011473267010274"/>
    <n v="4.5111955229887712"/>
    <n v="-6.4940738873357802"/>
    <n v="3.515487976327961"/>
    <n v="2.620558925357301"/>
    <n v="3.9897890604490271"/>
  </r>
  <r>
    <x v="429"/>
    <x v="6"/>
    <s v="Regional Banks"/>
    <n v="57.588960690593417"/>
    <n v="56.778838853320842"/>
    <n v="60.20411944381155"/>
    <n v="62.513835001886271"/>
    <n v="53.011497943112062"/>
    <n v="66.127885862582289"/>
    <n v="63.857953110293209"/>
    <n v="55.695951515795663"/>
    <n v="61.547585071020983"/>
    <n v="57.91508419099199"/>
    <n v="47.897021322574012"/>
    <n v="56.495499610900509"/>
    <n v="69.020461274343504"/>
    <n v="62.584169853886756"/>
    <n v="54.412947552227514"/>
    <n v="70.318798777455456"/>
    <n v="57.247019355341934"/>
    <n v="23.383663000543635"/>
    <n v="4.7788388533208419"/>
    <n v="3.2041194438115497"/>
    <n v="3.513835001886271"/>
    <n v="-2.9885020568879384"/>
    <n v="-0.87211413741771082"/>
    <n v="-4.1420468897067906"/>
    <n v="1.6959515157956631"/>
    <n v="4.5475850710209826"/>
    <n v="0.91508419099199045"/>
    <n v="2.8970213225740125"/>
    <n v="-2.5045003890994906"/>
    <n v="4.0204612743435035"/>
    <n v="3.5841698538867561"/>
    <n v="3.4129475522275143"/>
    <n v="5.3187987774554557"/>
    <n v="4.2470193553419335"/>
    <n v="0.38366300054363478"/>
  </r>
  <r>
    <x v="430"/>
    <x v="6"/>
    <s v="Regional Banks"/>
    <n v="61.437659473295099"/>
    <n v="52.844072967071071"/>
    <n v="43.71749541969109"/>
    <n v="65.132776642882277"/>
    <n v="51.307272853928716"/>
    <n v="61.787792275618088"/>
    <n v="66.004305653614225"/>
    <n v="53.529341368811259"/>
    <n v="45.432813575926666"/>
    <n v="83.098135200023222"/>
    <n v="55.297103280990832"/>
    <n v="61.74390709045106"/>
    <n v="87.206026728850702"/>
    <n v="58.873713914549938"/>
    <n v="71.811099099026123"/>
    <n v="57.841081003318912"/>
    <n v="62.130892855166003"/>
    <n v="66.68238111609628"/>
    <n v="-5.1559270329289291"/>
    <n v="2.7174954196910903"/>
    <n v="-0.86722335711772303"/>
    <n v="-1.6927271460712845"/>
    <n v="0.78779227561808796"/>
    <n v="4.305653614224525E-3"/>
    <n v="1.5293413688112594"/>
    <n v="-4.5671864240733342"/>
    <n v="3.0981352000232221"/>
    <n v="1.2971032809908323"/>
    <n v="0.74390709045106007"/>
    <n v="-0.79397327114929794"/>
    <n v="-1.1262860854500616"/>
    <n v="5.8110990990261229"/>
    <n v="1.8410810033189122"/>
    <n v="-6.8691071448339969"/>
    <n v="3.6823811160962805"/>
  </r>
  <r>
    <x v="431"/>
    <x v="2"/>
    <s v="Application Software"/>
    <n v="64.964860378527263"/>
    <n v="70.034425667102624"/>
    <n v="72.508340437593134"/>
    <n v="77.780838230774464"/>
    <n v="52.298798931377732"/>
    <n v="80.437844255187784"/>
    <n v="60.085539172490343"/>
    <n v="43.273467663474321"/>
    <n v="70.128480689708212"/>
    <n v="58.88651609985731"/>
    <n v="62.404396153852687"/>
    <n v="73.375899530575808"/>
    <n v="60.656744751989329"/>
    <n v="71.321869845817247"/>
    <n v="67.593198046687249"/>
    <n v="76.041269799450419"/>
    <n v="59.910928046117235"/>
    <n v="47.664069112907498"/>
    <n v="5.0344256671026244"/>
    <n v="6.5083404375931337"/>
    <n v="-3.2191617692255363"/>
    <n v="-1.7012010686222681"/>
    <n v="3.4378442551877839"/>
    <n v="3.0855391724903427"/>
    <n v="0.27346766347432094"/>
    <n v="4.128480689708212"/>
    <n v="1.8865160998573103"/>
    <n v="4.4043961538526872"/>
    <n v="4.3758995305758077"/>
    <n v="1.6567447519893292"/>
    <n v="6.3218698458172469"/>
    <n v="0.59319804668724885"/>
    <n v="6.0412697994504185"/>
    <n v="-8.9071953882765342E-2"/>
    <n v="3.664069112907498"/>
  </r>
  <r>
    <x v="432"/>
    <x v="6"/>
    <s v="Consumer Finance"/>
    <n v="62.142412178682342"/>
    <n v="68.731459172283536"/>
    <n v="67.79176323005116"/>
    <n v="66.952232906122362"/>
    <n v="69.162859261540746"/>
    <n v="69.240746989052141"/>
    <n v="69.373962986140342"/>
    <n v="60.16022763385277"/>
    <n v="53.389557531521326"/>
    <n v="60.005867905174945"/>
    <n v="52.21052867413372"/>
    <n v="66.287233656328183"/>
    <n v="49.311980911152155"/>
    <n v="47.456584195264917"/>
    <n v="60.03057349218718"/>
    <n v="67.065927673577818"/>
    <n v="55.834420377514761"/>
    <n v="73.415080441702003"/>
    <n v="3.731459172283536"/>
    <n v="-4.2082367699488401"/>
    <n v="0.95223290612236156"/>
    <n v="-1.8371407384592544"/>
    <n v="6.2407469890521412"/>
    <n v="4.3739629861403415"/>
    <n v="4.1602276338527702"/>
    <n v="3.3895575315213264"/>
    <n v="5.867905174945065E-3"/>
    <n v="0.21052867413371956"/>
    <n v="-0.71276634367181657"/>
    <n v="3.3119809111521548"/>
    <n v="-4.5434158047350834"/>
    <n v="-1.9694265078128197"/>
    <n v="4.0659276735778178"/>
    <n v="-1.1655796224852395"/>
    <n v="6.4150804417020026"/>
  </r>
  <r>
    <x v="433"/>
    <x v="2"/>
    <s v="Application Software"/>
    <n v="66.734449081497971"/>
    <n v="67.045675913478675"/>
    <n v="100.22681761812099"/>
    <n v="51.228034547151488"/>
    <n v="65.009889969873782"/>
    <n v="86.506008454421305"/>
    <n v="57.364269989514476"/>
    <n v="72.102692919804852"/>
    <n v="78.476153579832214"/>
    <n v="71.046377272002744"/>
    <n v="65.618631059877501"/>
    <n v="56.108315645972077"/>
    <n v="67.329789661106204"/>
    <n v="55.010959124207638"/>
    <n v="54.210177881210086"/>
    <n v="70.315968999477548"/>
    <n v="53.400895720197852"/>
    <n v="63.48497602921622"/>
    <n v="6.0456759134786751"/>
    <n v="5.2268176181209896"/>
    <n v="-2.7719654528485123"/>
    <n v="2.0098899698737824"/>
    <n v="4.5060084544213055"/>
    <n v="-3.6357300104855241"/>
    <n v="6.1026929198048521"/>
    <n v="-7.5238464201677857"/>
    <n v="4.6377272002743553E-2"/>
    <n v="4.6186310598775009"/>
    <n v="1.1083156459720769"/>
    <n v="-1.6702103388937957"/>
    <n v="1.0959124207637672E-2"/>
    <n v="-3.7898221187899139"/>
    <n v="-5.6840310005224524"/>
    <n v="-3.5991042798021482"/>
    <n v="0.48497602921622018"/>
  </r>
  <r>
    <x v="434"/>
    <x v="9"/>
    <s v="Food Distributors"/>
    <n v="40.73022081054259"/>
    <n v="35.381538320613394"/>
    <n v="23.233505763719215"/>
    <n v="37.793712490647827"/>
    <n v="40.495578990402279"/>
    <n v="42.430491092307022"/>
    <n v="29.902956913123273"/>
    <n v="54.408106548743348"/>
    <n v="65.205794715347366"/>
    <n v="36.348600765445845"/>
    <n v="38.333116101727214"/>
    <n v="43.747092819414597"/>
    <n v="37.804840066399677"/>
    <n v="38.511493845413767"/>
    <n v="38.727062661746025"/>
    <n v="29.026781780157282"/>
    <n v="46.160004605060948"/>
    <n v="54.903076298954915"/>
    <n v="1.3815383206133944"/>
    <n v="1.2335057637192151"/>
    <n v="0.79371249064782745"/>
    <n v="2.4955789904022794"/>
    <n v="1.4304910923070224"/>
    <n v="-1.0970430868767274"/>
    <n v="4.4081065487433477"/>
    <n v="1.2057947153473663"/>
    <n v="-3.6513992345541553"/>
    <n v="2.3331161017272137"/>
    <n v="-0.25290718058540307"/>
    <n v="1.8048400663996773"/>
    <n v="0.51149384541376719"/>
    <n v="-2.2729373382539748"/>
    <n v="-2.9732182198427175"/>
    <n v="2.1600046050609478"/>
    <n v="0.90307629895491459"/>
  </r>
  <r>
    <x v="435"/>
    <x v="3"/>
    <s v="Wireless Telecommunication Services"/>
    <n v="55.783624607041958"/>
    <n v="60.494881985365048"/>
    <n v="48.203194667750708"/>
    <n v="41.282609263559173"/>
    <n v="45.384014725440224"/>
    <n v="41.334887481068684"/>
    <n v="69.675802277165261"/>
    <n v="66.546517160753936"/>
    <n v="59.526965460309597"/>
    <n v="44.205263659057522"/>
    <n v="50.074915590597314"/>
    <n v="62.823337261596478"/>
    <n v="38.837695460088185"/>
    <n v="65.685736897141709"/>
    <n v="72.456526883623582"/>
    <n v="71.014584540909183"/>
    <n v="72.301828578718059"/>
    <n v="38.472856426568512"/>
    <n v="-2.5051180146349523"/>
    <n v="-0.79680533224929206"/>
    <n v="0.28260926355917348"/>
    <n v="-0.61598527455977603"/>
    <n v="-2.6651125189313163"/>
    <n v="2.6758022771652605"/>
    <n v="1.5465171607539361"/>
    <n v="2.5269654603095972"/>
    <n v="0.20526365905752186"/>
    <n v="1.074915590597314"/>
    <n v="0.82333726159647824"/>
    <n v="-1.1623045399118155"/>
    <n v="2.6857368971417088"/>
    <n v="0.45652688362358163"/>
    <n v="1.0145845409091834"/>
    <n v="6.3018285787180588"/>
    <n v="1.4728564265685122"/>
  </r>
  <r>
    <x v="436"/>
    <x v="6"/>
    <s v="Asset Management &amp; Custody Banks"/>
    <n v="55.303013709501563"/>
    <n v="63.024141435739807"/>
    <n v="43.726924344794028"/>
    <n v="43.341122138502413"/>
    <n v="56.616325094494158"/>
    <n v="46.101414236840235"/>
    <n v="43.260038268293904"/>
    <n v="32.420797400036925"/>
    <n v="44.445826324102278"/>
    <n v="59.839802248428718"/>
    <n v="58.104210318155886"/>
    <n v="56.26083872660292"/>
    <n v="69.435442548133224"/>
    <n v="62.031961152622884"/>
    <n v="63.449712903366084"/>
    <n v="69.235012455152884"/>
    <n v="69.095996844204649"/>
    <n v="59.761666622055692"/>
    <n v="1.0241414357398071"/>
    <n v="3.7269243447940283"/>
    <n v="-0.65887786149758654"/>
    <n v="0.61632509449415807"/>
    <n v="1.1014142368402347"/>
    <n v="1.2600382682939042"/>
    <n v="0.42079740003692478"/>
    <n v="0.44582632410227774"/>
    <n v="4.8398022484287182"/>
    <n v="5.1042103181558858"/>
    <n v="-0.73916127339708027"/>
    <n v="-5.5645574518667758"/>
    <n v="-2.968038847377116"/>
    <n v="3.449712903366084"/>
    <n v="4.2350124551528836"/>
    <n v="4.0959968442046488"/>
    <n v="0.76166662205569224"/>
  </r>
  <r>
    <x v="437"/>
    <x v="3"/>
    <s v="Interactive Home Entertainment"/>
    <n v="46.13728566335373"/>
    <n v="45.501968244605962"/>
    <n v="53.521540667444405"/>
    <n v="35.773603355879544"/>
    <n v="52.313580264422804"/>
    <n v="44.767994234480497"/>
    <n v="47.825429604270006"/>
    <n v="41.851083039615652"/>
    <n v="33.789270831214381"/>
    <n v="37.357824994870995"/>
    <n v="40.84959614465113"/>
    <n v="39.064650363326173"/>
    <n v="43.553595347930433"/>
    <n v="54.160752982192363"/>
    <n v="61.460029079561373"/>
    <n v="51.663921853410542"/>
    <n v="57.181586124088348"/>
    <n v="43.697429145048787"/>
    <n v="3.5019682446059619"/>
    <n v="2.5215406674444054"/>
    <n v="1.7736033558795441"/>
    <n v="3.3135802644228036"/>
    <n v="2.7679942344804971"/>
    <n v="-1.1745703957299938"/>
    <n v="-2.1489169603843479"/>
    <n v="-2.210729168785619"/>
    <n v="2.3578249948709953"/>
    <n v="2.8495961446511302"/>
    <n v="6.4650363326173022E-2"/>
    <n v="2.5535953479304325"/>
    <n v="0.16075298219236345"/>
    <n v="2.4600290795613731"/>
    <n v="1.6639218534105424"/>
    <n v="5.1815861240883478"/>
    <n v="3.6974291450487868"/>
  </r>
  <r>
    <x v="438"/>
    <x v="4"/>
    <s v="Apparel, Accessories &amp; Luxury Goods"/>
    <n v="59.205591261034733"/>
    <n v="67.894209006043468"/>
    <n v="58.887467701086678"/>
    <n v="50.820933802366362"/>
    <n v="55.594290337272099"/>
    <n v="97.627325420184249"/>
    <n v="73.338141367292536"/>
    <n v="67.47566403054401"/>
    <n v="34.187398653768064"/>
    <n v="77.891386374251709"/>
    <n v="44.72612829273735"/>
    <n v="56.590059702816006"/>
    <n v="54.197564833901794"/>
    <n v="63.341642272425204"/>
    <n v="35.927281299965443"/>
    <n v="66.263957268771819"/>
    <n v="41.796030181061568"/>
    <n v="59.93557089310201"/>
    <n v="3.894209006043468"/>
    <n v="0.88746770108667761"/>
    <n v="1.8209338023663619"/>
    <n v="-2.4057096627279009"/>
    <n v="3.6273254201842491"/>
    <n v="6.3381413672925362"/>
    <n v="5.4756640305440101"/>
    <n v="1.1873986537680636"/>
    <n v="3.8913863742517094"/>
    <n v="-1.27387170726265"/>
    <n v="1.5900597028160064"/>
    <n v="-5.8024351660982063"/>
    <n v="1.3416422724252044"/>
    <n v="-7.2718700034556605E-2"/>
    <n v="-0.73604273122818142"/>
    <n v="-1.2039698189384325"/>
    <n v="0.93557089310201036"/>
  </r>
  <r>
    <x v="439"/>
    <x v="4"/>
    <s v="General Merchandise Stores"/>
    <n v="59.74942220144726"/>
    <n v="47.536681029864262"/>
    <n v="86.880086855286976"/>
    <n v="43.649300791897979"/>
    <n v="65.269829553899811"/>
    <n v="45.660684913255643"/>
    <n v="41.55831293081873"/>
    <n v="66.135783035668268"/>
    <n v="74.747661616797359"/>
    <n v="69.7311334334794"/>
    <n v="62.436598417405506"/>
    <n v="60.664239403527553"/>
    <n v="67.989609075119205"/>
    <n v="49.816829764561689"/>
    <n v="76.85847907894896"/>
    <n v="60.556362007454631"/>
    <n v="55.080051388954885"/>
    <n v="41.168534127662575"/>
    <n v="2.5366810298642619"/>
    <n v="6.8800868552869758"/>
    <n v="0.64930079189797851"/>
    <n v="5.269829553899811"/>
    <n v="1.6606849132556434"/>
    <n v="-1.4416870691812704"/>
    <n v="4.1357830356682683"/>
    <n v="6.7476616167973589"/>
    <n v="-2.2688665665206003"/>
    <n v="2.4365984174055058"/>
    <n v="1.664239403527553"/>
    <n v="-1.0390924880795183E-2"/>
    <n v="1.8168297645616889"/>
    <n v="3.8584790789489603"/>
    <n v="2.5563620074546307"/>
    <n v="-0.91994861104511472"/>
    <n v="1.1685341276625749"/>
  </r>
  <r>
    <x v="440"/>
    <x v="2"/>
    <s v="Electronic Manufacturing Services"/>
    <n v="53.132982613513519"/>
    <n v="46.813263508113415"/>
    <n v="42.619025100092294"/>
    <n v="46.243271425225579"/>
    <n v="61.730744408738587"/>
    <n v="59.702568395149413"/>
    <n v="36.853092994134265"/>
    <n v="55.275381031385038"/>
    <n v="54.49346827779334"/>
    <n v="44.686359146284502"/>
    <n v="65.248718457658299"/>
    <n v="51.400633709096873"/>
    <n v="55.050675125359128"/>
    <n v="55.566060199681111"/>
    <n v="42.195328943274646"/>
    <n v="62.328961353028632"/>
    <n v="55.917340368123213"/>
    <n v="67.135811986591648"/>
    <n v="1.8132635081134154"/>
    <n v="2.6190251000922942"/>
    <n v="3.2432714252255792"/>
    <n v="0.73074440873858748"/>
    <n v="-0.29743160485058695"/>
    <n v="1.8530929941342649"/>
    <n v="3.275381031385038"/>
    <n v="2.4934682777933403"/>
    <n v="0.68635914628450223"/>
    <n v="3.248718457658299"/>
    <n v="-0.59936629090312721"/>
    <n v="1.0506751253591275"/>
    <n v="2.566060199681111"/>
    <n v="-0.80467105672535411"/>
    <n v="1.3289613530286317"/>
    <n v="4.9173403681232131"/>
    <n v="4.1358119865916478"/>
  </r>
  <r>
    <x v="441"/>
    <x v="10"/>
    <s v="Oil &amp; Gas Equipment &amp; Services"/>
    <n v="58.801416518044121"/>
    <n v="49.371905234429306"/>
    <n v="16.749316428828493"/>
    <n v="60.156412527880896"/>
    <n v="70.83053364683667"/>
    <n v="65.825753809410315"/>
    <n v="73.336943687802915"/>
    <n v="72.435257765045208"/>
    <n v="32.906744874686424"/>
    <n v="63.376853975177809"/>
    <n v="71.310760600330624"/>
    <n v="40.918012954646478"/>
    <n v="89.143488337682356"/>
    <n v="70.048262863626206"/>
    <n v="76.624805946295794"/>
    <n v="34.688941057285234"/>
    <n v="49.823940899242899"/>
    <n v="62.076146197542705"/>
    <n v="3.3719052344293061"/>
    <n v="0.74931642882849303"/>
    <n v="5.1564125278808959"/>
    <n v="3.8305336468366704"/>
    <n v="1.8257538094103154"/>
    <n v="0.33694368780291484"/>
    <n v="4.4352577650452076"/>
    <n v="1.9067448746864244"/>
    <n v="1.3768539751778093"/>
    <n v="4.3107606003306245"/>
    <n v="0.91801295464647836"/>
    <n v="6.1434883376823564"/>
    <n v="1.0482628636262064"/>
    <n v="-1.375194053704206"/>
    <n v="-1.3110589427147659"/>
    <n v="-0.17605910075710085"/>
    <n v="3.0761461975427054"/>
  </r>
  <r>
    <x v="442"/>
    <x v="1"/>
    <s v="Health Care Equipment"/>
    <n v="57.66517289681746"/>
    <n v="74.651579501248193"/>
    <n v="57.980681519670178"/>
    <n v="62.808434240925905"/>
    <n v="40.432705050060605"/>
    <n v="45.947678624166741"/>
    <n v="61.662614193721367"/>
    <n v="65.648063994879266"/>
    <n v="71.089917768502801"/>
    <n v="69.345195535164933"/>
    <n v="55.55468490480709"/>
    <n v="52.983616277699724"/>
    <n v="67.012768071787605"/>
    <n v="56.992077567572899"/>
    <n v="38.295401798797506"/>
    <n v="58.491364210868923"/>
    <n v="51.72307659488461"/>
    <n v="49.688079391138487"/>
    <n v="5.6515795012481931"/>
    <n v="-2.0193184803298223"/>
    <n v="3.8084342409259051"/>
    <n v="3.4327050500606049"/>
    <n v="3.9476786241667412"/>
    <n v="1.6626141937213674"/>
    <n v="4.6480639948792657"/>
    <n v="2.0899177685028008"/>
    <n v="5.3451955351649332"/>
    <n v="-1.4453150951929103"/>
    <n v="0.98361627769972415"/>
    <n v="5.0127680717876046"/>
    <n v="3.992077567572899"/>
    <n v="2.2954017987975064"/>
    <n v="-2.5086357891310769"/>
    <n v="3.7230765948846098"/>
    <n v="3.688079391138487"/>
  </r>
  <r>
    <x v="443"/>
    <x v="2"/>
    <s v="Semiconductors"/>
    <n v="62.594148724414815"/>
    <n v="60.156515473942093"/>
    <n v="66.150309541179169"/>
    <n v="77.269910423578793"/>
    <n v="63.719312338684915"/>
    <n v="68.528544812480035"/>
    <n v="45.221272154274047"/>
    <n v="71.831499073821874"/>
    <n v="70.328456877657459"/>
    <n v="74.067779853160957"/>
    <n v="68.82274770836473"/>
    <n v="65.642267278828996"/>
    <n v="37.80264172632161"/>
    <n v="53.708735090216074"/>
    <n v="63.270444161812854"/>
    <n v="63.503235339228937"/>
    <n v="39.638175854499686"/>
    <n v="74.438680606999668"/>
    <n v="2.1565154739420933"/>
    <n v="1.1503095411791691"/>
    <n v="2.2699104235787928"/>
    <n v="1.7193123386849152"/>
    <n v="3.5285448124800354"/>
    <n v="-1.7787278457259532"/>
    <n v="-5.1685009261781261"/>
    <n v="-6.6715431223425412"/>
    <n v="1.0677798531609568"/>
    <n v="5.8227477083647301"/>
    <n v="5.6422672788289958"/>
    <n v="-3.1973582736783897"/>
    <n v="2.7087350902160736"/>
    <n v="-3.7295558381871459"/>
    <n v="-2.4967646607710634"/>
    <n v="-1.3618241455003144"/>
    <n v="1.438680606999668"/>
  </r>
  <r>
    <x v="444"/>
    <x v="0"/>
    <s v="Aerospace &amp; Defense"/>
    <n v="62.276130663676831"/>
    <n v="34.115819272360667"/>
    <n v="53.425199195280683"/>
    <n v="81.72181215938933"/>
    <n v="73.602432114051609"/>
    <n v="65.777883889034186"/>
    <n v="47.844823734731307"/>
    <n v="60.037432322018397"/>
    <n v="78.412005777743204"/>
    <n v="69.667935505195473"/>
    <n v="70.483747937084331"/>
    <n v="74.442927574958304"/>
    <n v="65.328647310780241"/>
    <n v="54.342780999811467"/>
    <n v="75.500883875021785"/>
    <n v="63.115395115478179"/>
    <n v="36.22734562525504"/>
    <n v="54.647148874311839"/>
    <n v="0.11581927236066747"/>
    <n v="3.4251991952806833"/>
    <n v="1.7218121593893301"/>
    <n v="4.6024321140516093"/>
    <n v="4.7778838890341859"/>
    <n v="0.84482373473130679"/>
    <n v="-3.9625676779816033"/>
    <n v="6.4120057777432038"/>
    <n v="2.667935505195473"/>
    <n v="1.4837479370843312"/>
    <n v="-7.5570724250416959"/>
    <n v="4.3286473107802408"/>
    <n v="-0.65721900018853319"/>
    <n v="1.5008838750217848"/>
    <n v="5.1153951154781794"/>
    <n v="-0.77265437474495968"/>
    <n v="2.6471488743118385"/>
  </r>
  <r>
    <x v="445"/>
    <x v="1"/>
    <s v="Health Care Equipment"/>
    <n v="47.519495898808302"/>
    <n v="46.865057710892707"/>
    <n v="23.589237019132586"/>
    <n v="50.476328959529098"/>
    <n v="34.973874952684461"/>
    <n v="47.185260020779992"/>
    <n v="57.640869338768582"/>
    <n v="65.218080509092403"/>
    <n v="30.377066867038113"/>
    <n v="43.983937241893138"/>
    <n v="51.33844878319875"/>
    <n v="67.23390109423265"/>
    <n v="45.220541436864885"/>
    <n v="63.590167172811277"/>
    <n v="49.640246676713289"/>
    <n v="35.624305618536923"/>
    <n v="49.146118899789698"/>
    <n v="45.727987977782469"/>
    <n v="-5.1349422891072933"/>
    <n v="1.589237019132586"/>
    <n v="4.4763289595290985"/>
    <n v="2.9738749526844614"/>
    <n v="4.1852600207799924"/>
    <n v="0.64086933876858154"/>
    <n v="3.2180805090924025"/>
    <n v="2.3770668670381134"/>
    <n v="1.9839372418931376"/>
    <n v="-4.6615512168012501"/>
    <n v="4.2339010942326496"/>
    <n v="1.2205414368648846"/>
    <n v="2.5901671728112774"/>
    <n v="3.6402466767132893"/>
    <n v="0.62430561853692268"/>
    <n v="-1.8538811002103017"/>
    <n v="-4.2720120222175311"/>
  </r>
  <r>
    <x v="446"/>
    <x v="4"/>
    <s v="Apparel, Accessories &amp; Luxury Goods"/>
    <n v="55.346699948127387"/>
    <n v="47.961738884607058"/>
    <n v="48.900772523462166"/>
    <n v="66.831188132716676"/>
    <n v="54.74417509488778"/>
    <n v="64.839960511366669"/>
    <n v="59.480558058535692"/>
    <n v="52.421238026094109"/>
    <n v="50.600209678753927"/>
    <n v="46.945693487709491"/>
    <n v="46.230980709898454"/>
    <n v="58.686384261053661"/>
    <n v="58.953507123089864"/>
    <n v="47.105315776058148"/>
    <n v="43.570461595614475"/>
    <n v="63.603618550310777"/>
    <n v="69.937659722701056"/>
    <n v="60.080436981305581"/>
    <n v="3.9617388846070583"/>
    <n v="0.90077252346216596"/>
    <n v="2.8311881327166759"/>
    <n v="2.7441750948877797"/>
    <n v="5.8399605113666695"/>
    <n v="0.48055805853569211"/>
    <n v="0.42123802609410887"/>
    <n v="0.60020967875392728"/>
    <n v="2.9456934877094909"/>
    <n v="-1.7690192901015465"/>
    <n v="-5.3136157389463392"/>
    <n v="1.9535071230898637"/>
    <n v="-1.8946842239418515"/>
    <n v="1.570461595614475"/>
    <n v="4.6036185503107774"/>
    <n v="5.9376597227010564"/>
    <n v="3.0804369813055814"/>
  </r>
  <r>
    <x v="447"/>
    <x v="3"/>
    <s v="Interactive Media &amp; Services"/>
    <n v="37.782526862675795"/>
    <n v="24.948450290894908"/>
    <n v="30.694734746524041"/>
    <n v="42.09578900948803"/>
    <n v="31.202869645508528"/>
    <n v="42.688146531652649"/>
    <n v="53.064345298657045"/>
    <n v="48.915727451663678"/>
    <n v="43.029535892244539"/>
    <n v="31.624359786571318"/>
    <n v="25.055373725116141"/>
    <n v="38.121845841127509"/>
    <n v="37.480447642033283"/>
    <n v="38.921790631002551"/>
    <n v="35.315940386644208"/>
    <n v="39.140544626491369"/>
    <n v="37.201363345278281"/>
    <n v="42.801691814590384"/>
    <n v="-1.0515497091050925"/>
    <n v="0.69473474652404121"/>
    <n v="2.0957890094880298"/>
    <n v="-1.7971303544914718"/>
    <n v="1.6881465316526487"/>
    <n v="2.0643452986570452"/>
    <n v="3.9157274516636775"/>
    <n v="3.0295358922445388"/>
    <n v="-2.3756402134286816"/>
    <n v="1.0553737251161408"/>
    <n v="-3.8781541588724906"/>
    <n v="1.4804476420332833"/>
    <n v="1.9217906310025512"/>
    <n v="0.31594038664420765"/>
    <n v="-0.85945537350863077"/>
    <n v="2.2013633452782813"/>
    <n v="0.80169181459038441"/>
  </r>
  <r>
    <x v="448"/>
    <x v="4"/>
    <s v="Apparel Retail"/>
    <n v="46.386521543126776"/>
    <n v="40.103739227476673"/>
    <n v="60.409500516809878"/>
    <n v="50.561113805425052"/>
    <n v="50.261451278186811"/>
    <n v="49.092215382231579"/>
    <n v="55.027137146712874"/>
    <n v="41.809216714744956"/>
    <n v="35.814887401718792"/>
    <n v="61.334993892389591"/>
    <n v="46.820843939466045"/>
    <n v="53.271143817049591"/>
    <n v="48.242480147852191"/>
    <n v="51.148267770777103"/>
    <n v="14.40561569258684"/>
    <n v="49.847679005787157"/>
    <n v="38.23374203261254"/>
    <n v="42.186838461327469"/>
    <n v="0.10373922747667308"/>
    <n v="4.409500516809878"/>
    <n v="0.56111380542505174"/>
    <n v="4.2614512781868115"/>
    <n v="4.0922153822315792"/>
    <n v="-1.9728628532871255"/>
    <n v="-0.19078328525504418"/>
    <n v="-0.18511259828120785"/>
    <n v="3.3349938923895905"/>
    <n v="0.8208439394660445"/>
    <n v="0.27114381704959101"/>
    <n v="0.24248014785219141"/>
    <n v="4.1482677707771032"/>
    <n v="-1.5943843074131596"/>
    <n v="-4.1523209942128432"/>
    <n v="-3.7662579673874603"/>
    <n v="-2.8131615386725315"/>
  </r>
  <r>
    <x v="449"/>
    <x v="4"/>
    <s v="Specialty Stores"/>
    <n v="45.704379821259963"/>
    <n v="41.046818126679497"/>
    <n v="61.181017957248969"/>
    <n v="40.416574902124651"/>
    <n v="56.734744076521757"/>
    <n v="39.688271941672724"/>
    <n v="48.310024452056972"/>
    <n v="39.542701498947629"/>
    <n v="55.955006419560384"/>
    <n v="51.913483693955612"/>
    <n v="43.0697612166339"/>
    <n v="53.853152452532051"/>
    <n v="37.906069007132139"/>
    <n v="37.435692854755899"/>
    <n v="29.235270631319501"/>
    <n v="35.503373209986194"/>
    <n v="50.246318953991981"/>
    <n v="54.936175566299539"/>
    <n v="1.0468181266794971"/>
    <n v="5.1810179572489687"/>
    <n v="1.4165749021246512"/>
    <n v="-5.265255923478243"/>
    <n v="0.6882719416727241"/>
    <n v="-4.6899755479430283"/>
    <n v="-3.4572985010523709"/>
    <n v="4.9550064195603838"/>
    <n v="1.9134836939556124"/>
    <n v="1.0697612166338999"/>
    <n v="-2.1468475474679494"/>
    <n v="-2.0939309928678611"/>
    <n v="-1.5643071452441006"/>
    <n v="1.2352706313195014"/>
    <n v="-1.4966267900138064"/>
    <n v="-0.753681046008019"/>
    <n v="-6.3824433700460759E-2"/>
  </r>
  <r>
    <x v="450"/>
    <x v="0"/>
    <s v="Aerospace &amp; Defense"/>
    <n v="50.36174946190561"/>
    <n v="52.23747534695832"/>
    <n v="60.639524084412351"/>
    <n v="62.377955298992731"/>
    <n v="50.079072142005131"/>
    <n v="57.875020990466709"/>
    <n v="16.006822787068749"/>
    <n v="34.362432966124452"/>
    <n v="57.944311894150502"/>
    <n v="65.525241702373719"/>
    <n v="48.750645002325669"/>
    <n v="45.253209044138998"/>
    <n v="50.602547927300115"/>
    <n v="55.617541478331198"/>
    <n v="42.796038400430241"/>
    <n v="40.080902608270392"/>
    <n v="54.624909706966498"/>
    <n v="61.376089472079514"/>
    <n v="-3.7625246530416803"/>
    <n v="0.63952408441235065"/>
    <n v="0.37795529899273106"/>
    <n v="3.0790721420051312"/>
    <n v="-4.1249790095332912"/>
    <n v="6.8227870687493919E-3"/>
    <n v="1.3624329661244516"/>
    <n v="2.944311894150502"/>
    <n v="-1.4747582976262805"/>
    <n v="3.750645002325669"/>
    <n v="0.25320904413899825"/>
    <n v="1.6025479273001153"/>
    <n v="3.6175414783311979"/>
    <n v="1.7960384004302412"/>
    <n v="8.0902608270392307E-2"/>
    <n v="-2.3750902930335016"/>
    <n v="-3.6239105279204864"/>
  </r>
  <r>
    <x v="451"/>
    <x v="6"/>
    <s v="Property &amp; Casualty Insurance"/>
    <n v="62.021106641554937"/>
    <n v="48.722284448387981"/>
    <n v="55.651387391519727"/>
    <n v="67.112532179051286"/>
    <n v="72.419396066803571"/>
    <n v="65.697378472165639"/>
    <n v="54.013440729240315"/>
    <n v="62.94873183204998"/>
    <n v="56.37259673220337"/>
    <n v="71.359354083276898"/>
    <n v="57.109434062382327"/>
    <n v="82.336408692990943"/>
    <n v="36.464829296248759"/>
    <n v="39.302760400605813"/>
    <n v="87.814521914618311"/>
    <n v="64.885911356361618"/>
    <n v="68.557194446914778"/>
    <n v="63.590650801612476"/>
    <n v="-2.2777155516120189"/>
    <n v="-1.3486126084802734"/>
    <n v="5.1125321790512857"/>
    <n v="0.41939606680357144"/>
    <n v="1.6973784721656386"/>
    <n v="2.0134407292403154"/>
    <n v="1.9487318320499796"/>
    <n v="1.3725967322033696"/>
    <n v="3.359354083276898"/>
    <n v="1.1094340623823271"/>
    <n v="0.33640869299094334"/>
    <n v="-2.5351707037512412"/>
    <n v="2.3027604006058127"/>
    <n v="-3.1854780853816891"/>
    <n v="1.8859113563616177"/>
    <n v="-7.442805553085222"/>
    <n v="-6.4093491983875239"/>
  </r>
  <r>
    <x v="452"/>
    <x v="3"/>
    <s v="Interactive Media &amp; Services"/>
    <n v="45.089431606038168"/>
    <n v="48.908738084817067"/>
    <n v="36.668588164921857"/>
    <n v="55.289219014214119"/>
    <n v="60.433426585668819"/>
    <n v="31.881103803173136"/>
    <n v="42.808510475809413"/>
    <n v="35.47442890005896"/>
    <n v="31.371646982498774"/>
    <n v="63.069613712870392"/>
    <n v="42.746916555058284"/>
    <n v="44.991791973280442"/>
    <n v="51.155742325057908"/>
    <n v="35.237717640794507"/>
    <n v="39.509789592445806"/>
    <n v="38.352148790810176"/>
    <n v="60.393937474842495"/>
    <n v="48.227017226326815"/>
    <n v="1.9087380848170667"/>
    <n v="0.66858816492185724"/>
    <n v="1.2892190142141189"/>
    <n v="4.4334265856688191"/>
    <n v="1.8811038031731364"/>
    <n v="-2.1914895241905867"/>
    <n v="-2.5255710999410397"/>
    <n v="0.37164698249877404"/>
    <n v="3.0696137128703924"/>
    <n v="3.7469165550582844"/>
    <n v="-3.0082080267195579"/>
    <n v="2.1557423250579077"/>
    <n v="2.2377176407945072"/>
    <n v="0.50978959244580579"/>
    <n v="-3.6478512091898239"/>
    <n v="5.3939374748424953"/>
    <n v="2.2270172263268151"/>
  </r>
  <r>
    <x v="453"/>
    <x v="9"/>
    <s v="Packaged Foods &amp; Meats"/>
    <n v="35.751274913596298"/>
    <n v="38.797884025152634"/>
    <n v="51.156916199328009"/>
    <n v="42.824582100386159"/>
    <n v="34.864244372886724"/>
    <n v="37.749169479123246"/>
    <n v="34.903321185351892"/>
    <n v="28.293950810402933"/>
    <n v="35.231267960616037"/>
    <n v="35.559837928605475"/>
    <n v="32.186826030824633"/>
    <n v="41.943102407851086"/>
    <n v="26.996652721794973"/>
    <n v="26.185735680698333"/>
    <n v="38.156971498370751"/>
    <n v="33.835123670859431"/>
    <n v="34.345584879171149"/>
    <n v="34.740502579713478"/>
    <n v="2.7978840251526336"/>
    <n v="3.156916199328009"/>
    <n v="3.8245821003861593"/>
    <n v="-2.1357556271132765"/>
    <n v="-2.2508305208767538"/>
    <n v="1.9033211853518921"/>
    <n v="-2.7060491895970671"/>
    <n v="1.2312679606160373"/>
    <n v="0.5598379286054751"/>
    <n v="0.18682603082463345"/>
    <n v="0.9431024078510859"/>
    <n v="-2.0033472782050268"/>
    <n v="0.18573568069833257"/>
    <n v="3.1569714983707513"/>
    <n v="1.8351236708594314"/>
    <n v="0.34558487917114888"/>
    <n v="2.7405025797134783"/>
  </r>
  <r>
    <x v="454"/>
    <x v="8"/>
    <s v="Residential REITs"/>
    <n v="38.956027190436387"/>
    <n v="45.096697201939165"/>
    <n v="41.164416740648136"/>
    <n v="37.49544827284231"/>
    <n v="51.360662538056133"/>
    <n v="29.725658218380321"/>
    <n v="31.465755809487149"/>
    <n v="45.029879857887899"/>
    <n v="24.162856228677573"/>
    <n v="41.270262179919584"/>
    <n v="40.361366580399107"/>
    <n v="23.536952684911807"/>
    <n v="33.971019046494646"/>
    <n v="54.926961929499953"/>
    <n v="50.330521237798862"/>
    <n v="37.6763211660938"/>
    <n v="31.653490922078738"/>
    <n v="43.02419162230354"/>
    <n v="-2.9033027980608352"/>
    <n v="2.1644167406481358"/>
    <n v="-2.5045517271576898"/>
    <n v="1.3606625380561326"/>
    <n v="0.72565821838032107"/>
    <n v="2.465755809487149"/>
    <n v="4.0298798578878987"/>
    <n v="-1.8371437713224275"/>
    <n v="0.2702621799195839"/>
    <n v="1.3613665803991069"/>
    <n v="-2.4630473150881933"/>
    <n v="1.9710190464946464"/>
    <n v="1.9269619294999529"/>
    <n v="2.3305212377988624"/>
    <n v="-2.3236788339062002"/>
    <n v="-2.3465090779212616"/>
    <n v="-3.9758083776964597"/>
  </r>
  <r>
    <x v="455"/>
    <x v="4"/>
    <s v="Specialty Stores"/>
    <n v="69.438838292700041"/>
    <n v="70.809044378903877"/>
    <n v="67.818736971364501"/>
    <n v="65.123728521642121"/>
    <n v="73.979441688108025"/>
    <n v="68.434425296794586"/>
    <n v="69.500922835724779"/>
    <n v="79.380169463570084"/>
    <n v="79.261681772109554"/>
    <n v="72.998937014789064"/>
    <n v="59.885319203478701"/>
    <n v="62.570420725458298"/>
    <n v="73.298145390299538"/>
    <n v="84.539398566995175"/>
    <n v="68.609172332534257"/>
    <n v="53.176797898646342"/>
    <n v="64.61436289041356"/>
    <n v="66.459546025068249"/>
    <n v="1.8090443789038773"/>
    <n v="-6.1812630286354988"/>
    <n v="-4.8762714783578787"/>
    <n v="5.9794416881080252"/>
    <n v="-1.5655747032054137"/>
    <n v="1.5009228357247792"/>
    <n v="6.3801694635700841"/>
    <n v="5.2616817721095543"/>
    <n v="-1.0629852109360627E-3"/>
    <n v="4.8853192034787014"/>
    <n v="4.5704207254582983"/>
    <n v="2.2981453902995383"/>
    <n v="3.5393985669951746"/>
    <n v="2.6091723325342571"/>
    <n v="-1.8232021013536581"/>
    <n v="-3.3856371095864404"/>
    <n v="-2.5404539749317507"/>
  </r>
  <r>
    <x v="456"/>
    <x v="6"/>
    <s v="Diversified Banks"/>
    <n v="56.405570088213238"/>
    <n v="64.281681915961016"/>
    <n v="50.466812588279893"/>
    <n v="50.112286624481357"/>
    <n v="68.26057970062547"/>
    <n v="75.977451673966925"/>
    <n v="46.9883756665172"/>
    <n v="40.465073220236157"/>
    <n v="76.42708872605192"/>
    <n v="51.886992755588281"/>
    <n v="63.221957256992177"/>
    <n v="25.467273787838892"/>
    <n v="48.230802708112499"/>
    <n v="80.862378730277882"/>
    <n v="54.920481396087084"/>
    <n v="34.488928453940964"/>
    <n v="84.440938454753066"/>
    <n v="42.395587839914356"/>
    <n v="-1.7183180840389838"/>
    <n v="-1.5331874117201068"/>
    <n v="-2.8877133755186435"/>
    <n v="0.26057970062547042"/>
    <n v="3.9774516739669252"/>
    <n v="-3.0116243334827999"/>
    <n v="-3.5349267797638433"/>
    <n v="-1.5729112739480797"/>
    <n v="0.88699275558828106"/>
    <n v="-2.7780427430078234"/>
    <n v="-1.5327262121611085"/>
    <n v="2.230802708112499"/>
    <n v="-5.1376212697221177"/>
    <n v="0.92048139608708368"/>
    <n v="1.4889284539409644"/>
    <n v="1.4409384547530664"/>
    <n v="3.3955878399143558"/>
  </r>
  <r>
    <x v="457"/>
    <x v="4"/>
    <s v="Apparel, Accessories &amp; Luxury Goods"/>
    <n v="64.21981354426589"/>
    <n v="64.513321686627549"/>
    <n v="65.501332795997371"/>
    <n v="79.33887804656473"/>
    <n v="75.600877280256185"/>
    <n v="39.467792133393942"/>
    <n v="70.541934956224182"/>
    <n v="56.990484376471095"/>
    <n v="48.453047079418226"/>
    <n v="76.464661130715655"/>
    <n v="61.712503877763837"/>
    <n v="59.407322949683525"/>
    <n v="71.198586613650491"/>
    <n v="66.602298450166671"/>
    <n v="51.396876303581692"/>
    <n v="62.144688168237217"/>
    <n v="99.212661435221193"/>
    <n v="43.189562968546532"/>
    <n v="-1.486678313372451"/>
    <n v="-1.4986672040026292"/>
    <n v="1.3388780465647301"/>
    <n v="5.600877280256185"/>
    <n v="-3.5322078666060577"/>
    <n v="-6.458065043775818"/>
    <n v="3.9904843764710947"/>
    <n v="0.45304707941822642"/>
    <n v="6.4646611307156547"/>
    <n v="2.7125038777638366"/>
    <n v="0.40732294968352534"/>
    <n v="4.198586613650491"/>
    <n v="1.6022984501666713"/>
    <n v="1.396876303581692"/>
    <n v="-5.8553118317627835"/>
    <n v="7.2126614352211931"/>
    <n v="-0.81043703145346768"/>
  </r>
  <r>
    <x v="458"/>
    <x v="4"/>
    <s v="Apparel, Accessories &amp; Luxury Goods"/>
    <n v="45.160237758278576"/>
    <n v="39.056805273724081"/>
    <n v="39.569626494467599"/>
    <n v="48.427017601819699"/>
    <n v="51.880072668008395"/>
    <n v="46.979947722272094"/>
    <n v="43.316216292659981"/>
    <n v="44.61490010390159"/>
    <n v="38.10256377398693"/>
    <n v="40.284663116398164"/>
    <n v="68.134511657510728"/>
    <n v="35.207902789444404"/>
    <n v="33.124681335402791"/>
    <n v="55.166009616316771"/>
    <n v="54.346698995278665"/>
    <n v="30.356453216017499"/>
    <n v="50.104251939030675"/>
    <n v="49.051719294495712"/>
    <n v="3.0568052737240805"/>
    <n v="-2.4303735055324012"/>
    <n v="0.42701760181969917"/>
    <n v="-4.1199273319916045"/>
    <n v="3.9799477222720938"/>
    <n v="2.3162162926599805"/>
    <n v="-4.38509989609841"/>
    <n v="1.1025637739869296"/>
    <n v="0.28466311639816411"/>
    <n v="5.1345116575107284"/>
    <n v="0.20790278944440388"/>
    <n v="0.12468133540279069"/>
    <n v="4.1660096163167708"/>
    <n v="4.3466989952786648"/>
    <n v="2.3564532160174991"/>
    <n v="3.1042519390306751"/>
    <n v="-1.9482807055042883"/>
  </r>
  <r>
    <x v="459"/>
    <x v="0"/>
    <s v="Railroads"/>
    <n v="38.737473514305584"/>
    <n v="43.545273794261277"/>
    <n v="43.004594118210754"/>
    <n v="29.354927046283073"/>
    <n v="39.661275991705594"/>
    <n v="40.375690628536852"/>
    <n v="32.400002133697505"/>
    <n v="42.965643100779431"/>
    <n v="49.257889665084775"/>
    <n v="32.571114774615616"/>
    <n v="37.154586614533201"/>
    <n v="44.191340605934116"/>
    <n v="32.339903200699297"/>
    <n v="34.056871659627376"/>
    <n v="43.346256190556353"/>
    <n v="39.936820252470049"/>
    <n v="43.085962405837513"/>
    <n v="31.288897560362059"/>
    <n v="3.5452737942612771"/>
    <n v="4.5941182107540612E-3"/>
    <n v="2.3549270462830734"/>
    <n v="-2.3387240082944061"/>
    <n v="3.3756906285368515"/>
    <n v="0.40000213369750526"/>
    <n v="1.9656431007794311"/>
    <n v="-1.7421103349152247"/>
    <n v="1.5711147746156158"/>
    <n v="-3.8454133854667987"/>
    <n v="3.1913406059341156"/>
    <n v="0.3399032006992968"/>
    <n v="1.0568716596273759"/>
    <n v="2.3462561905563533"/>
    <n v="-3.0631797475299507"/>
    <n v="8.5962405837513245E-2"/>
    <n v="2.2888975603620594"/>
  </r>
  <r>
    <x v="460"/>
    <x v="0"/>
    <s v="Airlines"/>
    <n v="32.980765569827156"/>
    <n v="23.522129954328967"/>
    <n v="22.555343245460584"/>
    <n v="37.026535363257942"/>
    <n v="31.905143769657641"/>
    <n v="26.133602315074615"/>
    <n v="24.966219960972989"/>
    <n v="37.255008471965496"/>
    <n v="28.357841217952682"/>
    <n v="37.138016091993549"/>
    <n v="41.590779676407301"/>
    <n v="26.527199177390877"/>
    <n v="35.638113890693425"/>
    <n v="38.498095189855029"/>
    <n v="40.592921588359815"/>
    <n v="34.043635618498577"/>
    <n v="33.045121357946435"/>
    <n v="41.877307797245813"/>
    <n v="-0.47787004567103253"/>
    <n v="0.555343245460584"/>
    <n v="2.6535363257941924E-2"/>
    <n v="0.90514376965764143"/>
    <n v="1.1336023150746151"/>
    <n v="-1.0337800390270111"/>
    <n v="-0.74499152803450386"/>
    <n v="2.3578412179526822"/>
    <n v="2.1380160919935491"/>
    <n v="1.5907796764073012"/>
    <n v="-0.47280082260912337"/>
    <n v="0.63811389069342539"/>
    <n v="-1.5019048101449712"/>
    <n v="1.5929215883598147"/>
    <n v="2.0436356184985769"/>
    <n v="-2.9548786420535649"/>
    <n v="2.8773077972458125"/>
  </r>
  <r>
    <x v="461"/>
    <x v="1"/>
    <s v="Managed Health Care"/>
    <n v="63.437399405441113"/>
    <n v="71.909557606305924"/>
    <n v="74.44720643651425"/>
    <n v="55.028235620211277"/>
    <n v="78.938144484109415"/>
    <n v="63.464840306963644"/>
    <n v="51.922661481658139"/>
    <n v="77.780091179546048"/>
    <n v="64.726496689308206"/>
    <n v="91.012929269134432"/>
    <n v="70.63608156951193"/>
    <n v="54.144580174103339"/>
    <n v="62.954933466241606"/>
    <n v="50.097156360819774"/>
    <n v="45.340234701225242"/>
    <n v="61.284871403659764"/>
    <n v="47.838992149749529"/>
    <n v="56.908776993436376"/>
    <n v="5.9095576063059241"/>
    <n v="5.4472064365142501"/>
    <n v="-3.9717643797887234"/>
    <n v="2.9381444841094151"/>
    <n v="2.4648403069636444"/>
    <n v="-5.0773385183418611"/>
    <n v="6.7800911795460479"/>
    <n v="1.7264966893082061"/>
    <n v="5.0129292691344318"/>
    <n v="3.63608156951193"/>
    <n v="0.14458017410333923"/>
    <n v="-4.0450665337583942"/>
    <n v="2.0971563608197741"/>
    <n v="2.340234701225242"/>
    <n v="3.2848714036597642"/>
    <n v="-4.1610078502504706"/>
    <n v="0.9087769934363763"/>
  </r>
  <r>
    <x v="462"/>
    <x v="0"/>
    <s v="Air Freight &amp; Logistics"/>
    <n v="57.935357172603865"/>
    <n v="52.387797456778905"/>
    <n v="48.412481410996968"/>
    <n v="67.670722201676611"/>
    <n v="49.87165219768233"/>
    <n v="68.372778140102128"/>
    <n v="42.636818143999875"/>
    <n v="81.235130683237202"/>
    <n v="55.939158261683204"/>
    <n v="49.843411564453376"/>
    <n v="56.522505952972388"/>
    <n v="68.331422338070809"/>
    <n v="43.307236861732122"/>
    <n v="45.41239415274228"/>
    <n v="72.925214777166602"/>
    <n v="55.683665124733402"/>
    <n v="65.534095281879885"/>
    <n v="60.814587384357516"/>
    <n v="4.3877974567789053"/>
    <n v="-0.58751858900303233"/>
    <n v="1.670722201676611"/>
    <n v="3.8716521976823302"/>
    <n v="1.3727781401021275"/>
    <n v="0.63681814399987502"/>
    <n v="2.2351306832372018"/>
    <n v="3.9391582616832039"/>
    <n v="-4.1565884355466238"/>
    <n v="3.5225059529723879"/>
    <n v="1.3314223380708086"/>
    <n v="3.3072368617321217"/>
    <n v="1.4123941527422801"/>
    <n v="3.9252147771666017"/>
    <n v="0.6836651247334018"/>
    <n v="-0.46590471812011458"/>
    <n v="-0.18541261564248401"/>
  </r>
  <r>
    <x v="463"/>
    <x v="0"/>
    <s v="Trading Companies &amp; Distributors"/>
    <n v="67.530721712794161"/>
    <n v="77.129119923330364"/>
    <n v="47.436963670120676"/>
    <n v="79.954015707036831"/>
    <n v="61.359496906964218"/>
    <n v="50.999805751731152"/>
    <n v="56.558676639128684"/>
    <n v="37.329727084562954"/>
    <n v="81.317238241321604"/>
    <n v="94.746435798466166"/>
    <n v="74.584039267108722"/>
    <n v="73.353022645498996"/>
    <n v="64.238401062073905"/>
    <n v="75.109744967074775"/>
    <n v="72.208525981435713"/>
    <n v="45.901299830335553"/>
    <n v="65.166413888521447"/>
    <n v="90.629341752788918"/>
    <n v="6.1291199233303644"/>
    <n v="2.4369636701206758"/>
    <n v="5.9540157070368309"/>
    <n v="2.3594969069642175"/>
    <n v="-5.0001942482688477"/>
    <n v="4.5586766391286844"/>
    <n v="0.32972708456295408"/>
    <n v="6.3172382413216042"/>
    <n v="-0.25356420153383397"/>
    <n v="6.5840392671087216"/>
    <n v="5.3530226454989958"/>
    <n v="4.2384010620739048"/>
    <n v="3.109744967074775"/>
    <n v="5.208525981435713"/>
    <n v="-5.0987001696644469"/>
    <n v="0.16641388852144701"/>
    <n v="-0.37065824721108243"/>
  </r>
  <r>
    <x v="464"/>
    <x v="0"/>
    <s v="Aerospace &amp; Defense"/>
    <n v="55.837778256450783"/>
    <n v="58.005403309245089"/>
    <n v="45.260243728579674"/>
    <n v="44.409337716188503"/>
    <n v="43.682995052183401"/>
    <n v="58.679035430278859"/>
    <n v="37.082101679268483"/>
    <n v="46.754549998932113"/>
    <n v="68.801325899284421"/>
    <n v="66.660868680532374"/>
    <n v="67.987926139212775"/>
    <n v="85.026168501854471"/>
    <n v="50.113073955521777"/>
    <n v="71.079181747587256"/>
    <n v="47.714425698524742"/>
    <n v="72.442955742493993"/>
    <n v="40.668536112834751"/>
    <n v="44.87410096714045"/>
    <n v="3.0054033092450894"/>
    <n v="3.2602437285796739"/>
    <n v="3.409337716188503"/>
    <n v="-3.3170049478165993"/>
    <n v="1.6790354302788586"/>
    <n v="8.2101679268482997E-2"/>
    <n v="2.7545499989321129"/>
    <n v="2.8013258992844214"/>
    <n v="3.6608686805323742"/>
    <n v="-1.2073860787225499E-2"/>
    <n v="6.0261685018544711"/>
    <n v="-0.88692604447822276"/>
    <n v="6.0791817475872563"/>
    <n v="-4.2855743014752576"/>
    <n v="5.4429557424939929"/>
    <n v="-1.3314638871652491"/>
    <n v="-3.1258990328595502"/>
  </r>
  <r>
    <x v="465"/>
    <x v="1"/>
    <s v="Health Care Facilities"/>
    <n v="32.827651382704971"/>
    <n v="27.271967197056732"/>
    <n v="40.161106037751928"/>
    <n v="26.692097237565051"/>
    <n v="33.272150294980086"/>
    <n v="43.035442131847631"/>
    <n v="22.94066328107629"/>
    <n v="24.43145110363556"/>
    <n v="47.309650877040959"/>
    <n v="18.822306020155565"/>
    <n v="34.462417200814954"/>
    <n v="22.155877324372852"/>
    <n v="26.89298347255297"/>
    <n v="34.7722983748709"/>
    <n v="29.962541206811995"/>
    <n v="40.668858936824115"/>
    <n v="38.132099023513298"/>
    <n v="47.086163785113669"/>
    <n v="-2.7280328029432681"/>
    <n v="0.161106037751928"/>
    <n v="1.6920972375650507"/>
    <n v="2.2721502949800865"/>
    <n v="3.0354421318476312"/>
    <n v="1.94066328107629"/>
    <n v="0.43145110363555972"/>
    <n v="1.3096508770409585"/>
    <n v="-1.1776939798444346"/>
    <n v="-2.5375827991850457"/>
    <n v="-1.8441226756271476"/>
    <n v="-1.1070165274470298"/>
    <n v="0.77229837487089981"/>
    <n v="0.96254120681199495"/>
    <n v="3.6688589368241153"/>
    <n v="2.1320990235132982"/>
    <n v="3.0861637851136692"/>
  </r>
  <r>
    <x v="466"/>
    <x v="6"/>
    <s v="Life &amp; Health Insurance"/>
    <n v="40.861569033193355"/>
    <n v="37.47489845105995"/>
    <n v="49.208063500498746"/>
    <n v="45.973297202310441"/>
    <n v="50.840425399977249"/>
    <n v="46.020918870364284"/>
    <n v="44.695903702906676"/>
    <n v="54.190096682558824"/>
    <n v="39.798891805322086"/>
    <n v="36.631774054805888"/>
    <n v="27.84651430840135"/>
    <n v="47.416300068437806"/>
    <n v="43.913923998988693"/>
    <n v="24.229565005556736"/>
    <n v="42.168476879599424"/>
    <n v="39.57091729855442"/>
    <n v="27.138610243733684"/>
    <n v="37.528096091210898"/>
    <n v="-3.5251015489400501"/>
    <n v="2.2080635004987457"/>
    <n v="3.9732972023104409"/>
    <n v="1.8404253999772493"/>
    <n v="1.0209188703642837"/>
    <n v="2.6959037029066764"/>
    <n v="1.1900966825588242"/>
    <n v="1.7988918053220857"/>
    <n v="0.63177405480588789"/>
    <n v="-0.15348569159865022"/>
    <n v="3.4163000684378062"/>
    <n v="-1.0860760010113069"/>
    <n v="0.22956500555673642"/>
    <n v="-1.8315231204005755"/>
    <n v="2.57091729855442"/>
    <n v="-1.8613897562663162"/>
    <n v="-2.4719039087891019"/>
  </r>
  <r>
    <x v="467"/>
    <x v="4"/>
    <s v="Apparel, Accessories &amp; Luxury Goods"/>
    <n v="53.693443349769822"/>
    <n v="41.219755115134006"/>
    <n v="40.401369294262466"/>
    <n v="60.606003195844082"/>
    <n v="52.933846559109995"/>
    <n v="49.442514026485718"/>
    <n v="42.267999081449133"/>
    <n v="51.988963311269508"/>
    <n v="51.429752508140588"/>
    <n v="67.061188478666097"/>
    <n v="73.120110819699875"/>
    <n v="49.808497847925665"/>
    <n v="29.726374772050654"/>
    <n v="48.016892758225694"/>
    <n v="53.334453192312985"/>
    <n v="68.022018514792535"/>
    <n v="66.386748378352067"/>
    <n v="67.022049092365975"/>
    <n v="2.2197551151340065"/>
    <n v="1.4013692942624658"/>
    <n v="3.6060031958440817"/>
    <n v="1.9338465591099947"/>
    <n v="2.4425140264857177"/>
    <n v="2.2679990814491333"/>
    <n v="1.988963311269508"/>
    <n v="2.429752508140588"/>
    <n v="1.0611884786660966"/>
    <n v="3.1201108196998746"/>
    <n v="-2.1915021520743352"/>
    <n v="0.72637477205065437"/>
    <n v="1.0168927582256941"/>
    <n v="4.334453192312985"/>
    <n v="1.0220185147925349"/>
    <n v="0.38674837835206688"/>
    <n v="4.0220490923659753"/>
  </r>
  <r>
    <x v="468"/>
    <x v="10"/>
    <s v="Oil &amp; Gas Refining &amp; Marketing"/>
    <n v="43.62684072000237"/>
    <n v="52.255099956260111"/>
    <n v="63.299968628431913"/>
    <n v="41.31338485646036"/>
    <n v="38.811595883610181"/>
    <n v="23.412193406875605"/>
    <n v="51.217427050295235"/>
    <n v="44.867768137681999"/>
    <n v="52.722512160559162"/>
    <n v="43.213995003577246"/>
    <n v="54.608259145356598"/>
    <n v="42.129500123329017"/>
    <n v="54.527261214786925"/>
    <n v="31.618769773440849"/>
    <n v="39.628572460089003"/>
    <n v="25.531214022068948"/>
    <n v="52.766987939587935"/>
    <n v="29.731782477629306"/>
    <n v="-2.7449000437398894"/>
    <n v="5.2999686284319125"/>
    <n v="1.3133848564603596"/>
    <n v="-3.1884041163898189"/>
    <n v="0.41219340687560546"/>
    <n v="0.21742705029523535"/>
    <n v="2.867768137681999"/>
    <n v="4.7225121605591625"/>
    <n v="3.2139950035772458"/>
    <n v="4.6082591453565982"/>
    <n v="0.1295001233290165"/>
    <n v="4.5272612147869253"/>
    <n v="2.6187697734408495"/>
    <n v="-2.3714275399109965"/>
    <n v="-2.4687859779310521"/>
    <n v="3.7669879395879349"/>
    <n v="1.7317824776293058"/>
  </r>
  <r>
    <x v="469"/>
    <x v="1"/>
    <s v="Health Care Equipment"/>
    <n v="55.61336693480019"/>
    <n v="40.798489061562698"/>
    <n v="63.55809713987442"/>
    <n v="45.29496645487648"/>
    <n v="60.398366421521949"/>
    <n v="61.585804857062811"/>
    <n v="61.053116070140128"/>
    <n v="69.436371151421184"/>
    <n v="50.616806306531785"/>
    <n v="12.999019687349499"/>
    <n v="53.384941071043805"/>
    <n v="65.177376468633227"/>
    <n v="57.843897020171696"/>
    <n v="65.51986647797996"/>
    <n v="51.812248597107697"/>
    <n v="61.487296515559997"/>
    <n v="57.731537510120759"/>
    <n v="66.729037080645185"/>
    <n v="-4.2015109384373019"/>
    <n v="3.5580971398744197"/>
    <n v="-1.7050335451235199"/>
    <n v="-0.60163357847805088"/>
    <n v="-1.4141951429371886"/>
    <n v="4.0531160701401276"/>
    <n v="3.4363711514211843"/>
    <n v="-4.3831936934682147"/>
    <n v="0.99901968734949875"/>
    <n v="0.38494107104380504"/>
    <n v="3.1773764686332271"/>
    <n v="-2.1561029798283045"/>
    <n v="4.51986647797996"/>
    <n v="3.8122485971076969"/>
    <n v="3.4872965155599971"/>
    <n v="3.7315375101207593"/>
    <n v="0.72903708064518469"/>
  </r>
  <r>
    <x v="470"/>
    <x v="8"/>
    <s v="Health Care REITs"/>
    <n v="46.969673348724235"/>
    <n v="43.577343775769172"/>
    <n v="35.768493698084207"/>
    <n v="44.791426532357576"/>
    <n v="69.028635486114524"/>
    <n v="31.982657967916769"/>
    <n v="61.553326861260906"/>
    <n v="57.34924436095347"/>
    <n v="50.803209069446481"/>
    <n v="38.539085250229419"/>
    <n v="47.968204422449048"/>
    <n v="28.294716846832838"/>
    <n v="58.008828563676971"/>
    <n v="31.531858673728721"/>
    <n v="40.848436670890322"/>
    <n v="51.327503874635042"/>
    <n v="53.734652065666111"/>
    <n v="53.376822808300453"/>
    <n v="-2.4226562242308276"/>
    <n v="2.7684936980842068"/>
    <n v="-1.2085734676424238"/>
    <n v="6.0286354861145242"/>
    <n v="0.98265796791676863"/>
    <n v="5.5533268612609064"/>
    <n v="4.3492443609534703"/>
    <n v="2.8032090694464813"/>
    <n v="-2.4609147497705806"/>
    <n v="-3.1795577550951748E-2"/>
    <n v="-0.70528315316716217"/>
    <n v="8.8285636769711573E-3"/>
    <n v="2.5318586737287205"/>
    <n v="-0.15156332910967762"/>
    <n v="0.32750387463504183"/>
    <n v="-1.2653479343338887"/>
    <n v="4.376822808300453"/>
  </r>
  <r>
    <x v="471"/>
    <x v="2"/>
    <s v="Internet Services &amp; Infrastructure"/>
    <n v="39.276703671280963"/>
    <n v="33.09806354365012"/>
    <n v="36.795135275198163"/>
    <n v="20.746578717427781"/>
    <n v="46.966432579860751"/>
    <n v="47.97232647676941"/>
    <n v="35.070393907625004"/>
    <n v="43.198785782350278"/>
    <n v="36.443844066638846"/>
    <n v="47.046762625305952"/>
    <n v="28.084774079760752"/>
    <n v="27.304033031712649"/>
    <n v="38.676189041953656"/>
    <n v="50.017055395109303"/>
    <n v="47.027128881265575"/>
    <n v="36.963521914563245"/>
    <n v="45.90963316588801"/>
    <n v="46.38330392669689"/>
    <n v="-1.9019364563498797"/>
    <n v="1.7951352751981631"/>
    <n v="0.7465787174277807"/>
    <n v="2.9664325798607507"/>
    <n v="-3.0276735232305896"/>
    <n v="7.0393907625003749E-2"/>
    <n v="-3.8012142176497221"/>
    <n v="0.4438440666388459"/>
    <n v="-2.9532373746940479"/>
    <n v="2.0847740797607521"/>
    <n v="0.30403303171264895"/>
    <n v="1.6761890419536556"/>
    <n v="1.0170553951093027"/>
    <n v="2.7128881265575444E-2"/>
    <n v="2.9635219145632448"/>
    <n v="0.90963316588801035"/>
    <n v="3.3833039266968896"/>
  </r>
  <r>
    <x v="472"/>
    <x v="0"/>
    <s v="Research &amp; Consulting Services"/>
    <n v="47.127405088575394"/>
    <n v="29.032845606063063"/>
    <n v="57.477085865671377"/>
    <n v="46.953034986209992"/>
    <n v="57.185090621551844"/>
    <n v="43.341154188552949"/>
    <n v="44.901066353876587"/>
    <n v="40.751295804775829"/>
    <n v="49.653231692869959"/>
    <n v="48.010068368835853"/>
    <n v="65.510827418358133"/>
    <n v="50.958980270722542"/>
    <n v="20.229638555769395"/>
    <n v="57.018777285905003"/>
    <n v="53.469107783898167"/>
    <n v="40.248568179013226"/>
    <n v="47.212457149819706"/>
    <n v="49.212656373888208"/>
    <n v="-2.9671543939369371"/>
    <n v="1.477085865671377"/>
    <n v="1.9530349862099925"/>
    <n v="1.1850906215518435"/>
    <n v="3.3411541885529488"/>
    <n v="1.9010663538765868"/>
    <n v="2.7512958047758289"/>
    <n v="0.65323169286995864"/>
    <n v="-2.9899316311641471"/>
    <n v="1.5108274183581329"/>
    <n v="0.95898027072254166"/>
    <n v="1.2296385557693945"/>
    <n v="-4.9812227140949972"/>
    <n v="4.469107783898167"/>
    <n v="-1.7514318209867739"/>
    <n v="3.2124571498197056"/>
    <n v="3.2126563738882083"/>
  </r>
  <r>
    <x v="473"/>
    <x v="3"/>
    <s v="Integrated Telecommunication Services"/>
    <n v="43.883064977044178"/>
    <n v="44.21733997901439"/>
    <n v="50.710273730388977"/>
    <n v="52.244286632765018"/>
    <n v="34.457254555774277"/>
    <n v="51.544677084835321"/>
    <n v="46.865919302856597"/>
    <n v="52.510877692105637"/>
    <n v="52.193657031920552"/>
    <n v="45.503112637745431"/>
    <n v="45.340128413779318"/>
    <n v="48.110112127896386"/>
    <n v="50.456837886123537"/>
    <n v="32.527107721859416"/>
    <n v="39.208351196230012"/>
    <n v="38.383976184693417"/>
    <n v="23.693648895598862"/>
    <n v="38.04454353616385"/>
    <n v="0.21733997901439039"/>
    <n v="0.71027373038897679"/>
    <n v="-2.7557133672349821"/>
    <n v="-2.5427454442257229"/>
    <n v="1.5446770848353211"/>
    <n v="0.86591930285659657"/>
    <n v="4.5108776921056375"/>
    <n v="2.1936570319205515"/>
    <n v="0.50311263774543136"/>
    <n v="0.34012841377931835"/>
    <n v="3.1101121278963859"/>
    <n v="3.4568378861235374"/>
    <n v="2.5271077218594158"/>
    <n v="-0.79164880376998781"/>
    <n v="1.3839761846934167"/>
    <n v="-1.3063511044011378"/>
    <n v="1.0445435361638502"/>
  </r>
  <r>
    <x v="474"/>
    <x v="1"/>
    <s v="Biotechnology"/>
    <n v="58.970983574610422"/>
    <n v="89.353134982062016"/>
    <n v="54.653953647945627"/>
    <n v="67.531798404083091"/>
    <n v="40.993586504790763"/>
    <n v="57.133296774027819"/>
    <n v="54.111602189798134"/>
    <n v="63.494377729441567"/>
    <n v="62.844484399332011"/>
    <n v="81.559625920776611"/>
    <n v="51.935307754064951"/>
    <n v="56.206074369703515"/>
    <n v="36.846271962361136"/>
    <n v="65.525377144990472"/>
    <n v="44.394495002818282"/>
    <n v="62.559340207681572"/>
    <n v="61.456067565147393"/>
    <n v="51.907926209352198"/>
    <n v="6.3531349820620164"/>
    <n v="0.65395364794562738"/>
    <n v="-1.4682015959169092"/>
    <n v="1.9935865047907626"/>
    <n v="4.1332967740278193"/>
    <n v="2.1116021897981341"/>
    <n v="3.4943777294415668"/>
    <n v="-2.1555156006679894"/>
    <n v="5.559625920776611"/>
    <n v="-5.0646922459350492"/>
    <n v="3.206074369703515"/>
    <n v="-3.1537280376388637"/>
    <n v="0.52537714499047183"/>
    <n v="-2.6055049971817184"/>
    <n v="0.55934020768157211"/>
    <n v="3.4560675651473929"/>
    <n v="-4.0920737906478024"/>
  </r>
  <r>
    <x v="475"/>
    <x v="3"/>
    <s v="Movies &amp; Entertainment"/>
    <n v="45.423320167560099"/>
    <n v="61.0140586518229"/>
    <n v="42.60937043235014"/>
    <n v="40.546590003331836"/>
    <n v="38.31674585186223"/>
    <n v="50.037642098378058"/>
    <n v="39.916159306201777"/>
    <n v="37.419092435123659"/>
    <n v="46.049333838318198"/>
    <n v="41.28262844524226"/>
    <n v="40.281817832026611"/>
    <n v="41.532858444461951"/>
    <n v="39.138219137344791"/>
    <n v="43.194410977241581"/>
    <n v="57.364652624854763"/>
    <n v="49.698006432372253"/>
    <n v="54.363641684432864"/>
    <n v="49.431214653155749"/>
    <n v="2.0140586518229"/>
    <n v="3.6093704323501399"/>
    <n v="2.5465900033318363"/>
    <n v="-1.6832541481377703"/>
    <n v="1.0376420983780577"/>
    <n v="-8.3840693798222787E-2"/>
    <n v="-3.5809075648763411"/>
    <n v="4.0493338383181978"/>
    <n v="2.2826284452422598"/>
    <n v="-0.71818216797338863"/>
    <n v="-2.4671415555380491"/>
    <n v="3.138219137344791"/>
    <n v="3.1944109772415814"/>
    <n v="1.364652624854763"/>
    <n v="2.698006432372253"/>
    <n v="2.3636416844328636"/>
    <n v="0.43121465315574881"/>
  </r>
  <r>
    <x v="476"/>
    <x v="2"/>
    <s v="Data Processing &amp; Outsourced Services"/>
    <n v="47.831167856586319"/>
    <n v="59.763112825342745"/>
    <n v="33.715878180177761"/>
    <n v="38.733540260714449"/>
    <n v="51.235972173565521"/>
    <n v="61.017709640415482"/>
    <n v="43.395059011437915"/>
    <n v="38.987362045977001"/>
    <n v="40.324891681600107"/>
    <n v="43.709531082564773"/>
    <n v="47.353790476548212"/>
    <n v="55.760828531722545"/>
    <n v="58.027221679265217"/>
    <n v="36.338344601685115"/>
    <n v="53.83095805580372"/>
    <n v="50.329868906728819"/>
    <n v="34.793682760593889"/>
    <n v="65.812101647823994"/>
    <n v="-6.2368871746572552"/>
    <n v="2.7158781801777607"/>
    <n v="2.7335402607144488"/>
    <n v="4.2359721735655214"/>
    <n v="1.0177096404154824"/>
    <n v="-1.6049409885620847"/>
    <n v="1.9873620459770009"/>
    <n v="2.3248916816001071"/>
    <n v="-2.2904689174352271"/>
    <n v="2.3537904765482125"/>
    <n v="2.7608285317225452"/>
    <n v="5.0272216792652173"/>
    <n v="-1.6616553983148847"/>
    <n v="4.8309580558037197"/>
    <n v="3.3298689067288194"/>
    <n v="-1.2063172394061112"/>
    <n v="0.81210164782399374"/>
  </r>
  <r>
    <x v="477"/>
    <x v="8"/>
    <s v="Office REITs"/>
    <n v="43.21692878640291"/>
    <n v="46.318888374145416"/>
    <n v="39.882419810046834"/>
    <n v="57.791007265888041"/>
    <n v="54.875476771748197"/>
    <n v="43.072554055399202"/>
    <n v="25.94936872536131"/>
    <n v="24.30335517667756"/>
    <n v="52.066141079681969"/>
    <n v="49.137370610792097"/>
    <n v="67.04975200366799"/>
    <n v="31.789592011415557"/>
    <n v="47.356528704062256"/>
    <n v="42.78044918149839"/>
    <n v="41.981898755298737"/>
    <n v="47.501168996966562"/>
    <n v="29.593265996489638"/>
    <n v="33.238551849709715"/>
    <n v="0.31888837414541626"/>
    <n v="1.8824198100468337"/>
    <n v="-1.2089927341119591"/>
    <n v="-2.1245232282518032"/>
    <n v="-3.9274459446007981"/>
    <n v="1.9493687253613103"/>
    <n v="-0.69664482332244049"/>
    <n v="3.0661410796819695"/>
    <n v="4.1373706107920967"/>
    <n v="5.0497520036679902"/>
    <n v="2.7895920114155572"/>
    <n v="0.35652870406225645"/>
    <n v="-1.2195508185016095"/>
    <n v="-3.0181012447012634"/>
    <n v="0.50116899696656247"/>
    <n v="-1.4067340035103619"/>
    <n v="-2.7614481502902848"/>
  </r>
  <r>
    <x v="478"/>
    <x v="7"/>
    <s v="Construction Materials"/>
    <n v="35.659516040109573"/>
    <n v="33.473281222015551"/>
    <n v="30.83245060315021"/>
    <n v="41.256701167869956"/>
    <n v="44.783821661484986"/>
    <n v="30.57171703660207"/>
    <n v="34.887329123731185"/>
    <n v="50.290782773641951"/>
    <n v="29.287008666420387"/>
    <n v="34.49905636261169"/>
    <n v="40.155025833597698"/>
    <n v="39.128083095849512"/>
    <n v="31.179226738853263"/>
    <n v="25.745495488102058"/>
    <n v="35.80277646402142"/>
    <n v="52.061707411597681"/>
    <n v="22.560292643438054"/>
    <n v="29.697016388875092"/>
    <n v="-2.5267187779844491"/>
    <n v="-0.16754939684978964"/>
    <n v="-3.7432988321300442"/>
    <n v="3.7838216614849856"/>
    <n v="1.5717170366020703"/>
    <n v="-3.1126708762688153"/>
    <n v="4.2907827736419506"/>
    <n v="2.2870086664203875"/>
    <n v="2.4990563626116895"/>
    <n v="0.15502583359769773"/>
    <n v="3.1280830958495116"/>
    <n v="-2.8207732611467371"/>
    <n v="1.7454954881020583"/>
    <n v="0.80277646402142011"/>
    <n v="6.1707411597680561E-2"/>
    <n v="1.5602926434380535"/>
    <n v="1.6970163888750918"/>
  </r>
  <r>
    <x v="479"/>
    <x v="0"/>
    <s v="Construction Machinery &amp; Heavy Trucks"/>
    <n v="51.323279031858206"/>
    <n v="33.269899245159948"/>
    <n v="74.081004733987072"/>
    <n v="51.024344641695855"/>
    <n v="45.499244908862963"/>
    <n v="43.953452918244594"/>
    <n v="43.687703283950704"/>
    <n v="43.005570861026314"/>
    <n v="67.114288836016243"/>
    <n v="48.938481604814456"/>
    <n v="54.209571376389114"/>
    <n v="49.403055325040867"/>
    <n v="39.253979834884831"/>
    <n v="60.10219061407593"/>
    <n v="58.106780528590569"/>
    <n v="47.952304478758997"/>
    <n v="54.511578292560131"/>
    <n v="58.382292057530968"/>
    <n v="1.269899245159948"/>
    <n v="1.0810047339870721"/>
    <n v="4.0243446416958548"/>
    <n v="2.4992449088629627"/>
    <n v="-2.0465470817554063"/>
    <n v="-0.31229671604929621"/>
    <n v="1.0055708610263139"/>
    <n v="5.1142888360162431"/>
    <n v="-2.0615183951855443"/>
    <n v="3.2095713763891141"/>
    <n v="3.4030553250408673"/>
    <n v="0.25397983488483078"/>
    <n v="1.1021906140759299"/>
    <n v="0.10678052859056919"/>
    <n v="1.9523044787589967"/>
    <n v="-5.4884217074398691"/>
    <n v="2.3822920575309681"/>
  </r>
  <r>
    <x v="480"/>
    <x v="9"/>
    <s v="Hypermarkets &amp; Super Centers"/>
    <n v="47.046345664870557"/>
    <n v="53.085833835427337"/>
    <n v="36.041008748715988"/>
    <n v="58.979936837942816"/>
    <n v="39.86816515535925"/>
    <n v="48.690695734704036"/>
    <n v="37.79193726317488"/>
    <n v="37.878997139923406"/>
    <n v="38.153903882981673"/>
    <n v="39.220633711355184"/>
    <n v="61.279486181668986"/>
    <n v="44.691430075243716"/>
    <n v="50.194618249334354"/>
    <n v="42.163713989375118"/>
    <n v="51.917062513982799"/>
    <n v="50.617015560803075"/>
    <n v="67.712437323417916"/>
    <n v="41.501000099388854"/>
    <n v="4.0858338354273371"/>
    <n v="3.0410087487159885"/>
    <n v="4.9799368379428159"/>
    <n v="-1.1318348446407498"/>
    <n v="-4.3093042652959639"/>
    <n v="0.79193726317488"/>
    <n v="2.8789971399234062"/>
    <n v="3.1539038829816732"/>
    <n v="1.2206337113551839"/>
    <n v="3.279486181668986"/>
    <n v="2.6914300752437157"/>
    <n v="0.19461824933435423"/>
    <n v="-0.83628601062488173"/>
    <n v="3.917062513982799"/>
    <n v="-5.3829844391969246"/>
    <n v="5.712437323417916"/>
    <n v="3.5010000993888539"/>
  </r>
  <r>
    <x v="481"/>
    <x v="9"/>
    <s v="Drug Retail"/>
    <n v="47.893346373427256"/>
    <n v="60.97163316464399"/>
    <n v="45.633785804222704"/>
    <n v="51.594444993886938"/>
    <n v="55.92423843560239"/>
    <n v="42.035047905703934"/>
    <n v="42.237942256047241"/>
    <n v="64.953607836483755"/>
    <n v="58.596267223008326"/>
    <n v="49.489771065517985"/>
    <n v="35.762450836657969"/>
    <n v="46.445882512747751"/>
    <n v="52.254028777167299"/>
    <n v="46.078718495496524"/>
    <n v="46.004977002925543"/>
    <n v="43.710160184049947"/>
    <n v="39.390663289058729"/>
    <n v="33.103268565042313"/>
    <n v="4.9716331646439897"/>
    <n v="0.63378580422270403"/>
    <n v="2.5944449938869383"/>
    <n v="0.9242384356023905"/>
    <n v="1.0350479057039337"/>
    <n v="2.2379422560472406"/>
    <n v="3.953607836483755"/>
    <n v="3.5962672230083257"/>
    <n v="3.489771065517985"/>
    <n v="-3.237549163342031"/>
    <n v="-3.554117487252249"/>
    <n v="1.2540287771672993"/>
    <n v="1.0787184954965241"/>
    <n v="4.9770029255427062E-3"/>
    <n v="0.71016018404994696"/>
    <n v="3.3906632890587289"/>
    <n v="-0.8967314349576867"/>
  </r>
  <r>
    <x v="482"/>
    <x v="3"/>
    <s v="Movies &amp; Entertainment"/>
    <n v="48.230858548770264"/>
    <n v="48.792978196326871"/>
    <n v="48.222250034957156"/>
    <n v="42.984942055966449"/>
    <n v="43.407033239020798"/>
    <n v="46.08860307075453"/>
    <n v="52.780827907555775"/>
    <n v="38.315484943273255"/>
    <n v="46.432983348476725"/>
    <n v="50.890281456266919"/>
    <n v="55.852894056007138"/>
    <n v="49.327254133996291"/>
    <n v="56.850236432420459"/>
    <n v="52.706807452507547"/>
    <n v="46.173589601735713"/>
    <n v="47.393078399910074"/>
    <n v="58.053973337050202"/>
    <n v="35.651377662868569"/>
    <n v="-5.2070218036731291"/>
    <n v="0.22225003495715612"/>
    <n v="1.9849420559664495"/>
    <n v="0.40703323902079802"/>
    <n v="2.0886030707545302"/>
    <n v="4.7808279075557749"/>
    <n v="1.3154849432732547"/>
    <n v="2.4329833484767249"/>
    <n v="-1.1097185437330808"/>
    <n v="-0.14710594399286236"/>
    <n v="-4.6727458660037087"/>
    <n v="-2.1497635675795408"/>
    <n v="4.7068074525075474"/>
    <n v="1.1735896017357135"/>
    <n v="3.393078399910074"/>
    <n v="5.3973337050202019E-2"/>
    <n v="0.65137766286856902"/>
  </r>
  <r>
    <x v="483"/>
    <x v="0"/>
    <s v="Environmental &amp; Facilities Services"/>
    <n v="40.934067216684824"/>
    <n v="35.089956732215136"/>
    <n v="29.275311746294015"/>
    <n v="41.362998300388377"/>
    <n v="52.056589589047434"/>
    <n v="45.425757540839975"/>
    <n v="41.237259772766969"/>
    <n v="52.117225301255729"/>
    <n v="21.560326403363412"/>
    <n v="40.919060463482488"/>
    <n v="41.735768501743756"/>
    <n v="38.905273159062048"/>
    <n v="35.940323407277766"/>
    <n v="41.448679843949471"/>
    <n v="45.748702670988493"/>
    <n v="44.494975781847259"/>
    <n v="41.364167992088738"/>
    <n v="47.196765477031043"/>
    <n v="-0.91004326778486444"/>
    <n v="-2.7246882537059847"/>
    <n v="-1.6370016996116235"/>
    <n v="3.0565895890474337"/>
    <n v="2.4257575408399745"/>
    <n v="-1.7627402272330315"/>
    <n v="-2.8827746987442708"/>
    <n v="0.56032640336341188"/>
    <n v="-3.0809395365175121"/>
    <n v="2.7357685017437561"/>
    <n v="-9.4726840937951806E-2"/>
    <n v="2.9403234072777664"/>
    <n v="-4.5513201560505294"/>
    <n v="-2.251297329011507"/>
    <n v="0.4949757818472591"/>
    <n v="2.3641679920887384"/>
    <n v="1.1967654770310432"/>
  </r>
  <r>
    <x v="484"/>
    <x v="1"/>
    <s v="Health Care Distributors"/>
    <n v="45.101837628813449"/>
    <n v="50.979860410865939"/>
    <n v="34.58899562373815"/>
    <n v="37.337795407066082"/>
    <n v="47.4540866006733"/>
    <n v="36.024366948807376"/>
    <n v="53.541788342957815"/>
    <n v="47.607834806764671"/>
    <n v="48.783981564384121"/>
    <n v="38.422725464097134"/>
    <n v="49.409028303175489"/>
    <n v="62.328963655490575"/>
    <n v="38.921828055877818"/>
    <n v="51.382298875010321"/>
    <n v="49.23580920124251"/>
    <n v="41.237916517704193"/>
    <n v="36.648537521088414"/>
    <n v="42.825422390884725"/>
    <n v="2.979860410865939"/>
    <n v="0.58899562373814973"/>
    <n v="1.337795407066082"/>
    <n v="3.4540866006732998"/>
    <n v="1.0243669488073763"/>
    <n v="3.5417883429578154"/>
    <n v="2.6078348067646715"/>
    <n v="0.78398156438412059"/>
    <n v="2.4227254640971339"/>
    <n v="0.40902830317548933"/>
    <n v="4.3289636554905755"/>
    <n v="-2.0781719441221824"/>
    <n v="2.3822988750103207"/>
    <n v="1.2358092012425104"/>
    <n v="-3.7620834822958074"/>
    <n v="-0.35146247891158566"/>
    <n v="-2.1745776091152749"/>
  </r>
  <r>
    <x v="485"/>
    <x v="5"/>
    <s v="Electric Utilities"/>
    <n v="49.889249678134853"/>
    <n v="51.926810216744009"/>
    <n v="39.284008581175478"/>
    <n v="53.880153945084146"/>
    <n v="58.717951166820761"/>
    <n v="59.770930884288369"/>
    <n v="38.079997541635514"/>
    <n v="30.515259967983614"/>
    <n v="43.949405651139152"/>
    <n v="41.176562217964225"/>
    <n v="52.368891694118332"/>
    <n v="57.43961105960323"/>
    <n v="53.077873510256254"/>
    <n v="63.146901498985429"/>
    <n v="43.370115171292568"/>
    <n v="49.101315252474009"/>
    <n v="64.489878973165304"/>
    <n v="47.821577195562021"/>
    <n v="0.9268102167440091"/>
    <n v="1.2840085811754776"/>
    <n v="2.880153945084146"/>
    <n v="1.717951166820761"/>
    <n v="-3.2290691157116314"/>
    <n v="-1.9200024583644861"/>
    <n v="-1.4847400320163864"/>
    <n v="-4.050594348860848"/>
    <n v="0.176562217964225"/>
    <n v="0.36889169411833223"/>
    <n v="2.4396110596032301"/>
    <n v="7.7873510256253553E-2"/>
    <n v="2.1469014989854287"/>
    <n v="-2.6298848287074321"/>
    <n v="0.1013152524740093"/>
    <n v="3.4898789731653039"/>
    <n v="3.8215771955620212"/>
  </r>
  <r>
    <x v="486"/>
    <x v="1"/>
    <s v="Managed Health Care"/>
    <n v="65.634991999256158"/>
    <n v="72.875502863817914"/>
    <n v="59.505143590295432"/>
    <n v="48.795832049729967"/>
    <n v="52.571563102197139"/>
    <n v="67.360493374648811"/>
    <n v="97.825203198698205"/>
    <n v="74.65412575487683"/>
    <n v="69.612490333382823"/>
    <n v="56.685064587349046"/>
    <n v="83.261115302009642"/>
    <n v="45.576570175600423"/>
    <n v="76.433330282446235"/>
    <n v="83.319041648358819"/>
    <n v="53.087047715743793"/>
    <n v="77.258303163467673"/>
    <n v="38.645019215590949"/>
    <n v="58.329017629141028"/>
    <n v="1.8755028638179141"/>
    <n v="-3.4948564097045676"/>
    <n v="1.7958320497299667"/>
    <n v="2.571563102197139"/>
    <n v="2.3604933746488115"/>
    <n v="7.8252031986982047"/>
    <n v="4.65412575487683"/>
    <n v="2.6124903333828229"/>
    <n v="2.6850645873490464"/>
    <n v="4.2611153020096424"/>
    <n v="0.57657017560042334"/>
    <n v="2.4333302824462351"/>
    <n v="4.3190416483588194"/>
    <n v="-1.9129522842562068"/>
    <n v="0.2583031634676729"/>
    <n v="2.6450192155909491"/>
    <n v="-2.6709823708589724"/>
  </r>
  <r>
    <x v="487"/>
    <x v="6"/>
    <s v="Diversified Banks"/>
    <n v="56.756803493365766"/>
    <n v="67.502753565117104"/>
    <n v="54.673530806569858"/>
    <n v="52.90415111566687"/>
    <n v="55.159267051442377"/>
    <n v="44.562081679105397"/>
    <n v="58.401063586918923"/>
    <n v="52.405903515444606"/>
    <n v="67.606200231820807"/>
    <n v="53.476910414238631"/>
    <n v="55.5240672049107"/>
    <n v="68.864550752048487"/>
    <n v="70.526785047713531"/>
    <n v="63.421916125227753"/>
    <n v="56.816390871783931"/>
    <n v="51.304561447531619"/>
    <n v="46.846161124433635"/>
    <n v="44.869364847243865"/>
    <n v="1.5027535651171036"/>
    <n v="2.6735308065698575"/>
    <n v="3.9041511156668705"/>
    <n v="2.1592670514423773"/>
    <n v="-0.43791832089460314"/>
    <n v="-2.598936413081077"/>
    <n v="1.4059035154446065"/>
    <n v="-1.3937997681791927"/>
    <n v="4.4769104142386311"/>
    <n v="-5.4759327950892995"/>
    <n v="4.864550752048487"/>
    <n v="1.5267850477135312"/>
    <n v="-3.578083874772247"/>
    <n v="1.8163908717839305"/>
    <n v="0.30456144753161851"/>
    <n v="-0.15383887556636466"/>
    <n v="-0.13063515275613469"/>
  </r>
  <r>
    <x v="488"/>
    <x v="8"/>
    <s v="Health Care REITs"/>
    <n v="52.605794057314704"/>
    <n v="48.009610273749708"/>
    <n v="62.947531840791314"/>
    <n v="39.296531984930795"/>
    <n v="49.077172944535207"/>
    <n v="55.773265603387387"/>
    <n v="73.509014806441215"/>
    <n v="42.966400770619487"/>
    <n v="55.474309746710972"/>
    <n v="65.618765176524604"/>
    <n v="56.820462851366386"/>
    <n v="57.71954999815982"/>
    <n v="52.497705797786786"/>
    <n v="41.884501093052521"/>
    <n v="47.509913025868173"/>
    <n v="57.320306112923475"/>
    <n v="41.370970890541933"/>
    <n v="46.502486056960123"/>
    <n v="2.0096102737497077"/>
    <n v="2.9475318407913136"/>
    <n v="-1.7034680150692054"/>
    <n v="-4.9228270554647935"/>
    <n v="0.77326560338738659"/>
    <n v="4.5090148064412148"/>
    <n v="-4.0335992293805134"/>
    <n v="2.474309746710972"/>
    <n v="4.6187651765246045"/>
    <n v="1.8204628513663863"/>
    <n v="3.7195499981598203"/>
    <n v="3.4977057977867858"/>
    <n v="-4.1154989069474794"/>
    <n v="3.5099130258681726"/>
    <n v="-1.6796938870765246"/>
    <n v="1.3709708905419333"/>
    <n v="2.5024860569601231"/>
  </r>
  <r>
    <x v="489"/>
    <x v="2"/>
    <s v="Technology Hardware, Storage &amp; Peripherals"/>
    <n v="39.896551138595029"/>
    <n v="44.425865308289914"/>
    <n v="37.012976749837122"/>
    <n v="26.944226481670853"/>
    <n v="44.742280247464969"/>
    <n v="34.987746514823002"/>
    <n v="43.084210322373593"/>
    <n v="46.692577092923862"/>
    <n v="45.350313136055924"/>
    <n v="41.087571992242232"/>
    <n v="40.946447593442265"/>
    <n v="33.299260709257986"/>
    <n v="47.983783490098965"/>
    <n v="35.612328248873482"/>
    <n v="29.437075011819349"/>
    <n v="36.554268730679148"/>
    <n v="38.952413559708383"/>
    <n v="51.128024166554361"/>
    <n v="3.4258653082899144"/>
    <n v="3.0129767498371223"/>
    <n v="1.944226481670853"/>
    <n v="1.7422802474649686"/>
    <n v="-1.2253485176998424E-2"/>
    <n v="2.0842103223735933"/>
    <n v="1.6925770929238624"/>
    <n v="1.3503131360559237"/>
    <n v="-0.912428007757768"/>
    <n v="1.9464475934422651"/>
    <n v="1.299260709257986"/>
    <n v="3.9837834900989648"/>
    <n v="1.6123282488734816"/>
    <n v="2.4370750118193492"/>
    <n v="1.5542687306791478"/>
    <n v="1.9524135597083827"/>
    <n v="4.1280241665543613"/>
  </r>
  <r>
    <x v="490"/>
    <x v="2"/>
    <s v="Data Processing &amp; Outsourced Services"/>
    <n v="43.244760840334102"/>
    <n v="34.476131891867851"/>
    <n v="40.757885427256845"/>
    <n v="42.705231797023757"/>
    <n v="42.522748726138644"/>
    <n v="37.59188584060167"/>
    <n v="45.392964535498294"/>
    <n v="58.691874162183133"/>
    <n v="38.237591848682399"/>
    <n v="48.642030661776879"/>
    <n v="55.929601796102979"/>
    <n v="41.93041901000894"/>
    <n v="24.200155563575301"/>
    <n v="42.107287953874071"/>
    <n v="39.748717798646908"/>
    <n v="53.931292312711619"/>
    <n v="42.000075977018781"/>
    <n v="46.295038982711588"/>
    <n v="0.47613189186785121"/>
    <n v="-0.24211457274315507"/>
    <n v="-2.2947682029762433"/>
    <n v="-0.47725127386135568"/>
    <n v="1.5918858406016696"/>
    <n v="1.3929645354982938"/>
    <n v="-2.308125837816867"/>
    <n v="2.2375918486823991"/>
    <n v="0.64203066177687873"/>
    <n v="0.92960179610297899"/>
    <n v="-3.06958098999106"/>
    <n v="0.20015556357530073"/>
    <n v="-3.8927120461259292"/>
    <n v="2.7487177986469078"/>
    <n v="-6.8707687288380725E-2"/>
    <n v="3.0000759770187813"/>
    <n v="2.2950389827115885"/>
  </r>
  <r>
    <x v="491"/>
    <x v="7"/>
    <s v="Paper Packaging"/>
    <n v="48.570962675850836"/>
    <n v="51.207825953500695"/>
    <n v="54.628559941863926"/>
    <n v="41.422841715577619"/>
    <n v="43.4567011621277"/>
    <n v="46.549170039058318"/>
    <n v="56.179711439330319"/>
    <n v="56.724651418133234"/>
    <n v="37.643248779630206"/>
    <n v="33.904334319441048"/>
    <n v="47.400612024924783"/>
    <n v="48.96216823970488"/>
    <n v="55.470651913263424"/>
    <n v="50.873865351603939"/>
    <n v="28.886299329178527"/>
    <n v="47.17759189868265"/>
    <n v="49.273594499355475"/>
    <n v="75.944537464087475"/>
    <n v="1.207825953500695"/>
    <n v="-2.3714400581360735"/>
    <n v="2.4228417155776185"/>
    <n v="-2.5432988378722996"/>
    <n v="3.5491700390583176"/>
    <n v="0.17971143933031897"/>
    <n v="1.7246514181332344"/>
    <n v="-2.3567512203697945"/>
    <n v="-1.0956656805589517"/>
    <n v="2.4006120249247829"/>
    <n v="1.9621682397048801"/>
    <n v="1.4706519132634241"/>
    <n v="-0.12613464839606081"/>
    <n v="-3.1137006708214727"/>
    <n v="3.1775918986826497"/>
    <n v="0.27359449935547531"/>
    <n v="2.9445374640874746"/>
  </r>
  <r>
    <x v="492"/>
    <x v="8"/>
    <s v="Specialized REITs"/>
    <n v="65.046275933074526"/>
    <n v="70.293496331054627"/>
    <n v="64.730834681334031"/>
    <n v="54.397551787674416"/>
    <n v="78.030784209640657"/>
    <n v="57.03364853124944"/>
    <n v="66.475816851760115"/>
    <n v="62.898039666547938"/>
    <n v="63.182053327987354"/>
    <n v="74.560463356867302"/>
    <n v="61.785181026534637"/>
    <n v="70.01121714930396"/>
    <n v="52.262281310118198"/>
    <n v="67.254989453923017"/>
    <n v="65.003517657331912"/>
    <n v="27.805825036559021"/>
    <n v="97.12974812366771"/>
    <n v="72.931242360712702"/>
    <n v="-2.7065036689453734"/>
    <n v="5.7308346813340307"/>
    <n v="0.39755178767441635"/>
    <n v="4.0307842096406574"/>
    <n v="3.0336485312494403"/>
    <n v="4.4758168517601149"/>
    <n v="2.8980396665479375"/>
    <n v="3.1820533279873544"/>
    <n v="-0.43953664313269769"/>
    <n v="1.7851810265346373"/>
    <n v="2.0112171493039597"/>
    <n v="2.2622813101181976"/>
    <n v="0.25498945392301664"/>
    <n v="3.003517657331912"/>
    <n v="-0.19417496344097884"/>
    <n v="5.12974812366771"/>
    <n v="0.93124236071270161"/>
  </r>
  <r>
    <x v="493"/>
    <x v="4"/>
    <s v="Household Appliances"/>
    <n v="61.204360374290523"/>
    <n v="55.654507290339481"/>
    <n v="41.016017979089064"/>
    <n v="62.426979830576819"/>
    <n v="51.924653802533726"/>
    <n v="52.517307800305879"/>
    <n v="36.696136603755086"/>
    <n v="45.213584309749876"/>
    <n v="97.902940592831953"/>
    <n v="40.354667567654232"/>
    <n v="87.225570200033886"/>
    <n v="64.118262428136731"/>
    <n v="87.163351117923085"/>
    <n v="38.367434466762234"/>
    <n v="85.505376786285936"/>
    <n v="57.71898587141235"/>
    <n v="81.579837817522304"/>
    <n v="55.088511898026375"/>
    <n v="3.6545072903394811"/>
    <n v="1.0160179790890638"/>
    <n v="2.4269798305768191"/>
    <n v="3.9246538025337259"/>
    <n v="2.5173078003058791"/>
    <n v="-2.303863396244914"/>
    <n v="-3.7864156902501236"/>
    <n v="1.9029405928319534"/>
    <n v="0.35466756765423213"/>
    <n v="5.2255702000338857"/>
    <n v="1.118262428136731"/>
    <n v="4.1633511179230851"/>
    <n v="1.3674344667622336"/>
    <n v="4.505376786285936"/>
    <n v="2.7189858714123503"/>
    <n v="2.5798378175223036"/>
    <n v="-1.9114881019736245"/>
  </r>
  <r>
    <x v="494"/>
    <x v="10"/>
    <s v="Oil &amp; Gas Storage &amp; Transportation"/>
    <n v="48.688613820017039"/>
    <n v="54.617408734395518"/>
    <n v="42.808629284244176"/>
    <n v="59.360375417855138"/>
    <n v="48.068593132300414"/>
    <n v="57.988219476862191"/>
    <n v="54.40458317882279"/>
    <n v="48.356395806770003"/>
    <n v="55.808504221436998"/>
    <n v="43.417413308830326"/>
    <n v="37.498505761106863"/>
    <n v="51.698091297840122"/>
    <n v="42.641753074652236"/>
    <n v="46.381578137692088"/>
    <n v="49.902718871767235"/>
    <n v="46.861374710127784"/>
    <n v="31.317695627079846"/>
    <n v="56.574594898506007"/>
    <n v="-2.3825912656044821"/>
    <n v="3.8086292842441765"/>
    <n v="2.3603754178551384"/>
    <n v="1.0685931323004141"/>
    <n v="4.9882194768621915"/>
    <n v="0.40458317882279005"/>
    <n v="-3.6436041932299972"/>
    <n v="0.80850422143699774"/>
    <n v="1.4174133088303265"/>
    <n v="1.4985057611068626"/>
    <n v="3.6980912978401221"/>
    <n v="3.641753074652236"/>
    <n v="-0.61842186230791185"/>
    <n v="-2.0972811282327655"/>
    <n v="2.8613747101277838"/>
    <n v="1.3176956270798463"/>
    <n v="0.57459489850600676"/>
  </r>
  <r>
    <x v="495"/>
    <x v="6"/>
    <s v="Insurance Brokers"/>
    <n v="52.991163247762294"/>
    <n v="56.729437664426342"/>
    <n v="40.295978112979292"/>
    <n v="66.021665481348379"/>
    <n v="50.803847717983295"/>
    <n v="41.788864631315249"/>
    <n v="57.372346930645676"/>
    <n v="64.484104732924891"/>
    <n v="61.4378741848004"/>
    <n v="50.375167647637603"/>
    <n v="58.719636443205076"/>
    <n v="57.83620475064847"/>
    <n v="52.91655446117506"/>
    <n v="43.941004777438998"/>
    <n v="49.268287920146527"/>
    <n v="35.89115330482408"/>
    <n v="52.592500417217991"/>
    <n v="60.375146033241478"/>
    <n v="4.7294376644263423"/>
    <n v="-2.7040218870207084"/>
    <n v="4.0216654813483785"/>
    <n v="0.80384771798329524"/>
    <n v="-3.2111353686847508"/>
    <n v="1.3723469306456764"/>
    <n v="1.4841047329248909"/>
    <n v="-4.5621258151996003"/>
    <n v="1.3751676476376034"/>
    <n v="2.7196364432050757"/>
    <n v="-5.16379524935153"/>
    <n v="0.91655446117506045"/>
    <n v="2.941004777438998"/>
    <n v="-2.7317120798534731"/>
    <n v="0.89115330482407984"/>
    <n v="2.5925004172179911"/>
    <n v="4.375146033241478"/>
  </r>
  <r>
    <x v="496"/>
    <x v="4"/>
    <s v="Casinos &amp; Gaming"/>
    <n v="57.297894054188397"/>
    <n v="40.162894619111398"/>
    <n v="64.610666997092295"/>
    <n v="67.467225579591741"/>
    <n v="71.937351090344364"/>
    <n v="52.655856215297938"/>
    <n v="55.797643539056097"/>
    <n v="56.279103984953146"/>
    <n v="75.195867380568586"/>
    <n v="48.393575435604191"/>
    <n v="63.240748898230791"/>
    <n v="55.940404334958146"/>
    <n v="45.395765581263888"/>
    <n v="32.712748720538251"/>
    <n v="73.408357858783347"/>
    <n v="40.888072539486622"/>
    <n v="61.06803778125947"/>
    <n v="68.909878365062468"/>
    <n v="-1.8371053808886018"/>
    <n v="2.6106669970922951"/>
    <n v="2.4672255795917408"/>
    <n v="3.9373510903443645"/>
    <n v="2.6558562152979377"/>
    <n v="2.7976435390560965"/>
    <n v="-0.72089601504685419"/>
    <n v="1.1958673805685862"/>
    <n v="-1.6064245643958088"/>
    <n v="-1.759251101769209"/>
    <n v="4.9404043349581457"/>
    <n v="2.3957655812638876"/>
    <n v="-2.2872512794617492"/>
    <n v="-0.59164214121665282"/>
    <n v="2.8880725394866218"/>
    <n v="-3.9319622187405301"/>
    <n v="0.90987836506246822"/>
  </r>
  <r>
    <x v="497"/>
    <x v="5"/>
    <s v="Multi-Utilities"/>
    <n v="57.361138163503256"/>
    <n v="84.836069515318712"/>
    <n v="54.193690736989723"/>
    <n v="48.475807534724638"/>
    <n v="60.011485845927233"/>
    <n v="55.118789788711879"/>
    <n v="34.420041517800371"/>
    <n v="63.801112950101192"/>
    <n v="69.20416557063956"/>
    <n v="56.206315732484455"/>
    <n v="48.168657019257864"/>
    <n v="57.889088714212008"/>
    <n v="53.371418178261088"/>
    <n v="61.895089813812547"/>
    <n v="59.527230398589609"/>
    <n v="44.92887396150725"/>
    <n v="65.880112084991907"/>
    <n v="57.211399416225113"/>
    <n v="4.8360695153187123"/>
    <n v="4.1936907369897227"/>
    <n v="-2.5241924652753625"/>
    <n v="5.0114858459272327"/>
    <n v="1.1187897887118794"/>
    <n v="1.4200415178003709"/>
    <n v="-1.1988870498988078"/>
    <n v="-5.7958344293604398"/>
    <n v="-2.7936842675155447"/>
    <n v="-4.8313429807421358"/>
    <n v="2.8890887142120079"/>
    <n v="3.3714181782610879"/>
    <n v="-0.10491018618745329"/>
    <n v="1.5272303985896087"/>
    <n v="1.9288739615072501"/>
    <n v="4.8801120849919073"/>
    <n v="-5.7886005837748868"/>
  </r>
  <r>
    <x v="498"/>
    <x v="2"/>
    <s v="Technology Hardware, Storage &amp; Peripherals"/>
    <n v="42.157039465620187"/>
    <n v="51.49774280274562"/>
    <n v="45.539108112249558"/>
    <n v="39.767806086986354"/>
    <n v="42.031585664950889"/>
    <n v="28.99590945835681"/>
    <n v="41.751232788521889"/>
    <n v="46.003303903313608"/>
    <n v="26.852790785887713"/>
    <n v="50.348209743490322"/>
    <n v="35.90719490927232"/>
    <n v="45.560388970497712"/>
    <n v="48.803635553931294"/>
    <n v="39.137570955407746"/>
    <n v="54.120766361619701"/>
    <n v="38.639166860852754"/>
    <n v="40.540438448094967"/>
    <n v="41.172819509363983"/>
    <n v="4.4977428027456199"/>
    <n v="3.5391081122495578"/>
    <n v="-0.23219391301364567"/>
    <n v="3.0315856649508888"/>
    <n v="-2.0040905416431904"/>
    <n v="0.75123278852188946"/>
    <n v="-3.9966960966863923"/>
    <n v="1.8527907858877128"/>
    <n v="0.34820974349032241"/>
    <n v="-3.0928050907276798"/>
    <n v="3.5603889704977121"/>
    <n v="2.8036355539312936"/>
    <n v="3.137570955407746"/>
    <n v="4.120766361619701"/>
    <n v="0.63916686085275387"/>
    <n v="2.5404384480949673"/>
    <n v="3.1728195093639826"/>
  </r>
  <r>
    <x v="499"/>
    <x v="2"/>
    <s v="Semiconductors"/>
    <n v="61.030304669593427"/>
    <n v="52.381246854114252"/>
    <n v="68.136527830895105"/>
    <n v="57.829762636478421"/>
    <n v="63.976637050505417"/>
    <n v="64.867524643562277"/>
    <n v="40.168818236877087"/>
    <n v="90.141745948775849"/>
    <n v="70.624115317829634"/>
    <n v="65.20695992577447"/>
    <n v="61.004832013423353"/>
    <n v="57.623740838671665"/>
    <n v="51.417650391827173"/>
    <n v="53.999992807417158"/>
    <n v="67.869603199370914"/>
    <n v="60.767518874847475"/>
    <n v="51.003440732213932"/>
    <n v="60.495062080504162"/>
    <n v="-5.6187531458857478"/>
    <n v="3.1365278308951048"/>
    <n v="0.82976263647842075"/>
    <n v="-2.3362949494583063E-2"/>
    <n v="-7.1324753564377232"/>
    <n v="-0.83118176312291325"/>
    <n v="7.1417459487758492"/>
    <n v="3.6241153178296344"/>
    <n v="-3.7930400742255301"/>
    <n v="-1.9951679865766465"/>
    <n v="3.6237408386716652"/>
    <n v="-1.5823496081728265"/>
    <n v="2.9999928074171578"/>
    <n v="4.8696031993709141"/>
    <n v="3.7675188748474753"/>
    <n v="3.0034407322139316"/>
    <n v="-3.5049379194958377"/>
  </r>
  <r>
    <x v="500"/>
    <x v="0"/>
    <s v="Industrial Machinery"/>
    <n v="39.733725369163814"/>
    <n v="35.920859817180656"/>
    <n v="40.113754277371939"/>
    <n v="37.040161875518969"/>
    <n v="40.499010641659837"/>
    <n v="43.140442815387132"/>
    <n v="30.399189178801603"/>
    <n v="34.129664599910349"/>
    <n v="41.153342716238683"/>
    <n v="36.919973345141976"/>
    <n v="37.220226759664214"/>
    <n v="37.190960885870837"/>
    <n v="43.44773532365884"/>
    <n v="46.653433931209463"/>
    <n v="49.71902499982653"/>
    <n v="40.261368899734343"/>
    <n v="36.645990711937515"/>
    <n v="45.018190496672005"/>
    <n v="-3.0791401828193443"/>
    <n v="3.1137542773719389"/>
    <n v="2.0401618755189688"/>
    <n v="2.4990106416598366"/>
    <n v="1.1404428153871322"/>
    <n v="1.3991891788016027"/>
    <n v="-2.870335400089651"/>
    <n v="3.1533427162386829"/>
    <n v="-4.080026654858024"/>
    <n v="1.2202267596642145"/>
    <n v="-0.80903911412916329"/>
    <n v="-2.5522646763411601"/>
    <n v="1.653433931209463"/>
    <n v="2.7190249998265301"/>
    <n v="-0.73863110026565693"/>
    <n v="-0.35400928806248544"/>
    <n v="3.0181904966720055"/>
  </r>
  <r>
    <x v="501"/>
    <x v="4"/>
    <s v="Restaurants"/>
    <n v="48.32873272789115"/>
    <n v="39.828080165409716"/>
    <n v="46.180580811818572"/>
    <n v="47.192035108491851"/>
    <n v="43.023404498185215"/>
    <n v="51.2944556808106"/>
    <n v="54.145345412500781"/>
    <n v="53.826565566133148"/>
    <n v="27.311610434278659"/>
    <n v="34.66018592418191"/>
    <n v="52.946510237001071"/>
    <n v="61.905459654296656"/>
    <n v="66.233258104334638"/>
    <n v="50.845404675786412"/>
    <n v="56.956886399588541"/>
    <n v="34.105007242563765"/>
    <n v="45.129264932154598"/>
    <n v="56.004401526613485"/>
    <n v="-1.1719198345902839"/>
    <n v="0.18058081181857233"/>
    <n v="3.1920351084918508"/>
    <n v="-2.9765955018147849"/>
    <n v="2.2944556808106"/>
    <n v="4.1453454125007809"/>
    <n v="4.8265655661331479"/>
    <n v="-2.6883895657213408"/>
    <n v="2.6601859241819099"/>
    <n v="-5.3489762998928825E-2"/>
    <n v="3.9054596542966564"/>
    <n v="5.233258104334638"/>
    <n v="-5.154595324213588"/>
    <n v="-1.0431136004114592"/>
    <n v="-0.89499275743623485"/>
    <n v="2.129264932154598"/>
    <n v="4.0044015266134849"/>
  </r>
  <r>
    <x v="502"/>
    <x v="1"/>
    <s v="Health Care Equipment"/>
    <n v="36.54562944192967"/>
    <n v="44.20490888208699"/>
    <n v="41.459747550285655"/>
    <n v="31.677677317235865"/>
    <n v="35.630216538414835"/>
    <n v="42.662830092385391"/>
    <n v="38.104259153391375"/>
    <n v="31.827595044612103"/>
    <n v="43.771150181992915"/>
    <n v="31.518227102376549"/>
    <n v="35.838663098901819"/>
    <n v="38.373272663782558"/>
    <n v="33.618705217162827"/>
    <n v="36.87441401060692"/>
    <n v="34.686692489742548"/>
    <n v="32.856355761568089"/>
    <n v="33.38138366778476"/>
    <n v="34.789601740473088"/>
    <n v="2.2049088820869898"/>
    <n v="3.4597475502856554"/>
    <n v="1.6776773172358652"/>
    <n v="1.6302165384148353"/>
    <n v="3.6628300923853914"/>
    <n v="1.104259153391375"/>
    <n v="1.827595044612103"/>
    <n v="2.7711501819929154"/>
    <n v="1.5182271023765495"/>
    <n v="-2.1613369010981813"/>
    <n v="1.3732726637825579"/>
    <n v="-3.3812947828371733"/>
    <n v="1.8744140106069196"/>
    <n v="2.6866924897425477"/>
    <n v="0.85635576156808924"/>
    <n v="1.3813836677847604"/>
    <n v="-2.2103982595269116"/>
  </r>
  <r>
    <x v="503"/>
    <x v="6"/>
    <s v="Regional Banks"/>
    <n v="49.93138006430307"/>
    <n v="39.161205169450199"/>
    <n v="60.052300426796307"/>
    <n v="34.541188054372824"/>
    <n v="51.618208732391999"/>
    <n v="46.527541939793792"/>
    <n v="24.257186682728221"/>
    <n v="59.125990239190237"/>
    <n v="64.47476093534226"/>
    <n v="54.331752376810499"/>
    <n v="68.09538245134658"/>
    <n v="50.695652664270767"/>
    <n v="51.016161046950025"/>
    <n v="53.005086596560815"/>
    <n v="58.964680868321643"/>
    <n v="30.09952617282184"/>
    <n v="49.983412488779656"/>
    <n v="52.883424247224404"/>
    <n v="-0.83879483054980142"/>
    <n v="1.0523004267963074"/>
    <n v="-3.4588119456271755"/>
    <n v="1.6182087323919987"/>
    <n v="2.5275419397937924"/>
    <n v="-1.7428133172717786"/>
    <n v="0.12599023919023722"/>
    <n v="-3.5252390646577396"/>
    <n v="3.3317523768104991"/>
    <n v="9.538245134658041E-2"/>
    <n v="2.6956526642707672"/>
    <n v="3.0161610469500246"/>
    <n v="4.0050865965608153"/>
    <n v="2.9646808683216435"/>
    <n v="2.0995261728218395"/>
    <n v="-5.0165875112203437"/>
    <n v="0.88342424722440427"/>
  </r>
  <r>
    <x v="504"/>
    <x v="1"/>
    <s v="Pharmaceuticals"/>
    <n v="52.775313624135386"/>
    <n v="47.792257583820216"/>
    <n v="52.164932857560203"/>
    <n v="54.7555953316269"/>
    <n v="42.082384735743254"/>
    <n v="62.449958773157583"/>
    <n v="51.95262742695369"/>
    <n v="41.116476965133756"/>
    <n v="50.320490299856743"/>
    <n v="59.317976480207342"/>
    <n v="56.52641809833132"/>
    <n v="73.290452580145569"/>
    <n v="62.140622186382394"/>
    <n v="61.061824737001999"/>
    <n v="52.192016471909895"/>
    <n v="57.704531146108494"/>
    <n v="45.915757341074588"/>
    <n v="26.396008595287554"/>
    <n v="-0.20774241617978362"/>
    <n v="-3.8350671424397973"/>
    <n v="3.7555953316268997"/>
    <n v="-1.9176152642567459"/>
    <n v="1.4499587731575829"/>
    <n v="1.9526274269536898"/>
    <n v="1.1164769651337565"/>
    <n v="2.3204902998567434"/>
    <n v="4.3179764802073421"/>
    <n v="2.5264180983313196"/>
    <n v="1.2904525801455691"/>
    <n v="5.1406221863823944"/>
    <n v="-4.9381752629980014"/>
    <n v="4.1920164719098949"/>
    <n v="0.70453114610849354"/>
    <n v="1.9157573410745883"/>
    <n v="0.39600859528755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S15" firstHeaderRow="0" firstDataRow="1" firstDataCol="1"/>
  <pivotFields count="38">
    <pivotField showAll="0">
      <items count="506">
        <item x="0"/>
        <item x="46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5"/>
        <item x="56"/>
        <item x="58"/>
        <item x="57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5"/>
        <item x="183"/>
        <item x="184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9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8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70"/>
        <item x="268"/>
        <item x="269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6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1"/>
        <item x="362"/>
        <item x="363"/>
        <item x="364"/>
        <item x="360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4"/>
        <item x="393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24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5"/>
        <item x="426"/>
        <item x="427"/>
        <item x="428"/>
        <item x="429"/>
        <item x="430"/>
        <item x="431"/>
        <item x="432"/>
        <item x="433"/>
        <item x="434"/>
        <item x="436"/>
        <item x="437"/>
        <item x="438"/>
        <item x="439"/>
        <item x="440"/>
        <item x="441"/>
        <item x="442"/>
        <item x="443"/>
        <item x="444"/>
        <item x="67"/>
        <item x="120"/>
        <item x="133"/>
        <item x="235"/>
        <item x="334"/>
        <item x="451"/>
        <item x="482"/>
        <item x="445"/>
        <item x="446"/>
        <item x="448"/>
        <item x="435"/>
        <item x="449"/>
        <item x="450"/>
        <item x="452"/>
        <item x="447"/>
        <item x="453"/>
        <item x="456"/>
        <item x="454"/>
        <item x="455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1"/>
        <item x="480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t="default"/>
      </items>
    </pivotField>
    <pivotField axis="axisRow" showAll="0">
      <items count="12">
        <item x="3"/>
        <item x="4"/>
        <item x="9"/>
        <item x="10"/>
        <item x="6"/>
        <item x="1"/>
        <item x="0"/>
        <item x="2"/>
        <item x="7"/>
        <item x="8"/>
        <item x="5"/>
        <item t="default"/>
      </items>
    </pivotField>
    <pivotField showAll="0"/>
    <pivotField dataField="1" numFmtI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Average of Global" fld="3" subtotal="average" baseField="1" baseItem="0"/>
    <dataField name="Average of No Poverty" fld="4" subtotal="average" baseField="1" baseItem="0"/>
    <dataField name="Average of Zero Hunger" fld="5" subtotal="average" baseField="0" baseItem="6"/>
    <dataField name="Average of Good Health and Well-being" fld="6" subtotal="average" baseField="0" baseItem="6"/>
    <dataField name="Average of Quality Education" fld="7" subtotal="average" baseField="0" baseItem="6"/>
    <dataField name="Average of Gender Equality" fld="8" subtotal="average" baseField="0" baseItem="6"/>
    <dataField name="Average of Clean Water and Sanitation" fld="9" subtotal="average" baseField="0" baseItem="6"/>
    <dataField name="Average of Affordable and Clean Energy" fld="10" subtotal="average" baseField="0" baseItem="6"/>
    <dataField name="Average of Decent Work and Economic Growth" fld="11" subtotal="average" baseField="0" baseItem="6"/>
    <dataField name="Average of Industry, Innovation and Infrastructure" fld="12" subtotal="average" baseField="0" baseItem="6"/>
    <dataField name="Average of  Reduced Inequality" fld="13" subtotal="average" baseField="0" baseItem="6"/>
    <dataField name="Average of  Sustainable Cities and Communities" fld="14" subtotal="average" baseField="0" baseItem="6"/>
    <dataField name="Average of  Responsible Consumption and Production" fld="15" subtotal="average" baseField="0" baseItem="6"/>
    <dataField name="Average of  Climate Action" fld="16" subtotal="average" baseField="0" baseItem="6"/>
    <dataField name="Average of  Life Below Water" fld="17" subtotal="average" baseField="0" baseItem="6"/>
    <dataField name="Average of  Life on Land" fld="18" subtotal="average" baseField="0" baseItem="6"/>
    <dataField name="Average of  Peace and Justice Strong Institutions" fld="19" subtotal="average" baseField="0" baseItem="6"/>
    <dataField name="Average of  Partnerships to achieve the Goal" fld="20" subtotal="average" baseField="0" baseItem="6"/>
  </dataFields>
  <formats count="4">
    <format dxfId="3">
      <pivotArea outline="0" collapsedLevelsAreSubtotals="1" fieldPosition="0"/>
    </format>
    <format dxfId="2">
      <pivotArea field="1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1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7"/>
  <sheetViews>
    <sheetView workbookViewId="0">
      <selection activeCell="A3" sqref="A3"/>
    </sheetView>
  </sheetViews>
  <sheetFormatPr defaultColWidth="8.77734375" defaultRowHeight="14.4" x14ac:dyDescent="0.3"/>
  <cols>
    <col min="1" max="1" width="6.77734375" bestFit="1" customWidth="1"/>
    <col min="2" max="2" width="33.44140625" bestFit="1" customWidth="1"/>
    <col min="3" max="3" width="21.33203125" bestFit="1" customWidth="1"/>
    <col min="4" max="4" width="41.44140625" bestFit="1" customWidth="1"/>
    <col min="5" max="5" width="11.33203125" bestFit="1" customWidth="1"/>
    <col min="6" max="22" width="4.109375" customWidth="1"/>
    <col min="23" max="23" width="11.77734375" bestFit="1" customWidth="1"/>
  </cols>
  <sheetData>
    <row r="1" spans="1:23" x14ac:dyDescent="0.3">
      <c r="E1" s="10">
        <v>10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</row>
    <row r="2" spans="1:23" ht="193.2" x14ac:dyDescent="0.3">
      <c r="A2" t="s">
        <v>1147</v>
      </c>
      <c r="B2" t="s">
        <v>1148</v>
      </c>
      <c r="C2" t="s">
        <v>1149</v>
      </c>
      <c r="D2" t="s">
        <v>1150</v>
      </c>
      <c r="E2" s="2" t="s">
        <v>1177</v>
      </c>
      <c r="F2" s="2" t="s">
        <v>1151</v>
      </c>
      <c r="G2" s="2" t="s">
        <v>1152</v>
      </c>
      <c r="H2" s="2" t="s">
        <v>1153</v>
      </c>
      <c r="I2" s="2" t="s">
        <v>1154</v>
      </c>
      <c r="J2" s="2" t="s">
        <v>1155</v>
      </c>
      <c r="K2" s="2" t="s">
        <v>1156</v>
      </c>
      <c r="L2" s="2" t="s">
        <v>1157</v>
      </c>
      <c r="M2" s="2" t="s">
        <v>1158</v>
      </c>
      <c r="N2" s="2" t="s">
        <v>1159</v>
      </c>
      <c r="O2" s="2" t="s">
        <v>1160</v>
      </c>
      <c r="P2" s="2" t="s">
        <v>1161</v>
      </c>
      <c r="Q2" s="2" t="s">
        <v>1162</v>
      </c>
      <c r="R2" s="2" t="s">
        <v>1163</v>
      </c>
      <c r="S2" s="2" t="s">
        <v>1164</v>
      </c>
      <c r="T2" s="2" t="s">
        <v>1165</v>
      </c>
      <c r="U2" s="2" t="s">
        <v>1166</v>
      </c>
      <c r="V2" s="2" t="s">
        <v>1167</v>
      </c>
      <c r="W2" s="2" t="s">
        <v>1178</v>
      </c>
    </row>
    <row r="3" spans="1:23" x14ac:dyDescent="0.3">
      <c r="A3" t="s">
        <v>0</v>
      </c>
      <c r="B3" t="s">
        <v>1</v>
      </c>
      <c r="C3" s="1" t="s">
        <v>2</v>
      </c>
      <c r="D3" s="1" t="s">
        <v>3</v>
      </c>
      <c r="E3" s="5">
        <f t="shared" ref="E3:E19" ca="1" si="0">AVERAGE(F3:V3)</f>
        <v>39.352941176470587</v>
      </c>
      <c r="F3">
        <f ca="1">ROUND(MAX(MIN($W3*_xlfn.NORM.INV(RAND(),50,$E$1),100),0),0)</f>
        <v>41</v>
      </c>
      <c r="G3">
        <f t="shared" ref="G3:V18" ca="1" si="1">ROUND(MAX(MIN($W3*_xlfn.NORM.INV(RAND(),50,$E$1),100),0),0)</f>
        <v>30</v>
      </c>
      <c r="H3">
        <f t="shared" ca="1" si="1"/>
        <v>33</v>
      </c>
      <c r="I3">
        <f t="shared" ca="1" si="1"/>
        <v>42</v>
      </c>
      <c r="J3">
        <f t="shared" ca="1" si="1"/>
        <v>29</v>
      </c>
      <c r="K3">
        <f t="shared" ca="1" si="1"/>
        <v>33</v>
      </c>
      <c r="L3">
        <f t="shared" ca="1" si="1"/>
        <v>49</v>
      </c>
      <c r="M3">
        <f t="shared" ca="1" si="1"/>
        <v>34</v>
      </c>
      <c r="N3">
        <f t="shared" ca="1" si="1"/>
        <v>38</v>
      </c>
      <c r="O3">
        <f t="shared" ca="1" si="1"/>
        <v>51</v>
      </c>
      <c r="P3">
        <f t="shared" ca="1" si="1"/>
        <v>42</v>
      </c>
      <c r="Q3">
        <f t="shared" ca="1" si="1"/>
        <v>42</v>
      </c>
      <c r="R3">
        <f t="shared" ca="1" si="1"/>
        <v>47</v>
      </c>
      <c r="S3">
        <f t="shared" ca="1" si="1"/>
        <v>42</v>
      </c>
      <c r="T3">
        <f t="shared" ca="1" si="1"/>
        <v>42</v>
      </c>
      <c r="U3">
        <f t="shared" ca="1" si="1"/>
        <v>35</v>
      </c>
      <c r="V3">
        <f t="shared" ca="1" si="1"/>
        <v>39</v>
      </c>
      <c r="W3">
        <f ca="1">0.7+RAND()*0.6</f>
        <v>0.84267722256771149</v>
      </c>
    </row>
    <row r="4" spans="1:23" x14ac:dyDescent="0.3">
      <c r="A4" t="s">
        <v>4</v>
      </c>
      <c r="B4" t="s">
        <v>5</v>
      </c>
      <c r="C4" s="1" t="s">
        <v>6</v>
      </c>
      <c r="D4" s="1" t="s">
        <v>7</v>
      </c>
      <c r="E4" s="5">
        <f t="shared" ca="1" si="0"/>
        <v>34.588235294117645</v>
      </c>
      <c r="F4">
        <f t="shared" ref="F4:F67" ca="1" si="2">ROUND(MAX(MIN($W4*_xlfn.NORM.INV(RAND(),50,$E$1),100),0),0)</f>
        <v>35</v>
      </c>
      <c r="G4">
        <f t="shared" ca="1" si="1"/>
        <v>45</v>
      </c>
      <c r="H4">
        <f t="shared" ca="1" si="1"/>
        <v>31</v>
      </c>
      <c r="I4">
        <f t="shared" ca="1" si="1"/>
        <v>20</v>
      </c>
      <c r="J4">
        <f t="shared" ca="1" si="1"/>
        <v>31</v>
      </c>
      <c r="K4">
        <f t="shared" ca="1" si="1"/>
        <v>43</v>
      </c>
      <c r="L4">
        <f t="shared" ca="1" si="1"/>
        <v>42</v>
      </c>
      <c r="M4">
        <f t="shared" ca="1" si="1"/>
        <v>36</v>
      </c>
      <c r="N4">
        <f t="shared" ca="1" si="1"/>
        <v>30</v>
      </c>
      <c r="O4">
        <f t="shared" ca="1" si="1"/>
        <v>26</v>
      </c>
      <c r="P4">
        <f t="shared" ca="1" si="1"/>
        <v>36</v>
      </c>
      <c r="Q4">
        <f t="shared" ca="1" si="1"/>
        <v>34</v>
      </c>
      <c r="R4">
        <f t="shared" ca="1" si="1"/>
        <v>43</v>
      </c>
      <c r="S4">
        <f t="shared" ca="1" si="1"/>
        <v>33</v>
      </c>
      <c r="T4">
        <f t="shared" ca="1" si="1"/>
        <v>34</v>
      </c>
      <c r="U4">
        <f t="shared" ca="1" si="1"/>
        <v>28</v>
      </c>
      <c r="V4">
        <f t="shared" ca="1" si="1"/>
        <v>41</v>
      </c>
      <c r="W4">
        <f t="shared" ref="W4:W67" ca="1" si="3">0.7+RAND()*0.6</f>
        <v>0.70855725815998827</v>
      </c>
    </row>
    <row r="5" spans="1:23" x14ac:dyDescent="0.3">
      <c r="A5" t="s">
        <v>8</v>
      </c>
      <c r="B5" t="s">
        <v>9</v>
      </c>
      <c r="C5" s="1" t="s">
        <v>6</v>
      </c>
      <c r="D5" s="1" t="s">
        <v>10</v>
      </c>
      <c r="E5" s="5">
        <f t="shared" ca="1" si="0"/>
        <v>38.058823529411768</v>
      </c>
      <c r="F5">
        <f t="shared" ca="1" si="2"/>
        <v>38</v>
      </c>
      <c r="G5">
        <f t="shared" ca="1" si="1"/>
        <v>44</v>
      </c>
      <c r="H5">
        <f t="shared" ca="1" si="1"/>
        <v>29</v>
      </c>
      <c r="I5">
        <f t="shared" ca="1" si="1"/>
        <v>42</v>
      </c>
      <c r="J5">
        <f t="shared" ca="1" si="1"/>
        <v>41</v>
      </c>
      <c r="K5">
        <f t="shared" ca="1" si="1"/>
        <v>40</v>
      </c>
      <c r="L5">
        <f t="shared" ca="1" si="1"/>
        <v>43</v>
      </c>
      <c r="M5">
        <f t="shared" ca="1" si="1"/>
        <v>39</v>
      </c>
      <c r="N5">
        <f t="shared" ca="1" si="1"/>
        <v>47</v>
      </c>
      <c r="O5">
        <f t="shared" ca="1" si="1"/>
        <v>44</v>
      </c>
      <c r="P5">
        <f t="shared" ca="1" si="1"/>
        <v>35</v>
      </c>
      <c r="Q5">
        <f t="shared" ca="1" si="1"/>
        <v>38</v>
      </c>
      <c r="R5">
        <f t="shared" ca="1" si="1"/>
        <v>52</v>
      </c>
      <c r="S5">
        <f t="shared" ca="1" si="1"/>
        <v>23</v>
      </c>
      <c r="T5">
        <f t="shared" ca="1" si="1"/>
        <v>40</v>
      </c>
      <c r="U5">
        <f t="shared" ca="1" si="1"/>
        <v>40</v>
      </c>
      <c r="V5">
        <f t="shared" ca="1" si="1"/>
        <v>12</v>
      </c>
      <c r="W5">
        <f t="shared" ca="1" si="3"/>
        <v>0.82269585769929188</v>
      </c>
    </row>
    <row r="6" spans="1:23" x14ac:dyDescent="0.3">
      <c r="A6" t="s">
        <v>11</v>
      </c>
      <c r="B6" t="s">
        <v>12</v>
      </c>
      <c r="C6" s="1" t="s">
        <v>6</v>
      </c>
      <c r="D6" s="1" t="s">
        <v>7</v>
      </c>
      <c r="E6" s="5">
        <f t="shared" ca="1" si="0"/>
        <v>53.882352941176471</v>
      </c>
      <c r="F6">
        <f t="shared" ca="1" si="2"/>
        <v>61</v>
      </c>
      <c r="G6">
        <f t="shared" ca="1" si="1"/>
        <v>63</v>
      </c>
      <c r="H6">
        <f t="shared" ca="1" si="1"/>
        <v>63</v>
      </c>
      <c r="I6">
        <f t="shared" ca="1" si="1"/>
        <v>42</v>
      </c>
      <c r="J6">
        <f t="shared" ca="1" si="1"/>
        <v>34</v>
      </c>
      <c r="K6">
        <f t="shared" ca="1" si="1"/>
        <v>67</v>
      </c>
      <c r="L6">
        <f t="shared" ca="1" si="1"/>
        <v>41</v>
      </c>
      <c r="M6">
        <f t="shared" ca="1" si="1"/>
        <v>63</v>
      </c>
      <c r="N6">
        <f t="shared" ca="1" si="1"/>
        <v>47</v>
      </c>
      <c r="O6">
        <f t="shared" ca="1" si="1"/>
        <v>65</v>
      </c>
      <c r="P6">
        <f t="shared" ca="1" si="1"/>
        <v>65</v>
      </c>
      <c r="Q6">
        <f t="shared" ca="1" si="1"/>
        <v>66</v>
      </c>
      <c r="R6">
        <f t="shared" ca="1" si="1"/>
        <v>35</v>
      </c>
      <c r="S6">
        <f t="shared" ca="1" si="1"/>
        <v>48</v>
      </c>
      <c r="T6">
        <f t="shared" ca="1" si="1"/>
        <v>63</v>
      </c>
      <c r="U6">
        <f t="shared" ca="1" si="1"/>
        <v>43</v>
      </c>
      <c r="V6">
        <f t="shared" ca="1" si="1"/>
        <v>50</v>
      </c>
      <c r="W6">
        <f t="shared" ca="1" si="3"/>
        <v>1.1294332810758396</v>
      </c>
    </row>
    <row r="7" spans="1:23" x14ac:dyDescent="0.3">
      <c r="A7" t="s">
        <v>13</v>
      </c>
      <c r="B7" t="s">
        <v>14</v>
      </c>
      <c r="C7" s="1" t="s">
        <v>15</v>
      </c>
      <c r="D7" s="1" t="s">
        <v>16</v>
      </c>
      <c r="E7" s="5">
        <f t="shared" ca="1" si="0"/>
        <v>45</v>
      </c>
      <c r="F7">
        <f t="shared" ca="1" si="2"/>
        <v>53</v>
      </c>
      <c r="G7">
        <f t="shared" ca="1" si="1"/>
        <v>49</v>
      </c>
      <c r="H7">
        <f t="shared" ca="1" si="1"/>
        <v>45</v>
      </c>
      <c r="I7">
        <f t="shared" ca="1" si="1"/>
        <v>36</v>
      </c>
      <c r="J7">
        <f t="shared" ca="1" si="1"/>
        <v>57</v>
      </c>
      <c r="K7">
        <f t="shared" ca="1" si="1"/>
        <v>56</v>
      </c>
      <c r="L7">
        <f t="shared" ca="1" si="1"/>
        <v>21</v>
      </c>
      <c r="M7">
        <f t="shared" ca="1" si="1"/>
        <v>54</v>
      </c>
      <c r="N7">
        <f t="shared" ca="1" si="1"/>
        <v>56</v>
      </c>
      <c r="O7">
        <f t="shared" ca="1" si="1"/>
        <v>45</v>
      </c>
      <c r="P7">
        <f t="shared" ca="1" si="1"/>
        <v>36</v>
      </c>
      <c r="Q7">
        <f t="shared" ca="1" si="1"/>
        <v>39</v>
      </c>
      <c r="R7">
        <f t="shared" ca="1" si="1"/>
        <v>29</v>
      </c>
      <c r="S7">
        <f t="shared" ca="1" si="1"/>
        <v>57</v>
      </c>
      <c r="T7">
        <f t="shared" ca="1" si="1"/>
        <v>44</v>
      </c>
      <c r="U7">
        <f t="shared" ca="1" si="1"/>
        <v>45</v>
      </c>
      <c r="V7">
        <f t="shared" ca="1" si="1"/>
        <v>43</v>
      </c>
      <c r="W7">
        <f t="shared" ca="1" si="3"/>
        <v>0.85283529040301631</v>
      </c>
    </row>
    <row r="8" spans="1:23" x14ac:dyDescent="0.3">
      <c r="A8" t="s">
        <v>17</v>
      </c>
      <c r="B8" t="s">
        <v>18</v>
      </c>
      <c r="C8" s="1" t="s">
        <v>19</v>
      </c>
      <c r="D8" s="1" t="s">
        <v>20</v>
      </c>
      <c r="E8" s="5">
        <f t="shared" ca="1" si="0"/>
        <v>59.588235294117645</v>
      </c>
      <c r="F8">
        <f t="shared" ca="1" si="2"/>
        <v>67</v>
      </c>
      <c r="G8">
        <f t="shared" ca="1" si="1"/>
        <v>74</v>
      </c>
      <c r="H8">
        <f t="shared" ca="1" si="1"/>
        <v>55</v>
      </c>
      <c r="I8">
        <f t="shared" ca="1" si="1"/>
        <v>57</v>
      </c>
      <c r="J8">
        <f t="shared" ca="1" si="1"/>
        <v>42</v>
      </c>
      <c r="K8">
        <f t="shared" ca="1" si="1"/>
        <v>71</v>
      </c>
      <c r="L8">
        <f t="shared" ca="1" si="1"/>
        <v>68</v>
      </c>
      <c r="M8">
        <f t="shared" ca="1" si="1"/>
        <v>57</v>
      </c>
      <c r="N8">
        <f t="shared" ca="1" si="1"/>
        <v>55</v>
      </c>
      <c r="O8">
        <f t="shared" ca="1" si="1"/>
        <v>53</v>
      </c>
      <c r="P8">
        <f t="shared" ca="1" si="1"/>
        <v>45</v>
      </c>
      <c r="Q8">
        <f t="shared" ca="1" si="1"/>
        <v>60</v>
      </c>
      <c r="R8">
        <f t="shared" ca="1" si="1"/>
        <v>68</v>
      </c>
      <c r="S8">
        <f t="shared" ca="1" si="1"/>
        <v>51</v>
      </c>
      <c r="T8">
        <f t="shared" ca="1" si="1"/>
        <v>58</v>
      </c>
      <c r="U8">
        <f t="shared" ca="1" si="1"/>
        <v>61</v>
      </c>
      <c r="V8">
        <f t="shared" ca="1" si="1"/>
        <v>71</v>
      </c>
      <c r="W8">
        <f t="shared" ca="1" si="3"/>
        <v>1.1525938181999793</v>
      </c>
    </row>
    <row r="9" spans="1:23" x14ac:dyDescent="0.3">
      <c r="A9" t="s">
        <v>21</v>
      </c>
      <c r="B9" t="s">
        <v>22</v>
      </c>
      <c r="C9" s="1" t="s">
        <v>15</v>
      </c>
      <c r="D9" s="1" t="s">
        <v>23</v>
      </c>
      <c r="E9" s="5">
        <f t="shared" ca="1" si="0"/>
        <v>34.823529411764703</v>
      </c>
      <c r="F9">
        <f t="shared" ca="1" si="2"/>
        <v>37</v>
      </c>
      <c r="G9">
        <f t="shared" ca="1" si="1"/>
        <v>31</v>
      </c>
      <c r="H9">
        <f t="shared" ca="1" si="1"/>
        <v>36</v>
      </c>
      <c r="I9">
        <f t="shared" ca="1" si="1"/>
        <v>38</v>
      </c>
      <c r="J9">
        <f t="shared" ca="1" si="1"/>
        <v>25</v>
      </c>
      <c r="K9">
        <f t="shared" ca="1" si="1"/>
        <v>39</v>
      </c>
      <c r="L9">
        <f t="shared" ca="1" si="1"/>
        <v>26</v>
      </c>
      <c r="M9">
        <f t="shared" ca="1" si="1"/>
        <v>34</v>
      </c>
      <c r="N9">
        <f t="shared" ca="1" si="1"/>
        <v>30</v>
      </c>
      <c r="O9">
        <f t="shared" ca="1" si="1"/>
        <v>46</v>
      </c>
      <c r="P9">
        <f t="shared" ca="1" si="1"/>
        <v>35</v>
      </c>
      <c r="Q9">
        <f t="shared" ca="1" si="1"/>
        <v>47</v>
      </c>
      <c r="R9">
        <f t="shared" ca="1" si="1"/>
        <v>37</v>
      </c>
      <c r="S9">
        <f t="shared" ca="1" si="1"/>
        <v>27</v>
      </c>
      <c r="T9">
        <f t="shared" ca="1" si="1"/>
        <v>25</v>
      </c>
      <c r="U9">
        <f t="shared" ca="1" si="1"/>
        <v>41</v>
      </c>
      <c r="V9">
        <f t="shared" ca="1" si="1"/>
        <v>38</v>
      </c>
      <c r="W9">
        <f t="shared" ca="1" si="3"/>
        <v>0.70115851139022589</v>
      </c>
    </row>
    <row r="10" spans="1:23" x14ac:dyDescent="0.3">
      <c r="A10" t="s">
        <v>24</v>
      </c>
      <c r="B10" t="s">
        <v>25</v>
      </c>
      <c r="C10" s="1" t="s">
        <v>15</v>
      </c>
      <c r="D10" s="1" t="s">
        <v>26</v>
      </c>
      <c r="E10" s="5">
        <f t="shared" ca="1" si="0"/>
        <v>65.588235294117652</v>
      </c>
      <c r="F10">
        <f t="shared" ca="1" si="2"/>
        <v>81</v>
      </c>
      <c r="G10">
        <f t="shared" ca="1" si="1"/>
        <v>75</v>
      </c>
      <c r="H10">
        <f t="shared" ca="1" si="1"/>
        <v>58</v>
      </c>
      <c r="I10">
        <f t="shared" ca="1" si="1"/>
        <v>76</v>
      </c>
      <c r="J10">
        <f t="shared" ca="1" si="1"/>
        <v>41</v>
      </c>
      <c r="K10">
        <f t="shared" ca="1" si="1"/>
        <v>82</v>
      </c>
      <c r="L10">
        <f t="shared" ca="1" si="1"/>
        <v>71</v>
      </c>
      <c r="M10">
        <f t="shared" ca="1" si="1"/>
        <v>54</v>
      </c>
      <c r="N10">
        <f t="shared" ca="1" si="1"/>
        <v>56</v>
      </c>
      <c r="O10">
        <f t="shared" ca="1" si="1"/>
        <v>50</v>
      </c>
      <c r="P10">
        <f t="shared" ca="1" si="1"/>
        <v>74</v>
      </c>
      <c r="Q10">
        <f t="shared" ca="1" si="1"/>
        <v>72</v>
      </c>
      <c r="R10">
        <f t="shared" ca="1" si="1"/>
        <v>63</v>
      </c>
      <c r="S10">
        <f t="shared" ca="1" si="1"/>
        <v>62</v>
      </c>
      <c r="T10">
        <f t="shared" ca="1" si="1"/>
        <v>74</v>
      </c>
      <c r="U10">
        <f t="shared" ca="1" si="1"/>
        <v>68</v>
      </c>
      <c r="V10">
        <f t="shared" ca="1" si="1"/>
        <v>58</v>
      </c>
      <c r="W10">
        <f t="shared" ca="1" si="3"/>
        <v>1.2708541337498929</v>
      </c>
    </row>
    <row r="11" spans="1:23" x14ac:dyDescent="0.3">
      <c r="A11" t="s">
        <v>27</v>
      </c>
      <c r="B11" t="s">
        <v>28</v>
      </c>
      <c r="C11" s="1" t="s">
        <v>29</v>
      </c>
      <c r="D11" s="1" t="s">
        <v>30</v>
      </c>
      <c r="E11" s="5">
        <f t="shared" ca="1" si="0"/>
        <v>44</v>
      </c>
      <c r="F11">
        <f t="shared" ca="1" si="2"/>
        <v>50</v>
      </c>
      <c r="G11">
        <f t="shared" ca="1" si="1"/>
        <v>50</v>
      </c>
      <c r="H11">
        <f t="shared" ca="1" si="1"/>
        <v>37</v>
      </c>
      <c r="I11">
        <f t="shared" ca="1" si="1"/>
        <v>31</v>
      </c>
      <c r="J11">
        <f t="shared" ca="1" si="1"/>
        <v>52</v>
      </c>
      <c r="K11">
        <f t="shared" ca="1" si="1"/>
        <v>40</v>
      </c>
      <c r="L11">
        <f t="shared" ca="1" si="1"/>
        <v>55</v>
      </c>
      <c r="M11">
        <f t="shared" ca="1" si="1"/>
        <v>52</v>
      </c>
      <c r="N11">
        <f t="shared" ca="1" si="1"/>
        <v>54</v>
      </c>
      <c r="O11">
        <f t="shared" ca="1" si="1"/>
        <v>58</v>
      </c>
      <c r="P11">
        <f t="shared" ca="1" si="1"/>
        <v>50</v>
      </c>
      <c r="Q11">
        <f t="shared" ca="1" si="1"/>
        <v>31</v>
      </c>
      <c r="R11">
        <f t="shared" ca="1" si="1"/>
        <v>49</v>
      </c>
      <c r="S11">
        <f t="shared" ca="1" si="1"/>
        <v>28</v>
      </c>
      <c r="T11">
        <f t="shared" ca="1" si="1"/>
        <v>54</v>
      </c>
      <c r="U11">
        <f t="shared" ca="1" si="1"/>
        <v>34</v>
      </c>
      <c r="V11">
        <f t="shared" ca="1" si="1"/>
        <v>23</v>
      </c>
      <c r="W11">
        <f t="shared" ca="1" si="3"/>
        <v>0.87062809685410292</v>
      </c>
    </row>
    <row r="12" spans="1:23" x14ac:dyDescent="0.3">
      <c r="A12" t="s">
        <v>31</v>
      </c>
      <c r="B12" t="s">
        <v>32</v>
      </c>
      <c r="C12" s="1" t="s">
        <v>33</v>
      </c>
      <c r="D12" s="1" t="s">
        <v>34</v>
      </c>
      <c r="E12" s="5">
        <f t="shared" ca="1" si="0"/>
        <v>54.941176470588232</v>
      </c>
      <c r="F12">
        <f t="shared" ca="1" si="2"/>
        <v>64</v>
      </c>
      <c r="G12">
        <f t="shared" ca="1" si="1"/>
        <v>36</v>
      </c>
      <c r="H12">
        <f t="shared" ca="1" si="1"/>
        <v>80</v>
      </c>
      <c r="I12">
        <f t="shared" ca="1" si="1"/>
        <v>55</v>
      </c>
      <c r="J12">
        <f t="shared" ca="1" si="1"/>
        <v>47</v>
      </c>
      <c r="K12">
        <f t="shared" ca="1" si="1"/>
        <v>62</v>
      </c>
      <c r="L12">
        <f t="shared" ca="1" si="1"/>
        <v>56</v>
      </c>
      <c r="M12">
        <f t="shared" ca="1" si="1"/>
        <v>68</v>
      </c>
      <c r="N12">
        <f t="shared" ca="1" si="1"/>
        <v>55</v>
      </c>
      <c r="O12">
        <f t="shared" ca="1" si="1"/>
        <v>48</v>
      </c>
      <c r="P12">
        <f t="shared" ca="1" si="1"/>
        <v>41</v>
      </c>
      <c r="Q12">
        <f t="shared" ca="1" si="1"/>
        <v>72</v>
      </c>
      <c r="R12">
        <f t="shared" ca="1" si="1"/>
        <v>51</v>
      </c>
      <c r="S12">
        <f t="shared" ca="1" si="1"/>
        <v>40</v>
      </c>
      <c r="T12">
        <f t="shared" ca="1" si="1"/>
        <v>43</v>
      </c>
      <c r="U12">
        <f t="shared" ca="1" si="1"/>
        <v>64</v>
      </c>
      <c r="V12">
        <f t="shared" ca="1" si="1"/>
        <v>52</v>
      </c>
      <c r="W12">
        <f t="shared" ca="1" si="3"/>
        <v>1.1059831358173058</v>
      </c>
    </row>
    <row r="13" spans="1:23" x14ac:dyDescent="0.3">
      <c r="A13" t="s">
        <v>35</v>
      </c>
      <c r="B13" t="s">
        <v>36</v>
      </c>
      <c r="C13" s="1" t="s">
        <v>37</v>
      </c>
      <c r="D13" s="1" t="s">
        <v>38</v>
      </c>
      <c r="E13" s="5">
        <f t="shared" ca="1" si="0"/>
        <v>39.882352941176471</v>
      </c>
      <c r="F13">
        <f t="shared" ca="1" si="2"/>
        <v>31</v>
      </c>
      <c r="G13">
        <f t="shared" ca="1" si="1"/>
        <v>45</v>
      </c>
      <c r="H13">
        <f t="shared" ca="1" si="1"/>
        <v>50</v>
      </c>
      <c r="I13">
        <f t="shared" ca="1" si="1"/>
        <v>33</v>
      </c>
      <c r="J13">
        <f t="shared" ca="1" si="1"/>
        <v>34</v>
      </c>
      <c r="K13">
        <f t="shared" ca="1" si="1"/>
        <v>31</v>
      </c>
      <c r="L13">
        <f t="shared" ca="1" si="1"/>
        <v>49</v>
      </c>
      <c r="M13">
        <f t="shared" ca="1" si="1"/>
        <v>36</v>
      </c>
      <c r="N13">
        <f t="shared" ca="1" si="1"/>
        <v>49</v>
      </c>
      <c r="O13">
        <f t="shared" ca="1" si="1"/>
        <v>46</v>
      </c>
      <c r="P13">
        <f t="shared" ca="1" si="1"/>
        <v>34</v>
      </c>
      <c r="Q13">
        <f t="shared" ca="1" si="1"/>
        <v>35</v>
      </c>
      <c r="R13">
        <f t="shared" ca="1" si="1"/>
        <v>45</v>
      </c>
      <c r="S13">
        <f t="shared" ca="1" si="1"/>
        <v>41</v>
      </c>
      <c r="T13">
        <f t="shared" ca="1" si="1"/>
        <v>44</v>
      </c>
      <c r="U13">
        <f t="shared" ca="1" si="1"/>
        <v>29</v>
      </c>
      <c r="V13">
        <f t="shared" ca="1" si="1"/>
        <v>46</v>
      </c>
      <c r="W13">
        <f t="shared" ca="1" si="3"/>
        <v>0.7687817589897552</v>
      </c>
    </row>
    <row r="14" spans="1:23" x14ac:dyDescent="0.3">
      <c r="A14" t="s">
        <v>39</v>
      </c>
      <c r="B14" t="s">
        <v>40</v>
      </c>
      <c r="C14" s="1" t="s">
        <v>37</v>
      </c>
      <c r="D14" s="1" t="s">
        <v>41</v>
      </c>
      <c r="E14" s="5">
        <f t="shared" ca="1" si="0"/>
        <v>58.470588235294116</v>
      </c>
      <c r="F14">
        <f t="shared" ca="1" si="2"/>
        <v>55</v>
      </c>
      <c r="G14">
        <f t="shared" ca="1" si="1"/>
        <v>78</v>
      </c>
      <c r="H14">
        <f t="shared" ca="1" si="1"/>
        <v>56</v>
      </c>
      <c r="I14">
        <f t="shared" ca="1" si="1"/>
        <v>56</v>
      </c>
      <c r="J14">
        <f t="shared" ca="1" si="1"/>
        <v>58</v>
      </c>
      <c r="K14">
        <f t="shared" ca="1" si="1"/>
        <v>74</v>
      </c>
      <c r="L14">
        <f t="shared" ca="1" si="1"/>
        <v>40</v>
      </c>
      <c r="M14">
        <f t="shared" ca="1" si="1"/>
        <v>64</v>
      </c>
      <c r="N14">
        <f t="shared" ca="1" si="1"/>
        <v>66</v>
      </c>
      <c r="O14">
        <f t="shared" ca="1" si="1"/>
        <v>47</v>
      </c>
      <c r="P14">
        <f t="shared" ca="1" si="1"/>
        <v>68</v>
      </c>
      <c r="Q14">
        <f t="shared" ca="1" si="1"/>
        <v>44</v>
      </c>
      <c r="R14">
        <f t="shared" ca="1" si="1"/>
        <v>67</v>
      </c>
      <c r="S14">
        <f t="shared" ca="1" si="1"/>
        <v>79</v>
      </c>
      <c r="T14">
        <f t="shared" ca="1" si="1"/>
        <v>36</v>
      </c>
      <c r="U14">
        <f t="shared" ca="1" si="1"/>
        <v>60</v>
      </c>
      <c r="V14">
        <f t="shared" ca="1" si="1"/>
        <v>46</v>
      </c>
      <c r="W14">
        <f t="shared" ca="1" si="3"/>
        <v>1.1718834865845253</v>
      </c>
    </row>
    <row r="15" spans="1:23" x14ac:dyDescent="0.3">
      <c r="A15" t="s">
        <v>42</v>
      </c>
      <c r="B15" t="s">
        <v>43</v>
      </c>
      <c r="C15" s="1" t="s">
        <v>6</v>
      </c>
      <c r="D15" s="1" t="s">
        <v>7</v>
      </c>
      <c r="E15" s="5">
        <f t="shared" ca="1" si="0"/>
        <v>65.411764705882348</v>
      </c>
      <c r="F15">
        <f t="shared" ca="1" si="2"/>
        <v>69</v>
      </c>
      <c r="G15">
        <f t="shared" ca="1" si="1"/>
        <v>72</v>
      </c>
      <c r="H15">
        <f t="shared" ca="1" si="1"/>
        <v>86</v>
      </c>
      <c r="I15">
        <f t="shared" ca="1" si="1"/>
        <v>73</v>
      </c>
      <c r="J15">
        <f t="shared" ca="1" si="1"/>
        <v>51</v>
      </c>
      <c r="K15">
        <f t="shared" ca="1" si="1"/>
        <v>64</v>
      </c>
      <c r="L15">
        <f t="shared" ca="1" si="1"/>
        <v>39</v>
      </c>
      <c r="M15">
        <f t="shared" ca="1" si="1"/>
        <v>67</v>
      </c>
      <c r="N15">
        <f t="shared" ca="1" si="1"/>
        <v>85</v>
      </c>
      <c r="O15">
        <f t="shared" ca="1" si="1"/>
        <v>47</v>
      </c>
      <c r="P15">
        <f t="shared" ca="1" si="1"/>
        <v>55</v>
      </c>
      <c r="Q15">
        <f t="shared" ca="1" si="1"/>
        <v>66</v>
      </c>
      <c r="R15">
        <f t="shared" ca="1" si="1"/>
        <v>81</v>
      </c>
      <c r="S15">
        <f t="shared" ca="1" si="1"/>
        <v>79</v>
      </c>
      <c r="T15">
        <f t="shared" ca="1" si="1"/>
        <v>61</v>
      </c>
      <c r="U15">
        <f t="shared" ca="1" si="1"/>
        <v>61</v>
      </c>
      <c r="V15">
        <f t="shared" ca="1" si="1"/>
        <v>56</v>
      </c>
      <c r="W15">
        <f t="shared" ca="1" si="3"/>
        <v>1.2397042041996515</v>
      </c>
    </row>
    <row r="16" spans="1:23" x14ac:dyDescent="0.3">
      <c r="A16" t="s">
        <v>44</v>
      </c>
      <c r="B16" t="s">
        <v>45</v>
      </c>
      <c r="C16" s="1" t="s">
        <v>46</v>
      </c>
      <c r="D16" s="1" t="s">
        <v>47</v>
      </c>
      <c r="E16" s="5">
        <f t="shared" ca="1" si="0"/>
        <v>48.176470588235297</v>
      </c>
      <c r="F16">
        <f t="shared" ca="1" si="2"/>
        <v>37</v>
      </c>
      <c r="G16">
        <f t="shared" ca="1" si="1"/>
        <v>59</v>
      </c>
      <c r="H16">
        <f t="shared" ca="1" si="1"/>
        <v>63</v>
      </c>
      <c r="I16">
        <f t="shared" ca="1" si="1"/>
        <v>42</v>
      </c>
      <c r="J16">
        <f t="shared" ca="1" si="1"/>
        <v>60</v>
      </c>
      <c r="K16">
        <f t="shared" ca="1" si="1"/>
        <v>29</v>
      </c>
      <c r="L16">
        <f t="shared" ca="1" si="1"/>
        <v>59</v>
      </c>
      <c r="M16">
        <f t="shared" ca="1" si="1"/>
        <v>50</v>
      </c>
      <c r="N16">
        <f t="shared" ca="1" si="1"/>
        <v>40</v>
      </c>
      <c r="O16">
        <f t="shared" ca="1" si="1"/>
        <v>54</v>
      </c>
      <c r="P16">
        <f t="shared" ca="1" si="1"/>
        <v>37</v>
      </c>
      <c r="Q16">
        <f t="shared" ca="1" si="1"/>
        <v>54</v>
      </c>
      <c r="R16">
        <f t="shared" ca="1" si="1"/>
        <v>51</v>
      </c>
      <c r="S16">
        <f t="shared" ca="1" si="1"/>
        <v>47</v>
      </c>
      <c r="T16">
        <f t="shared" ca="1" si="1"/>
        <v>42</v>
      </c>
      <c r="U16">
        <f t="shared" ca="1" si="1"/>
        <v>30</v>
      </c>
      <c r="V16">
        <f t="shared" ca="1" si="1"/>
        <v>65</v>
      </c>
      <c r="W16">
        <f t="shared" ca="1" si="3"/>
        <v>0.96011697230020265</v>
      </c>
    </row>
    <row r="17" spans="1:23" x14ac:dyDescent="0.3">
      <c r="A17" t="s">
        <v>48</v>
      </c>
      <c r="B17" t="s">
        <v>49</v>
      </c>
      <c r="C17" s="1" t="s">
        <v>15</v>
      </c>
      <c r="D17" s="1" t="s">
        <v>50</v>
      </c>
      <c r="E17" s="5">
        <f t="shared" ca="1" si="0"/>
        <v>37.117647058823529</v>
      </c>
      <c r="F17">
        <f t="shared" ca="1" si="2"/>
        <v>38</v>
      </c>
      <c r="G17">
        <f t="shared" ca="1" si="1"/>
        <v>43</v>
      </c>
      <c r="H17">
        <f t="shared" ca="1" si="1"/>
        <v>36</v>
      </c>
      <c r="I17">
        <f t="shared" ca="1" si="1"/>
        <v>40</v>
      </c>
      <c r="J17">
        <f t="shared" ca="1" si="1"/>
        <v>34</v>
      </c>
      <c r="K17">
        <f t="shared" ca="1" si="1"/>
        <v>29</v>
      </c>
      <c r="L17">
        <f t="shared" ca="1" si="1"/>
        <v>42</v>
      </c>
      <c r="M17">
        <f t="shared" ca="1" si="1"/>
        <v>32</v>
      </c>
      <c r="N17">
        <f t="shared" ca="1" si="1"/>
        <v>31</v>
      </c>
      <c r="O17">
        <f t="shared" ca="1" si="1"/>
        <v>47</v>
      </c>
      <c r="P17">
        <f t="shared" ca="1" si="1"/>
        <v>45</v>
      </c>
      <c r="Q17">
        <f t="shared" ca="1" si="1"/>
        <v>34</v>
      </c>
      <c r="R17">
        <f t="shared" ca="1" si="1"/>
        <v>24</v>
      </c>
      <c r="S17">
        <f t="shared" ca="1" si="1"/>
        <v>42</v>
      </c>
      <c r="T17">
        <f t="shared" ca="1" si="1"/>
        <v>38</v>
      </c>
      <c r="U17">
        <f t="shared" ca="1" si="1"/>
        <v>36</v>
      </c>
      <c r="V17">
        <f t="shared" ca="1" si="1"/>
        <v>40</v>
      </c>
      <c r="W17">
        <f t="shared" ca="1" si="3"/>
        <v>0.73859362603196121</v>
      </c>
    </row>
    <row r="18" spans="1:23" x14ac:dyDescent="0.3">
      <c r="A18" t="s">
        <v>51</v>
      </c>
      <c r="B18" t="s">
        <v>52</v>
      </c>
      <c r="C18" s="1" t="s">
        <v>2</v>
      </c>
      <c r="D18" s="1" t="s">
        <v>53</v>
      </c>
      <c r="E18" s="5">
        <f t="shared" ca="1" si="0"/>
        <v>60.529411764705884</v>
      </c>
      <c r="F18">
        <f t="shared" ca="1" si="2"/>
        <v>70</v>
      </c>
      <c r="G18">
        <f t="shared" ca="1" si="1"/>
        <v>40</v>
      </c>
      <c r="H18">
        <f t="shared" ca="1" si="1"/>
        <v>88</v>
      </c>
      <c r="I18">
        <f t="shared" ca="1" si="1"/>
        <v>83</v>
      </c>
      <c r="J18">
        <f t="shared" ca="1" si="1"/>
        <v>40</v>
      </c>
      <c r="K18">
        <f t="shared" ca="1" si="1"/>
        <v>59</v>
      </c>
      <c r="L18">
        <f t="shared" ca="1" si="1"/>
        <v>63</v>
      </c>
      <c r="M18">
        <f t="shared" ca="1" si="1"/>
        <v>79</v>
      </c>
      <c r="N18">
        <f t="shared" ca="1" si="1"/>
        <v>49</v>
      </c>
      <c r="O18">
        <f t="shared" ca="1" si="1"/>
        <v>55</v>
      </c>
      <c r="P18">
        <f t="shared" ca="1" si="1"/>
        <v>73</v>
      </c>
      <c r="Q18">
        <f t="shared" ca="1" si="1"/>
        <v>55</v>
      </c>
      <c r="R18">
        <f t="shared" ca="1" si="1"/>
        <v>62</v>
      </c>
      <c r="S18">
        <f t="shared" ca="1" si="1"/>
        <v>40</v>
      </c>
      <c r="T18">
        <f t="shared" ca="1" si="1"/>
        <v>66</v>
      </c>
      <c r="U18">
        <f t="shared" ca="1" si="1"/>
        <v>58</v>
      </c>
      <c r="V18">
        <f t="shared" ref="G18:V34" ca="1" si="4">ROUND(MAX(MIN($W18*_xlfn.NORM.INV(RAND(),50,$E$1),100),0),0)</f>
        <v>49</v>
      </c>
      <c r="W18">
        <f t="shared" ca="1" si="3"/>
        <v>1.2077716656491817</v>
      </c>
    </row>
    <row r="19" spans="1:23" x14ac:dyDescent="0.3">
      <c r="A19" t="s">
        <v>54</v>
      </c>
      <c r="B19" t="s">
        <v>55</v>
      </c>
      <c r="C19" s="1" t="s">
        <v>46</v>
      </c>
      <c r="D19" s="1" t="s">
        <v>56</v>
      </c>
      <c r="E19" s="5">
        <f t="shared" ca="1" si="0"/>
        <v>56</v>
      </c>
      <c r="F19">
        <f t="shared" ca="1" si="2"/>
        <v>61</v>
      </c>
      <c r="G19">
        <f t="shared" ca="1" si="4"/>
        <v>50</v>
      </c>
      <c r="H19">
        <f t="shared" ca="1" si="4"/>
        <v>58</v>
      </c>
      <c r="I19">
        <f t="shared" ca="1" si="4"/>
        <v>47</v>
      </c>
      <c r="J19">
        <f t="shared" ca="1" si="4"/>
        <v>58</v>
      </c>
      <c r="K19">
        <f t="shared" ca="1" si="4"/>
        <v>53</v>
      </c>
      <c r="L19">
        <f t="shared" ca="1" si="4"/>
        <v>63</v>
      </c>
      <c r="M19">
        <f t="shared" ca="1" si="4"/>
        <v>62</v>
      </c>
      <c r="N19">
        <f t="shared" ca="1" si="4"/>
        <v>53</v>
      </c>
      <c r="O19">
        <f t="shared" ca="1" si="4"/>
        <v>46</v>
      </c>
      <c r="P19">
        <f t="shared" ca="1" si="4"/>
        <v>50</v>
      </c>
      <c r="Q19">
        <f t="shared" ca="1" si="4"/>
        <v>66</v>
      </c>
      <c r="R19">
        <f t="shared" ca="1" si="4"/>
        <v>40</v>
      </c>
      <c r="S19">
        <f t="shared" ca="1" si="4"/>
        <v>58</v>
      </c>
      <c r="T19">
        <f t="shared" ca="1" si="4"/>
        <v>70</v>
      </c>
      <c r="U19">
        <f t="shared" ca="1" si="4"/>
        <v>60</v>
      </c>
      <c r="V19">
        <f t="shared" ca="1" si="4"/>
        <v>57</v>
      </c>
      <c r="W19">
        <f t="shared" ca="1" si="3"/>
        <v>1.051661922754668</v>
      </c>
    </row>
    <row r="20" spans="1:23" x14ac:dyDescent="0.3">
      <c r="A20" t="s">
        <v>57</v>
      </c>
      <c r="B20" t="s">
        <v>58</v>
      </c>
      <c r="C20" s="1" t="s">
        <v>59</v>
      </c>
      <c r="D20" s="1" t="s">
        <v>60</v>
      </c>
      <c r="E20" s="5">
        <f ca="1">AVERAGE(F20:V20)</f>
        <v>60.294117647058826</v>
      </c>
      <c r="F20">
        <f t="shared" ca="1" si="2"/>
        <v>48</v>
      </c>
      <c r="G20">
        <f t="shared" ca="1" si="4"/>
        <v>67</v>
      </c>
      <c r="H20">
        <f t="shared" ca="1" si="4"/>
        <v>58</v>
      </c>
      <c r="I20">
        <f t="shared" ca="1" si="4"/>
        <v>76</v>
      </c>
      <c r="J20">
        <f t="shared" ca="1" si="4"/>
        <v>48</v>
      </c>
      <c r="K20">
        <f t="shared" ca="1" si="4"/>
        <v>49</v>
      </c>
      <c r="L20">
        <f t="shared" ca="1" si="4"/>
        <v>69</v>
      </c>
      <c r="M20">
        <f t="shared" ca="1" si="4"/>
        <v>60</v>
      </c>
      <c r="N20">
        <f t="shared" ca="1" si="4"/>
        <v>71</v>
      </c>
      <c r="O20">
        <f t="shared" ca="1" si="4"/>
        <v>51</v>
      </c>
      <c r="P20">
        <f t="shared" ca="1" si="4"/>
        <v>77</v>
      </c>
      <c r="Q20">
        <f t="shared" ca="1" si="4"/>
        <v>77</v>
      </c>
      <c r="R20">
        <f t="shared" ca="1" si="4"/>
        <v>31</v>
      </c>
      <c r="S20">
        <f t="shared" ca="1" si="4"/>
        <v>74</v>
      </c>
      <c r="T20">
        <f t="shared" ca="1" si="4"/>
        <v>72</v>
      </c>
      <c r="U20">
        <f t="shared" ca="1" si="4"/>
        <v>43</v>
      </c>
      <c r="V20">
        <f t="shared" ca="1" si="4"/>
        <v>54</v>
      </c>
      <c r="W20">
        <f t="shared" ca="1" si="3"/>
        <v>1.2088771933811799</v>
      </c>
    </row>
    <row r="21" spans="1:23" x14ac:dyDescent="0.3">
      <c r="A21" t="s">
        <v>61</v>
      </c>
      <c r="B21" t="s">
        <v>62</v>
      </c>
      <c r="C21" s="1" t="s">
        <v>6</v>
      </c>
      <c r="D21" s="1" t="s">
        <v>63</v>
      </c>
      <c r="E21" s="5">
        <f t="shared" ref="E21:E84" ca="1" si="5">AVERAGE(F21:V21)</f>
        <v>61.411764705882355</v>
      </c>
      <c r="F21">
        <f t="shared" ca="1" si="2"/>
        <v>42</v>
      </c>
      <c r="G21">
        <f t="shared" ca="1" si="4"/>
        <v>78</v>
      </c>
      <c r="H21">
        <f t="shared" ca="1" si="4"/>
        <v>71</v>
      </c>
      <c r="I21">
        <f t="shared" ca="1" si="4"/>
        <v>49</v>
      </c>
      <c r="J21">
        <f t="shared" ca="1" si="4"/>
        <v>62</v>
      </c>
      <c r="K21">
        <f t="shared" ca="1" si="4"/>
        <v>55</v>
      </c>
      <c r="L21">
        <f t="shared" ca="1" si="4"/>
        <v>56</v>
      </c>
      <c r="M21">
        <f t="shared" ca="1" si="4"/>
        <v>87</v>
      </c>
      <c r="N21">
        <f t="shared" ca="1" si="4"/>
        <v>77</v>
      </c>
      <c r="O21">
        <f t="shared" ca="1" si="4"/>
        <v>43</v>
      </c>
      <c r="P21">
        <f t="shared" ca="1" si="4"/>
        <v>46</v>
      </c>
      <c r="Q21">
        <f t="shared" ca="1" si="4"/>
        <v>57</v>
      </c>
      <c r="R21">
        <f t="shared" ca="1" si="4"/>
        <v>64</v>
      </c>
      <c r="S21">
        <f t="shared" ca="1" si="4"/>
        <v>57</v>
      </c>
      <c r="T21">
        <f t="shared" ca="1" si="4"/>
        <v>57</v>
      </c>
      <c r="U21">
        <f t="shared" ca="1" si="4"/>
        <v>64</v>
      </c>
      <c r="V21">
        <f t="shared" ca="1" si="4"/>
        <v>79</v>
      </c>
      <c r="W21">
        <f t="shared" ca="1" si="3"/>
        <v>1.1252827969766623</v>
      </c>
    </row>
    <row r="22" spans="1:23" x14ac:dyDescent="0.3">
      <c r="A22" t="s">
        <v>64</v>
      </c>
      <c r="B22" t="s">
        <v>65</v>
      </c>
      <c r="C22" s="1" t="s">
        <v>6</v>
      </c>
      <c r="D22" s="1" t="s">
        <v>66</v>
      </c>
      <c r="E22" s="5">
        <f t="shared" ca="1" si="5"/>
        <v>45.470588235294116</v>
      </c>
      <c r="F22">
        <f t="shared" ca="1" si="2"/>
        <v>41</v>
      </c>
      <c r="G22">
        <f t="shared" ca="1" si="4"/>
        <v>58</v>
      </c>
      <c r="H22">
        <f t="shared" ca="1" si="4"/>
        <v>39</v>
      </c>
      <c r="I22">
        <f t="shared" ca="1" si="4"/>
        <v>36</v>
      </c>
      <c r="J22">
        <f t="shared" ca="1" si="4"/>
        <v>61</v>
      </c>
      <c r="K22">
        <f t="shared" ca="1" si="4"/>
        <v>58</v>
      </c>
      <c r="L22">
        <f t="shared" ca="1" si="4"/>
        <v>37</v>
      </c>
      <c r="M22">
        <f t="shared" ca="1" si="4"/>
        <v>45</v>
      </c>
      <c r="N22">
        <f t="shared" ca="1" si="4"/>
        <v>43</v>
      </c>
      <c r="O22">
        <f t="shared" ca="1" si="4"/>
        <v>44</v>
      </c>
      <c r="P22">
        <f t="shared" ca="1" si="4"/>
        <v>50</v>
      </c>
      <c r="Q22">
        <f t="shared" ca="1" si="4"/>
        <v>47</v>
      </c>
      <c r="R22">
        <f t="shared" ca="1" si="4"/>
        <v>48</v>
      </c>
      <c r="S22">
        <f t="shared" ca="1" si="4"/>
        <v>27</v>
      </c>
      <c r="T22">
        <f t="shared" ca="1" si="4"/>
        <v>41</v>
      </c>
      <c r="U22">
        <f t="shared" ca="1" si="4"/>
        <v>48</v>
      </c>
      <c r="V22">
        <f t="shared" ca="1" si="4"/>
        <v>50</v>
      </c>
      <c r="W22">
        <f t="shared" ca="1" si="3"/>
        <v>0.91791061393240381</v>
      </c>
    </row>
    <row r="23" spans="1:23" x14ac:dyDescent="0.3">
      <c r="A23" t="s">
        <v>67</v>
      </c>
      <c r="B23" t="s">
        <v>68</v>
      </c>
      <c r="C23" s="1" t="s">
        <v>2</v>
      </c>
      <c r="D23" s="1" t="s">
        <v>69</v>
      </c>
      <c r="E23" s="5">
        <f t="shared" ca="1" si="5"/>
        <v>42.588235294117645</v>
      </c>
      <c r="F23">
        <f t="shared" ca="1" si="2"/>
        <v>41</v>
      </c>
      <c r="G23">
        <f t="shared" ca="1" si="4"/>
        <v>48</v>
      </c>
      <c r="H23">
        <f t="shared" ca="1" si="4"/>
        <v>50</v>
      </c>
      <c r="I23">
        <f t="shared" ca="1" si="4"/>
        <v>52</v>
      </c>
      <c r="J23">
        <f t="shared" ca="1" si="4"/>
        <v>33</v>
      </c>
      <c r="K23">
        <f t="shared" ca="1" si="4"/>
        <v>43</v>
      </c>
      <c r="L23">
        <f t="shared" ca="1" si="4"/>
        <v>45</v>
      </c>
      <c r="M23">
        <f t="shared" ca="1" si="4"/>
        <v>38</v>
      </c>
      <c r="N23">
        <f t="shared" ca="1" si="4"/>
        <v>34</v>
      </c>
      <c r="O23">
        <f t="shared" ca="1" si="4"/>
        <v>48</v>
      </c>
      <c r="P23">
        <f t="shared" ca="1" si="4"/>
        <v>39</v>
      </c>
      <c r="Q23">
        <f t="shared" ca="1" si="4"/>
        <v>45</v>
      </c>
      <c r="R23">
        <f t="shared" ca="1" si="4"/>
        <v>40</v>
      </c>
      <c r="S23">
        <f t="shared" ca="1" si="4"/>
        <v>48</v>
      </c>
      <c r="T23">
        <f t="shared" ca="1" si="4"/>
        <v>50</v>
      </c>
      <c r="U23">
        <f t="shared" ca="1" si="4"/>
        <v>33</v>
      </c>
      <c r="V23">
        <f t="shared" ca="1" si="4"/>
        <v>37</v>
      </c>
      <c r="W23">
        <f t="shared" ca="1" si="3"/>
        <v>0.8349485451331573</v>
      </c>
    </row>
    <row r="24" spans="1:23" x14ac:dyDescent="0.3">
      <c r="A24" t="s">
        <v>70</v>
      </c>
      <c r="B24" t="s">
        <v>71</v>
      </c>
      <c r="C24" s="1" t="s">
        <v>6</v>
      </c>
      <c r="D24" s="1" t="s">
        <v>10</v>
      </c>
      <c r="E24" s="5">
        <f t="shared" ca="1" si="5"/>
        <v>50.705882352941174</v>
      </c>
      <c r="F24">
        <f t="shared" ca="1" si="2"/>
        <v>46</v>
      </c>
      <c r="G24">
        <f t="shared" ca="1" si="4"/>
        <v>39</v>
      </c>
      <c r="H24">
        <f t="shared" ca="1" si="4"/>
        <v>47</v>
      </c>
      <c r="I24">
        <f t="shared" ca="1" si="4"/>
        <v>33</v>
      </c>
      <c r="J24">
        <f t="shared" ca="1" si="4"/>
        <v>57</v>
      </c>
      <c r="K24">
        <f t="shared" ca="1" si="4"/>
        <v>60</v>
      </c>
      <c r="L24">
        <f t="shared" ca="1" si="4"/>
        <v>65</v>
      </c>
      <c r="M24">
        <f t="shared" ca="1" si="4"/>
        <v>42</v>
      </c>
      <c r="N24">
        <f t="shared" ca="1" si="4"/>
        <v>51</v>
      </c>
      <c r="O24">
        <f t="shared" ca="1" si="4"/>
        <v>58</v>
      </c>
      <c r="P24">
        <f t="shared" ca="1" si="4"/>
        <v>52</v>
      </c>
      <c r="Q24">
        <f t="shared" ca="1" si="4"/>
        <v>52</v>
      </c>
      <c r="R24">
        <f t="shared" ca="1" si="4"/>
        <v>45</v>
      </c>
      <c r="S24">
        <f t="shared" ca="1" si="4"/>
        <v>46</v>
      </c>
      <c r="T24">
        <f t="shared" ca="1" si="4"/>
        <v>68</v>
      </c>
      <c r="U24">
        <f t="shared" ca="1" si="4"/>
        <v>46</v>
      </c>
      <c r="V24">
        <f t="shared" ca="1" si="4"/>
        <v>55</v>
      </c>
      <c r="W24">
        <f t="shared" ca="1" si="3"/>
        <v>1.0126933929965221</v>
      </c>
    </row>
    <row r="25" spans="1:23" x14ac:dyDescent="0.3">
      <c r="A25" t="s">
        <v>72</v>
      </c>
      <c r="B25" t="s">
        <v>73</v>
      </c>
      <c r="C25" s="1" t="s">
        <v>15</v>
      </c>
      <c r="D25" s="1" t="s">
        <v>74</v>
      </c>
      <c r="E25" s="5">
        <f t="shared" ca="1" si="5"/>
        <v>55</v>
      </c>
      <c r="F25">
        <f t="shared" ca="1" si="2"/>
        <v>63</v>
      </c>
      <c r="G25">
        <f t="shared" ca="1" si="4"/>
        <v>53</v>
      </c>
      <c r="H25">
        <f t="shared" ca="1" si="4"/>
        <v>59</v>
      </c>
      <c r="I25">
        <f t="shared" ca="1" si="4"/>
        <v>47</v>
      </c>
      <c r="J25">
        <f t="shared" ca="1" si="4"/>
        <v>67</v>
      </c>
      <c r="K25">
        <f t="shared" ca="1" si="4"/>
        <v>73</v>
      </c>
      <c r="L25">
        <f t="shared" ca="1" si="4"/>
        <v>40</v>
      </c>
      <c r="M25">
        <f t="shared" ca="1" si="4"/>
        <v>59</v>
      </c>
      <c r="N25">
        <f t="shared" ca="1" si="4"/>
        <v>54</v>
      </c>
      <c r="O25">
        <f t="shared" ca="1" si="4"/>
        <v>38</v>
      </c>
      <c r="P25">
        <f t="shared" ca="1" si="4"/>
        <v>56</v>
      </c>
      <c r="Q25">
        <f t="shared" ca="1" si="4"/>
        <v>68</v>
      </c>
      <c r="R25">
        <f t="shared" ca="1" si="4"/>
        <v>44</v>
      </c>
      <c r="S25">
        <f t="shared" ca="1" si="4"/>
        <v>70</v>
      </c>
      <c r="T25">
        <f t="shared" ca="1" si="4"/>
        <v>47</v>
      </c>
      <c r="U25">
        <f t="shared" ca="1" si="4"/>
        <v>49</v>
      </c>
      <c r="V25">
        <f t="shared" ca="1" si="4"/>
        <v>48</v>
      </c>
      <c r="W25">
        <f t="shared" ca="1" si="3"/>
        <v>1.0117008360918771</v>
      </c>
    </row>
    <row r="26" spans="1:23" x14ac:dyDescent="0.3">
      <c r="A26" t="s">
        <v>75</v>
      </c>
      <c r="B26" t="s">
        <v>76</v>
      </c>
      <c r="C26" s="1" t="s">
        <v>33</v>
      </c>
      <c r="D26" s="1" t="s">
        <v>77</v>
      </c>
      <c r="E26" s="5">
        <f t="shared" ca="1" si="5"/>
        <v>64.882352941176464</v>
      </c>
      <c r="F26">
        <f t="shared" ca="1" si="2"/>
        <v>81</v>
      </c>
      <c r="G26">
        <f t="shared" ca="1" si="4"/>
        <v>52</v>
      </c>
      <c r="H26">
        <f t="shared" ca="1" si="4"/>
        <v>82</v>
      </c>
      <c r="I26">
        <f t="shared" ca="1" si="4"/>
        <v>83</v>
      </c>
      <c r="J26">
        <f t="shared" ca="1" si="4"/>
        <v>59</v>
      </c>
      <c r="K26">
        <f t="shared" ca="1" si="4"/>
        <v>54</v>
      </c>
      <c r="L26">
        <f t="shared" ca="1" si="4"/>
        <v>54</v>
      </c>
      <c r="M26">
        <f t="shared" ca="1" si="4"/>
        <v>68</v>
      </c>
      <c r="N26">
        <f t="shared" ca="1" si="4"/>
        <v>42</v>
      </c>
      <c r="O26">
        <f t="shared" ca="1" si="4"/>
        <v>57</v>
      </c>
      <c r="P26">
        <f t="shared" ca="1" si="4"/>
        <v>82</v>
      </c>
      <c r="Q26">
        <f t="shared" ca="1" si="4"/>
        <v>68</v>
      </c>
      <c r="R26">
        <f t="shared" ca="1" si="4"/>
        <v>82</v>
      </c>
      <c r="S26">
        <f t="shared" ca="1" si="4"/>
        <v>53</v>
      </c>
      <c r="T26">
        <f t="shared" ca="1" si="4"/>
        <v>55</v>
      </c>
      <c r="U26">
        <f t="shared" ca="1" si="4"/>
        <v>64</v>
      </c>
      <c r="V26">
        <f t="shared" ca="1" si="4"/>
        <v>67</v>
      </c>
      <c r="W26">
        <f t="shared" ca="1" si="3"/>
        <v>1.2265245755069909</v>
      </c>
    </row>
    <row r="27" spans="1:23" x14ac:dyDescent="0.3">
      <c r="A27" t="s">
        <v>78</v>
      </c>
      <c r="B27" t="s">
        <v>79</v>
      </c>
      <c r="C27" s="1" t="s">
        <v>37</v>
      </c>
      <c r="D27" s="1" t="s">
        <v>80</v>
      </c>
      <c r="E27" s="5">
        <f t="shared" ca="1" si="5"/>
        <v>58.411764705882355</v>
      </c>
      <c r="F27">
        <f t="shared" ca="1" si="2"/>
        <v>64</v>
      </c>
      <c r="G27">
        <f t="shared" ca="1" si="4"/>
        <v>54</v>
      </c>
      <c r="H27">
        <f t="shared" ca="1" si="4"/>
        <v>74</v>
      </c>
      <c r="I27">
        <f t="shared" ca="1" si="4"/>
        <v>47</v>
      </c>
      <c r="J27">
        <f t="shared" ca="1" si="4"/>
        <v>48</v>
      </c>
      <c r="K27">
        <f t="shared" ca="1" si="4"/>
        <v>69</v>
      </c>
      <c r="L27">
        <f t="shared" ca="1" si="4"/>
        <v>56</v>
      </c>
      <c r="M27">
        <f t="shared" ca="1" si="4"/>
        <v>43</v>
      </c>
      <c r="N27">
        <f t="shared" ca="1" si="4"/>
        <v>57</v>
      </c>
      <c r="O27">
        <f t="shared" ca="1" si="4"/>
        <v>82</v>
      </c>
      <c r="P27">
        <f t="shared" ca="1" si="4"/>
        <v>63</v>
      </c>
      <c r="Q27">
        <f t="shared" ca="1" si="4"/>
        <v>58</v>
      </c>
      <c r="R27">
        <f t="shared" ca="1" si="4"/>
        <v>38</v>
      </c>
      <c r="S27">
        <f t="shared" ca="1" si="4"/>
        <v>52</v>
      </c>
      <c r="T27">
        <f t="shared" ca="1" si="4"/>
        <v>59</v>
      </c>
      <c r="U27">
        <f t="shared" ca="1" si="4"/>
        <v>53</v>
      </c>
      <c r="V27">
        <f t="shared" ca="1" si="4"/>
        <v>76</v>
      </c>
      <c r="W27">
        <f t="shared" ca="1" si="3"/>
        <v>1.1824165916304832</v>
      </c>
    </row>
    <row r="28" spans="1:23" x14ac:dyDescent="0.3">
      <c r="A28" t="s">
        <v>81</v>
      </c>
      <c r="B28" t="s">
        <v>82</v>
      </c>
      <c r="C28" s="1" t="s">
        <v>19</v>
      </c>
      <c r="D28" s="1" t="s">
        <v>83</v>
      </c>
      <c r="E28" s="5">
        <f t="shared" ca="1" si="5"/>
        <v>39.176470588235297</v>
      </c>
      <c r="F28">
        <f t="shared" ca="1" si="2"/>
        <v>34</v>
      </c>
      <c r="G28">
        <f t="shared" ca="1" si="4"/>
        <v>38</v>
      </c>
      <c r="H28">
        <f t="shared" ca="1" si="4"/>
        <v>39</v>
      </c>
      <c r="I28">
        <f t="shared" ca="1" si="4"/>
        <v>40</v>
      </c>
      <c r="J28">
        <f t="shared" ca="1" si="4"/>
        <v>32</v>
      </c>
      <c r="K28">
        <f t="shared" ca="1" si="4"/>
        <v>30</v>
      </c>
      <c r="L28">
        <f t="shared" ca="1" si="4"/>
        <v>36</v>
      </c>
      <c r="M28">
        <f t="shared" ca="1" si="4"/>
        <v>34</v>
      </c>
      <c r="N28">
        <f t="shared" ca="1" si="4"/>
        <v>46</v>
      </c>
      <c r="O28">
        <f t="shared" ca="1" si="4"/>
        <v>44</v>
      </c>
      <c r="P28">
        <f t="shared" ca="1" si="4"/>
        <v>47</v>
      </c>
      <c r="Q28">
        <f t="shared" ca="1" si="4"/>
        <v>34</v>
      </c>
      <c r="R28">
        <f t="shared" ca="1" si="4"/>
        <v>35</v>
      </c>
      <c r="S28">
        <f t="shared" ca="1" si="4"/>
        <v>49</v>
      </c>
      <c r="T28">
        <f t="shared" ca="1" si="4"/>
        <v>20</v>
      </c>
      <c r="U28">
        <f t="shared" ca="1" si="4"/>
        <v>63</v>
      </c>
      <c r="V28">
        <f t="shared" ca="1" si="4"/>
        <v>45</v>
      </c>
      <c r="W28">
        <f t="shared" ca="1" si="3"/>
        <v>0.83038285813844426</v>
      </c>
    </row>
    <row r="29" spans="1:23" x14ac:dyDescent="0.3">
      <c r="A29" t="s">
        <v>84</v>
      </c>
      <c r="B29" t="s">
        <v>85</v>
      </c>
      <c r="C29" s="1" t="s">
        <v>19</v>
      </c>
      <c r="D29" s="1" t="s">
        <v>83</v>
      </c>
      <c r="E29" s="5">
        <f t="shared" ca="1" si="5"/>
        <v>43.058823529411768</v>
      </c>
      <c r="F29">
        <f t="shared" ca="1" si="2"/>
        <v>45</v>
      </c>
      <c r="G29">
        <f t="shared" ca="1" si="4"/>
        <v>44</v>
      </c>
      <c r="H29">
        <f t="shared" ca="1" si="4"/>
        <v>47</v>
      </c>
      <c r="I29">
        <f t="shared" ca="1" si="4"/>
        <v>49</v>
      </c>
      <c r="J29">
        <f t="shared" ca="1" si="4"/>
        <v>50</v>
      </c>
      <c r="K29">
        <f t="shared" ca="1" si="4"/>
        <v>45</v>
      </c>
      <c r="L29">
        <f t="shared" ca="1" si="4"/>
        <v>45</v>
      </c>
      <c r="M29">
        <f t="shared" ca="1" si="4"/>
        <v>46</v>
      </c>
      <c r="N29">
        <f t="shared" ca="1" si="4"/>
        <v>40</v>
      </c>
      <c r="O29">
        <f t="shared" ca="1" si="4"/>
        <v>30</v>
      </c>
      <c r="P29">
        <f t="shared" ca="1" si="4"/>
        <v>40</v>
      </c>
      <c r="Q29">
        <f t="shared" ca="1" si="4"/>
        <v>43</v>
      </c>
      <c r="R29">
        <f t="shared" ca="1" si="4"/>
        <v>39</v>
      </c>
      <c r="S29">
        <f t="shared" ca="1" si="4"/>
        <v>48</v>
      </c>
      <c r="T29">
        <f t="shared" ca="1" si="4"/>
        <v>40</v>
      </c>
      <c r="U29">
        <f t="shared" ca="1" si="4"/>
        <v>39</v>
      </c>
      <c r="V29">
        <f t="shared" ca="1" si="4"/>
        <v>42</v>
      </c>
      <c r="W29">
        <f t="shared" ca="1" si="3"/>
        <v>0.85630479401639392</v>
      </c>
    </row>
    <row r="30" spans="1:23" x14ac:dyDescent="0.3">
      <c r="A30" t="s">
        <v>86</v>
      </c>
      <c r="B30" t="s">
        <v>87</v>
      </c>
      <c r="C30" s="1" t="s">
        <v>88</v>
      </c>
      <c r="D30" s="1" t="s">
        <v>89</v>
      </c>
      <c r="E30" s="5">
        <f t="shared" ca="1" si="5"/>
        <v>60.529411764705884</v>
      </c>
      <c r="F30">
        <f t="shared" ca="1" si="2"/>
        <v>61</v>
      </c>
      <c r="G30">
        <f t="shared" ca="1" si="4"/>
        <v>77</v>
      </c>
      <c r="H30">
        <f t="shared" ca="1" si="4"/>
        <v>55</v>
      </c>
      <c r="I30">
        <f t="shared" ca="1" si="4"/>
        <v>79</v>
      </c>
      <c r="J30">
        <f t="shared" ca="1" si="4"/>
        <v>53</v>
      </c>
      <c r="K30">
        <f t="shared" ca="1" si="4"/>
        <v>67</v>
      </c>
      <c r="L30">
        <f t="shared" ca="1" si="4"/>
        <v>43</v>
      </c>
      <c r="M30">
        <f t="shared" ca="1" si="4"/>
        <v>55</v>
      </c>
      <c r="N30">
        <f t="shared" ca="1" si="4"/>
        <v>46</v>
      </c>
      <c r="O30">
        <f t="shared" ca="1" si="4"/>
        <v>72</v>
      </c>
      <c r="P30">
        <f t="shared" ca="1" si="4"/>
        <v>47</v>
      </c>
      <c r="Q30">
        <f t="shared" ca="1" si="4"/>
        <v>42</v>
      </c>
      <c r="R30">
        <f t="shared" ca="1" si="4"/>
        <v>71</v>
      </c>
      <c r="S30">
        <f t="shared" ca="1" si="4"/>
        <v>72</v>
      </c>
      <c r="T30">
        <f t="shared" ca="1" si="4"/>
        <v>60</v>
      </c>
      <c r="U30">
        <f t="shared" ca="1" si="4"/>
        <v>45</v>
      </c>
      <c r="V30">
        <f t="shared" ca="1" si="4"/>
        <v>84</v>
      </c>
      <c r="W30">
        <f t="shared" ca="1" si="3"/>
        <v>1.2564285484818933</v>
      </c>
    </row>
    <row r="31" spans="1:23" x14ac:dyDescent="0.3">
      <c r="A31" t="s">
        <v>90</v>
      </c>
      <c r="B31" t="s">
        <v>91</v>
      </c>
      <c r="C31" s="1" t="s">
        <v>29</v>
      </c>
      <c r="D31" s="1" t="s">
        <v>92</v>
      </c>
      <c r="E31" s="5">
        <f t="shared" ca="1" si="5"/>
        <v>50.882352941176471</v>
      </c>
      <c r="F31">
        <f t="shared" ca="1" si="2"/>
        <v>48</v>
      </c>
      <c r="G31">
        <f t="shared" ca="1" si="4"/>
        <v>38</v>
      </c>
      <c r="H31">
        <f t="shared" ca="1" si="4"/>
        <v>45</v>
      </c>
      <c r="I31">
        <f t="shared" ca="1" si="4"/>
        <v>50</v>
      </c>
      <c r="J31">
        <f t="shared" ca="1" si="4"/>
        <v>50</v>
      </c>
      <c r="K31">
        <f t="shared" ca="1" si="4"/>
        <v>54</v>
      </c>
      <c r="L31">
        <f t="shared" ca="1" si="4"/>
        <v>45</v>
      </c>
      <c r="M31">
        <f t="shared" ca="1" si="4"/>
        <v>38</v>
      </c>
      <c r="N31">
        <f t="shared" ca="1" si="4"/>
        <v>60</v>
      </c>
      <c r="O31">
        <f t="shared" ca="1" si="4"/>
        <v>54</v>
      </c>
      <c r="P31">
        <f t="shared" ca="1" si="4"/>
        <v>45</v>
      </c>
      <c r="Q31">
        <f t="shared" ca="1" si="4"/>
        <v>71</v>
      </c>
      <c r="R31">
        <f t="shared" ca="1" si="4"/>
        <v>56</v>
      </c>
      <c r="S31">
        <f t="shared" ca="1" si="4"/>
        <v>46</v>
      </c>
      <c r="T31">
        <f t="shared" ca="1" si="4"/>
        <v>51</v>
      </c>
      <c r="U31">
        <f t="shared" ca="1" si="4"/>
        <v>47</v>
      </c>
      <c r="V31">
        <f t="shared" ca="1" si="4"/>
        <v>67</v>
      </c>
      <c r="W31">
        <f t="shared" ca="1" si="3"/>
        <v>1.0756763858290679</v>
      </c>
    </row>
    <row r="32" spans="1:23" x14ac:dyDescent="0.3">
      <c r="A32" t="s">
        <v>93</v>
      </c>
      <c r="B32" t="s">
        <v>94</v>
      </c>
      <c r="C32" s="1" t="s">
        <v>46</v>
      </c>
      <c r="D32" s="1" t="s">
        <v>95</v>
      </c>
      <c r="E32" s="5">
        <f t="shared" ca="1" si="5"/>
        <v>59.823529411764703</v>
      </c>
      <c r="F32">
        <f t="shared" ca="1" si="2"/>
        <v>51</v>
      </c>
      <c r="G32">
        <f t="shared" ca="1" si="4"/>
        <v>73</v>
      </c>
      <c r="H32">
        <f t="shared" ca="1" si="4"/>
        <v>65</v>
      </c>
      <c r="I32">
        <f t="shared" ca="1" si="4"/>
        <v>47</v>
      </c>
      <c r="J32">
        <f t="shared" ca="1" si="4"/>
        <v>80</v>
      </c>
      <c r="K32">
        <f t="shared" ca="1" si="4"/>
        <v>46</v>
      </c>
      <c r="L32">
        <f t="shared" ca="1" si="4"/>
        <v>85</v>
      </c>
      <c r="M32">
        <f t="shared" ca="1" si="4"/>
        <v>46</v>
      </c>
      <c r="N32">
        <f t="shared" ca="1" si="4"/>
        <v>65</v>
      </c>
      <c r="O32">
        <f t="shared" ca="1" si="4"/>
        <v>56</v>
      </c>
      <c r="P32">
        <f t="shared" ca="1" si="4"/>
        <v>49</v>
      </c>
      <c r="Q32">
        <f t="shared" ca="1" si="4"/>
        <v>73</v>
      </c>
      <c r="R32">
        <f t="shared" ca="1" si="4"/>
        <v>60</v>
      </c>
      <c r="S32">
        <f t="shared" ca="1" si="4"/>
        <v>60</v>
      </c>
      <c r="T32">
        <f t="shared" ca="1" si="4"/>
        <v>49</v>
      </c>
      <c r="U32">
        <f t="shared" ca="1" si="4"/>
        <v>77</v>
      </c>
      <c r="V32">
        <f t="shared" ca="1" si="4"/>
        <v>35</v>
      </c>
      <c r="W32">
        <f t="shared" ca="1" si="3"/>
        <v>1.2384871056776681</v>
      </c>
    </row>
    <row r="33" spans="1:23" x14ac:dyDescent="0.3">
      <c r="A33" t="s">
        <v>96</v>
      </c>
      <c r="B33" t="s">
        <v>97</v>
      </c>
      <c r="C33" s="1" t="s">
        <v>33</v>
      </c>
      <c r="D33" s="1" t="s">
        <v>98</v>
      </c>
      <c r="E33" s="5">
        <f t="shared" ca="1" si="5"/>
        <v>50.764705882352942</v>
      </c>
      <c r="F33">
        <f t="shared" ca="1" si="2"/>
        <v>38</v>
      </c>
      <c r="G33">
        <f t="shared" ca="1" si="4"/>
        <v>71</v>
      </c>
      <c r="H33">
        <f t="shared" ca="1" si="4"/>
        <v>57</v>
      </c>
      <c r="I33">
        <f t="shared" ca="1" si="4"/>
        <v>57</v>
      </c>
      <c r="J33">
        <f t="shared" ca="1" si="4"/>
        <v>30</v>
      </c>
      <c r="K33">
        <f t="shared" ca="1" si="4"/>
        <v>63</v>
      </c>
      <c r="L33">
        <f t="shared" ca="1" si="4"/>
        <v>49</v>
      </c>
      <c r="M33">
        <f t="shared" ca="1" si="4"/>
        <v>38</v>
      </c>
      <c r="N33">
        <f t="shared" ca="1" si="4"/>
        <v>61</v>
      </c>
      <c r="O33">
        <f t="shared" ca="1" si="4"/>
        <v>51</v>
      </c>
      <c r="P33">
        <f t="shared" ca="1" si="4"/>
        <v>52</v>
      </c>
      <c r="Q33">
        <f t="shared" ca="1" si="4"/>
        <v>43</v>
      </c>
      <c r="R33">
        <f t="shared" ca="1" si="4"/>
        <v>61</v>
      </c>
      <c r="S33">
        <f t="shared" ca="1" si="4"/>
        <v>60</v>
      </c>
      <c r="T33">
        <f t="shared" ca="1" si="4"/>
        <v>36</v>
      </c>
      <c r="U33">
        <f t="shared" ca="1" si="4"/>
        <v>54</v>
      </c>
      <c r="V33">
        <f t="shared" ca="1" si="4"/>
        <v>42</v>
      </c>
      <c r="W33">
        <f t="shared" ca="1" si="3"/>
        <v>0.94966159994805244</v>
      </c>
    </row>
    <row r="34" spans="1:23" x14ac:dyDescent="0.3">
      <c r="A34" t="s">
        <v>99</v>
      </c>
      <c r="B34" t="s">
        <v>100</v>
      </c>
      <c r="C34" s="1" t="s">
        <v>2</v>
      </c>
      <c r="D34" s="1" t="s">
        <v>53</v>
      </c>
      <c r="E34" s="5">
        <f t="shared" ca="1" si="5"/>
        <v>47.117647058823529</v>
      </c>
      <c r="F34">
        <f t="shared" ca="1" si="2"/>
        <v>49</v>
      </c>
      <c r="G34">
        <f t="shared" ca="1" si="4"/>
        <v>52</v>
      </c>
      <c r="H34">
        <f t="shared" ca="1" si="4"/>
        <v>54</v>
      </c>
      <c r="I34">
        <f t="shared" ca="1" si="4"/>
        <v>56</v>
      </c>
      <c r="J34">
        <f t="shared" ca="1" si="4"/>
        <v>44</v>
      </c>
      <c r="K34">
        <f t="shared" ca="1" si="4"/>
        <v>55</v>
      </c>
      <c r="L34">
        <f t="shared" ca="1" si="4"/>
        <v>46</v>
      </c>
      <c r="M34">
        <f t="shared" ca="1" si="4"/>
        <v>53</v>
      </c>
      <c r="N34">
        <f t="shared" ca="1" si="4"/>
        <v>35</v>
      </c>
      <c r="O34">
        <f t="shared" ca="1" si="4"/>
        <v>32</v>
      </c>
      <c r="P34">
        <f t="shared" ca="1" si="4"/>
        <v>43</v>
      </c>
      <c r="Q34">
        <f t="shared" ca="1" si="4"/>
        <v>56</v>
      </c>
      <c r="R34">
        <f t="shared" ca="1" si="4"/>
        <v>58</v>
      </c>
      <c r="S34">
        <f t="shared" ca="1" si="4"/>
        <v>36</v>
      </c>
      <c r="T34">
        <f t="shared" ca="1" si="4"/>
        <v>45</v>
      </c>
      <c r="U34">
        <f t="shared" ref="G34:V50" ca="1" si="6">ROUND(MAX(MIN($W34*_xlfn.NORM.INV(RAND(),50,$E$1),100),0),0)</f>
        <v>43</v>
      </c>
      <c r="V34">
        <f t="shared" ca="1" si="6"/>
        <v>44</v>
      </c>
      <c r="W34">
        <f t="shared" ca="1" si="3"/>
        <v>0.93569290907428959</v>
      </c>
    </row>
    <row r="35" spans="1:23" x14ac:dyDescent="0.3">
      <c r="A35" t="s">
        <v>101</v>
      </c>
      <c r="B35" t="s">
        <v>102</v>
      </c>
      <c r="C35" s="1" t="s">
        <v>33</v>
      </c>
      <c r="D35" s="1" t="s">
        <v>77</v>
      </c>
      <c r="E35" s="5">
        <f t="shared" ca="1" si="5"/>
        <v>60.823529411764703</v>
      </c>
      <c r="F35">
        <f t="shared" ca="1" si="2"/>
        <v>46</v>
      </c>
      <c r="G35">
        <f t="shared" ca="1" si="6"/>
        <v>68</v>
      </c>
      <c r="H35">
        <f t="shared" ca="1" si="6"/>
        <v>56</v>
      </c>
      <c r="I35">
        <f t="shared" ca="1" si="6"/>
        <v>49</v>
      </c>
      <c r="J35">
        <f t="shared" ca="1" si="6"/>
        <v>75</v>
      </c>
      <c r="K35">
        <f t="shared" ca="1" si="6"/>
        <v>65</v>
      </c>
      <c r="L35">
        <f t="shared" ca="1" si="6"/>
        <v>56</v>
      </c>
      <c r="M35">
        <f t="shared" ca="1" si="6"/>
        <v>62</v>
      </c>
      <c r="N35">
        <f t="shared" ca="1" si="6"/>
        <v>60</v>
      </c>
      <c r="O35">
        <f t="shared" ca="1" si="6"/>
        <v>63</v>
      </c>
      <c r="P35">
        <f t="shared" ca="1" si="6"/>
        <v>71</v>
      </c>
      <c r="Q35">
        <f t="shared" ca="1" si="6"/>
        <v>51</v>
      </c>
      <c r="R35">
        <f t="shared" ca="1" si="6"/>
        <v>71</v>
      </c>
      <c r="S35">
        <f t="shared" ca="1" si="6"/>
        <v>55</v>
      </c>
      <c r="T35">
        <f t="shared" ca="1" si="6"/>
        <v>72</v>
      </c>
      <c r="U35">
        <f t="shared" ca="1" si="6"/>
        <v>48</v>
      </c>
      <c r="V35">
        <f t="shared" ca="1" si="6"/>
        <v>66</v>
      </c>
      <c r="W35">
        <f t="shared" ca="1" si="3"/>
        <v>1.1780004287330692</v>
      </c>
    </row>
    <row r="36" spans="1:23" x14ac:dyDescent="0.3">
      <c r="A36" t="s">
        <v>103</v>
      </c>
      <c r="B36" t="s">
        <v>104</v>
      </c>
      <c r="C36" s="1" t="s">
        <v>37</v>
      </c>
      <c r="D36" s="1" t="s">
        <v>105</v>
      </c>
      <c r="E36" s="5">
        <f t="shared" ca="1" si="5"/>
        <v>46.176470588235297</v>
      </c>
      <c r="F36">
        <f t="shared" ca="1" si="2"/>
        <v>38</v>
      </c>
      <c r="G36">
        <f t="shared" ca="1" si="6"/>
        <v>35</v>
      </c>
      <c r="H36">
        <f t="shared" ca="1" si="6"/>
        <v>48</v>
      </c>
      <c r="I36">
        <f t="shared" ca="1" si="6"/>
        <v>44</v>
      </c>
      <c r="J36">
        <f t="shared" ca="1" si="6"/>
        <v>48</v>
      </c>
      <c r="K36">
        <f t="shared" ca="1" si="6"/>
        <v>62</v>
      </c>
      <c r="L36">
        <f t="shared" ca="1" si="6"/>
        <v>51</v>
      </c>
      <c r="M36">
        <f t="shared" ca="1" si="6"/>
        <v>46</v>
      </c>
      <c r="N36">
        <f t="shared" ca="1" si="6"/>
        <v>37</v>
      </c>
      <c r="O36">
        <f t="shared" ca="1" si="6"/>
        <v>40</v>
      </c>
      <c r="P36">
        <f t="shared" ca="1" si="6"/>
        <v>48</v>
      </c>
      <c r="Q36">
        <f t="shared" ca="1" si="6"/>
        <v>41</v>
      </c>
      <c r="R36">
        <f t="shared" ca="1" si="6"/>
        <v>36</v>
      </c>
      <c r="S36">
        <f t="shared" ca="1" si="6"/>
        <v>47</v>
      </c>
      <c r="T36">
        <f t="shared" ca="1" si="6"/>
        <v>60</v>
      </c>
      <c r="U36">
        <f t="shared" ca="1" si="6"/>
        <v>53</v>
      </c>
      <c r="V36">
        <f t="shared" ca="1" si="6"/>
        <v>51</v>
      </c>
      <c r="W36">
        <f t="shared" ca="1" si="3"/>
        <v>0.92630180479478474</v>
      </c>
    </row>
    <row r="37" spans="1:23" x14ac:dyDescent="0.3">
      <c r="A37" t="s">
        <v>106</v>
      </c>
      <c r="B37" t="s">
        <v>107</v>
      </c>
      <c r="C37" s="1" t="s">
        <v>37</v>
      </c>
      <c r="D37" s="1" t="s">
        <v>80</v>
      </c>
      <c r="E37" s="5">
        <f t="shared" ca="1" si="5"/>
        <v>50.294117647058826</v>
      </c>
      <c r="F37">
        <f t="shared" ca="1" si="2"/>
        <v>45</v>
      </c>
      <c r="G37">
        <f t="shared" ca="1" si="6"/>
        <v>60</v>
      </c>
      <c r="H37">
        <f t="shared" ca="1" si="6"/>
        <v>48</v>
      </c>
      <c r="I37">
        <f t="shared" ca="1" si="6"/>
        <v>44</v>
      </c>
      <c r="J37">
        <f t="shared" ca="1" si="6"/>
        <v>49</v>
      </c>
      <c r="K37">
        <f t="shared" ca="1" si="6"/>
        <v>54</v>
      </c>
      <c r="L37">
        <f t="shared" ca="1" si="6"/>
        <v>72</v>
      </c>
      <c r="M37">
        <f t="shared" ca="1" si="6"/>
        <v>48</v>
      </c>
      <c r="N37">
        <f t="shared" ca="1" si="6"/>
        <v>45</v>
      </c>
      <c r="O37">
        <f t="shared" ca="1" si="6"/>
        <v>46</v>
      </c>
      <c r="P37">
        <f t="shared" ca="1" si="6"/>
        <v>46</v>
      </c>
      <c r="Q37">
        <f t="shared" ca="1" si="6"/>
        <v>45</v>
      </c>
      <c r="R37">
        <f t="shared" ca="1" si="6"/>
        <v>36</v>
      </c>
      <c r="S37">
        <f t="shared" ca="1" si="6"/>
        <v>50</v>
      </c>
      <c r="T37">
        <f t="shared" ca="1" si="6"/>
        <v>58</v>
      </c>
      <c r="U37">
        <f t="shared" ca="1" si="6"/>
        <v>58</v>
      </c>
      <c r="V37">
        <f t="shared" ca="1" si="6"/>
        <v>51</v>
      </c>
      <c r="W37">
        <f t="shared" ca="1" si="3"/>
        <v>0.96362312149127538</v>
      </c>
    </row>
    <row r="38" spans="1:23" x14ac:dyDescent="0.3">
      <c r="A38" t="s">
        <v>108</v>
      </c>
      <c r="B38" t="s">
        <v>109</v>
      </c>
      <c r="C38" s="1" t="s">
        <v>59</v>
      </c>
      <c r="D38" s="1" t="s">
        <v>110</v>
      </c>
      <c r="E38" s="5">
        <f t="shared" ca="1" si="5"/>
        <v>66.058823529411768</v>
      </c>
      <c r="F38">
        <f t="shared" ca="1" si="2"/>
        <v>79</v>
      </c>
      <c r="G38">
        <f t="shared" ca="1" si="6"/>
        <v>55</v>
      </c>
      <c r="H38">
        <f t="shared" ca="1" si="6"/>
        <v>65</v>
      </c>
      <c r="I38">
        <f t="shared" ca="1" si="6"/>
        <v>98</v>
      </c>
      <c r="J38">
        <f t="shared" ca="1" si="6"/>
        <v>60</v>
      </c>
      <c r="K38">
        <f t="shared" ca="1" si="6"/>
        <v>88</v>
      </c>
      <c r="L38">
        <f t="shared" ca="1" si="6"/>
        <v>60</v>
      </c>
      <c r="M38">
        <f t="shared" ca="1" si="6"/>
        <v>62</v>
      </c>
      <c r="N38">
        <f t="shared" ca="1" si="6"/>
        <v>45</v>
      </c>
      <c r="O38">
        <f t="shared" ca="1" si="6"/>
        <v>59</v>
      </c>
      <c r="P38">
        <f t="shared" ca="1" si="6"/>
        <v>77</v>
      </c>
      <c r="Q38">
        <f t="shared" ca="1" si="6"/>
        <v>59</v>
      </c>
      <c r="R38">
        <f t="shared" ca="1" si="6"/>
        <v>64</v>
      </c>
      <c r="S38">
        <f t="shared" ca="1" si="6"/>
        <v>75</v>
      </c>
      <c r="T38">
        <f t="shared" ca="1" si="6"/>
        <v>44</v>
      </c>
      <c r="U38">
        <f t="shared" ca="1" si="6"/>
        <v>61</v>
      </c>
      <c r="V38">
        <f t="shared" ca="1" si="6"/>
        <v>72</v>
      </c>
      <c r="W38">
        <f t="shared" ca="1" si="3"/>
        <v>1.2606700950917964</v>
      </c>
    </row>
    <row r="39" spans="1:23" x14ac:dyDescent="0.3">
      <c r="A39" t="s">
        <v>111</v>
      </c>
      <c r="B39" t="s">
        <v>112</v>
      </c>
      <c r="C39" s="1" t="s">
        <v>33</v>
      </c>
      <c r="D39" s="1" t="s">
        <v>113</v>
      </c>
      <c r="E39" s="5">
        <f t="shared" ca="1" si="5"/>
        <v>57.588235294117645</v>
      </c>
      <c r="F39">
        <f t="shared" ca="1" si="2"/>
        <v>56</v>
      </c>
      <c r="G39">
        <f t="shared" ca="1" si="6"/>
        <v>68</v>
      </c>
      <c r="H39">
        <f t="shared" ca="1" si="6"/>
        <v>50</v>
      </c>
      <c r="I39">
        <f t="shared" ca="1" si="6"/>
        <v>76</v>
      </c>
      <c r="J39">
        <f t="shared" ca="1" si="6"/>
        <v>69</v>
      </c>
      <c r="K39">
        <f t="shared" ca="1" si="6"/>
        <v>41</v>
      </c>
      <c r="L39">
        <f t="shared" ca="1" si="6"/>
        <v>65</v>
      </c>
      <c r="M39">
        <f t="shared" ca="1" si="6"/>
        <v>47</v>
      </c>
      <c r="N39">
        <f t="shared" ca="1" si="6"/>
        <v>58</v>
      </c>
      <c r="O39">
        <f t="shared" ca="1" si="6"/>
        <v>56</v>
      </c>
      <c r="P39">
        <f t="shared" ca="1" si="6"/>
        <v>89</v>
      </c>
      <c r="Q39">
        <f t="shared" ca="1" si="6"/>
        <v>46</v>
      </c>
      <c r="R39">
        <f t="shared" ca="1" si="6"/>
        <v>60</v>
      </c>
      <c r="S39">
        <f t="shared" ca="1" si="6"/>
        <v>46</v>
      </c>
      <c r="T39">
        <f t="shared" ca="1" si="6"/>
        <v>56</v>
      </c>
      <c r="U39">
        <f t="shared" ca="1" si="6"/>
        <v>27</v>
      </c>
      <c r="V39">
        <f t="shared" ca="1" si="6"/>
        <v>69</v>
      </c>
      <c r="W39">
        <f t="shared" ca="1" si="3"/>
        <v>1.2873458148445021</v>
      </c>
    </row>
    <row r="40" spans="1:23" x14ac:dyDescent="0.3">
      <c r="A40" t="s">
        <v>114</v>
      </c>
      <c r="B40" t="s">
        <v>115</v>
      </c>
      <c r="C40" s="1" t="s">
        <v>37</v>
      </c>
      <c r="D40" s="1" t="s">
        <v>38</v>
      </c>
      <c r="E40" s="5">
        <f t="shared" ca="1" si="5"/>
        <v>45.117647058823529</v>
      </c>
      <c r="F40">
        <f t="shared" ca="1" si="2"/>
        <v>21</v>
      </c>
      <c r="G40">
        <f t="shared" ca="1" si="6"/>
        <v>39</v>
      </c>
      <c r="H40">
        <f t="shared" ca="1" si="6"/>
        <v>59</v>
      </c>
      <c r="I40">
        <f t="shared" ca="1" si="6"/>
        <v>43</v>
      </c>
      <c r="J40">
        <f t="shared" ca="1" si="6"/>
        <v>57</v>
      </c>
      <c r="K40">
        <f t="shared" ca="1" si="6"/>
        <v>37</v>
      </c>
      <c r="L40">
        <f t="shared" ca="1" si="6"/>
        <v>45</v>
      </c>
      <c r="M40">
        <f t="shared" ca="1" si="6"/>
        <v>53</v>
      </c>
      <c r="N40">
        <f t="shared" ca="1" si="6"/>
        <v>36</v>
      </c>
      <c r="O40">
        <f t="shared" ca="1" si="6"/>
        <v>38</v>
      </c>
      <c r="P40">
        <f t="shared" ca="1" si="6"/>
        <v>34</v>
      </c>
      <c r="Q40">
        <f t="shared" ca="1" si="6"/>
        <v>44</v>
      </c>
      <c r="R40">
        <f t="shared" ca="1" si="6"/>
        <v>39</v>
      </c>
      <c r="S40">
        <f t="shared" ca="1" si="6"/>
        <v>55</v>
      </c>
      <c r="T40">
        <f t="shared" ca="1" si="6"/>
        <v>41</v>
      </c>
      <c r="U40">
        <f t="shared" ca="1" si="6"/>
        <v>58</v>
      </c>
      <c r="V40">
        <f t="shared" ca="1" si="6"/>
        <v>68</v>
      </c>
      <c r="W40">
        <f t="shared" ca="1" si="3"/>
        <v>0.91616925943158911</v>
      </c>
    </row>
    <row r="41" spans="1:23" x14ac:dyDescent="0.3">
      <c r="A41" t="s">
        <v>116</v>
      </c>
      <c r="B41" t="s">
        <v>117</v>
      </c>
      <c r="C41" s="1" t="s">
        <v>6</v>
      </c>
      <c r="D41" s="1" t="s">
        <v>118</v>
      </c>
      <c r="E41" s="5">
        <f t="shared" ca="1" si="5"/>
        <v>46</v>
      </c>
      <c r="F41">
        <f t="shared" ca="1" si="2"/>
        <v>32</v>
      </c>
      <c r="G41">
        <f t="shared" ca="1" si="6"/>
        <v>47</v>
      </c>
      <c r="H41">
        <f t="shared" ca="1" si="6"/>
        <v>49</v>
      </c>
      <c r="I41">
        <f t="shared" ca="1" si="6"/>
        <v>39</v>
      </c>
      <c r="J41">
        <f t="shared" ca="1" si="6"/>
        <v>49</v>
      </c>
      <c r="K41">
        <f t="shared" ca="1" si="6"/>
        <v>30</v>
      </c>
      <c r="L41">
        <f t="shared" ca="1" si="6"/>
        <v>56</v>
      </c>
      <c r="M41">
        <f t="shared" ca="1" si="6"/>
        <v>39</v>
      </c>
      <c r="N41">
        <f t="shared" ca="1" si="6"/>
        <v>58</v>
      </c>
      <c r="O41">
        <f t="shared" ca="1" si="6"/>
        <v>54</v>
      </c>
      <c r="P41">
        <f t="shared" ca="1" si="6"/>
        <v>39</v>
      </c>
      <c r="Q41">
        <f t="shared" ca="1" si="6"/>
        <v>45</v>
      </c>
      <c r="R41">
        <f t="shared" ca="1" si="6"/>
        <v>47</v>
      </c>
      <c r="S41">
        <f t="shared" ca="1" si="6"/>
        <v>41</v>
      </c>
      <c r="T41">
        <f t="shared" ca="1" si="6"/>
        <v>44</v>
      </c>
      <c r="U41">
        <f t="shared" ca="1" si="6"/>
        <v>49</v>
      </c>
      <c r="V41">
        <f t="shared" ca="1" si="6"/>
        <v>64</v>
      </c>
      <c r="W41">
        <f t="shared" ca="1" si="3"/>
        <v>0.92187701251570164</v>
      </c>
    </row>
    <row r="42" spans="1:23" x14ac:dyDescent="0.3">
      <c r="A42" t="s">
        <v>119</v>
      </c>
      <c r="B42" t="s">
        <v>120</v>
      </c>
      <c r="C42" s="1" t="s">
        <v>2</v>
      </c>
      <c r="D42" s="1" t="s">
        <v>121</v>
      </c>
      <c r="E42" s="5">
        <f t="shared" ca="1" si="5"/>
        <v>45.823529411764703</v>
      </c>
      <c r="F42">
        <f t="shared" ca="1" si="2"/>
        <v>60</v>
      </c>
      <c r="G42">
        <f t="shared" ca="1" si="6"/>
        <v>62</v>
      </c>
      <c r="H42">
        <f t="shared" ca="1" si="6"/>
        <v>57</v>
      </c>
      <c r="I42">
        <f t="shared" ca="1" si="6"/>
        <v>34</v>
      </c>
      <c r="J42">
        <f t="shared" ca="1" si="6"/>
        <v>45</v>
      </c>
      <c r="K42">
        <f t="shared" ca="1" si="6"/>
        <v>42</v>
      </c>
      <c r="L42">
        <f t="shared" ca="1" si="6"/>
        <v>41</v>
      </c>
      <c r="M42">
        <f t="shared" ca="1" si="6"/>
        <v>49</v>
      </c>
      <c r="N42">
        <f t="shared" ca="1" si="6"/>
        <v>37</v>
      </c>
      <c r="O42">
        <f t="shared" ca="1" si="6"/>
        <v>49</v>
      </c>
      <c r="P42">
        <f t="shared" ca="1" si="6"/>
        <v>30</v>
      </c>
      <c r="Q42">
        <f t="shared" ca="1" si="6"/>
        <v>37</v>
      </c>
      <c r="R42">
        <f t="shared" ca="1" si="6"/>
        <v>40</v>
      </c>
      <c r="S42">
        <f t="shared" ca="1" si="6"/>
        <v>53</v>
      </c>
      <c r="T42">
        <f t="shared" ca="1" si="6"/>
        <v>48</v>
      </c>
      <c r="U42">
        <f t="shared" ca="1" si="6"/>
        <v>53</v>
      </c>
      <c r="V42">
        <f t="shared" ca="1" si="6"/>
        <v>42</v>
      </c>
      <c r="W42">
        <f t="shared" ca="1" si="3"/>
        <v>0.94059841624928742</v>
      </c>
    </row>
    <row r="43" spans="1:23" x14ac:dyDescent="0.3">
      <c r="A43" t="s">
        <v>122</v>
      </c>
      <c r="B43" t="s">
        <v>123</v>
      </c>
      <c r="C43" s="1" t="s">
        <v>6</v>
      </c>
      <c r="D43" s="1" t="s">
        <v>63</v>
      </c>
      <c r="E43" s="5">
        <f t="shared" ca="1" si="5"/>
        <v>55.882352941176471</v>
      </c>
      <c r="F43">
        <f t="shared" ca="1" si="2"/>
        <v>53</v>
      </c>
      <c r="G43">
        <f t="shared" ca="1" si="6"/>
        <v>66</v>
      </c>
      <c r="H43">
        <f t="shared" ca="1" si="6"/>
        <v>46</v>
      </c>
      <c r="I43">
        <f t="shared" ca="1" si="6"/>
        <v>60</v>
      </c>
      <c r="J43">
        <f t="shared" ca="1" si="6"/>
        <v>62</v>
      </c>
      <c r="K43">
        <f t="shared" ca="1" si="6"/>
        <v>80</v>
      </c>
      <c r="L43">
        <f t="shared" ca="1" si="6"/>
        <v>48</v>
      </c>
      <c r="M43">
        <f t="shared" ca="1" si="6"/>
        <v>46</v>
      </c>
      <c r="N43">
        <f t="shared" ca="1" si="6"/>
        <v>72</v>
      </c>
      <c r="O43">
        <f t="shared" ca="1" si="6"/>
        <v>38</v>
      </c>
      <c r="P43">
        <f t="shared" ca="1" si="6"/>
        <v>61</v>
      </c>
      <c r="Q43">
        <f t="shared" ca="1" si="6"/>
        <v>61</v>
      </c>
      <c r="R43">
        <f t="shared" ca="1" si="6"/>
        <v>59</v>
      </c>
      <c r="S43">
        <f t="shared" ca="1" si="6"/>
        <v>53</v>
      </c>
      <c r="T43">
        <f t="shared" ca="1" si="6"/>
        <v>51</v>
      </c>
      <c r="U43">
        <f t="shared" ca="1" si="6"/>
        <v>49</v>
      </c>
      <c r="V43">
        <f t="shared" ca="1" si="6"/>
        <v>45</v>
      </c>
      <c r="W43">
        <f t="shared" ca="1" si="3"/>
        <v>1.0909950317954396</v>
      </c>
    </row>
    <row r="44" spans="1:23" x14ac:dyDescent="0.3">
      <c r="A44" t="s">
        <v>124</v>
      </c>
      <c r="B44" t="s">
        <v>125</v>
      </c>
      <c r="C44" s="1" t="s">
        <v>15</v>
      </c>
      <c r="D44" s="1" t="s">
        <v>126</v>
      </c>
      <c r="E44" s="5">
        <f t="shared" ca="1" si="5"/>
        <v>46.764705882352942</v>
      </c>
      <c r="F44">
        <f t="shared" ca="1" si="2"/>
        <v>43</v>
      </c>
      <c r="G44">
        <f t="shared" ca="1" si="6"/>
        <v>57</v>
      </c>
      <c r="H44">
        <f t="shared" ca="1" si="6"/>
        <v>49</v>
      </c>
      <c r="I44">
        <f t="shared" ca="1" si="6"/>
        <v>61</v>
      </c>
      <c r="J44">
        <f t="shared" ca="1" si="6"/>
        <v>54</v>
      </c>
      <c r="K44">
        <f t="shared" ca="1" si="6"/>
        <v>38</v>
      </c>
      <c r="L44">
        <f t="shared" ca="1" si="6"/>
        <v>47</v>
      </c>
      <c r="M44">
        <f t="shared" ca="1" si="6"/>
        <v>44</v>
      </c>
      <c r="N44">
        <f t="shared" ca="1" si="6"/>
        <v>50</v>
      </c>
      <c r="O44">
        <f t="shared" ca="1" si="6"/>
        <v>42</v>
      </c>
      <c r="P44">
        <f t="shared" ca="1" si="6"/>
        <v>44</v>
      </c>
      <c r="Q44">
        <f t="shared" ca="1" si="6"/>
        <v>57</v>
      </c>
      <c r="R44">
        <f t="shared" ca="1" si="6"/>
        <v>30</v>
      </c>
      <c r="S44">
        <f t="shared" ca="1" si="6"/>
        <v>41</v>
      </c>
      <c r="T44">
        <f t="shared" ca="1" si="6"/>
        <v>51</v>
      </c>
      <c r="U44">
        <f t="shared" ca="1" si="6"/>
        <v>48</v>
      </c>
      <c r="V44">
        <f t="shared" ca="1" si="6"/>
        <v>39</v>
      </c>
      <c r="W44">
        <f t="shared" ca="1" si="3"/>
        <v>0.87739764376216312</v>
      </c>
    </row>
    <row r="45" spans="1:23" x14ac:dyDescent="0.3">
      <c r="A45" t="s">
        <v>127</v>
      </c>
      <c r="B45" t="s">
        <v>128</v>
      </c>
      <c r="C45" s="1" t="s">
        <v>15</v>
      </c>
      <c r="D45" s="1" t="s">
        <v>26</v>
      </c>
      <c r="E45" s="5">
        <f t="shared" ca="1" si="5"/>
        <v>63.235294117647058</v>
      </c>
      <c r="F45">
        <f t="shared" ca="1" si="2"/>
        <v>36</v>
      </c>
      <c r="G45">
        <f t="shared" ca="1" si="6"/>
        <v>77</v>
      </c>
      <c r="H45">
        <f t="shared" ca="1" si="6"/>
        <v>68</v>
      </c>
      <c r="I45">
        <f t="shared" ca="1" si="6"/>
        <v>75</v>
      </c>
      <c r="J45">
        <f t="shared" ca="1" si="6"/>
        <v>58</v>
      </c>
      <c r="K45">
        <f t="shared" ca="1" si="6"/>
        <v>72</v>
      </c>
      <c r="L45">
        <f t="shared" ca="1" si="6"/>
        <v>65</v>
      </c>
      <c r="M45">
        <f t="shared" ca="1" si="6"/>
        <v>63</v>
      </c>
      <c r="N45">
        <f t="shared" ca="1" si="6"/>
        <v>55</v>
      </c>
      <c r="O45">
        <f t="shared" ca="1" si="6"/>
        <v>61</v>
      </c>
      <c r="P45">
        <f t="shared" ca="1" si="6"/>
        <v>45</v>
      </c>
      <c r="Q45">
        <f t="shared" ca="1" si="6"/>
        <v>76</v>
      </c>
      <c r="R45">
        <f t="shared" ca="1" si="6"/>
        <v>81</v>
      </c>
      <c r="S45">
        <f t="shared" ca="1" si="6"/>
        <v>45</v>
      </c>
      <c r="T45">
        <f t="shared" ca="1" si="6"/>
        <v>56</v>
      </c>
      <c r="U45">
        <f t="shared" ca="1" si="6"/>
        <v>70</v>
      </c>
      <c r="V45">
        <f t="shared" ca="1" si="6"/>
        <v>72</v>
      </c>
      <c r="W45">
        <f t="shared" ca="1" si="3"/>
        <v>1.2441531548029792</v>
      </c>
    </row>
    <row r="46" spans="1:23" x14ac:dyDescent="0.3">
      <c r="A46" t="s">
        <v>129</v>
      </c>
      <c r="B46" t="s">
        <v>130</v>
      </c>
      <c r="C46" s="1" t="s">
        <v>15</v>
      </c>
      <c r="D46" s="1" t="s">
        <v>23</v>
      </c>
      <c r="E46" s="5">
        <f t="shared" ca="1" si="5"/>
        <v>39.411764705882355</v>
      </c>
      <c r="F46">
        <f t="shared" ca="1" si="2"/>
        <v>49</v>
      </c>
      <c r="G46">
        <f t="shared" ca="1" si="6"/>
        <v>45</v>
      </c>
      <c r="H46">
        <f t="shared" ca="1" si="6"/>
        <v>36</v>
      </c>
      <c r="I46">
        <f t="shared" ca="1" si="6"/>
        <v>40</v>
      </c>
      <c r="J46">
        <f t="shared" ca="1" si="6"/>
        <v>34</v>
      </c>
      <c r="K46">
        <f t="shared" ca="1" si="6"/>
        <v>49</v>
      </c>
      <c r="L46">
        <f t="shared" ca="1" si="6"/>
        <v>37</v>
      </c>
      <c r="M46">
        <f t="shared" ca="1" si="6"/>
        <v>34</v>
      </c>
      <c r="N46">
        <f t="shared" ca="1" si="6"/>
        <v>30</v>
      </c>
      <c r="O46">
        <f t="shared" ca="1" si="6"/>
        <v>45</v>
      </c>
      <c r="P46">
        <f t="shared" ca="1" si="6"/>
        <v>36</v>
      </c>
      <c r="Q46">
        <f t="shared" ca="1" si="6"/>
        <v>37</v>
      </c>
      <c r="R46">
        <f t="shared" ca="1" si="6"/>
        <v>39</v>
      </c>
      <c r="S46">
        <f t="shared" ca="1" si="6"/>
        <v>25</v>
      </c>
      <c r="T46">
        <f t="shared" ca="1" si="6"/>
        <v>61</v>
      </c>
      <c r="U46">
        <f t="shared" ca="1" si="6"/>
        <v>35</v>
      </c>
      <c r="V46">
        <f t="shared" ca="1" si="6"/>
        <v>38</v>
      </c>
      <c r="W46">
        <f t="shared" ca="1" si="3"/>
        <v>0.76478265945298141</v>
      </c>
    </row>
    <row r="47" spans="1:23" x14ac:dyDescent="0.3">
      <c r="A47" t="s">
        <v>131</v>
      </c>
      <c r="B47" t="s">
        <v>132</v>
      </c>
      <c r="C47" s="1" t="s">
        <v>6</v>
      </c>
      <c r="D47" s="1" t="s">
        <v>133</v>
      </c>
      <c r="E47" s="5">
        <f t="shared" ca="1" si="5"/>
        <v>61.176470588235297</v>
      </c>
      <c r="F47">
        <f t="shared" ca="1" si="2"/>
        <v>56</v>
      </c>
      <c r="G47">
        <f t="shared" ca="1" si="6"/>
        <v>66</v>
      </c>
      <c r="H47">
        <f t="shared" ca="1" si="6"/>
        <v>67</v>
      </c>
      <c r="I47">
        <f t="shared" ca="1" si="6"/>
        <v>68</v>
      </c>
      <c r="J47">
        <f t="shared" ca="1" si="6"/>
        <v>59</v>
      </c>
      <c r="K47">
        <f t="shared" ca="1" si="6"/>
        <v>71</v>
      </c>
      <c r="L47">
        <f t="shared" ca="1" si="6"/>
        <v>74</v>
      </c>
      <c r="M47">
        <f t="shared" ca="1" si="6"/>
        <v>45</v>
      </c>
      <c r="N47">
        <f t="shared" ca="1" si="6"/>
        <v>67</v>
      </c>
      <c r="O47">
        <f t="shared" ca="1" si="6"/>
        <v>51</v>
      </c>
      <c r="P47">
        <f t="shared" ca="1" si="6"/>
        <v>68</v>
      </c>
      <c r="Q47">
        <f t="shared" ca="1" si="6"/>
        <v>45</v>
      </c>
      <c r="R47">
        <f t="shared" ca="1" si="6"/>
        <v>71</v>
      </c>
      <c r="S47">
        <f t="shared" ca="1" si="6"/>
        <v>43</v>
      </c>
      <c r="T47">
        <f t="shared" ca="1" si="6"/>
        <v>67</v>
      </c>
      <c r="U47">
        <f t="shared" ca="1" si="6"/>
        <v>70</v>
      </c>
      <c r="V47">
        <f t="shared" ca="1" si="6"/>
        <v>52</v>
      </c>
      <c r="W47">
        <f t="shared" ca="1" si="3"/>
        <v>1.2433829793582536</v>
      </c>
    </row>
    <row r="48" spans="1:23" x14ac:dyDescent="0.3">
      <c r="A48" t="s">
        <v>134</v>
      </c>
      <c r="B48" t="s">
        <v>135</v>
      </c>
      <c r="C48" s="1" t="s">
        <v>37</v>
      </c>
      <c r="D48" s="1" t="s">
        <v>136</v>
      </c>
      <c r="E48" s="5">
        <f t="shared" ca="1" si="5"/>
        <v>37.882352941176471</v>
      </c>
      <c r="F48">
        <f t="shared" ca="1" si="2"/>
        <v>53</v>
      </c>
      <c r="G48">
        <f t="shared" ca="1" si="6"/>
        <v>36</v>
      </c>
      <c r="H48">
        <f t="shared" ca="1" si="6"/>
        <v>34</v>
      </c>
      <c r="I48">
        <f t="shared" ca="1" si="6"/>
        <v>28</v>
      </c>
      <c r="J48">
        <f t="shared" ca="1" si="6"/>
        <v>41</v>
      </c>
      <c r="K48">
        <f t="shared" ca="1" si="6"/>
        <v>45</v>
      </c>
      <c r="L48">
        <f t="shared" ca="1" si="6"/>
        <v>29</v>
      </c>
      <c r="M48">
        <f t="shared" ca="1" si="6"/>
        <v>37</v>
      </c>
      <c r="N48">
        <f t="shared" ca="1" si="6"/>
        <v>38</v>
      </c>
      <c r="O48">
        <f t="shared" ca="1" si="6"/>
        <v>39</v>
      </c>
      <c r="P48">
        <f t="shared" ca="1" si="6"/>
        <v>29</v>
      </c>
      <c r="Q48">
        <f t="shared" ca="1" si="6"/>
        <v>37</v>
      </c>
      <c r="R48">
        <f t="shared" ca="1" si="6"/>
        <v>43</v>
      </c>
      <c r="S48">
        <f t="shared" ca="1" si="6"/>
        <v>38</v>
      </c>
      <c r="T48">
        <f t="shared" ca="1" si="6"/>
        <v>43</v>
      </c>
      <c r="U48">
        <f t="shared" ca="1" si="6"/>
        <v>28</v>
      </c>
      <c r="V48">
        <f t="shared" ca="1" si="6"/>
        <v>46</v>
      </c>
      <c r="W48">
        <f t="shared" ca="1" si="3"/>
        <v>0.79364300165365909</v>
      </c>
    </row>
    <row r="49" spans="1:23" x14ac:dyDescent="0.3">
      <c r="A49" t="s">
        <v>137</v>
      </c>
      <c r="B49" t="s">
        <v>138</v>
      </c>
      <c r="C49" s="1" t="s">
        <v>2</v>
      </c>
      <c r="D49" s="1" t="s">
        <v>69</v>
      </c>
      <c r="E49" s="5">
        <f t="shared" ca="1" si="5"/>
        <v>45.705882352941174</v>
      </c>
      <c r="F49">
        <f t="shared" ca="1" si="2"/>
        <v>60</v>
      </c>
      <c r="G49">
        <f t="shared" ca="1" si="6"/>
        <v>42</v>
      </c>
      <c r="H49">
        <f t="shared" ca="1" si="6"/>
        <v>37</v>
      </c>
      <c r="I49">
        <f t="shared" ca="1" si="6"/>
        <v>44</v>
      </c>
      <c r="J49">
        <f t="shared" ca="1" si="6"/>
        <v>38</v>
      </c>
      <c r="K49">
        <f t="shared" ca="1" si="6"/>
        <v>44</v>
      </c>
      <c r="L49">
        <f t="shared" ca="1" si="6"/>
        <v>37</v>
      </c>
      <c r="M49">
        <f t="shared" ca="1" si="6"/>
        <v>41</v>
      </c>
      <c r="N49">
        <f t="shared" ca="1" si="6"/>
        <v>60</v>
      </c>
      <c r="O49">
        <f t="shared" ca="1" si="6"/>
        <v>38</v>
      </c>
      <c r="P49">
        <f t="shared" ca="1" si="6"/>
        <v>38</v>
      </c>
      <c r="Q49">
        <f t="shared" ca="1" si="6"/>
        <v>51</v>
      </c>
      <c r="R49">
        <f t="shared" ca="1" si="6"/>
        <v>59</v>
      </c>
      <c r="S49">
        <f t="shared" ca="1" si="6"/>
        <v>60</v>
      </c>
      <c r="T49">
        <f t="shared" ca="1" si="6"/>
        <v>39</v>
      </c>
      <c r="U49">
        <f t="shared" ca="1" si="6"/>
        <v>40</v>
      </c>
      <c r="V49">
        <f t="shared" ca="1" si="6"/>
        <v>49</v>
      </c>
      <c r="W49">
        <f t="shared" ca="1" si="3"/>
        <v>0.91994432042713425</v>
      </c>
    </row>
    <row r="50" spans="1:23" x14ac:dyDescent="0.3">
      <c r="A50" t="s">
        <v>139</v>
      </c>
      <c r="B50" t="s">
        <v>140</v>
      </c>
      <c r="C50" s="1" t="s">
        <v>141</v>
      </c>
      <c r="D50" s="1" t="s">
        <v>142</v>
      </c>
      <c r="E50" s="5">
        <f t="shared" ca="1" si="5"/>
        <v>59.823529411764703</v>
      </c>
      <c r="F50">
        <f t="shared" ca="1" si="2"/>
        <v>64</v>
      </c>
      <c r="G50">
        <f t="shared" ca="1" si="6"/>
        <v>71</v>
      </c>
      <c r="H50">
        <f t="shared" ca="1" si="6"/>
        <v>65</v>
      </c>
      <c r="I50">
        <f t="shared" ca="1" si="6"/>
        <v>36</v>
      </c>
      <c r="J50">
        <f t="shared" ca="1" si="6"/>
        <v>52</v>
      </c>
      <c r="K50">
        <f t="shared" ca="1" si="6"/>
        <v>51</v>
      </c>
      <c r="L50">
        <f t="shared" ca="1" si="6"/>
        <v>55</v>
      </c>
      <c r="M50">
        <f t="shared" ca="1" si="6"/>
        <v>53</v>
      </c>
      <c r="N50">
        <f t="shared" ca="1" si="6"/>
        <v>67</v>
      </c>
      <c r="O50">
        <f t="shared" ca="1" si="6"/>
        <v>49</v>
      </c>
      <c r="P50">
        <f t="shared" ca="1" si="6"/>
        <v>68</v>
      </c>
      <c r="Q50">
        <f t="shared" ca="1" si="6"/>
        <v>53</v>
      </c>
      <c r="R50">
        <f t="shared" ca="1" si="6"/>
        <v>85</v>
      </c>
      <c r="S50">
        <f t="shared" ca="1" si="6"/>
        <v>62</v>
      </c>
      <c r="T50">
        <f t="shared" ref="G50:V66" ca="1" si="7">ROUND(MAX(MIN($W50*_xlfn.NORM.INV(RAND(),50,$E$1),100),0),0)</f>
        <v>67</v>
      </c>
      <c r="U50">
        <f t="shared" ca="1" si="7"/>
        <v>72</v>
      </c>
      <c r="V50">
        <f t="shared" ca="1" si="7"/>
        <v>47</v>
      </c>
      <c r="W50">
        <f t="shared" ca="1" si="3"/>
        <v>1.2534960426934707</v>
      </c>
    </row>
    <row r="51" spans="1:23" x14ac:dyDescent="0.3">
      <c r="A51" t="s">
        <v>143</v>
      </c>
      <c r="B51" t="s">
        <v>144</v>
      </c>
      <c r="C51" s="1" t="s">
        <v>59</v>
      </c>
      <c r="D51" s="1" t="s">
        <v>145</v>
      </c>
      <c r="E51" s="5">
        <f t="shared" ca="1" si="5"/>
        <v>52.352941176470587</v>
      </c>
      <c r="F51">
        <f t="shared" ca="1" si="2"/>
        <v>62</v>
      </c>
      <c r="G51">
        <f t="shared" ca="1" si="7"/>
        <v>52</v>
      </c>
      <c r="H51">
        <f t="shared" ca="1" si="7"/>
        <v>55</v>
      </c>
      <c r="I51">
        <f t="shared" ca="1" si="7"/>
        <v>60</v>
      </c>
      <c r="J51">
        <f t="shared" ca="1" si="7"/>
        <v>49</v>
      </c>
      <c r="K51">
        <f t="shared" ca="1" si="7"/>
        <v>40</v>
      </c>
      <c r="L51">
        <f t="shared" ca="1" si="7"/>
        <v>73</v>
      </c>
      <c r="M51">
        <f t="shared" ca="1" si="7"/>
        <v>44</v>
      </c>
      <c r="N51">
        <f t="shared" ca="1" si="7"/>
        <v>57</v>
      </c>
      <c r="O51">
        <f t="shared" ca="1" si="7"/>
        <v>53</v>
      </c>
      <c r="P51">
        <f t="shared" ca="1" si="7"/>
        <v>62</v>
      </c>
      <c r="Q51">
        <f t="shared" ca="1" si="7"/>
        <v>46</v>
      </c>
      <c r="R51">
        <f t="shared" ca="1" si="7"/>
        <v>50</v>
      </c>
      <c r="S51">
        <f t="shared" ca="1" si="7"/>
        <v>49</v>
      </c>
      <c r="T51">
        <f t="shared" ca="1" si="7"/>
        <v>53</v>
      </c>
      <c r="U51">
        <f t="shared" ca="1" si="7"/>
        <v>38</v>
      </c>
      <c r="V51">
        <f t="shared" ca="1" si="7"/>
        <v>47</v>
      </c>
      <c r="W51">
        <f t="shared" ca="1" si="3"/>
        <v>1.0618395200573536</v>
      </c>
    </row>
    <row r="52" spans="1:23" x14ac:dyDescent="0.3">
      <c r="A52" t="s">
        <v>146</v>
      </c>
      <c r="B52" t="s">
        <v>147</v>
      </c>
      <c r="C52" s="1" t="s">
        <v>15</v>
      </c>
      <c r="D52" s="1" t="s">
        <v>148</v>
      </c>
      <c r="E52" s="5">
        <f t="shared" ca="1" si="5"/>
        <v>51.176470588235297</v>
      </c>
      <c r="F52">
        <f t="shared" ca="1" si="2"/>
        <v>29</v>
      </c>
      <c r="G52">
        <f t="shared" ca="1" si="7"/>
        <v>46</v>
      </c>
      <c r="H52">
        <f t="shared" ca="1" si="7"/>
        <v>52</v>
      </c>
      <c r="I52">
        <f t="shared" ca="1" si="7"/>
        <v>35</v>
      </c>
      <c r="J52">
        <f t="shared" ca="1" si="7"/>
        <v>38</v>
      </c>
      <c r="K52">
        <f t="shared" ca="1" si="7"/>
        <v>65</v>
      </c>
      <c r="L52">
        <f t="shared" ca="1" si="7"/>
        <v>61</v>
      </c>
      <c r="M52">
        <f t="shared" ca="1" si="7"/>
        <v>53</v>
      </c>
      <c r="N52">
        <f t="shared" ca="1" si="7"/>
        <v>63</v>
      </c>
      <c r="O52">
        <f t="shared" ca="1" si="7"/>
        <v>53</v>
      </c>
      <c r="P52">
        <f t="shared" ca="1" si="7"/>
        <v>54</v>
      </c>
      <c r="Q52">
        <f t="shared" ca="1" si="7"/>
        <v>53</v>
      </c>
      <c r="R52">
        <f t="shared" ca="1" si="7"/>
        <v>62</v>
      </c>
      <c r="S52">
        <f t="shared" ca="1" si="7"/>
        <v>57</v>
      </c>
      <c r="T52">
        <f t="shared" ca="1" si="7"/>
        <v>52</v>
      </c>
      <c r="U52">
        <f t="shared" ca="1" si="7"/>
        <v>56</v>
      </c>
      <c r="V52">
        <f t="shared" ca="1" si="7"/>
        <v>41</v>
      </c>
      <c r="W52">
        <f t="shared" ca="1" si="3"/>
        <v>1.0111496775217614</v>
      </c>
    </row>
    <row r="53" spans="1:23" x14ac:dyDescent="0.3">
      <c r="A53" t="s">
        <v>149</v>
      </c>
      <c r="B53" t="s">
        <v>150</v>
      </c>
      <c r="C53" s="1" t="s">
        <v>15</v>
      </c>
      <c r="D53" s="1" t="s">
        <v>151</v>
      </c>
      <c r="E53" s="5">
        <f t="shared" ca="1" si="5"/>
        <v>53.294117647058826</v>
      </c>
      <c r="F53">
        <f t="shared" ca="1" si="2"/>
        <v>36</v>
      </c>
      <c r="G53">
        <f t="shared" ca="1" si="7"/>
        <v>47</v>
      </c>
      <c r="H53">
        <f t="shared" ca="1" si="7"/>
        <v>61</v>
      </c>
      <c r="I53">
        <f t="shared" ca="1" si="7"/>
        <v>61</v>
      </c>
      <c r="J53">
        <f t="shared" ca="1" si="7"/>
        <v>50</v>
      </c>
      <c r="K53">
        <f t="shared" ca="1" si="7"/>
        <v>56</v>
      </c>
      <c r="L53">
        <f t="shared" ca="1" si="7"/>
        <v>66</v>
      </c>
      <c r="M53">
        <f t="shared" ca="1" si="7"/>
        <v>75</v>
      </c>
      <c r="N53">
        <f t="shared" ca="1" si="7"/>
        <v>50</v>
      </c>
      <c r="O53">
        <f t="shared" ca="1" si="7"/>
        <v>58</v>
      </c>
      <c r="P53">
        <f t="shared" ca="1" si="7"/>
        <v>42</v>
      </c>
      <c r="Q53">
        <f t="shared" ca="1" si="7"/>
        <v>39</v>
      </c>
      <c r="R53">
        <f t="shared" ca="1" si="7"/>
        <v>64</v>
      </c>
      <c r="S53">
        <f t="shared" ca="1" si="7"/>
        <v>48</v>
      </c>
      <c r="T53">
        <f t="shared" ca="1" si="7"/>
        <v>32</v>
      </c>
      <c r="U53">
        <f t="shared" ca="1" si="7"/>
        <v>56</v>
      </c>
      <c r="V53">
        <f t="shared" ca="1" si="7"/>
        <v>65</v>
      </c>
      <c r="W53">
        <f t="shared" ca="1" si="3"/>
        <v>1.1223439784859406</v>
      </c>
    </row>
    <row r="54" spans="1:23" x14ac:dyDescent="0.3">
      <c r="A54" t="s">
        <v>152</v>
      </c>
      <c r="B54" t="s">
        <v>153</v>
      </c>
      <c r="C54" s="1" t="s">
        <v>29</v>
      </c>
      <c r="D54" s="1" t="s">
        <v>154</v>
      </c>
      <c r="E54" s="5">
        <f t="shared" ca="1" si="5"/>
        <v>52.529411764705884</v>
      </c>
      <c r="F54">
        <f t="shared" ca="1" si="2"/>
        <v>81</v>
      </c>
      <c r="G54">
        <f t="shared" ca="1" si="7"/>
        <v>31</v>
      </c>
      <c r="H54">
        <f t="shared" ca="1" si="7"/>
        <v>49</v>
      </c>
      <c r="I54">
        <f t="shared" ca="1" si="7"/>
        <v>51</v>
      </c>
      <c r="J54">
        <f t="shared" ca="1" si="7"/>
        <v>51</v>
      </c>
      <c r="K54">
        <f t="shared" ca="1" si="7"/>
        <v>52</v>
      </c>
      <c r="L54">
        <f t="shared" ca="1" si="7"/>
        <v>55</v>
      </c>
      <c r="M54">
        <f t="shared" ca="1" si="7"/>
        <v>51</v>
      </c>
      <c r="N54">
        <f t="shared" ca="1" si="7"/>
        <v>51</v>
      </c>
      <c r="O54">
        <f t="shared" ca="1" si="7"/>
        <v>58</v>
      </c>
      <c r="P54">
        <f t="shared" ca="1" si="7"/>
        <v>49</v>
      </c>
      <c r="Q54">
        <f t="shared" ca="1" si="7"/>
        <v>49</v>
      </c>
      <c r="R54">
        <f t="shared" ca="1" si="7"/>
        <v>49</v>
      </c>
      <c r="S54">
        <f t="shared" ca="1" si="7"/>
        <v>43</v>
      </c>
      <c r="T54">
        <f t="shared" ca="1" si="7"/>
        <v>62</v>
      </c>
      <c r="U54">
        <f t="shared" ca="1" si="7"/>
        <v>61</v>
      </c>
      <c r="V54">
        <f t="shared" ca="1" si="7"/>
        <v>50</v>
      </c>
      <c r="W54">
        <f t="shared" ca="1" si="3"/>
        <v>0.97704718981682404</v>
      </c>
    </row>
    <row r="55" spans="1:23" x14ac:dyDescent="0.3">
      <c r="A55" t="s">
        <v>155</v>
      </c>
      <c r="B55" t="s">
        <v>156</v>
      </c>
      <c r="C55" s="1" t="s">
        <v>88</v>
      </c>
      <c r="D55" s="1" t="s">
        <v>157</v>
      </c>
      <c r="E55" s="5">
        <f t="shared" ca="1" si="5"/>
        <v>58.470588235294116</v>
      </c>
      <c r="F55">
        <f t="shared" ca="1" si="2"/>
        <v>66</v>
      </c>
      <c r="G55">
        <f t="shared" ca="1" si="7"/>
        <v>75</v>
      </c>
      <c r="H55">
        <f t="shared" ca="1" si="7"/>
        <v>36</v>
      </c>
      <c r="I55">
        <f t="shared" ca="1" si="7"/>
        <v>66</v>
      </c>
      <c r="J55">
        <f t="shared" ca="1" si="7"/>
        <v>67</v>
      </c>
      <c r="K55">
        <f t="shared" ca="1" si="7"/>
        <v>43</v>
      </c>
      <c r="L55">
        <f t="shared" ca="1" si="7"/>
        <v>70</v>
      </c>
      <c r="M55">
        <f t="shared" ca="1" si="7"/>
        <v>58</v>
      </c>
      <c r="N55">
        <f t="shared" ca="1" si="7"/>
        <v>62</v>
      </c>
      <c r="O55">
        <f t="shared" ca="1" si="7"/>
        <v>48</v>
      </c>
      <c r="P55">
        <f t="shared" ca="1" si="7"/>
        <v>59</v>
      </c>
      <c r="Q55">
        <f t="shared" ca="1" si="7"/>
        <v>55</v>
      </c>
      <c r="R55">
        <f t="shared" ca="1" si="7"/>
        <v>36</v>
      </c>
      <c r="S55">
        <f t="shared" ca="1" si="7"/>
        <v>80</v>
      </c>
      <c r="T55">
        <f t="shared" ca="1" si="7"/>
        <v>64</v>
      </c>
      <c r="U55">
        <f t="shared" ca="1" si="7"/>
        <v>63</v>
      </c>
      <c r="V55">
        <f t="shared" ca="1" si="7"/>
        <v>46</v>
      </c>
      <c r="W55">
        <f t="shared" ca="1" si="3"/>
        <v>1.2271469806774482</v>
      </c>
    </row>
    <row r="56" spans="1:23" x14ac:dyDescent="0.3">
      <c r="A56" t="s">
        <v>158</v>
      </c>
      <c r="B56" t="s">
        <v>159</v>
      </c>
      <c r="C56" s="1" t="s">
        <v>2</v>
      </c>
      <c r="D56" s="1" t="s">
        <v>160</v>
      </c>
      <c r="E56" s="5">
        <f t="shared" ca="1" si="5"/>
        <v>38.823529411764703</v>
      </c>
      <c r="F56">
        <f t="shared" ca="1" si="2"/>
        <v>40</v>
      </c>
      <c r="G56">
        <f t="shared" ca="1" si="7"/>
        <v>34</v>
      </c>
      <c r="H56">
        <f t="shared" ca="1" si="7"/>
        <v>30</v>
      </c>
      <c r="I56">
        <f t="shared" ca="1" si="7"/>
        <v>41</v>
      </c>
      <c r="J56">
        <f t="shared" ca="1" si="7"/>
        <v>40</v>
      </c>
      <c r="K56">
        <f t="shared" ca="1" si="7"/>
        <v>39</v>
      </c>
      <c r="L56">
        <f t="shared" ca="1" si="7"/>
        <v>48</v>
      </c>
      <c r="M56">
        <f t="shared" ca="1" si="7"/>
        <v>48</v>
      </c>
      <c r="N56">
        <f t="shared" ca="1" si="7"/>
        <v>32</v>
      </c>
      <c r="O56">
        <f t="shared" ca="1" si="7"/>
        <v>31</v>
      </c>
      <c r="P56">
        <f t="shared" ca="1" si="7"/>
        <v>39</v>
      </c>
      <c r="Q56">
        <f t="shared" ca="1" si="7"/>
        <v>32</v>
      </c>
      <c r="R56">
        <f t="shared" ca="1" si="7"/>
        <v>40</v>
      </c>
      <c r="S56">
        <f t="shared" ca="1" si="7"/>
        <v>37</v>
      </c>
      <c r="T56">
        <f t="shared" ca="1" si="7"/>
        <v>39</v>
      </c>
      <c r="U56">
        <f t="shared" ca="1" si="7"/>
        <v>56</v>
      </c>
      <c r="V56">
        <f t="shared" ca="1" si="7"/>
        <v>34</v>
      </c>
      <c r="W56">
        <f t="shared" ca="1" si="3"/>
        <v>0.74820441060881293</v>
      </c>
    </row>
    <row r="57" spans="1:23" x14ac:dyDescent="0.3">
      <c r="A57" t="s">
        <v>161</v>
      </c>
      <c r="B57" t="s">
        <v>162</v>
      </c>
      <c r="C57" s="1" t="s">
        <v>15</v>
      </c>
      <c r="D57" s="1" t="s">
        <v>163</v>
      </c>
      <c r="E57" s="5">
        <f t="shared" ca="1" si="5"/>
        <v>63</v>
      </c>
      <c r="F57">
        <f t="shared" ca="1" si="2"/>
        <v>55</v>
      </c>
      <c r="G57">
        <f t="shared" ca="1" si="7"/>
        <v>86</v>
      </c>
      <c r="H57">
        <f t="shared" ca="1" si="7"/>
        <v>62</v>
      </c>
      <c r="I57">
        <f t="shared" ca="1" si="7"/>
        <v>70</v>
      </c>
      <c r="J57">
        <f t="shared" ca="1" si="7"/>
        <v>83</v>
      </c>
      <c r="K57">
        <f t="shared" ca="1" si="7"/>
        <v>65</v>
      </c>
      <c r="L57">
        <f t="shared" ca="1" si="7"/>
        <v>38</v>
      </c>
      <c r="M57">
        <f t="shared" ca="1" si="7"/>
        <v>74</v>
      </c>
      <c r="N57">
        <f t="shared" ca="1" si="7"/>
        <v>77</v>
      </c>
      <c r="O57">
        <f t="shared" ca="1" si="7"/>
        <v>50</v>
      </c>
      <c r="P57">
        <f t="shared" ca="1" si="7"/>
        <v>51</v>
      </c>
      <c r="Q57">
        <f t="shared" ca="1" si="7"/>
        <v>57</v>
      </c>
      <c r="R57">
        <f t="shared" ca="1" si="7"/>
        <v>69</v>
      </c>
      <c r="S57">
        <f t="shared" ca="1" si="7"/>
        <v>54</v>
      </c>
      <c r="T57">
        <f t="shared" ca="1" si="7"/>
        <v>54</v>
      </c>
      <c r="U57">
        <f t="shared" ca="1" si="7"/>
        <v>49</v>
      </c>
      <c r="V57">
        <f t="shared" ca="1" si="7"/>
        <v>77</v>
      </c>
      <c r="W57">
        <f t="shared" ca="1" si="3"/>
        <v>1.2575307669931033</v>
      </c>
    </row>
    <row r="58" spans="1:23" x14ac:dyDescent="0.3">
      <c r="A58" t="s">
        <v>164</v>
      </c>
      <c r="B58" t="s">
        <v>165</v>
      </c>
      <c r="C58" s="1" t="s">
        <v>37</v>
      </c>
      <c r="D58" s="1" t="s">
        <v>136</v>
      </c>
      <c r="E58" s="5">
        <f t="shared" ca="1" si="5"/>
        <v>59.764705882352942</v>
      </c>
      <c r="F58">
        <f t="shared" ca="1" si="2"/>
        <v>70</v>
      </c>
      <c r="G58">
        <f t="shared" ca="1" si="7"/>
        <v>52</v>
      </c>
      <c r="H58">
        <f t="shared" ca="1" si="7"/>
        <v>53</v>
      </c>
      <c r="I58">
        <f t="shared" ca="1" si="7"/>
        <v>74</v>
      </c>
      <c r="J58">
        <f t="shared" ca="1" si="7"/>
        <v>64</v>
      </c>
      <c r="K58">
        <f t="shared" ca="1" si="7"/>
        <v>66</v>
      </c>
      <c r="L58">
        <f t="shared" ca="1" si="7"/>
        <v>61</v>
      </c>
      <c r="M58">
        <f t="shared" ca="1" si="7"/>
        <v>58</v>
      </c>
      <c r="N58">
        <f t="shared" ca="1" si="7"/>
        <v>52</v>
      </c>
      <c r="O58">
        <f t="shared" ca="1" si="7"/>
        <v>71</v>
      </c>
      <c r="P58">
        <f t="shared" ca="1" si="7"/>
        <v>57</v>
      </c>
      <c r="Q58">
        <f t="shared" ca="1" si="7"/>
        <v>65</v>
      </c>
      <c r="R58">
        <f t="shared" ca="1" si="7"/>
        <v>45</v>
      </c>
      <c r="S58">
        <f t="shared" ca="1" si="7"/>
        <v>69</v>
      </c>
      <c r="T58">
        <f t="shared" ca="1" si="7"/>
        <v>60</v>
      </c>
      <c r="U58">
        <f t="shared" ca="1" si="7"/>
        <v>67</v>
      </c>
      <c r="V58">
        <f t="shared" ca="1" si="7"/>
        <v>32</v>
      </c>
      <c r="W58">
        <f t="shared" ca="1" si="3"/>
        <v>1.2035028704158508</v>
      </c>
    </row>
    <row r="59" spans="1:23" x14ac:dyDescent="0.3">
      <c r="A59" t="s">
        <v>166</v>
      </c>
      <c r="B59" t="s">
        <v>167</v>
      </c>
      <c r="C59" s="1" t="s">
        <v>37</v>
      </c>
      <c r="D59" s="1" t="s">
        <v>168</v>
      </c>
      <c r="E59" s="5">
        <f t="shared" ca="1" si="5"/>
        <v>44</v>
      </c>
      <c r="F59">
        <f t="shared" ca="1" si="2"/>
        <v>44</v>
      </c>
      <c r="G59">
        <f t="shared" ca="1" si="7"/>
        <v>56</v>
      </c>
      <c r="H59">
        <f t="shared" ca="1" si="7"/>
        <v>45</v>
      </c>
      <c r="I59">
        <f t="shared" ca="1" si="7"/>
        <v>47</v>
      </c>
      <c r="J59">
        <f t="shared" ca="1" si="7"/>
        <v>49</v>
      </c>
      <c r="K59">
        <f t="shared" ca="1" si="7"/>
        <v>40</v>
      </c>
      <c r="L59">
        <f t="shared" ca="1" si="7"/>
        <v>48</v>
      </c>
      <c r="M59">
        <f t="shared" ca="1" si="7"/>
        <v>42</v>
      </c>
      <c r="N59">
        <f t="shared" ca="1" si="7"/>
        <v>21</v>
      </c>
      <c r="O59">
        <f t="shared" ca="1" si="7"/>
        <v>44</v>
      </c>
      <c r="P59">
        <f t="shared" ca="1" si="7"/>
        <v>44</v>
      </c>
      <c r="Q59">
        <f t="shared" ca="1" si="7"/>
        <v>37</v>
      </c>
      <c r="R59">
        <f t="shared" ca="1" si="7"/>
        <v>25</v>
      </c>
      <c r="S59">
        <f t="shared" ca="1" si="7"/>
        <v>46</v>
      </c>
      <c r="T59">
        <f t="shared" ca="1" si="7"/>
        <v>66</v>
      </c>
      <c r="U59">
        <f t="shared" ca="1" si="7"/>
        <v>45</v>
      </c>
      <c r="V59">
        <f t="shared" ca="1" si="7"/>
        <v>49</v>
      </c>
      <c r="W59">
        <f t="shared" ca="1" si="3"/>
        <v>0.89197499309383455</v>
      </c>
    </row>
    <row r="60" spans="1:23" x14ac:dyDescent="0.3">
      <c r="A60" t="s">
        <v>169</v>
      </c>
      <c r="B60" t="s">
        <v>170</v>
      </c>
      <c r="C60" s="1" t="s">
        <v>33</v>
      </c>
      <c r="D60" s="1" t="s">
        <v>171</v>
      </c>
      <c r="E60" s="5">
        <f t="shared" ca="1" si="5"/>
        <v>59.529411764705884</v>
      </c>
      <c r="F60">
        <f t="shared" ca="1" si="2"/>
        <v>75</v>
      </c>
      <c r="G60">
        <f t="shared" ca="1" si="7"/>
        <v>75</v>
      </c>
      <c r="H60">
        <f t="shared" ca="1" si="7"/>
        <v>45</v>
      </c>
      <c r="I60">
        <f t="shared" ca="1" si="7"/>
        <v>37</v>
      </c>
      <c r="J60">
        <f t="shared" ca="1" si="7"/>
        <v>64</v>
      </c>
      <c r="K60">
        <f t="shared" ca="1" si="7"/>
        <v>53</v>
      </c>
      <c r="L60">
        <f t="shared" ca="1" si="7"/>
        <v>82</v>
      </c>
      <c r="M60">
        <f t="shared" ca="1" si="7"/>
        <v>49</v>
      </c>
      <c r="N60">
        <f t="shared" ca="1" si="7"/>
        <v>61</v>
      </c>
      <c r="O60">
        <f t="shared" ca="1" si="7"/>
        <v>63</v>
      </c>
      <c r="P60">
        <f t="shared" ca="1" si="7"/>
        <v>73</v>
      </c>
      <c r="Q60">
        <f t="shared" ca="1" si="7"/>
        <v>61</v>
      </c>
      <c r="R60">
        <f t="shared" ca="1" si="7"/>
        <v>47</v>
      </c>
      <c r="S60">
        <f t="shared" ca="1" si="7"/>
        <v>43</v>
      </c>
      <c r="T60">
        <f t="shared" ca="1" si="7"/>
        <v>66</v>
      </c>
      <c r="U60">
        <f t="shared" ca="1" si="7"/>
        <v>51</v>
      </c>
      <c r="V60">
        <f t="shared" ca="1" si="7"/>
        <v>67</v>
      </c>
      <c r="W60">
        <f t="shared" ca="1" si="3"/>
        <v>1.2164494712464222</v>
      </c>
    </row>
    <row r="61" spans="1:23" x14ac:dyDescent="0.3">
      <c r="A61" t="s">
        <v>172</v>
      </c>
      <c r="B61" t="s">
        <v>173</v>
      </c>
      <c r="C61" s="1" t="s">
        <v>19</v>
      </c>
      <c r="D61" s="1" t="s">
        <v>174</v>
      </c>
      <c r="E61" s="5">
        <f t="shared" ca="1" si="5"/>
        <v>55.411764705882355</v>
      </c>
      <c r="F61">
        <f t="shared" ca="1" si="2"/>
        <v>67</v>
      </c>
      <c r="G61">
        <f t="shared" ca="1" si="7"/>
        <v>51</v>
      </c>
      <c r="H61">
        <f t="shared" ca="1" si="7"/>
        <v>65</v>
      </c>
      <c r="I61">
        <f t="shared" ca="1" si="7"/>
        <v>41</v>
      </c>
      <c r="J61">
        <f t="shared" ca="1" si="7"/>
        <v>68</v>
      </c>
      <c r="K61">
        <f t="shared" ca="1" si="7"/>
        <v>50</v>
      </c>
      <c r="L61">
        <f t="shared" ca="1" si="7"/>
        <v>62</v>
      </c>
      <c r="M61">
        <f t="shared" ca="1" si="7"/>
        <v>77</v>
      </c>
      <c r="N61">
        <f t="shared" ca="1" si="7"/>
        <v>61</v>
      </c>
      <c r="O61">
        <f t="shared" ca="1" si="7"/>
        <v>38</v>
      </c>
      <c r="P61">
        <f t="shared" ca="1" si="7"/>
        <v>37</v>
      </c>
      <c r="Q61">
        <f t="shared" ca="1" si="7"/>
        <v>50</v>
      </c>
      <c r="R61">
        <f t="shared" ca="1" si="7"/>
        <v>55</v>
      </c>
      <c r="S61">
        <f t="shared" ca="1" si="7"/>
        <v>41</v>
      </c>
      <c r="T61">
        <f t="shared" ca="1" si="7"/>
        <v>63</v>
      </c>
      <c r="U61">
        <f t="shared" ca="1" si="7"/>
        <v>47</v>
      </c>
      <c r="V61">
        <f t="shared" ca="1" si="7"/>
        <v>69</v>
      </c>
      <c r="W61">
        <f t="shared" ca="1" si="3"/>
        <v>1.0582219979812624</v>
      </c>
    </row>
    <row r="62" spans="1:23" x14ac:dyDescent="0.3">
      <c r="A62" t="s">
        <v>175</v>
      </c>
      <c r="B62" t="s">
        <v>176</v>
      </c>
      <c r="C62" s="1" t="s">
        <v>15</v>
      </c>
      <c r="D62" s="1" t="s">
        <v>23</v>
      </c>
      <c r="E62" s="5">
        <f t="shared" ca="1" si="5"/>
        <v>62.411764705882355</v>
      </c>
      <c r="F62">
        <f t="shared" ca="1" si="2"/>
        <v>44</v>
      </c>
      <c r="G62">
        <f t="shared" ca="1" si="7"/>
        <v>73</v>
      </c>
      <c r="H62">
        <f t="shared" ca="1" si="7"/>
        <v>83</v>
      </c>
      <c r="I62">
        <f t="shared" ca="1" si="7"/>
        <v>69</v>
      </c>
      <c r="J62">
        <f t="shared" ca="1" si="7"/>
        <v>58</v>
      </c>
      <c r="K62">
        <f t="shared" ca="1" si="7"/>
        <v>72</v>
      </c>
      <c r="L62">
        <f t="shared" ca="1" si="7"/>
        <v>36</v>
      </c>
      <c r="M62">
        <f t="shared" ca="1" si="7"/>
        <v>48</v>
      </c>
      <c r="N62">
        <f t="shared" ca="1" si="7"/>
        <v>62</v>
      </c>
      <c r="O62">
        <f t="shared" ca="1" si="7"/>
        <v>90</v>
      </c>
      <c r="P62">
        <f t="shared" ca="1" si="7"/>
        <v>55</v>
      </c>
      <c r="Q62">
        <f t="shared" ca="1" si="7"/>
        <v>86</v>
      </c>
      <c r="R62">
        <f t="shared" ca="1" si="7"/>
        <v>81</v>
      </c>
      <c r="S62">
        <f t="shared" ca="1" si="7"/>
        <v>33</v>
      </c>
      <c r="T62">
        <f t="shared" ca="1" si="7"/>
        <v>54</v>
      </c>
      <c r="U62">
        <f t="shared" ca="1" si="7"/>
        <v>61</v>
      </c>
      <c r="V62">
        <f t="shared" ca="1" si="7"/>
        <v>56</v>
      </c>
      <c r="W62">
        <f t="shared" ca="1" si="3"/>
        <v>1.1683117133740752</v>
      </c>
    </row>
    <row r="63" spans="1:23" x14ac:dyDescent="0.3">
      <c r="A63" t="s">
        <v>177</v>
      </c>
      <c r="B63" t="s">
        <v>178</v>
      </c>
      <c r="C63" s="1" t="s">
        <v>15</v>
      </c>
      <c r="D63" s="1" t="s">
        <v>50</v>
      </c>
      <c r="E63" s="5">
        <f t="shared" ca="1" si="5"/>
        <v>35</v>
      </c>
      <c r="F63">
        <f t="shared" ca="1" si="2"/>
        <v>32</v>
      </c>
      <c r="G63">
        <f t="shared" ca="1" si="7"/>
        <v>33</v>
      </c>
      <c r="H63">
        <f t="shared" ca="1" si="7"/>
        <v>41</v>
      </c>
      <c r="I63">
        <f t="shared" ca="1" si="7"/>
        <v>19</v>
      </c>
      <c r="J63">
        <f t="shared" ca="1" si="7"/>
        <v>40</v>
      </c>
      <c r="K63">
        <f t="shared" ca="1" si="7"/>
        <v>41</v>
      </c>
      <c r="L63">
        <f t="shared" ca="1" si="7"/>
        <v>24</v>
      </c>
      <c r="M63">
        <f t="shared" ca="1" si="7"/>
        <v>31</v>
      </c>
      <c r="N63">
        <f t="shared" ca="1" si="7"/>
        <v>38</v>
      </c>
      <c r="O63">
        <f t="shared" ca="1" si="7"/>
        <v>29</v>
      </c>
      <c r="P63">
        <f t="shared" ca="1" si="7"/>
        <v>34</v>
      </c>
      <c r="Q63">
        <f t="shared" ca="1" si="7"/>
        <v>46</v>
      </c>
      <c r="R63">
        <f t="shared" ca="1" si="7"/>
        <v>42</v>
      </c>
      <c r="S63">
        <f t="shared" ca="1" si="7"/>
        <v>49</v>
      </c>
      <c r="T63">
        <f t="shared" ca="1" si="7"/>
        <v>30</v>
      </c>
      <c r="U63">
        <f t="shared" ca="1" si="7"/>
        <v>42</v>
      </c>
      <c r="V63">
        <f t="shared" ca="1" si="7"/>
        <v>24</v>
      </c>
      <c r="W63">
        <f t="shared" ca="1" si="3"/>
        <v>0.77730739862583087</v>
      </c>
    </row>
    <row r="64" spans="1:23" x14ac:dyDescent="0.3">
      <c r="A64" t="s">
        <v>179</v>
      </c>
      <c r="B64" t="s">
        <v>180</v>
      </c>
      <c r="C64" s="1" t="s">
        <v>29</v>
      </c>
      <c r="D64" s="1" t="s">
        <v>181</v>
      </c>
      <c r="E64" s="5">
        <f t="shared" ca="1" si="5"/>
        <v>61.176470588235297</v>
      </c>
      <c r="F64">
        <f t="shared" ca="1" si="2"/>
        <v>65</v>
      </c>
      <c r="G64">
        <f t="shared" ca="1" si="7"/>
        <v>61</v>
      </c>
      <c r="H64">
        <f t="shared" ca="1" si="7"/>
        <v>42</v>
      </c>
      <c r="I64">
        <f t="shared" ca="1" si="7"/>
        <v>73</v>
      </c>
      <c r="J64">
        <f t="shared" ca="1" si="7"/>
        <v>70</v>
      </c>
      <c r="K64">
        <f t="shared" ca="1" si="7"/>
        <v>35</v>
      </c>
      <c r="L64">
        <f t="shared" ca="1" si="7"/>
        <v>71</v>
      </c>
      <c r="M64">
        <f t="shared" ca="1" si="7"/>
        <v>63</v>
      </c>
      <c r="N64">
        <f t="shared" ca="1" si="7"/>
        <v>71</v>
      </c>
      <c r="O64">
        <f t="shared" ca="1" si="7"/>
        <v>78</v>
      </c>
      <c r="P64">
        <f t="shared" ca="1" si="7"/>
        <v>67</v>
      </c>
      <c r="Q64">
        <f t="shared" ca="1" si="7"/>
        <v>65</v>
      </c>
      <c r="R64">
        <f t="shared" ca="1" si="7"/>
        <v>54</v>
      </c>
      <c r="S64">
        <f t="shared" ca="1" si="7"/>
        <v>58</v>
      </c>
      <c r="T64">
        <f t="shared" ca="1" si="7"/>
        <v>45</v>
      </c>
      <c r="U64">
        <f t="shared" ca="1" si="7"/>
        <v>48</v>
      </c>
      <c r="V64">
        <f t="shared" ca="1" si="7"/>
        <v>74</v>
      </c>
      <c r="W64">
        <f t="shared" ca="1" si="3"/>
        <v>1.161348314122028</v>
      </c>
    </row>
    <row r="65" spans="1:23" x14ac:dyDescent="0.3">
      <c r="A65" t="s">
        <v>182</v>
      </c>
      <c r="B65" t="s">
        <v>183</v>
      </c>
      <c r="C65" s="1" t="s">
        <v>59</v>
      </c>
      <c r="D65" s="1" t="s">
        <v>145</v>
      </c>
      <c r="E65" s="5">
        <f t="shared" ca="1" si="5"/>
        <v>60.117647058823529</v>
      </c>
      <c r="F65">
        <f t="shared" ca="1" si="2"/>
        <v>60</v>
      </c>
      <c r="G65">
        <f t="shared" ca="1" si="7"/>
        <v>38</v>
      </c>
      <c r="H65">
        <f t="shared" ca="1" si="7"/>
        <v>54</v>
      </c>
      <c r="I65">
        <f t="shared" ca="1" si="7"/>
        <v>43</v>
      </c>
      <c r="J65">
        <f t="shared" ca="1" si="7"/>
        <v>42</v>
      </c>
      <c r="K65">
        <f t="shared" ca="1" si="7"/>
        <v>55</v>
      </c>
      <c r="L65">
        <f t="shared" ca="1" si="7"/>
        <v>61</v>
      </c>
      <c r="M65">
        <f t="shared" ca="1" si="7"/>
        <v>60</v>
      </c>
      <c r="N65">
        <f t="shared" ca="1" si="7"/>
        <v>72</v>
      </c>
      <c r="O65">
        <f t="shared" ca="1" si="7"/>
        <v>78</v>
      </c>
      <c r="P65">
        <f t="shared" ca="1" si="7"/>
        <v>42</v>
      </c>
      <c r="Q65">
        <f t="shared" ca="1" si="7"/>
        <v>85</v>
      </c>
      <c r="R65">
        <f t="shared" ca="1" si="7"/>
        <v>60</v>
      </c>
      <c r="S65">
        <f t="shared" ca="1" si="7"/>
        <v>66</v>
      </c>
      <c r="T65">
        <f t="shared" ca="1" si="7"/>
        <v>72</v>
      </c>
      <c r="U65">
        <f t="shared" ca="1" si="7"/>
        <v>64</v>
      </c>
      <c r="V65">
        <f t="shared" ca="1" si="7"/>
        <v>70</v>
      </c>
      <c r="W65">
        <f t="shared" ca="1" si="3"/>
        <v>1.2150593009852355</v>
      </c>
    </row>
    <row r="66" spans="1:23" x14ac:dyDescent="0.3">
      <c r="A66" t="s">
        <v>184</v>
      </c>
      <c r="B66" t="s">
        <v>185</v>
      </c>
      <c r="C66" s="1" t="s">
        <v>46</v>
      </c>
      <c r="D66" s="1" t="s">
        <v>95</v>
      </c>
      <c r="E66" s="5">
        <f t="shared" ca="1" si="5"/>
        <v>52.176470588235297</v>
      </c>
      <c r="F66">
        <f t="shared" ca="1" si="2"/>
        <v>59</v>
      </c>
      <c r="G66">
        <f t="shared" ca="1" si="7"/>
        <v>58</v>
      </c>
      <c r="H66">
        <f t="shared" ca="1" si="7"/>
        <v>50</v>
      </c>
      <c r="I66">
        <f t="shared" ca="1" si="7"/>
        <v>36</v>
      </c>
      <c r="J66">
        <f t="shared" ca="1" si="7"/>
        <v>52</v>
      </c>
      <c r="K66">
        <f t="shared" ca="1" si="7"/>
        <v>43</v>
      </c>
      <c r="L66">
        <f t="shared" ca="1" si="7"/>
        <v>58</v>
      </c>
      <c r="M66">
        <f t="shared" ca="1" si="7"/>
        <v>52</v>
      </c>
      <c r="N66">
        <f t="shared" ca="1" si="7"/>
        <v>72</v>
      </c>
      <c r="O66">
        <f t="shared" ca="1" si="7"/>
        <v>45</v>
      </c>
      <c r="P66">
        <f t="shared" ca="1" si="7"/>
        <v>53</v>
      </c>
      <c r="Q66">
        <f t="shared" ca="1" si="7"/>
        <v>38</v>
      </c>
      <c r="R66">
        <f t="shared" ca="1" si="7"/>
        <v>50</v>
      </c>
      <c r="S66">
        <f t="shared" ref="G66:V82" ca="1" si="8">ROUND(MAX(MIN($W66*_xlfn.NORM.INV(RAND(),50,$E$1),100),0),0)</f>
        <v>56</v>
      </c>
      <c r="T66">
        <f t="shared" ca="1" si="8"/>
        <v>61</v>
      </c>
      <c r="U66">
        <f t="shared" ca="1" si="8"/>
        <v>61</v>
      </c>
      <c r="V66">
        <f t="shared" ca="1" si="8"/>
        <v>43</v>
      </c>
      <c r="W66">
        <f t="shared" ca="1" si="3"/>
        <v>0.98178007795269129</v>
      </c>
    </row>
    <row r="67" spans="1:23" x14ac:dyDescent="0.3">
      <c r="A67" t="s">
        <v>186</v>
      </c>
      <c r="B67" t="s">
        <v>187</v>
      </c>
      <c r="C67" s="1" t="s">
        <v>141</v>
      </c>
      <c r="D67" s="1" t="s">
        <v>188</v>
      </c>
      <c r="E67" s="5">
        <f t="shared" ca="1" si="5"/>
        <v>47.352941176470587</v>
      </c>
      <c r="F67">
        <f t="shared" ca="1" si="2"/>
        <v>52</v>
      </c>
      <c r="G67">
        <f t="shared" ca="1" si="8"/>
        <v>53</v>
      </c>
      <c r="H67">
        <f t="shared" ca="1" si="8"/>
        <v>57</v>
      </c>
      <c r="I67">
        <f t="shared" ca="1" si="8"/>
        <v>37</v>
      </c>
      <c r="J67">
        <f t="shared" ca="1" si="8"/>
        <v>29</v>
      </c>
      <c r="K67">
        <f t="shared" ca="1" si="8"/>
        <v>52</v>
      </c>
      <c r="L67">
        <f t="shared" ca="1" si="8"/>
        <v>48</v>
      </c>
      <c r="M67">
        <f t="shared" ca="1" si="8"/>
        <v>41</v>
      </c>
      <c r="N67">
        <f t="shared" ca="1" si="8"/>
        <v>47</v>
      </c>
      <c r="O67">
        <f t="shared" ca="1" si="8"/>
        <v>41</v>
      </c>
      <c r="P67">
        <f t="shared" ca="1" si="8"/>
        <v>50</v>
      </c>
      <c r="Q67">
        <f t="shared" ca="1" si="8"/>
        <v>41</v>
      </c>
      <c r="R67">
        <f t="shared" ca="1" si="8"/>
        <v>58</v>
      </c>
      <c r="S67">
        <f t="shared" ca="1" si="8"/>
        <v>53</v>
      </c>
      <c r="T67">
        <f t="shared" ca="1" si="8"/>
        <v>49</v>
      </c>
      <c r="U67">
        <f t="shared" ca="1" si="8"/>
        <v>38</v>
      </c>
      <c r="V67">
        <f t="shared" ca="1" si="8"/>
        <v>59</v>
      </c>
      <c r="W67">
        <f t="shared" ca="1" si="3"/>
        <v>0.94888823046613613</v>
      </c>
    </row>
    <row r="68" spans="1:23" x14ac:dyDescent="0.3">
      <c r="A68" t="s">
        <v>189</v>
      </c>
      <c r="B68" t="s">
        <v>190</v>
      </c>
      <c r="C68" s="1" t="s">
        <v>46</v>
      </c>
      <c r="D68" s="1" t="s">
        <v>191</v>
      </c>
      <c r="E68" s="5">
        <f t="shared" ca="1" si="5"/>
        <v>47.117647058823529</v>
      </c>
      <c r="F68">
        <f t="shared" ref="F68:F131" ca="1" si="9">ROUND(MAX(MIN($W68*_xlfn.NORM.INV(RAND(),50,$E$1),100),0),0)</f>
        <v>27</v>
      </c>
      <c r="G68">
        <f t="shared" ca="1" si="8"/>
        <v>41</v>
      </c>
      <c r="H68">
        <f t="shared" ca="1" si="8"/>
        <v>28</v>
      </c>
      <c r="I68">
        <f t="shared" ca="1" si="8"/>
        <v>71</v>
      </c>
      <c r="J68">
        <f t="shared" ca="1" si="8"/>
        <v>30</v>
      </c>
      <c r="K68">
        <f t="shared" ca="1" si="8"/>
        <v>47</v>
      </c>
      <c r="L68">
        <f t="shared" ca="1" si="8"/>
        <v>62</v>
      </c>
      <c r="M68">
        <f t="shared" ca="1" si="8"/>
        <v>55</v>
      </c>
      <c r="N68">
        <f t="shared" ca="1" si="8"/>
        <v>55</v>
      </c>
      <c r="O68">
        <f t="shared" ca="1" si="8"/>
        <v>50</v>
      </c>
      <c r="P68">
        <f t="shared" ca="1" si="8"/>
        <v>51</v>
      </c>
      <c r="Q68">
        <f t="shared" ca="1" si="8"/>
        <v>43</v>
      </c>
      <c r="R68">
        <f t="shared" ca="1" si="8"/>
        <v>55</v>
      </c>
      <c r="S68">
        <f t="shared" ca="1" si="8"/>
        <v>33</v>
      </c>
      <c r="T68">
        <f t="shared" ca="1" si="8"/>
        <v>49</v>
      </c>
      <c r="U68">
        <f t="shared" ca="1" si="8"/>
        <v>50</v>
      </c>
      <c r="V68">
        <f t="shared" ca="1" si="8"/>
        <v>54</v>
      </c>
      <c r="W68">
        <f t="shared" ref="W68:W131" ca="1" si="10">0.7+RAND()*0.6</f>
        <v>0.97514129203721023</v>
      </c>
    </row>
    <row r="69" spans="1:23" x14ac:dyDescent="0.3">
      <c r="A69" t="s">
        <v>192</v>
      </c>
      <c r="B69" t="s">
        <v>193</v>
      </c>
      <c r="C69" s="1" t="s">
        <v>37</v>
      </c>
      <c r="D69" s="1" t="s">
        <v>194</v>
      </c>
      <c r="E69" s="5">
        <f t="shared" ca="1" si="5"/>
        <v>42.529411764705884</v>
      </c>
      <c r="F69">
        <f t="shared" ca="1" si="9"/>
        <v>38</v>
      </c>
      <c r="G69">
        <f t="shared" ca="1" si="8"/>
        <v>35</v>
      </c>
      <c r="H69">
        <f t="shared" ca="1" si="8"/>
        <v>48</v>
      </c>
      <c r="I69">
        <f t="shared" ca="1" si="8"/>
        <v>45</v>
      </c>
      <c r="J69">
        <f t="shared" ca="1" si="8"/>
        <v>46</v>
      </c>
      <c r="K69">
        <f t="shared" ca="1" si="8"/>
        <v>51</v>
      </c>
      <c r="L69">
        <f t="shared" ca="1" si="8"/>
        <v>34</v>
      </c>
      <c r="M69">
        <f t="shared" ca="1" si="8"/>
        <v>31</v>
      </c>
      <c r="N69">
        <f t="shared" ca="1" si="8"/>
        <v>37</v>
      </c>
      <c r="O69">
        <f t="shared" ca="1" si="8"/>
        <v>40</v>
      </c>
      <c r="P69">
        <f t="shared" ca="1" si="8"/>
        <v>49</v>
      </c>
      <c r="Q69">
        <f t="shared" ca="1" si="8"/>
        <v>47</v>
      </c>
      <c r="R69">
        <f t="shared" ca="1" si="8"/>
        <v>52</v>
      </c>
      <c r="S69">
        <f t="shared" ca="1" si="8"/>
        <v>54</v>
      </c>
      <c r="T69">
        <f t="shared" ca="1" si="8"/>
        <v>41</v>
      </c>
      <c r="U69">
        <f t="shared" ca="1" si="8"/>
        <v>24</v>
      </c>
      <c r="V69">
        <f t="shared" ca="1" si="8"/>
        <v>51</v>
      </c>
      <c r="W69">
        <f t="shared" ca="1" si="10"/>
        <v>0.81320295132658516</v>
      </c>
    </row>
    <row r="70" spans="1:23" x14ac:dyDescent="0.3">
      <c r="A70" t="s">
        <v>195</v>
      </c>
      <c r="B70" t="s">
        <v>196</v>
      </c>
      <c r="C70" s="1" t="s">
        <v>37</v>
      </c>
      <c r="D70" s="1" t="s">
        <v>38</v>
      </c>
      <c r="E70" s="5">
        <f t="shared" ca="1" si="5"/>
        <v>49</v>
      </c>
      <c r="F70">
        <f t="shared" ca="1" si="9"/>
        <v>54</v>
      </c>
      <c r="G70">
        <f t="shared" ca="1" si="8"/>
        <v>40</v>
      </c>
      <c r="H70">
        <f t="shared" ca="1" si="8"/>
        <v>39</v>
      </c>
      <c r="I70">
        <f t="shared" ca="1" si="8"/>
        <v>53</v>
      </c>
      <c r="J70">
        <f t="shared" ca="1" si="8"/>
        <v>50</v>
      </c>
      <c r="K70">
        <f t="shared" ca="1" si="8"/>
        <v>45</v>
      </c>
      <c r="L70">
        <f t="shared" ca="1" si="8"/>
        <v>48</v>
      </c>
      <c r="M70">
        <f t="shared" ca="1" si="8"/>
        <v>55</v>
      </c>
      <c r="N70">
        <f t="shared" ca="1" si="8"/>
        <v>41</v>
      </c>
      <c r="O70">
        <f t="shared" ca="1" si="8"/>
        <v>50</v>
      </c>
      <c r="P70">
        <f t="shared" ca="1" si="8"/>
        <v>63</v>
      </c>
      <c r="Q70">
        <f t="shared" ca="1" si="8"/>
        <v>37</v>
      </c>
      <c r="R70">
        <f t="shared" ca="1" si="8"/>
        <v>62</v>
      </c>
      <c r="S70">
        <f t="shared" ca="1" si="8"/>
        <v>62</v>
      </c>
      <c r="T70">
        <f t="shared" ca="1" si="8"/>
        <v>46</v>
      </c>
      <c r="U70">
        <f t="shared" ca="1" si="8"/>
        <v>39</v>
      </c>
      <c r="V70">
        <f t="shared" ca="1" si="8"/>
        <v>49</v>
      </c>
      <c r="W70">
        <f t="shared" ca="1" si="10"/>
        <v>1.0447501129223584</v>
      </c>
    </row>
    <row r="71" spans="1:23" x14ac:dyDescent="0.3">
      <c r="A71" t="s">
        <v>197</v>
      </c>
      <c r="B71" t="s">
        <v>198</v>
      </c>
      <c r="C71" s="1" t="s">
        <v>6</v>
      </c>
      <c r="D71" s="1" t="s">
        <v>7</v>
      </c>
      <c r="E71" s="5">
        <f t="shared" ca="1" si="5"/>
        <v>53.470588235294116</v>
      </c>
      <c r="F71">
        <f t="shared" ca="1" si="9"/>
        <v>61</v>
      </c>
      <c r="G71">
        <f t="shared" ca="1" si="8"/>
        <v>57</v>
      </c>
      <c r="H71">
        <f t="shared" ca="1" si="8"/>
        <v>39</v>
      </c>
      <c r="I71">
        <f t="shared" ca="1" si="8"/>
        <v>62</v>
      </c>
      <c r="J71">
        <f t="shared" ca="1" si="8"/>
        <v>45</v>
      </c>
      <c r="K71">
        <f t="shared" ca="1" si="8"/>
        <v>48</v>
      </c>
      <c r="L71">
        <f t="shared" ca="1" si="8"/>
        <v>48</v>
      </c>
      <c r="M71">
        <f t="shared" ca="1" si="8"/>
        <v>65</v>
      </c>
      <c r="N71">
        <f t="shared" ca="1" si="8"/>
        <v>63</v>
      </c>
      <c r="O71">
        <f t="shared" ca="1" si="8"/>
        <v>57</v>
      </c>
      <c r="P71">
        <f t="shared" ca="1" si="8"/>
        <v>55</v>
      </c>
      <c r="Q71">
        <f t="shared" ca="1" si="8"/>
        <v>68</v>
      </c>
      <c r="R71">
        <f t="shared" ca="1" si="8"/>
        <v>41</v>
      </c>
      <c r="S71">
        <f t="shared" ca="1" si="8"/>
        <v>37</v>
      </c>
      <c r="T71">
        <f t="shared" ca="1" si="8"/>
        <v>58</v>
      </c>
      <c r="U71">
        <f t="shared" ca="1" si="8"/>
        <v>62</v>
      </c>
      <c r="V71">
        <f t="shared" ca="1" si="8"/>
        <v>43</v>
      </c>
      <c r="W71">
        <f t="shared" ca="1" si="10"/>
        <v>1.0163344413457138</v>
      </c>
    </row>
    <row r="72" spans="1:23" x14ac:dyDescent="0.3">
      <c r="A72" t="s">
        <v>199</v>
      </c>
      <c r="B72" t="s">
        <v>200</v>
      </c>
      <c r="C72" s="1" t="s">
        <v>37</v>
      </c>
      <c r="D72" s="1" t="s">
        <v>201</v>
      </c>
      <c r="E72" s="5">
        <f t="shared" ca="1" si="5"/>
        <v>45.941176470588232</v>
      </c>
      <c r="F72">
        <f t="shared" ca="1" si="9"/>
        <v>40</v>
      </c>
      <c r="G72">
        <f t="shared" ca="1" si="8"/>
        <v>31</v>
      </c>
      <c r="H72">
        <f t="shared" ca="1" si="8"/>
        <v>37</v>
      </c>
      <c r="I72">
        <f t="shared" ca="1" si="8"/>
        <v>53</v>
      </c>
      <c r="J72">
        <f t="shared" ca="1" si="8"/>
        <v>35</v>
      </c>
      <c r="K72">
        <f t="shared" ca="1" si="8"/>
        <v>39</v>
      </c>
      <c r="L72">
        <f t="shared" ca="1" si="8"/>
        <v>43</v>
      </c>
      <c r="M72">
        <f t="shared" ca="1" si="8"/>
        <v>45</v>
      </c>
      <c r="N72">
        <f t="shared" ca="1" si="8"/>
        <v>57</v>
      </c>
      <c r="O72">
        <f t="shared" ca="1" si="8"/>
        <v>48</v>
      </c>
      <c r="P72">
        <f t="shared" ca="1" si="8"/>
        <v>46</v>
      </c>
      <c r="Q72">
        <f t="shared" ca="1" si="8"/>
        <v>48</v>
      </c>
      <c r="R72">
        <f t="shared" ca="1" si="8"/>
        <v>43</v>
      </c>
      <c r="S72">
        <f t="shared" ca="1" si="8"/>
        <v>53</v>
      </c>
      <c r="T72">
        <f t="shared" ca="1" si="8"/>
        <v>56</v>
      </c>
      <c r="U72">
        <f t="shared" ca="1" si="8"/>
        <v>48</v>
      </c>
      <c r="V72">
        <f t="shared" ca="1" si="8"/>
        <v>59</v>
      </c>
      <c r="W72">
        <f t="shared" ca="1" si="10"/>
        <v>0.88453182665725927</v>
      </c>
    </row>
    <row r="73" spans="1:23" x14ac:dyDescent="0.3">
      <c r="A73" t="s">
        <v>202</v>
      </c>
      <c r="B73" t="s">
        <v>203</v>
      </c>
      <c r="C73" s="1" t="s">
        <v>6</v>
      </c>
      <c r="D73" s="1" t="s">
        <v>7</v>
      </c>
      <c r="E73" s="5">
        <f t="shared" ca="1" si="5"/>
        <v>57.352941176470587</v>
      </c>
      <c r="F73">
        <f t="shared" ca="1" si="9"/>
        <v>63</v>
      </c>
      <c r="G73">
        <f t="shared" ca="1" si="8"/>
        <v>57</v>
      </c>
      <c r="H73">
        <f t="shared" ca="1" si="8"/>
        <v>51</v>
      </c>
      <c r="I73">
        <f t="shared" ca="1" si="8"/>
        <v>46</v>
      </c>
      <c r="J73">
        <f t="shared" ca="1" si="8"/>
        <v>83</v>
      </c>
      <c r="K73">
        <f t="shared" ca="1" si="8"/>
        <v>67</v>
      </c>
      <c r="L73">
        <f t="shared" ca="1" si="8"/>
        <v>43</v>
      </c>
      <c r="M73">
        <f t="shared" ca="1" si="8"/>
        <v>48</v>
      </c>
      <c r="N73">
        <f t="shared" ca="1" si="8"/>
        <v>64</v>
      </c>
      <c r="O73">
        <f t="shared" ca="1" si="8"/>
        <v>58</v>
      </c>
      <c r="P73">
        <f t="shared" ca="1" si="8"/>
        <v>71</v>
      </c>
      <c r="Q73">
        <f t="shared" ca="1" si="8"/>
        <v>29</v>
      </c>
      <c r="R73">
        <f t="shared" ca="1" si="8"/>
        <v>71</v>
      </c>
      <c r="S73">
        <f t="shared" ca="1" si="8"/>
        <v>52</v>
      </c>
      <c r="T73">
        <f t="shared" ca="1" si="8"/>
        <v>48</v>
      </c>
      <c r="U73">
        <f t="shared" ca="1" si="8"/>
        <v>61</v>
      </c>
      <c r="V73">
        <f t="shared" ca="1" si="8"/>
        <v>63</v>
      </c>
      <c r="W73">
        <f t="shared" ca="1" si="10"/>
        <v>1.1981829328845528</v>
      </c>
    </row>
    <row r="74" spans="1:23" x14ac:dyDescent="0.3">
      <c r="A74" t="s">
        <v>204</v>
      </c>
      <c r="B74" t="s">
        <v>205</v>
      </c>
      <c r="C74" s="1" t="s">
        <v>37</v>
      </c>
      <c r="D74" s="1" t="s">
        <v>206</v>
      </c>
      <c r="E74" s="5">
        <f t="shared" ca="1" si="5"/>
        <v>49.705882352941174</v>
      </c>
      <c r="F74">
        <f t="shared" ca="1" si="9"/>
        <v>66</v>
      </c>
      <c r="G74">
        <f t="shared" ca="1" si="8"/>
        <v>58</v>
      </c>
      <c r="H74">
        <f t="shared" ca="1" si="8"/>
        <v>41</v>
      </c>
      <c r="I74">
        <f t="shared" ca="1" si="8"/>
        <v>53</v>
      </c>
      <c r="J74">
        <f t="shared" ca="1" si="8"/>
        <v>51</v>
      </c>
      <c r="K74">
        <f t="shared" ca="1" si="8"/>
        <v>38</v>
      </c>
      <c r="L74">
        <f t="shared" ca="1" si="8"/>
        <v>39</v>
      </c>
      <c r="M74">
        <f t="shared" ca="1" si="8"/>
        <v>52</v>
      </c>
      <c r="N74">
        <f t="shared" ca="1" si="8"/>
        <v>36</v>
      </c>
      <c r="O74">
        <f t="shared" ca="1" si="8"/>
        <v>46</v>
      </c>
      <c r="P74">
        <f t="shared" ca="1" si="8"/>
        <v>45</v>
      </c>
      <c r="Q74">
        <f t="shared" ca="1" si="8"/>
        <v>30</v>
      </c>
      <c r="R74">
        <f t="shared" ca="1" si="8"/>
        <v>48</v>
      </c>
      <c r="S74">
        <f t="shared" ca="1" si="8"/>
        <v>55</v>
      </c>
      <c r="T74">
        <f t="shared" ca="1" si="8"/>
        <v>69</v>
      </c>
      <c r="U74">
        <f t="shared" ca="1" si="8"/>
        <v>55</v>
      </c>
      <c r="V74">
        <f t="shared" ca="1" si="8"/>
        <v>63</v>
      </c>
      <c r="W74">
        <f t="shared" ca="1" si="10"/>
        <v>0.99285507364906289</v>
      </c>
    </row>
    <row r="75" spans="1:23" x14ac:dyDescent="0.3">
      <c r="A75" t="s">
        <v>207</v>
      </c>
      <c r="B75" t="s">
        <v>208</v>
      </c>
      <c r="C75" s="1" t="s">
        <v>29</v>
      </c>
      <c r="D75" s="1" t="s">
        <v>209</v>
      </c>
      <c r="E75" s="5">
        <f t="shared" ca="1" si="5"/>
        <v>57.235294117647058</v>
      </c>
      <c r="F75">
        <f t="shared" ca="1" si="9"/>
        <v>75</v>
      </c>
      <c r="G75">
        <f t="shared" ca="1" si="8"/>
        <v>64</v>
      </c>
      <c r="H75">
        <f t="shared" ca="1" si="8"/>
        <v>55</v>
      </c>
      <c r="I75">
        <f t="shared" ca="1" si="8"/>
        <v>58</v>
      </c>
      <c r="J75">
        <f t="shared" ca="1" si="8"/>
        <v>88</v>
      </c>
      <c r="K75">
        <f t="shared" ca="1" si="8"/>
        <v>48</v>
      </c>
      <c r="L75">
        <f t="shared" ca="1" si="8"/>
        <v>45</v>
      </c>
      <c r="M75">
        <f t="shared" ca="1" si="8"/>
        <v>58</v>
      </c>
      <c r="N75">
        <f t="shared" ca="1" si="8"/>
        <v>64</v>
      </c>
      <c r="O75">
        <f t="shared" ca="1" si="8"/>
        <v>53</v>
      </c>
      <c r="P75">
        <f t="shared" ca="1" si="8"/>
        <v>57</v>
      </c>
      <c r="Q75">
        <f t="shared" ca="1" si="8"/>
        <v>49</v>
      </c>
      <c r="R75">
        <f t="shared" ca="1" si="8"/>
        <v>53</v>
      </c>
      <c r="S75">
        <f t="shared" ca="1" si="8"/>
        <v>55</v>
      </c>
      <c r="T75">
        <f t="shared" ca="1" si="8"/>
        <v>35</v>
      </c>
      <c r="U75">
        <f t="shared" ca="1" si="8"/>
        <v>60</v>
      </c>
      <c r="V75">
        <f t="shared" ca="1" si="8"/>
        <v>56</v>
      </c>
      <c r="W75">
        <f t="shared" ca="1" si="10"/>
        <v>1.1773084292392046</v>
      </c>
    </row>
    <row r="76" spans="1:23" x14ac:dyDescent="0.3">
      <c r="A76" t="s">
        <v>210</v>
      </c>
      <c r="B76" t="s">
        <v>211</v>
      </c>
      <c r="C76" s="1" t="s">
        <v>6</v>
      </c>
      <c r="D76" s="1" t="s">
        <v>63</v>
      </c>
      <c r="E76" s="5">
        <f t="shared" ca="1" si="5"/>
        <v>53.294117647058826</v>
      </c>
      <c r="F76">
        <f t="shared" ca="1" si="9"/>
        <v>46</v>
      </c>
      <c r="G76">
        <f t="shared" ca="1" si="8"/>
        <v>58</v>
      </c>
      <c r="H76">
        <f t="shared" ca="1" si="8"/>
        <v>79</v>
      </c>
      <c r="I76">
        <f t="shared" ca="1" si="8"/>
        <v>61</v>
      </c>
      <c r="J76">
        <f t="shared" ca="1" si="8"/>
        <v>56</v>
      </c>
      <c r="K76">
        <f t="shared" ca="1" si="8"/>
        <v>36</v>
      </c>
      <c r="L76">
        <f t="shared" ca="1" si="8"/>
        <v>43</v>
      </c>
      <c r="M76">
        <f t="shared" ca="1" si="8"/>
        <v>52</v>
      </c>
      <c r="N76">
        <f t="shared" ca="1" si="8"/>
        <v>61</v>
      </c>
      <c r="O76">
        <f t="shared" ca="1" si="8"/>
        <v>55</v>
      </c>
      <c r="P76">
        <f t="shared" ca="1" si="8"/>
        <v>42</v>
      </c>
      <c r="Q76">
        <f t="shared" ca="1" si="8"/>
        <v>60</v>
      </c>
      <c r="R76">
        <f t="shared" ca="1" si="8"/>
        <v>32</v>
      </c>
      <c r="S76">
        <f t="shared" ca="1" si="8"/>
        <v>54</v>
      </c>
      <c r="T76">
        <f t="shared" ca="1" si="8"/>
        <v>58</v>
      </c>
      <c r="U76">
        <f t="shared" ca="1" si="8"/>
        <v>49</v>
      </c>
      <c r="V76">
        <f t="shared" ca="1" si="8"/>
        <v>64</v>
      </c>
      <c r="W76">
        <f t="shared" ca="1" si="10"/>
        <v>1.0797076220696276</v>
      </c>
    </row>
    <row r="77" spans="1:23" x14ac:dyDescent="0.3">
      <c r="A77" t="s">
        <v>212</v>
      </c>
      <c r="B77" t="s">
        <v>213</v>
      </c>
      <c r="C77" s="1" t="s">
        <v>37</v>
      </c>
      <c r="D77" s="1" t="s">
        <v>38</v>
      </c>
      <c r="E77" s="5">
        <f t="shared" ca="1" si="5"/>
        <v>43.882352941176471</v>
      </c>
      <c r="F77">
        <f t="shared" ca="1" si="9"/>
        <v>43</v>
      </c>
      <c r="G77">
        <f t="shared" ca="1" si="8"/>
        <v>54</v>
      </c>
      <c r="H77">
        <f t="shared" ca="1" si="8"/>
        <v>33</v>
      </c>
      <c r="I77">
        <f t="shared" ca="1" si="8"/>
        <v>60</v>
      </c>
      <c r="J77">
        <f t="shared" ca="1" si="8"/>
        <v>39</v>
      </c>
      <c r="K77">
        <f t="shared" ca="1" si="8"/>
        <v>47</v>
      </c>
      <c r="L77">
        <f t="shared" ca="1" si="8"/>
        <v>57</v>
      </c>
      <c r="M77">
        <f t="shared" ca="1" si="8"/>
        <v>40</v>
      </c>
      <c r="N77">
        <f t="shared" ca="1" si="8"/>
        <v>46</v>
      </c>
      <c r="O77">
        <f t="shared" ca="1" si="8"/>
        <v>40</v>
      </c>
      <c r="P77">
        <f t="shared" ca="1" si="8"/>
        <v>40</v>
      </c>
      <c r="Q77">
        <f t="shared" ca="1" si="8"/>
        <v>50</v>
      </c>
      <c r="R77">
        <f t="shared" ca="1" si="8"/>
        <v>46</v>
      </c>
      <c r="S77">
        <f t="shared" ca="1" si="8"/>
        <v>50</v>
      </c>
      <c r="T77">
        <f t="shared" ca="1" si="8"/>
        <v>36</v>
      </c>
      <c r="U77">
        <f t="shared" ca="1" si="8"/>
        <v>32</v>
      </c>
      <c r="V77">
        <f t="shared" ca="1" si="8"/>
        <v>33</v>
      </c>
      <c r="W77">
        <f t="shared" ca="1" si="10"/>
        <v>0.90566794722931943</v>
      </c>
    </row>
    <row r="78" spans="1:23" x14ac:dyDescent="0.3">
      <c r="A78" t="s">
        <v>214</v>
      </c>
      <c r="B78" t="s">
        <v>215</v>
      </c>
      <c r="C78" s="1" t="s">
        <v>29</v>
      </c>
      <c r="D78" s="1" t="s">
        <v>216</v>
      </c>
      <c r="E78" s="5">
        <f t="shared" ca="1" si="5"/>
        <v>40.058823529411768</v>
      </c>
      <c r="F78">
        <f t="shared" ca="1" si="9"/>
        <v>54</v>
      </c>
      <c r="G78">
        <f t="shared" ca="1" si="8"/>
        <v>44</v>
      </c>
      <c r="H78">
        <f t="shared" ca="1" si="8"/>
        <v>34</v>
      </c>
      <c r="I78">
        <f t="shared" ca="1" si="8"/>
        <v>46</v>
      </c>
      <c r="J78">
        <f t="shared" ca="1" si="8"/>
        <v>39</v>
      </c>
      <c r="K78">
        <f t="shared" ca="1" si="8"/>
        <v>47</v>
      </c>
      <c r="L78">
        <f t="shared" ca="1" si="8"/>
        <v>33</v>
      </c>
      <c r="M78">
        <f t="shared" ca="1" si="8"/>
        <v>41</v>
      </c>
      <c r="N78">
        <f t="shared" ca="1" si="8"/>
        <v>46</v>
      </c>
      <c r="O78">
        <f t="shared" ca="1" si="8"/>
        <v>30</v>
      </c>
      <c r="P78">
        <f t="shared" ca="1" si="8"/>
        <v>37</v>
      </c>
      <c r="Q78">
        <f t="shared" ca="1" si="8"/>
        <v>48</v>
      </c>
      <c r="R78">
        <f t="shared" ca="1" si="8"/>
        <v>29</v>
      </c>
      <c r="S78">
        <f t="shared" ca="1" si="8"/>
        <v>29</v>
      </c>
      <c r="T78">
        <f t="shared" ca="1" si="8"/>
        <v>40</v>
      </c>
      <c r="U78">
        <f t="shared" ca="1" si="8"/>
        <v>42</v>
      </c>
      <c r="V78">
        <f t="shared" ca="1" si="8"/>
        <v>42</v>
      </c>
      <c r="W78">
        <f t="shared" ca="1" si="10"/>
        <v>0.85999438377855109</v>
      </c>
    </row>
    <row r="79" spans="1:23" x14ac:dyDescent="0.3">
      <c r="A79" t="s">
        <v>217</v>
      </c>
      <c r="B79" t="s">
        <v>218</v>
      </c>
      <c r="C79" s="1" t="s">
        <v>2</v>
      </c>
      <c r="D79" s="1" t="s">
        <v>160</v>
      </c>
      <c r="E79" s="5">
        <f t="shared" ca="1" si="5"/>
        <v>56.941176470588232</v>
      </c>
      <c r="F79">
        <f t="shared" ca="1" si="9"/>
        <v>49</v>
      </c>
      <c r="G79">
        <f t="shared" ca="1" si="8"/>
        <v>62</v>
      </c>
      <c r="H79">
        <f t="shared" ca="1" si="8"/>
        <v>62</v>
      </c>
      <c r="I79">
        <f t="shared" ca="1" si="8"/>
        <v>31</v>
      </c>
      <c r="J79">
        <f t="shared" ca="1" si="8"/>
        <v>60</v>
      </c>
      <c r="K79">
        <f t="shared" ca="1" si="8"/>
        <v>62</v>
      </c>
      <c r="L79">
        <f t="shared" ca="1" si="8"/>
        <v>70</v>
      </c>
      <c r="M79">
        <f t="shared" ca="1" si="8"/>
        <v>54</v>
      </c>
      <c r="N79">
        <f t="shared" ca="1" si="8"/>
        <v>62</v>
      </c>
      <c r="O79">
        <f t="shared" ca="1" si="8"/>
        <v>64</v>
      </c>
      <c r="P79">
        <f t="shared" ca="1" si="8"/>
        <v>81</v>
      </c>
      <c r="Q79">
        <f t="shared" ca="1" si="8"/>
        <v>43</v>
      </c>
      <c r="R79">
        <f t="shared" ca="1" si="8"/>
        <v>54</v>
      </c>
      <c r="S79">
        <f t="shared" ca="1" si="8"/>
        <v>40</v>
      </c>
      <c r="T79">
        <f t="shared" ca="1" si="8"/>
        <v>64</v>
      </c>
      <c r="U79">
        <f t="shared" ca="1" si="8"/>
        <v>48</v>
      </c>
      <c r="V79">
        <f t="shared" ca="1" si="8"/>
        <v>62</v>
      </c>
      <c r="W79">
        <f t="shared" ca="1" si="10"/>
        <v>1.1954076253823209</v>
      </c>
    </row>
    <row r="80" spans="1:23" x14ac:dyDescent="0.3">
      <c r="A80" t="s">
        <v>219</v>
      </c>
      <c r="B80" t="s">
        <v>220</v>
      </c>
      <c r="C80" s="1" t="s">
        <v>29</v>
      </c>
      <c r="D80" s="1" t="s">
        <v>92</v>
      </c>
      <c r="E80" s="5">
        <f t="shared" ca="1" si="5"/>
        <v>64.647058823529406</v>
      </c>
      <c r="F80">
        <f t="shared" ca="1" si="9"/>
        <v>58</v>
      </c>
      <c r="G80">
        <f t="shared" ca="1" si="8"/>
        <v>69</v>
      </c>
      <c r="H80">
        <f t="shared" ca="1" si="8"/>
        <v>73</v>
      </c>
      <c r="I80">
        <f t="shared" ca="1" si="8"/>
        <v>57</v>
      </c>
      <c r="J80">
        <f t="shared" ca="1" si="8"/>
        <v>71</v>
      </c>
      <c r="K80">
        <f t="shared" ca="1" si="8"/>
        <v>30</v>
      </c>
      <c r="L80">
        <f t="shared" ca="1" si="8"/>
        <v>48</v>
      </c>
      <c r="M80">
        <f t="shared" ca="1" si="8"/>
        <v>68</v>
      </c>
      <c r="N80">
        <f t="shared" ca="1" si="8"/>
        <v>72</v>
      </c>
      <c r="O80">
        <f t="shared" ca="1" si="8"/>
        <v>57</v>
      </c>
      <c r="P80">
        <f t="shared" ca="1" si="8"/>
        <v>83</v>
      </c>
      <c r="Q80">
        <f t="shared" ca="1" si="8"/>
        <v>67</v>
      </c>
      <c r="R80">
        <f t="shared" ca="1" si="8"/>
        <v>68</v>
      </c>
      <c r="S80">
        <f t="shared" ca="1" si="8"/>
        <v>65</v>
      </c>
      <c r="T80">
        <f t="shared" ca="1" si="8"/>
        <v>68</v>
      </c>
      <c r="U80">
        <f t="shared" ca="1" si="8"/>
        <v>79</v>
      </c>
      <c r="V80">
        <f t="shared" ca="1" si="8"/>
        <v>66</v>
      </c>
      <c r="W80">
        <f t="shared" ca="1" si="10"/>
        <v>1.2845421826296346</v>
      </c>
    </row>
    <row r="81" spans="1:23" x14ac:dyDescent="0.3">
      <c r="A81" t="s">
        <v>221</v>
      </c>
      <c r="B81" t="s">
        <v>222</v>
      </c>
      <c r="C81" s="1" t="s">
        <v>29</v>
      </c>
      <c r="D81" s="1" t="s">
        <v>154</v>
      </c>
      <c r="E81" s="5">
        <f t="shared" ca="1" si="5"/>
        <v>39.941176470588232</v>
      </c>
      <c r="F81">
        <f t="shared" ca="1" si="9"/>
        <v>34</v>
      </c>
      <c r="G81">
        <f t="shared" ca="1" si="8"/>
        <v>40</v>
      </c>
      <c r="H81">
        <f t="shared" ca="1" si="8"/>
        <v>47</v>
      </c>
      <c r="I81">
        <f t="shared" ca="1" si="8"/>
        <v>38</v>
      </c>
      <c r="J81">
        <f t="shared" ca="1" si="8"/>
        <v>47</v>
      </c>
      <c r="K81">
        <f t="shared" ca="1" si="8"/>
        <v>29</v>
      </c>
      <c r="L81">
        <f t="shared" ca="1" si="8"/>
        <v>46</v>
      </c>
      <c r="M81">
        <f t="shared" ca="1" si="8"/>
        <v>43</v>
      </c>
      <c r="N81">
        <f t="shared" ca="1" si="8"/>
        <v>38</v>
      </c>
      <c r="O81">
        <f t="shared" ca="1" si="8"/>
        <v>34</v>
      </c>
      <c r="P81">
        <f t="shared" ca="1" si="8"/>
        <v>42</v>
      </c>
      <c r="Q81">
        <f t="shared" ca="1" si="8"/>
        <v>41</v>
      </c>
      <c r="R81">
        <f t="shared" ca="1" si="8"/>
        <v>47</v>
      </c>
      <c r="S81">
        <f t="shared" ca="1" si="8"/>
        <v>37</v>
      </c>
      <c r="T81">
        <f t="shared" ca="1" si="8"/>
        <v>47</v>
      </c>
      <c r="U81">
        <f t="shared" ca="1" si="8"/>
        <v>25</v>
      </c>
      <c r="V81">
        <f t="shared" ca="1" si="8"/>
        <v>44</v>
      </c>
      <c r="W81">
        <f t="shared" ca="1" si="10"/>
        <v>0.79299207096428992</v>
      </c>
    </row>
    <row r="82" spans="1:23" x14ac:dyDescent="0.3">
      <c r="A82" t="s">
        <v>223</v>
      </c>
      <c r="B82" t="s">
        <v>224</v>
      </c>
      <c r="C82" s="1" t="s">
        <v>59</v>
      </c>
      <c r="D82" s="1" t="s">
        <v>60</v>
      </c>
      <c r="E82" s="5">
        <f t="shared" ca="1" si="5"/>
        <v>43.647058823529413</v>
      </c>
      <c r="F82">
        <f t="shared" ca="1" si="9"/>
        <v>46</v>
      </c>
      <c r="G82">
        <f t="shared" ca="1" si="8"/>
        <v>56</v>
      </c>
      <c r="H82">
        <f t="shared" ca="1" si="8"/>
        <v>37</v>
      </c>
      <c r="I82">
        <f t="shared" ca="1" si="8"/>
        <v>43</v>
      </c>
      <c r="J82">
        <f t="shared" ca="1" si="8"/>
        <v>41</v>
      </c>
      <c r="K82">
        <f t="shared" ca="1" si="8"/>
        <v>46</v>
      </c>
      <c r="L82">
        <f t="shared" ca="1" si="8"/>
        <v>52</v>
      </c>
      <c r="M82">
        <f t="shared" ca="1" si="8"/>
        <v>35</v>
      </c>
      <c r="N82">
        <f t="shared" ca="1" si="8"/>
        <v>47</v>
      </c>
      <c r="O82">
        <f t="shared" ca="1" si="8"/>
        <v>39</v>
      </c>
      <c r="P82">
        <f t="shared" ca="1" si="8"/>
        <v>44</v>
      </c>
      <c r="Q82">
        <f t="shared" ca="1" si="8"/>
        <v>45</v>
      </c>
      <c r="R82">
        <f t="shared" ref="G82:V98" ca="1" si="11">ROUND(MAX(MIN($W82*_xlfn.NORM.INV(RAND(),50,$E$1),100),0),0)</f>
        <v>50</v>
      </c>
      <c r="S82">
        <f t="shared" ca="1" si="11"/>
        <v>43</v>
      </c>
      <c r="T82">
        <f t="shared" ca="1" si="11"/>
        <v>37</v>
      </c>
      <c r="U82">
        <f t="shared" ca="1" si="11"/>
        <v>38</v>
      </c>
      <c r="V82">
        <f t="shared" ca="1" si="11"/>
        <v>43</v>
      </c>
      <c r="W82">
        <f t="shared" ca="1" si="10"/>
        <v>0.8712667790305777</v>
      </c>
    </row>
    <row r="83" spans="1:23" x14ac:dyDescent="0.3">
      <c r="A83" t="s">
        <v>225</v>
      </c>
      <c r="B83" t="s">
        <v>226</v>
      </c>
      <c r="C83" s="1" t="s">
        <v>6</v>
      </c>
      <c r="D83" s="1" t="s">
        <v>7</v>
      </c>
      <c r="E83" s="5">
        <f t="shared" ca="1" si="5"/>
        <v>63.529411764705884</v>
      </c>
      <c r="F83">
        <f t="shared" ca="1" si="9"/>
        <v>68</v>
      </c>
      <c r="G83">
        <f t="shared" ca="1" si="11"/>
        <v>67</v>
      </c>
      <c r="H83">
        <f t="shared" ca="1" si="11"/>
        <v>62</v>
      </c>
      <c r="I83">
        <f t="shared" ca="1" si="11"/>
        <v>89</v>
      </c>
      <c r="J83">
        <f t="shared" ca="1" si="11"/>
        <v>67</v>
      </c>
      <c r="K83">
        <f t="shared" ca="1" si="11"/>
        <v>64</v>
      </c>
      <c r="L83">
        <f t="shared" ca="1" si="11"/>
        <v>54</v>
      </c>
      <c r="M83">
        <f t="shared" ca="1" si="11"/>
        <v>60</v>
      </c>
      <c r="N83">
        <f t="shared" ca="1" si="11"/>
        <v>55</v>
      </c>
      <c r="O83">
        <f t="shared" ca="1" si="11"/>
        <v>42</v>
      </c>
      <c r="P83">
        <f t="shared" ca="1" si="11"/>
        <v>99</v>
      </c>
      <c r="Q83">
        <f t="shared" ca="1" si="11"/>
        <v>67</v>
      </c>
      <c r="R83">
        <f t="shared" ca="1" si="11"/>
        <v>61</v>
      </c>
      <c r="S83">
        <f t="shared" ca="1" si="11"/>
        <v>57</v>
      </c>
      <c r="T83">
        <f t="shared" ca="1" si="11"/>
        <v>64</v>
      </c>
      <c r="U83">
        <f t="shared" ca="1" si="11"/>
        <v>45</v>
      </c>
      <c r="V83">
        <f t="shared" ca="1" si="11"/>
        <v>59</v>
      </c>
      <c r="W83">
        <f t="shared" ca="1" si="10"/>
        <v>1.2916570481035192</v>
      </c>
    </row>
    <row r="84" spans="1:23" x14ac:dyDescent="0.3">
      <c r="A84" t="s">
        <v>227</v>
      </c>
      <c r="B84" t="s">
        <v>228</v>
      </c>
      <c r="C84" s="1" t="s">
        <v>6</v>
      </c>
      <c r="D84" s="1" t="s">
        <v>118</v>
      </c>
      <c r="E84" s="5">
        <f t="shared" ca="1" si="5"/>
        <v>42.823529411764703</v>
      </c>
      <c r="F84">
        <f t="shared" ca="1" si="9"/>
        <v>60</v>
      </c>
      <c r="G84">
        <f t="shared" ca="1" si="11"/>
        <v>40</v>
      </c>
      <c r="H84">
        <f t="shared" ca="1" si="11"/>
        <v>32</v>
      </c>
      <c r="I84">
        <f t="shared" ca="1" si="11"/>
        <v>33</v>
      </c>
      <c r="J84">
        <f t="shared" ca="1" si="11"/>
        <v>49</v>
      </c>
      <c r="K84">
        <f t="shared" ca="1" si="11"/>
        <v>56</v>
      </c>
      <c r="L84">
        <f t="shared" ca="1" si="11"/>
        <v>52</v>
      </c>
      <c r="M84">
        <f t="shared" ca="1" si="11"/>
        <v>47</v>
      </c>
      <c r="N84">
        <f t="shared" ca="1" si="11"/>
        <v>34</v>
      </c>
      <c r="O84">
        <f t="shared" ca="1" si="11"/>
        <v>46</v>
      </c>
      <c r="P84">
        <f t="shared" ca="1" si="11"/>
        <v>42</v>
      </c>
      <c r="Q84">
        <f t="shared" ca="1" si="11"/>
        <v>42</v>
      </c>
      <c r="R84">
        <f t="shared" ca="1" si="11"/>
        <v>51</v>
      </c>
      <c r="S84">
        <f t="shared" ca="1" si="11"/>
        <v>29</v>
      </c>
      <c r="T84">
        <f t="shared" ca="1" si="11"/>
        <v>22</v>
      </c>
      <c r="U84">
        <f t="shared" ca="1" si="11"/>
        <v>48</v>
      </c>
      <c r="V84">
        <f t="shared" ca="1" si="11"/>
        <v>45</v>
      </c>
      <c r="W84">
        <f t="shared" ca="1" si="10"/>
        <v>0.86837047459784733</v>
      </c>
    </row>
    <row r="85" spans="1:23" x14ac:dyDescent="0.3">
      <c r="A85" t="s">
        <v>229</v>
      </c>
      <c r="B85" t="s">
        <v>230</v>
      </c>
      <c r="C85" s="1" t="s">
        <v>15</v>
      </c>
      <c r="D85" s="1" t="s">
        <v>26</v>
      </c>
      <c r="E85" s="5">
        <f t="shared" ref="E85:E148" ca="1" si="12">AVERAGE(F85:V85)</f>
        <v>34.941176470588232</v>
      </c>
      <c r="F85">
        <f t="shared" ca="1" si="9"/>
        <v>36</v>
      </c>
      <c r="G85">
        <f t="shared" ca="1" si="11"/>
        <v>36</v>
      </c>
      <c r="H85">
        <f t="shared" ca="1" si="11"/>
        <v>53</v>
      </c>
      <c r="I85">
        <f t="shared" ca="1" si="11"/>
        <v>35</v>
      </c>
      <c r="J85">
        <f t="shared" ca="1" si="11"/>
        <v>40</v>
      </c>
      <c r="K85">
        <f t="shared" ca="1" si="11"/>
        <v>37</v>
      </c>
      <c r="L85">
        <f t="shared" ca="1" si="11"/>
        <v>44</v>
      </c>
      <c r="M85">
        <f t="shared" ca="1" si="11"/>
        <v>37</v>
      </c>
      <c r="N85">
        <f t="shared" ca="1" si="11"/>
        <v>28</v>
      </c>
      <c r="O85">
        <f t="shared" ca="1" si="11"/>
        <v>31</v>
      </c>
      <c r="P85">
        <f t="shared" ca="1" si="11"/>
        <v>38</v>
      </c>
      <c r="Q85">
        <f t="shared" ca="1" si="11"/>
        <v>42</v>
      </c>
      <c r="R85">
        <f t="shared" ca="1" si="11"/>
        <v>21</v>
      </c>
      <c r="S85">
        <f t="shared" ca="1" si="11"/>
        <v>27</v>
      </c>
      <c r="T85">
        <f t="shared" ca="1" si="11"/>
        <v>17</v>
      </c>
      <c r="U85">
        <f t="shared" ca="1" si="11"/>
        <v>40</v>
      </c>
      <c r="V85">
        <f t="shared" ca="1" si="11"/>
        <v>32</v>
      </c>
      <c r="W85">
        <f t="shared" ca="1" si="10"/>
        <v>0.70136061250501802</v>
      </c>
    </row>
    <row r="86" spans="1:23" x14ac:dyDescent="0.3">
      <c r="A86" t="s">
        <v>231</v>
      </c>
      <c r="B86" t="s">
        <v>232</v>
      </c>
      <c r="C86" s="1" t="s">
        <v>15</v>
      </c>
      <c r="D86" s="1" t="s">
        <v>74</v>
      </c>
      <c r="E86" s="5">
        <f t="shared" ca="1" si="12"/>
        <v>42.823529411764703</v>
      </c>
      <c r="F86">
        <f t="shared" ca="1" si="9"/>
        <v>28</v>
      </c>
      <c r="G86">
        <f t="shared" ca="1" si="11"/>
        <v>40</v>
      </c>
      <c r="H86">
        <f t="shared" ca="1" si="11"/>
        <v>46</v>
      </c>
      <c r="I86">
        <f t="shared" ca="1" si="11"/>
        <v>39</v>
      </c>
      <c r="J86">
        <f t="shared" ca="1" si="11"/>
        <v>31</v>
      </c>
      <c r="K86">
        <f t="shared" ca="1" si="11"/>
        <v>51</v>
      </c>
      <c r="L86">
        <f t="shared" ca="1" si="11"/>
        <v>52</v>
      </c>
      <c r="M86">
        <f t="shared" ca="1" si="11"/>
        <v>38</v>
      </c>
      <c r="N86">
        <f t="shared" ca="1" si="11"/>
        <v>49</v>
      </c>
      <c r="O86">
        <f t="shared" ca="1" si="11"/>
        <v>40</v>
      </c>
      <c r="P86">
        <f t="shared" ca="1" si="11"/>
        <v>54</v>
      </c>
      <c r="Q86">
        <f t="shared" ca="1" si="11"/>
        <v>56</v>
      </c>
      <c r="R86">
        <f t="shared" ca="1" si="11"/>
        <v>51</v>
      </c>
      <c r="S86">
        <f t="shared" ca="1" si="11"/>
        <v>31</v>
      </c>
      <c r="T86">
        <f t="shared" ca="1" si="11"/>
        <v>41</v>
      </c>
      <c r="U86">
        <f t="shared" ca="1" si="11"/>
        <v>31</v>
      </c>
      <c r="V86">
        <f t="shared" ca="1" si="11"/>
        <v>50</v>
      </c>
      <c r="W86">
        <f t="shared" ca="1" si="10"/>
        <v>0.83194302974924794</v>
      </c>
    </row>
    <row r="87" spans="1:23" x14ac:dyDescent="0.3">
      <c r="A87" t="s">
        <v>233</v>
      </c>
      <c r="B87" t="s">
        <v>234</v>
      </c>
      <c r="C87" s="1" t="s">
        <v>88</v>
      </c>
      <c r="D87" s="1" t="s">
        <v>235</v>
      </c>
      <c r="E87" s="5">
        <f t="shared" ca="1" si="12"/>
        <v>58</v>
      </c>
      <c r="F87">
        <f t="shared" ca="1" si="9"/>
        <v>44</v>
      </c>
      <c r="G87">
        <f t="shared" ca="1" si="11"/>
        <v>49</v>
      </c>
      <c r="H87">
        <f t="shared" ca="1" si="11"/>
        <v>54</v>
      </c>
      <c r="I87">
        <f t="shared" ca="1" si="11"/>
        <v>51</v>
      </c>
      <c r="J87">
        <f t="shared" ca="1" si="11"/>
        <v>53</v>
      </c>
      <c r="K87">
        <f t="shared" ca="1" si="11"/>
        <v>87</v>
      </c>
      <c r="L87">
        <f t="shared" ca="1" si="11"/>
        <v>53</v>
      </c>
      <c r="M87">
        <f t="shared" ca="1" si="11"/>
        <v>60</v>
      </c>
      <c r="N87">
        <f t="shared" ca="1" si="11"/>
        <v>62</v>
      </c>
      <c r="O87">
        <f t="shared" ca="1" si="11"/>
        <v>41</v>
      </c>
      <c r="P87">
        <f t="shared" ca="1" si="11"/>
        <v>58</v>
      </c>
      <c r="Q87">
        <f t="shared" ca="1" si="11"/>
        <v>57</v>
      </c>
      <c r="R87">
        <f t="shared" ca="1" si="11"/>
        <v>66</v>
      </c>
      <c r="S87">
        <f t="shared" ca="1" si="11"/>
        <v>67</v>
      </c>
      <c r="T87">
        <f t="shared" ca="1" si="11"/>
        <v>67</v>
      </c>
      <c r="U87">
        <f t="shared" ca="1" si="11"/>
        <v>42</v>
      </c>
      <c r="V87">
        <f t="shared" ca="1" si="11"/>
        <v>75</v>
      </c>
      <c r="W87">
        <f t="shared" ca="1" si="10"/>
        <v>1.2108402788084303</v>
      </c>
    </row>
    <row r="88" spans="1:23" x14ac:dyDescent="0.3">
      <c r="A88" t="s">
        <v>236</v>
      </c>
      <c r="B88" t="s">
        <v>237</v>
      </c>
      <c r="C88" s="1" t="s">
        <v>2</v>
      </c>
      <c r="D88" s="1" t="s">
        <v>238</v>
      </c>
      <c r="E88" s="5">
        <f t="shared" ca="1" si="12"/>
        <v>34.941176470588232</v>
      </c>
      <c r="F88">
        <f t="shared" ca="1" si="9"/>
        <v>32</v>
      </c>
      <c r="G88">
        <f t="shared" ca="1" si="11"/>
        <v>27</v>
      </c>
      <c r="H88">
        <f t="shared" ca="1" si="11"/>
        <v>23</v>
      </c>
      <c r="I88">
        <f t="shared" ca="1" si="11"/>
        <v>37</v>
      </c>
      <c r="J88">
        <f t="shared" ca="1" si="11"/>
        <v>36</v>
      </c>
      <c r="K88">
        <f t="shared" ca="1" si="11"/>
        <v>31</v>
      </c>
      <c r="L88">
        <f t="shared" ca="1" si="11"/>
        <v>33</v>
      </c>
      <c r="M88">
        <f t="shared" ca="1" si="11"/>
        <v>40</v>
      </c>
      <c r="N88">
        <f t="shared" ca="1" si="11"/>
        <v>52</v>
      </c>
      <c r="O88">
        <f t="shared" ca="1" si="11"/>
        <v>33</v>
      </c>
      <c r="P88">
        <f t="shared" ca="1" si="11"/>
        <v>42</v>
      </c>
      <c r="Q88">
        <f t="shared" ca="1" si="11"/>
        <v>25</v>
      </c>
      <c r="R88">
        <f t="shared" ca="1" si="11"/>
        <v>34</v>
      </c>
      <c r="S88">
        <f t="shared" ca="1" si="11"/>
        <v>40</v>
      </c>
      <c r="T88">
        <f t="shared" ca="1" si="11"/>
        <v>35</v>
      </c>
      <c r="U88">
        <f t="shared" ca="1" si="11"/>
        <v>37</v>
      </c>
      <c r="V88">
        <f t="shared" ca="1" si="11"/>
        <v>37</v>
      </c>
      <c r="W88">
        <f t="shared" ca="1" si="10"/>
        <v>0.73174376296278298</v>
      </c>
    </row>
    <row r="89" spans="1:23" x14ac:dyDescent="0.3">
      <c r="A89" t="s">
        <v>239</v>
      </c>
      <c r="B89" t="s">
        <v>240</v>
      </c>
      <c r="C89" s="1" t="s">
        <v>141</v>
      </c>
      <c r="D89" s="1" t="s">
        <v>142</v>
      </c>
      <c r="E89" s="5">
        <f t="shared" ca="1" si="12"/>
        <v>36.176470588235297</v>
      </c>
      <c r="F89">
        <f t="shared" ca="1" si="9"/>
        <v>35</v>
      </c>
      <c r="G89">
        <f t="shared" ca="1" si="11"/>
        <v>38</v>
      </c>
      <c r="H89">
        <f t="shared" ca="1" si="11"/>
        <v>51</v>
      </c>
      <c r="I89">
        <f t="shared" ca="1" si="11"/>
        <v>29</v>
      </c>
      <c r="J89">
        <f t="shared" ca="1" si="11"/>
        <v>28</v>
      </c>
      <c r="K89">
        <f t="shared" ca="1" si="11"/>
        <v>34</v>
      </c>
      <c r="L89">
        <f t="shared" ca="1" si="11"/>
        <v>42</v>
      </c>
      <c r="M89">
        <f t="shared" ca="1" si="11"/>
        <v>39</v>
      </c>
      <c r="N89">
        <f t="shared" ca="1" si="11"/>
        <v>20</v>
      </c>
      <c r="O89">
        <f t="shared" ca="1" si="11"/>
        <v>39</v>
      </c>
      <c r="P89">
        <f t="shared" ca="1" si="11"/>
        <v>36</v>
      </c>
      <c r="Q89">
        <f t="shared" ca="1" si="11"/>
        <v>29</v>
      </c>
      <c r="R89">
        <f t="shared" ca="1" si="11"/>
        <v>31</v>
      </c>
      <c r="S89">
        <f t="shared" ca="1" si="11"/>
        <v>41</v>
      </c>
      <c r="T89">
        <f t="shared" ca="1" si="11"/>
        <v>47</v>
      </c>
      <c r="U89">
        <f t="shared" ca="1" si="11"/>
        <v>39</v>
      </c>
      <c r="V89">
        <f t="shared" ca="1" si="11"/>
        <v>37</v>
      </c>
      <c r="W89">
        <f t="shared" ca="1" si="10"/>
        <v>0.72177358874599351</v>
      </c>
    </row>
    <row r="90" spans="1:23" x14ac:dyDescent="0.3">
      <c r="A90" t="s">
        <v>241</v>
      </c>
      <c r="B90" t="s">
        <v>242</v>
      </c>
      <c r="C90" s="1" t="s">
        <v>15</v>
      </c>
      <c r="D90" s="1" t="s">
        <v>23</v>
      </c>
      <c r="E90" s="5">
        <f t="shared" ca="1" si="12"/>
        <v>38.529411764705884</v>
      </c>
      <c r="F90">
        <f t="shared" ca="1" si="9"/>
        <v>33</v>
      </c>
      <c r="G90">
        <f t="shared" ca="1" si="11"/>
        <v>43</v>
      </c>
      <c r="H90">
        <f t="shared" ca="1" si="11"/>
        <v>50</v>
      </c>
      <c r="I90">
        <f t="shared" ca="1" si="11"/>
        <v>46</v>
      </c>
      <c r="J90">
        <f t="shared" ca="1" si="11"/>
        <v>30</v>
      </c>
      <c r="K90">
        <f t="shared" ca="1" si="11"/>
        <v>42</v>
      </c>
      <c r="L90">
        <f t="shared" ca="1" si="11"/>
        <v>47</v>
      </c>
      <c r="M90">
        <f t="shared" ca="1" si="11"/>
        <v>35</v>
      </c>
      <c r="N90">
        <f t="shared" ca="1" si="11"/>
        <v>48</v>
      </c>
      <c r="O90">
        <f t="shared" ca="1" si="11"/>
        <v>33</v>
      </c>
      <c r="P90">
        <f t="shared" ca="1" si="11"/>
        <v>20</v>
      </c>
      <c r="Q90">
        <f t="shared" ca="1" si="11"/>
        <v>33</v>
      </c>
      <c r="R90">
        <f t="shared" ca="1" si="11"/>
        <v>43</v>
      </c>
      <c r="S90">
        <f t="shared" ca="1" si="11"/>
        <v>41</v>
      </c>
      <c r="T90">
        <f t="shared" ca="1" si="11"/>
        <v>30</v>
      </c>
      <c r="U90">
        <f t="shared" ca="1" si="11"/>
        <v>25</v>
      </c>
      <c r="V90">
        <f t="shared" ca="1" si="11"/>
        <v>56</v>
      </c>
      <c r="W90">
        <f t="shared" ca="1" si="10"/>
        <v>0.75682026359252286</v>
      </c>
    </row>
    <row r="91" spans="1:23" x14ac:dyDescent="0.3">
      <c r="A91" t="s">
        <v>243</v>
      </c>
      <c r="B91" t="s">
        <v>244</v>
      </c>
      <c r="C91" s="1" t="s">
        <v>88</v>
      </c>
      <c r="D91" s="1" t="s">
        <v>245</v>
      </c>
      <c r="E91" s="5">
        <f t="shared" ca="1" si="12"/>
        <v>39.588235294117645</v>
      </c>
      <c r="F91">
        <f t="shared" ca="1" si="9"/>
        <v>47</v>
      </c>
      <c r="G91">
        <f t="shared" ca="1" si="11"/>
        <v>46</v>
      </c>
      <c r="H91">
        <f t="shared" ca="1" si="11"/>
        <v>40</v>
      </c>
      <c r="I91">
        <f t="shared" ca="1" si="11"/>
        <v>32</v>
      </c>
      <c r="J91">
        <f t="shared" ca="1" si="11"/>
        <v>35</v>
      </c>
      <c r="K91">
        <f t="shared" ca="1" si="11"/>
        <v>50</v>
      </c>
      <c r="L91">
        <f t="shared" ca="1" si="11"/>
        <v>35</v>
      </c>
      <c r="M91">
        <f t="shared" ca="1" si="11"/>
        <v>34</v>
      </c>
      <c r="N91">
        <f t="shared" ca="1" si="11"/>
        <v>34</v>
      </c>
      <c r="O91">
        <f t="shared" ca="1" si="11"/>
        <v>36</v>
      </c>
      <c r="P91">
        <f t="shared" ca="1" si="11"/>
        <v>41</v>
      </c>
      <c r="Q91">
        <f t="shared" ca="1" si="11"/>
        <v>44</v>
      </c>
      <c r="R91">
        <f t="shared" ca="1" si="11"/>
        <v>39</v>
      </c>
      <c r="S91">
        <f t="shared" ca="1" si="11"/>
        <v>39</v>
      </c>
      <c r="T91">
        <f t="shared" ca="1" si="11"/>
        <v>35</v>
      </c>
      <c r="U91">
        <f t="shared" ca="1" si="11"/>
        <v>42</v>
      </c>
      <c r="V91">
        <f t="shared" ca="1" si="11"/>
        <v>44</v>
      </c>
      <c r="W91">
        <f t="shared" ca="1" si="10"/>
        <v>0.76460236636476142</v>
      </c>
    </row>
    <row r="92" spans="1:23" x14ac:dyDescent="0.3">
      <c r="A92" t="s">
        <v>246</v>
      </c>
      <c r="B92" t="s">
        <v>247</v>
      </c>
      <c r="C92" s="1" t="s">
        <v>37</v>
      </c>
      <c r="D92" s="1" t="s">
        <v>105</v>
      </c>
      <c r="E92" s="5">
        <f t="shared" ca="1" si="12"/>
        <v>49.588235294117645</v>
      </c>
      <c r="F92">
        <f t="shared" ca="1" si="9"/>
        <v>38</v>
      </c>
      <c r="G92">
        <f t="shared" ca="1" si="11"/>
        <v>45</v>
      </c>
      <c r="H92">
        <f t="shared" ca="1" si="11"/>
        <v>41</v>
      </c>
      <c r="I92">
        <f t="shared" ca="1" si="11"/>
        <v>69</v>
      </c>
      <c r="J92">
        <f t="shared" ca="1" si="11"/>
        <v>46</v>
      </c>
      <c r="K92">
        <f t="shared" ca="1" si="11"/>
        <v>55</v>
      </c>
      <c r="L92">
        <f t="shared" ca="1" si="11"/>
        <v>60</v>
      </c>
      <c r="M92">
        <f t="shared" ca="1" si="11"/>
        <v>44</v>
      </c>
      <c r="N92">
        <f t="shared" ca="1" si="11"/>
        <v>40</v>
      </c>
      <c r="O92">
        <f t="shared" ca="1" si="11"/>
        <v>51</v>
      </c>
      <c r="P92">
        <f t="shared" ca="1" si="11"/>
        <v>60</v>
      </c>
      <c r="Q92">
        <f t="shared" ca="1" si="11"/>
        <v>48</v>
      </c>
      <c r="R92">
        <f t="shared" ca="1" si="11"/>
        <v>41</v>
      </c>
      <c r="S92">
        <f t="shared" ca="1" si="11"/>
        <v>41</v>
      </c>
      <c r="T92">
        <f t="shared" ca="1" si="11"/>
        <v>45</v>
      </c>
      <c r="U92">
        <f t="shared" ca="1" si="11"/>
        <v>67</v>
      </c>
      <c r="V92">
        <f t="shared" ca="1" si="11"/>
        <v>52</v>
      </c>
      <c r="W92">
        <f t="shared" ca="1" si="10"/>
        <v>0.97479359214764139</v>
      </c>
    </row>
    <row r="93" spans="1:23" x14ac:dyDescent="0.3">
      <c r="A93" t="s">
        <v>248</v>
      </c>
      <c r="B93" t="s">
        <v>249</v>
      </c>
      <c r="C93" s="1" t="s">
        <v>29</v>
      </c>
      <c r="D93" s="1" t="s">
        <v>250</v>
      </c>
      <c r="E93" s="5">
        <f t="shared" ca="1" si="12"/>
        <v>42.588235294117645</v>
      </c>
      <c r="F93">
        <f t="shared" ca="1" si="9"/>
        <v>54</v>
      </c>
      <c r="G93">
        <f t="shared" ca="1" si="11"/>
        <v>41</v>
      </c>
      <c r="H93">
        <f t="shared" ca="1" si="11"/>
        <v>50</v>
      </c>
      <c r="I93">
        <f t="shared" ca="1" si="11"/>
        <v>64</v>
      </c>
      <c r="J93">
        <f t="shared" ca="1" si="11"/>
        <v>37</v>
      </c>
      <c r="K93">
        <f t="shared" ca="1" si="11"/>
        <v>48</v>
      </c>
      <c r="L93">
        <f t="shared" ca="1" si="11"/>
        <v>43</v>
      </c>
      <c r="M93">
        <f t="shared" ca="1" si="11"/>
        <v>47</v>
      </c>
      <c r="N93">
        <f t="shared" ca="1" si="11"/>
        <v>48</v>
      </c>
      <c r="O93">
        <f t="shared" ca="1" si="11"/>
        <v>30</v>
      </c>
      <c r="P93">
        <f t="shared" ca="1" si="11"/>
        <v>35</v>
      </c>
      <c r="Q93">
        <f t="shared" ca="1" si="11"/>
        <v>43</v>
      </c>
      <c r="R93">
        <f t="shared" ca="1" si="11"/>
        <v>39</v>
      </c>
      <c r="S93">
        <f t="shared" ca="1" si="11"/>
        <v>41</v>
      </c>
      <c r="T93">
        <f t="shared" ca="1" si="11"/>
        <v>35</v>
      </c>
      <c r="U93">
        <f t="shared" ca="1" si="11"/>
        <v>35</v>
      </c>
      <c r="V93">
        <f t="shared" ca="1" si="11"/>
        <v>34</v>
      </c>
      <c r="W93">
        <f t="shared" ca="1" si="10"/>
        <v>0.84566970895242344</v>
      </c>
    </row>
    <row r="94" spans="1:23" x14ac:dyDescent="0.3">
      <c r="A94" t="s">
        <v>251</v>
      </c>
      <c r="B94" t="s">
        <v>252</v>
      </c>
      <c r="C94" s="1" t="s">
        <v>6</v>
      </c>
      <c r="D94" s="1" t="s">
        <v>118</v>
      </c>
      <c r="E94" s="5">
        <f t="shared" ca="1" si="12"/>
        <v>49.823529411764703</v>
      </c>
      <c r="F94">
        <f t="shared" ca="1" si="9"/>
        <v>40</v>
      </c>
      <c r="G94">
        <f t="shared" ca="1" si="11"/>
        <v>45</v>
      </c>
      <c r="H94">
        <f t="shared" ca="1" si="11"/>
        <v>39</v>
      </c>
      <c r="I94">
        <f t="shared" ca="1" si="11"/>
        <v>58</v>
      </c>
      <c r="J94">
        <f t="shared" ca="1" si="11"/>
        <v>66</v>
      </c>
      <c r="K94">
        <f t="shared" ca="1" si="11"/>
        <v>52</v>
      </c>
      <c r="L94">
        <f t="shared" ca="1" si="11"/>
        <v>45</v>
      </c>
      <c r="M94">
        <f t="shared" ca="1" si="11"/>
        <v>52</v>
      </c>
      <c r="N94">
        <f t="shared" ca="1" si="11"/>
        <v>44</v>
      </c>
      <c r="O94">
        <f t="shared" ca="1" si="11"/>
        <v>51</v>
      </c>
      <c r="P94">
        <f t="shared" ca="1" si="11"/>
        <v>46</v>
      </c>
      <c r="Q94">
        <f t="shared" ca="1" si="11"/>
        <v>47</v>
      </c>
      <c r="R94">
        <f t="shared" ca="1" si="11"/>
        <v>46</v>
      </c>
      <c r="S94">
        <f t="shared" ca="1" si="11"/>
        <v>58</v>
      </c>
      <c r="T94">
        <f t="shared" ca="1" si="11"/>
        <v>60</v>
      </c>
      <c r="U94">
        <f t="shared" ca="1" si="11"/>
        <v>47</v>
      </c>
      <c r="V94">
        <f t="shared" ca="1" si="11"/>
        <v>51</v>
      </c>
      <c r="W94">
        <f t="shared" ca="1" si="10"/>
        <v>0.98270646347908386</v>
      </c>
    </row>
    <row r="95" spans="1:23" x14ac:dyDescent="0.3">
      <c r="A95" t="s">
        <v>253</v>
      </c>
      <c r="B95" t="s">
        <v>254</v>
      </c>
      <c r="C95" s="1" t="s">
        <v>29</v>
      </c>
      <c r="D95" s="1" t="s">
        <v>181</v>
      </c>
      <c r="E95" s="5">
        <f t="shared" ca="1" si="12"/>
        <v>56.058823529411768</v>
      </c>
      <c r="F95">
        <f t="shared" ca="1" si="9"/>
        <v>45</v>
      </c>
      <c r="G95">
        <f t="shared" ca="1" si="11"/>
        <v>69</v>
      </c>
      <c r="H95">
        <f t="shared" ca="1" si="11"/>
        <v>73</v>
      </c>
      <c r="I95">
        <f t="shared" ca="1" si="11"/>
        <v>57</v>
      </c>
      <c r="J95">
        <f t="shared" ca="1" si="11"/>
        <v>46</v>
      </c>
      <c r="K95">
        <f t="shared" ca="1" si="11"/>
        <v>73</v>
      </c>
      <c r="L95">
        <f t="shared" ca="1" si="11"/>
        <v>50</v>
      </c>
      <c r="M95">
        <f t="shared" ca="1" si="11"/>
        <v>62</v>
      </c>
      <c r="N95">
        <f t="shared" ca="1" si="11"/>
        <v>48</v>
      </c>
      <c r="O95">
        <f t="shared" ca="1" si="11"/>
        <v>46</v>
      </c>
      <c r="P95">
        <f t="shared" ca="1" si="11"/>
        <v>35</v>
      </c>
      <c r="Q95">
        <f t="shared" ca="1" si="11"/>
        <v>57</v>
      </c>
      <c r="R95">
        <f t="shared" ca="1" si="11"/>
        <v>51</v>
      </c>
      <c r="S95">
        <f t="shared" ca="1" si="11"/>
        <v>76</v>
      </c>
      <c r="T95">
        <f t="shared" ca="1" si="11"/>
        <v>54</v>
      </c>
      <c r="U95">
        <f t="shared" ca="1" si="11"/>
        <v>61</v>
      </c>
      <c r="V95">
        <f t="shared" ca="1" si="11"/>
        <v>50</v>
      </c>
      <c r="W95">
        <f t="shared" ca="1" si="10"/>
        <v>1.1666607567037826</v>
      </c>
    </row>
    <row r="96" spans="1:23" x14ac:dyDescent="0.3">
      <c r="A96" t="s">
        <v>255</v>
      </c>
      <c r="B96" t="s">
        <v>256</v>
      </c>
      <c r="C96" s="1" t="s">
        <v>29</v>
      </c>
      <c r="D96" s="1" t="s">
        <v>257</v>
      </c>
      <c r="E96" s="5">
        <f t="shared" ca="1" si="12"/>
        <v>48.176470588235297</v>
      </c>
      <c r="F96">
        <f t="shared" ca="1" si="9"/>
        <v>62</v>
      </c>
      <c r="G96">
        <f t="shared" ca="1" si="11"/>
        <v>38</v>
      </c>
      <c r="H96">
        <f t="shared" ca="1" si="11"/>
        <v>31</v>
      </c>
      <c r="I96">
        <f t="shared" ca="1" si="11"/>
        <v>47</v>
      </c>
      <c r="J96">
        <f t="shared" ca="1" si="11"/>
        <v>40</v>
      </c>
      <c r="K96">
        <f t="shared" ca="1" si="11"/>
        <v>42</v>
      </c>
      <c r="L96">
        <f t="shared" ca="1" si="11"/>
        <v>53</v>
      </c>
      <c r="M96">
        <f t="shared" ca="1" si="11"/>
        <v>53</v>
      </c>
      <c r="N96">
        <f t="shared" ca="1" si="11"/>
        <v>55</v>
      </c>
      <c r="O96">
        <f t="shared" ca="1" si="11"/>
        <v>52</v>
      </c>
      <c r="P96">
        <f t="shared" ca="1" si="11"/>
        <v>52</v>
      </c>
      <c r="Q96">
        <f t="shared" ca="1" si="11"/>
        <v>42</v>
      </c>
      <c r="R96">
        <f t="shared" ca="1" si="11"/>
        <v>36</v>
      </c>
      <c r="S96">
        <f t="shared" ca="1" si="11"/>
        <v>52</v>
      </c>
      <c r="T96">
        <f t="shared" ca="1" si="11"/>
        <v>74</v>
      </c>
      <c r="U96">
        <f t="shared" ca="1" si="11"/>
        <v>49</v>
      </c>
      <c r="V96">
        <f t="shared" ca="1" si="11"/>
        <v>41</v>
      </c>
      <c r="W96">
        <f t="shared" ca="1" si="10"/>
        <v>0.97058667813678623</v>
      </c>
    </row>
    <row r="97" spans="1:23" x14ac:dyDescent="0.3">
      <c r="A97" t="s">
        <v>258</v>
      </c>
      <c r="B97" t="s">
        <v>259</v>
      </c>
      <c r="C97" s="1" t="s">
        <v>2</v>
      </c>
      <c r="D97" s="1" t="s">
        <v>260</v>
      </c>
      <c r="E97" s="5">
        <f t="shared" ca="1" si="12"/>
        <v>43.705882352941174</v>
      </c>
      <c r="F97">
        <f t="shared" ca="1" si="9"/>
        <v>39</v>
      </c>
      <c r="G97">
        <f t="shared" ca="1" si="11"/>
        <v>35</v>
      </c>
      <c r="H97">
        <f t="shared" ca="1" si="11"/>
        <v>31</v>
      </c>
      <c r="I97">
        <f t="shared" ca="1" si="11"/>
        <v>52</v>
      </c>
      <c r="J97">
        <f t="shared" ca="1" si="11"/>
        <v>43</v>
      </c>
      <c r="K97">
        <f t="shared" ca="1" si="11"/>
        <v>56</v>
      </c>
      <c r="L97">
        <f t="shared" ca="1" si="11"/>
        <v>54</v>
      </c>
      <c r="M97">
        <f t="shared" ca="1" si="11"/>
        <v>56</v>
      </c>
      <c r="N97">
        <f t="shared" ca="1" si="11"/>
        <v>31</v>
      </c>
      <c r="O97">
        <f t="shared" ca="1" si="11"/>
        <v>47</v>
      </c>
      <c r="P97">
        <f t="shared" ca="1" si="11"/>
        <v>29</v>
      </c>
      <c r="Q97">
        <f t="shared" ca="1" si="11"/>
        <v>43</v>
      </c>
      <c r="R97">
        <f t="shared" ca="1" si="11"/>
        <v>37</v>
      </c>
      <c r="S97">
        <f t="shared" ca="1" si="11"/>
        <v>52</v>
      </c>
      <c r="T97">
        <f t="shared" ca="1" si="11"/>
        <v>46</v>
      </c>
      <c r="U97">
        <f t="shared" ca="1" si="11"/>
        <v>40</v>
      </c>
      <c r="V97">
        <f t="shared" ca="1" si="11"/>
        <v>52</v>
      </c>
      <c r="W97">
        <f t="shared" ca="1" si="10"/>
        <v>0.8764665550395998</v>
      </c>
    </row>
    <row r="98" spans="1:23" x14ac:dyDescent="0.3">
      <c r="A98" t="s">
        <v>261</v>
      </c>
      <c r="B98" t="s">
        <v>262</v>
      </c>
      <c r="C98" s="1" t="s">
        <v>37</v>
      </c>
      <c r="D98" s="1" t="s">
        <v>263</v>
      </c>
      <c r="E98" s="5">
        <f t="shared" ca="1" si="12"/>
        <v>46.705882352941174</v>
      </c>
      <c r="F98">
        <f t="shared" ca="1" si="9"/>
        <v>51</v>
      </c>
      <c r="G98">
        <f t="shared" ca="1" si="11"/>
        <v>50</v>
      </c>
      <c r="H98">
        <f t="shared" ca="1" si="11"/>
        <v>46</v>
      </c>
      <c r="I98">
        <f t="shared" ca="1" si="11"/>
        <v>73</v>
      </c>
      <c r="J98">
        <f t="shared" ca="1" si="11"/>
        <v>43</v>
      </c>
      <c r="K98">
        <f t="shared" ca="1" si="11"/>
        <v>57</v>
      </c>
      <c r="L98">
        <f t="shared" ca="1" si="11"/>
        <v>40</v>
      </c>
      <c r="M98">
        <f t="shared" ca="1" si="11"/>
        <v>35</v>
      </c>
      <c r="N98">
        <f t="shared" ca="1" si="11"/>
        <v>28</v>
      </c>
      <c r="O98">
        <f t="shared" ca="1" si="11"/>
        <v>47</v>
      </c>
      <c r="P98">
        <f t="shared" ca="1" si="11"/>
        <v>52</v>
      </c>
      <c r="Q98">
        <f t="shared" ref="G98:V114" ca="1" si="13">ROUND(MAX(MIN($W98*_xlfn.NORM.INV(RAND(),50,$E$1),100),0),0)</f>
        <v>46</v>
      </c>
      <c r="R98">
        <f t="shared" ca="1" si="13"/>
        <v>37</v>
      </c>
      <c r="S98">
        <f t="shared" ca="1" si="13"/>
        <v>50</v>
      </c>
      <c r="T98">
        <f t="shared" ca="1" si="13"/>
        <v>55</v>
      </c>
      <c r="U98">
        <f t="shared" ca="1" si="13"/>
        <v>44</v>
      </c>
      <c r="V98">
        <f t="shared" ca="1" si="13"/>
        <v>40</v>
      </c>
      <c r="W98">
        <f t="shared" ca="1" si="10"/>
        <v>0.93349398205997813</v>
      </c>
    </row>
    <row r="99" spans="1:23" x14ac:dyDescent="0.3">
      <c r="A99" t="s">
        <v>264</v>
      </c>
      <c r="B99" t="s">
        <v>265</v>
      </c>
      <c r="C99" s="1" t="s">
        <v>59</v>
      </c>
      <c r="D99" s="1" t="s">
        <v>266</v>
      </c>
      <c r="E99" s="5">
        <f t="shared" ca="1" si="12"/>
        <v>53.294117647058826</v>
      </c>
      <c r="F99">
        <f t="shared" ca="1" si="9"/>
        <v>41</v>
      </c>
      <c r="G99">
        <f t="shared" ca="1" si="13"/>
        <v>59</v>
      </c>
      <c r="H99">
        <f t="shared" ca="1" si="13"/>
        <v>39</v>
      </c>
      <c r="I99">
        <f t="shared" ca="1" si="13"/>
        <v>64</v>
      </c>
      <c r="J99">
        <f t="shared" ca="1" si="13"/>
        <v>47</v>
      </c>
      <c r="K99">
        <f t="shared" ca="1" si="13"/>
        <v>59</v>
      </c>
      <c r="L99">
        <f t="shared" ca="1" si="13"/>
        <v>62</v>
      </c>
      <c r="M99">
        <f t="shared" ca="1" si="13"/>
        <v>55</v>
      </c>
      <c r="N99">
        <f t="shared" ca="1" si="13"/>
        <v>44</v>
      </c>
      <c r="O99">
        <f t="shared" ca="1" si="13"/>
        <v>65</v>
      </c>
      <c r="P99">
        <f t="shared" ca="1" si="13"/>
        <v>53</v>
      </c>
      <c r="Q99">
        <f t="shared" ca="1" si="13"/>
        <v>52</v>
      </c>
      <c r="R99">
        <f t="shared" ca="1" si="13"/>
        <v>54</v>
      </c>
      <c r="S99">
        <f t="shared" ca="1" si="13"/>
        <v>64</v>
      </c>
      <c r="T99">
        <f t="shared" ca="1" si="13"/>
        <v>53</v>
      </c>
      <c r="U99">
        <f t="shared" ca="1" si="13"/>
        <v>54</v>
      </c>
      <c r="V99">
        <f t="shared" ca="1" si="13"/>
        <v>41</v>
      </c>
      <c r="W99">
        <f t="shared" ca="1" si="10"/>
        <v>1.1282088804208767</v>
      </c>
    </row>
    <row r="100" spans="1:23" x14ac:dyDescent="0.3">
      <c r="A100" t="s">
        <v>267</v>
      </c>
      <c r="B100" t="s">
        <v>268</v>
      </c>
      <c r="C100" s="1" t="s">
        <v>19</v>
      </c>
      <c r="D100" s="1" t="s">
        <v>269</v>
      </c>
      <c r="E100" s="5">
        <f t="shared" ca="1" si="12"/>
        <v>36.823529411764703</v>
      </c>
      <c r="F100">
        <f t="shared" ca="1" si="9"/>
        <v>28</v>
      </c>
      <c r="G100">
        <f t="shared" ca="1" si="13"/>
        <v>33</v>
      </c>
      <c r="H100">
        <f t="shared" ca="1" si="13"/>
        <v>41</v>
      </c>
      <c r="I100">
        <f t="shared" ca="1" si="13"/>
        <v>35</v>
      </c>
      <c r="J100">
        <f t="shared" ca="1" si="13"/>
        <v>33</v>
      </c>
      <c r="K100">
        <f t="shared" ca="1" si="13"/>
        <v>35</v>
      </c>
      <c r="L100">
        <f t="shared" ca="1" si="13"/>
        <v>41</v>
      </c>
      <c r="M100">
        <f t="shared" ca="1" si="13"/>
        <v>45</v>
      </c>
      <c r="N100">
        <f t="shared" ca="1" si="13"/>
        <v>35</v>
      </c>
      <c r="O100">
        <f t="shared" ca="1" si="13"/>
        <v>40</v>
      </c>
      <c r="P100">
        <f t="shared" ca="1" si="13"/>
        <v>34</v>
      </c>
      <c r="Q100">
        <f t="shared" ca="1" si="13"/>
        <v>37</v>
      </c>
      <c r="R100">
        <f t="shared" ca="1" si="13"/>
        <v>40</v>
      </c>
      <c r="S100">
        <f t="shared" ca="1" si="13"/>
        <v>36</v>
      </c>
      <c r="T100">
        <f t="shared" ca="1" si="13"/>
        <v>29</v>
      </c>
      <c r="U100">
        <f t="shared" ca="1" si="13"/>
        <v>38</v>
      </c>
      <c r="V100">
        <f t="shared" ca="1" si="13"/>
        <v>46</v>
      </c>
      <c r="W100">
        <f t="shared" ca="1" si="10"/>
        <v>0.75459459588225286</v>
      </c>
    </row>
    <row r="101" spans="1:23" x14ac:dyDescent="0.3">
      <c r="A101" t="s">
        <v>270</v>
      </c>
      <c r="B101" t="s">
        <v>270</v>
      </c>
      <c r="C101" s="1" t="s">
        <v>15</v>
      </c>
      <c r="D101" s="1" t="s">
        <v>271</v>
      </c>
      <c r="E101" s="5">
        <f t="shared" ca="1" si="12"/>
        <v>65.470588235294116</v>
      </c>
      <c r="F101">
        <f t="shared" ca="1" si="9"/>
        <v>47</v>
      </c>
      <c r="G101">
        <f t="shared" ca="1" si="13"/>
        <v>76</v>
      </c>
      <c r="H101">
        <f t="shared" ca="1" si="13"/>
        <v>61</v>
      </c>
      <c r="I101">
        <f t="shared" ca="1" si="13"/>
        <v>57</v>
      </c>
      <c r="J101">
        <f t="shared" ca="1" si="13"/>
        <v>62</v>
      </c>
      <c r="K101">
        <f t="shared" ca="1" si="13"/>
        <v>59</v>
      </c>
      <c r="L101">
        <f t="shared" ca="1" si="13"/>
        <v>72</v>
      </c>
      <c r="M101">
        <f t="shared" ca="1" si="13"/>
        <v>66</v>
      </c>
      <c r="N101">
        <f t="shared" ca="1" si="13"/>
        <v>76</v>
      </c>
      <c r="O101">
        <f t="shared" ca="1" si="13"/>
        <v>52</v>
      </c>
      <c r="P101">
        <f t="shared" ca="1" si="13"/>
        <v>80</v>
      </c>
      <c r="Q101">
        <f t="shared" ca="1" si="13"/>
        <v>91</v>
      </c>
      <c r="R101">
        <f t="shared" ca="1" si="13"/>
        <v>79</v>
      </c>
      <c r="S101">
        <f t="shared" ca="1" si="13"/>
        <v>59</v>
      </c>
      <c r="T101">
        <f t="shared" ca="1" si="13"/>
        <v>47</v>
      </c>
      <c r="U101">
        <f t="shared" ca="1" si="13"/>
        <v>53</v>
      </c>
      <c r="V101">
        <f t="shared" ca="1" si="13"/>
        <v>76</v>
      </c>
      <c r="W101">
        <f t="shared" ca="1" si="10"/>
        <v>1.2985596520458338</v>
      </c>
    </row>
    <row r="102" spans="1:23" x14ac:dyDescent="0.3">
      <c r="A102" t="s">
        <v>272</v>
      </c>
      <c r="B102" t="s">
        <v>273</v>
      </c>
      <c r="C102" s="1" t="s">
        <v>46</v>
      </c>
      <c r="D102" s="1" t="s">
        <v>56</v>
      </c>
      <c r="E102" s="5">
        <f t="shared" ca="1" si="12"/>
        <v>31.235294117647058</v>
      </c>
      <c r="F102">
        <f t="shared" ca="1" si="9"/>
        <v>23</v>
      </c>
      <c r="G102">
        <f t="shared" ca="1" si="13"/>
        <v>28</v>
      </c>
      <c r="H102">
        <f t="shared" ca="1" si="13"/>
        <v>41</v>
      </c>
      <c r="I102">
        <f t="shared" ca="1" si="13"/>
        <v>37</v>
      </c>
      <c r="J102">
        <f t="shared" ca="1" si="13"/>
        <v>31</v>
      </c>
      <c r="K102">
        <f t="shared" ca="1" si="13"/>
        <v>41</v>
      </c>
      <c r="L102">
        <f t="shared" ca="1" si="13"/>
        <v>36</v>
      </c>
      <c r="M102">
        <f t="shared" ca="1" si="13"/>
        <v>26</v>
      </c>
      <c r="N102">
        <f t="shared" ca="1" si="13"/>
        <v>39</v>
      </c>
      <c r="O102">
        <f t="shared" ca="1" si="13"/>
        <v>38</v>
      </c>
      <c r="P102">
        <f t="shared" ca="1" si="13"/>
        <v>14</v>
      </c>
      <c r="Q102">
        <f t="shared" ca="1" si="13"/>
        <v>19</v>
      </c>
      <c r="R102">
        <f t="shared" ca="1" si="13"/>
        <v>35</v>
      </c>
      <c r="S102">
        <f t="shared" ca="1" si="13"/>
        <v>34</v>
      </c>
      <c r="T102">
        <f t="shared" ca="1" si="13"/>
        <v>26</v>
      </c>
      <c r="U102">
        <f t="shared" ca="1" si="13"/>
        <v>33</v>
      </c>
      <c r="V102">
        <f t="shared" ca="1" si="13"/>
        <v>30</v>
      </c>
      <c r="W102">
        <f t="shared" ca="1" si="10"/>
        <v>0.70128271014033028</v>
      </c>
    </row>
    <row r="103" spans="1:23" x14ac:dyDescent="0.3">
      <c r="A103" t="s">
        <v>274</v>
      </c>
      <c r="B103" t="s">
        <v>275</v>
      </c>
      <c r="C103" s="1" t="s">
        <v>6</v>
      </c>
      <c r="D103" s="1" t="s">
        <v>63</v>
      </c>
      <c r="E103" s="5">
        <f t="shared" ca="1" si="12"/>
        <v>48.764705882352942</v>
      </c>
      <c r="F103">
        <f t="shared" ca="1" si="9"/>
        <v>45</v>
      </c>
      <c r="G103">
        <f t="shared" ca="1" si="13"/>
        <v>64</v>
      </c>
      <c r="H103">
        <f t="shared" ca="1" si="13"/>
        <v>58</v>
      </c>
      <c r="I103">
        <f t="shared" ca="1" si="13"/>
        <v>40</v>
      </c>
      <c r="J103">
        <f t="shared" ca="1" si="13"/>
        <v>42</v>
      </c>
      <c r="K103">
        <f t="shared" ca="1" si="13"/>
        <v>43</v>
      </c>
      <c r="L103">
        <f t="shared" ca="1" si="13"/>
        <v>55</v>
      </c>
      <c r="M103">
        <f t="shared" ca="1" si="13"/>
        <v>47</v>
      </c>
      <c r="N103">
        <f t="shared" ca="1" si="13"/>
        <v>48</v>
      </c>
      <c r="O103">
        <f t="shared" ca="1" si="13"/>
        <v>47</v>
      </c>
      <c r="P103">
        <f t="shared" ca="1" si="13"/>
        <v>39</v>
      </c>
      <c r="Q103">
        <f t="shared" ca="1" si="13"/>
        <v>37</v>
      </c>
      <c r="R103">
        <f t="shared" ca="1" si="13"/>
        <v>56</v>
      </c>
      <c r="S103">
        <f t="shared" ca="1" si="13"/>
        <v>49</v>
      </c>
      <c r="T103">
        <f t="shared" ca="1" si="13"/>
        <v>71</v>
      </c>
      <c r="U103">
        <f t="shared" ca="1" si="13"/>
        <v>35</v>
      </c>
      <c r="V103">
        <f t="shared" ca="1" si="13"/>
        <v>53</v>
      </c>
      <c r="W103">
        <f t="shared" ca="1" si="10"/>
        <v>0.95049410776941645</v>
      </c>
    </row>
    <row r="104" spans="1:23" x14ac:dyDescent="0.3">
      <c r="A104" t="s">
        <v>276</v>
      </c>
      <c r="B104" t="s">
        <v>277</v>
      </c>
      <c r="C104" s="1" t="s">
        <v>6</v>
      </c>
      <c r="D104" s="1" t="s">
        <v>133</v>
      </c>
      <c r="E104" s="5">
        <f t="shared" ca="1" si="12"/>
        <v>38.647058823529413</v>
      </c>
      <c r="F104">
        <f t="shared" ca="1" si="9"/>
        <v>49</v>
      </c>
      <c r="G104">
        <f t="shared" ca="1" si="13"/>
        <v>49</v>
      </c>
      <c r="H104">
        <f t="shared" ca="1" si="13"/>
        <v>34</v>
      </c>
      <c r="I104">
        <f t="shared" ca="1" si="13"/>
        <v>46</v>
      </c>
      <c r="J104">
        <f t="shared" ca="1" si="13"/>
        <v>32</v>
      </c>
      <c r="K104">
        <f t="shared" ca="1" si="13"/>
        <v>30</v>
      </c>
      <c r="L104">
        <f t="shared" ca="1" si="13"/>
        <v>41</v>
      </c>
      <c r="M104">
        <f t="shared" ca="1" si="13"/>
        <v>34</v>
      </c>
      <c r="N104">
        <f t="shared" ca="1" si="13"/>
        <v>37</v>
      </c>
      <c r="O104">
        <f t="shared" ca="1" si="13"/>
        <v>41</v>
      </c>
      <c r="P104">
        <f t="shared" ca="1" si="13"/>
        <v>31</v>
      </c>
      <c r="Q104">
        <f t="shared" ca="1" si="13"/>
        <v>39</v>
      </c>
      <c r="R104">
        <f t="shared" ca="1" si="13"/>
        <v>36</v>
      </c>
      <c r="S104">
        <f t="shared" ca="1" si="13"/>
        <v>37</v>
      </c>
      <c r="T104">
        <f t="shared" ca="1" si="13"/>
        <v>47</v>
      </c>
      <c r="U104">
        <f t="shared" ca="1" si="13"/>
        <v>46</v>
      </c>
      <c r="V104">
        <f t="shared" ca="1" si="13"/>
        <v>28</v>
      </c>
      <c r="W104">
        <f t="shared" ca="1" si="10"/>
        <v>0.78449633443744038</v>
      </c>
    </row>
    <row r="105" spans="1:23" x14ac:dyDescent="0.3">
      <c r="A105" t="s">
        <v>278</v>
      </c>
      <c r="B105" t="s">
        <v>279</v>
      </c>
      <c r="C105" s="1" t="s">
        <v>33</v>
      </c>
      <c r="D105" s="1" t="s">
        <v>98</v>
      </c>
      <c r="E105" s="5">
        <f t="shared" ca="1" si="12"/>
        <v>54.235294117647058</v>
      </c>
      <c r="F105">
        <f t="shared" ca="1" si="9"/>
        <v>52</v>
      </c>
      <c r="G105">
        <f t="shared" ca="1" si="13"/>
        <v>61</v>
      </c>
      <c r="H105">
        <f t="shared" ca="1" si="13"/>
        <v>64</v>
      </c>
      <c r="I105">
        <f t="shared" ca="1" si="13"/>
        <v>43</v>
      </c>
      <c r="J105">
        <f t="shared" ca="1" si="13"/>
        <v>49</v>
      </c>
      <c r="K105">
        <f t="shared" ca="1" si="13"/>
        <v>46</v>
      </c>
      <c r="L105">
        <f t="shared" ca="1" si="13"/>
        <v>34</v>
      </c>
      <c r="M105">
        <f t="shared" ca="1" si="13"/>
        <v>41</v>
      </c>
      <c r="N105">
        <f t="shared" ca="1" si="13"/>
        <v>48</v>
      </c>
      <c r="O105">
        <f t="shared" ca="1" si="13"/>
        <v>73</v>
      </c>
      <c r="P105">
        <f t="shared" ca="1" si="13"/>
        <v>63</v>
      </c>
      <c r="Q105">
        <f t="shared" ca="1" si="13"/>
        <v>79</v>
      </c>
      <c r="R105">
        <f t="shared" ca="1" si="13"/>
        <v>62</v>
      </c>
      <c r="S105">
        <f t="shared" ca="1" si="13"/>
        <v>53</v>
      </c>
      <c r="T105">
        <f t="shared" ca="1" si="13"/>
        <v>56</v>
      </c>
      <c r="U105">
        <f t="shared" ca="1" si="13"/>
        <v>50</v>
      </c>
      <c r="V105">
        <f t="shared" ca="1" si="13"/>
        <v>48</v>
      </c>
      <c r="W105">
        <f t="shared" ca="1" si="10"/>
        <v>1.1043910127579779</v>
      </c>
    </row>
    <row r="106" spans="1:23" x14ac:dyDescent="0.3">
      <c r="A106" t="s">
        <v>280</v>
      </c>
      <c r="B106" t="s">
        <v>281</v>
      </c>
      <c r="C106" s="1" t="s">
        <v>19</v>
      </c>
      <c r="D106" s="1" t="s">
        <v>174</v>
      </c>
      <c r="E106" s="5">
        <f t="shared" ca="1" si="12"/>
        <v>42.176470588235297</v>
      </c>
      <c r="F106">
        <f t="shared" ca="1" si="9"/>
        <v>41</v>
      </c>
      <c r="G106">
        <f t="shared" ca="1" si="13"/>
        <v>61</v>
      </c>
      <c r="H106">
        <f t="shared" ca="1" si="13"/>
        <v>36</v>
      </c>
      <c r="I106">
        <f t="shared" ca="1" si="13"/>
        <v>34</v>
      </c>
      <c r="J106">
        <f t="shared" ca="1" si="13"/>
        <v>31</v>
      </c>
      <c r="K106">
        <f t="shared" ca="1" si="13"/>
        <v>53</v>
      </c>
      <c r="L106">
        <f t="shared" ca="1" si="13"/>
        <v>41</v>
      </c>
      <c r="M106">
        <f t="shared" ca="1" si="13"/>
        <v>25</v>
      </c>
      <c r="N106">
        <f t="shared" ca="1" si="13"/>
        <v>61</v>
      </c>
      <c r="O106">
        <f t="shared" ca="1" si="13"/>
        <v>47</v>
      </c>
      <c r="P106">
        <f t="shared" ca="1" si="13"/>
        <v>36</v>
      </c>
      <c r="Q106">
        <f t="shared" ca="1" si="13"/>
        <v>48</v>
      </c>
      <c r="R106">
        <f t="shared" ca="1" si="13"/>
        <v>54</v>
      </c>
      <c r="S106">
        <f t="shared" ca="1" si="13"/>
        <v>40</v>
      </c>
      <c r="T106">
        <f t="shared" ca="1" si="13"/>
        <v>45</v>
      </c>
      <c r="U106">
        <f t="shared" ca="1" si="13"/>
        <v>36</v>
      </c>
      <c r="V106">
        <f t="shared" ca="1" si="13"/>
        <v>28</v>
      </c>
      <c r="W106">
        <f t="shared" ca="1" si="10"/>
        <v>0.86835937367951088</v>
      </c>
    </row>
    <row r="107" spans="1:23" x14ac:dyDescent="0.3">
      <c r="A107" t="s">
        <v>282</v>
      </c>
      <c r="B107" t="s">
        <v>283</v>
      </c>
      <c r="C107" s="1" t="s">
        <v>6</v>
      </c>
      <c r="D107" s="1" t="s">
        <v>284</v>
      </c>
      <c r="E107" s="5">
        <f t="shared" ca="1" si="12"/>
        <v>40.117647058823529</v>
      </c>
      <c r="F107">
        <f t="shared" ca="1" si="9"/>
        <v>34</v>
      </c>
      <c r="G107">
        <f t="shared" ca="1" si="13"/>
        <v>37</v>
      </c>
      <c r="H107">
        <f t="shared" ca="1" si="13"/>
        <v>50</v>
      </c>
      <c r="I107">
        <f t="shared" ca="1" si="13"/>
        <v>53</v>
      </c>
      <c r="J107">
        <f t="shared" ca="1" si="13"/>
        <v>24</v>
      </c>
      <c r="K107">
        <f t="shared" ca="1" si="13"/>
        <v>49</v>
      </c>
      <c r="L107">
        <f t="shared" ca="1" si="13"/>
        <v>36</v>
      </c>
      <c r="M107">
        <f t="shared" ca="1" si="13"/>
        <v>47</v>
      </c>
      <c r="N107">
        <f t="shared" ca="1" si="13"/>
        <v>47</v>
      </c>
      <c r="O107">
        <f t="shared" ca="1" si="13"/>
        <v>21</v>
      </c>
      <c r="P107">
        <f t="shared" ca="1" si="13"/>
        <v>41</v>
      </c>
      <c r="Q107">
        <f t="shared" ca="1" si="13"/>
        <v>44</v>
      </c>
      <c r="R107">
        <f t="shared" ca="1" si="13"/>
        <v>34</v>
      </c>
      <c r="S107">
        <f t="shared" ca="1" si="13"/>
        <v>45</v>
      </c>
      <c r="T107">
        <f t="shared" ca="1" si="13"/>
        <v>32</v>
      </c>
      <c r="U107">
        <f t="shared" ca="1" si="13"/>
        <v>41</v>
      </c>
      <c r="V107">
        <f t="shared" ca="1" si="13"/>
        <v>47</v>
      </c>
      <c r="W107">
        <f t="shared" ca="1" si="10"/>
        <v>0.77693185550370958</v>
      </c>
    </row>
    <row r="108" spans="1:23" x14ac:dyDescent="0.3">
      <c r="A108" t="s">
        <v>285</v>
      </c>
      <c r="B108" t="s">
        <v>286</v>
      </c>
      <c r="C108" s="1" t="s">
        <v>46</v>
      </c>
      <c r="D108" s="1" t="s">
        <v>287</v>
      </c>
      <c r="E108" s="5">
        <f t="shared" ca="1" si="12"/>
        <v>33.058823529411768</v>
      </c>
      <c r="F108">
        <f t="shared" ca="1" si="9"/>
        <v>24</v>
      </c>
      <c r="G108">
        <f t="shared" ca="1" si="13"/>
        <v>39</v>
      </c>
      <c r="H108">
        <f t="shared" ca="1" si="13"/>
        <v>26</v>
      </c>
      <c r="I108">
        <f t="shared" ca="1" si="13"/>
        <v>42</v>
      </c>
      <c r="J108">
        <f t="shared" ca="1" si="13"/>
        <v>33</v>
      </c>
      <c r="K108">
        <f t="shared" ca="1" si="13"/>
        <v>21</v>
      </c>
      <c r="L108">
        <f t="shared" ca="1" si="13"/>
        <v>31</v>
      </c>
      <c r="M108">
        <f t="shared" ca="1" si="13"/>
        <v>33</v>
      </c>
      <c r="N108">
        <f t="shared" ca="1" si="13"/>
        <v>44</v>
      </c>
      <c r="O108">
        <f t="shared" ca="1" si="13"/>
        <v>34</v>
      </c>
      <c r="P108">
        <f t="shared" ca="1" si="13"/>
        <v>17</v>
      </c>
      <c r="Q108">
        <f t="shared" ca="1" si="13"/>
        <v>42</v>
      </c>
      <c r="R108">
        <f t="shared" ca="1" si="13"/>
        <v>27</v>
      </c>
      <c r="S108">
        <f t="shared" ca="1" si="13"/>
        <v>35</v>
      </c>
      <c r="T108">
        <f t="shared" ca="1" si="13"/>
        <v>42</v>
      </c>
      <c r="U108">
        <f t="shared" ca="1" si="13"/>
        <v>35</v>
      </c>
      <c r="V108">
        <f t="shared" ca="1" si="13"/>
        <v>37</v>
      </c>
      <c r="W108">
        <f t="shared" ca="1" si="10"/>
        <v>0.70105840006784459</v>
      </c>
    </row>
    <row r="109" spans="1:23" x14ac:dyDescent="0.3">
      <c r="A109" t="s">
        <v>288</v>
      </c>
      <c r="B109" t="s">
        <v>289</v>
      </c>
      <c r="C109" s="1" t="s">
        <v>37</v>
      </c>
      <c r="D109" s="1" t="s">
        <v>290</v>
      </c>
      <c r="E109" s="5">
        <f t="shared" ca="1" si="12"/>
        <v>53.352941176470587</v>
      </c>
      <c r="F109">
        <f t="shared" ca="1" si="9"/>
        <v>13</v>
      </c>
      <c r="G109">
        <f t="shared" ca="1" si="13"/>
        <v>57</v>
      </c>
      <c r="H109">
        <f t="shared" ca="1" si="13"/>
        <v>50</v>
      </c>
      <c r="I109">
        <f t="shared" ca="1" si="13"/>
        <v>49</v>
      </c>
      <c r="J109">
        <f t="shared" ca="1" si="13"/>
        <v>57</v>
      </c>
      <c r="K109">
        <f t="shared" ca="1" si="13"/>
        <v>53</v>
      </c>
      <c r="L109">
        <f t="shared" ca="1" si="13"/>
        <v>52</v>
      </c>
      <c r="M109">
        <f t="shared" ca="1" si="13"/>
        <v>55</v>
      </c>
      <c r="N109">
        <f t="shared" ca="1" si="13"/>
        <v>52</v>
      </c>
      <c r="O109">
        <f t="shared" ca="1" si="13"/>
        <v>36</v>
      </c>
      <c r="P109">
        <f t="shared" ca="1" si="13"/>
        <v>47</v>
      </c>
      <c r="Q109">
        <f t="shared" ca="1" si="13"/>
        <v>51</v>
      </c>
      <c r="R109">
        <f t="shared" ca="1" si="13"/>
        <v>64</v>
      </c>
      <c r="S109">
        <f t="shared" ca="1" si="13"/>
        <v>61</v>
      </c>
      <c r="T109">
        <f t="shared" ca="1" si="13"/>
        <v>84</v>
      </c>
      <c r="U109">
        <f t="shared" ca="1" si="13"/>
        <v>56</v>
      </c>
      <c r="V109">
        <f t="shared" ca="1" si="13"/>
        <v>70</v>
      </c>
      <c r="W109">
        <f t="shared" ca="1" si="10"/>
        <v>1.1061309692823988</v>
      </c>
    </row>
    <row r="110" spans="1:23" x14ac:dyDescent="0.3">
      <c r="A110" t="s">
        <v>291</v>
      </c>
      <c r="B110" t="s">
        <v>292</v>
      </c>
      <c r="C110" s="1" t="s">
        <v>19</v>
      </c>
      <c r="D110" s="1" t="s">
        <v>293</v>
      </c>
      <c r="E110" s="5">
        <f t="shared" ca="1" si="12"/>
        <v>62.352941176470587</v>
      </c>
      <c r="F110">
        <f t="shared" ca="1" si="9"/>
        <v>64</v>
      </c>
      <c r="G110">
        <f t="shared" ca="1" si="13"/>
        <v>64</v>
      </c>
      <c r="H110">
        <f t="shared" ca="1" si="13"/>
        <v>64</v>
      </c>
      <c r="I110">
        <f t="shared" ca="1" si="13"/>
        <v>65</v>
      </c>
      <c r="J110">
        <f t="shared" ca="1" si="13"/>
        <v>41</v>
      </c>
      <c r="K110">
        <f t="shared" ca="1" si="13"/>
        <v>69</v>
      </c>
      <c r="L110">
        <f t="shared" ca="1" si="13"/>
        <v>68</v>
      </c>
      <c r="M110">
        <f t="shared" ca="1" si="13"/>
        <v>52</v>
      </c>
      <c r="N110">
        <f t="shared" ca="1" si="13"/>
        <v>63</v>
      </c>
      <c r="O110">
        <f t="shared" ca="1" si="13"/>
        <v>47</v>
      </c>
      <c r="P110">
        <f t="shared" ca="1" si="13"/>
        <v>47</v>
      </c>
      <c r="Q110">
        <f t="shared" ca="1" si="13"/>
        <v>77</v>
      </c>
      <c r="R110">
        <f t="shared" ca="1" si="13"/>
        <v>74</v>
      </c>
      <c r="S110">
        <f t="shared" ca="1" si="13"/>
        <v>64</v>
      </c>
      <c r="T110">
        <f t="shared" ca="1" si="13"/>
        <v>61</v>
      </c>
      <c r="U110">
        <f t="shared" ca="1" si="13"/>
        <v>74</v>
      </c>
      <c r="V110">
        <f t="shared" ca="1" si="13"/>
        <v>66</v>
      </c>
      <c r="W110">
        <f t="shared" ca="1" si="10"/>
        <v>1.1811035139936807</v>
      </c>
    </row>
    <row r="111" spans="1:23" x14ac:dyDescent="0.3">
      <c r="A111" t="s">
        <v>294</v>
      </c>
      <c r="B111" t="s">
        <v>295</v>
      </c>
      <c r="C111" s="1" t="s">
        <v>141</v>
      </c>
      <c r="D111" s="1" t="s">
        <v>296</v>
      </c>
      <c r="E111" s="5">
        <f t="shared" ca="1" si="12"/>
        <v>60.764705882352942</v>
      </c>
      <c r="F111">
        <f t="shared" ca="1" si="9"/>
        <v>55</v>
      </c>
      <c r="G111">
        <f t="shared" ca="1" si="13"/>
        <v>46</v>
      </c>
      <c r="H111">
        <f t="shared" ca="1" si="13"/>
        <v>71</v>
      </c>
      <c r="I111">
        <f t="shared" ca="1" si="13"/>
        <v>41</v>
      </c>
      <c r="J111">
        <f t="shared" ca="1" si="13"/>
        <v>51</v>
      </c>
      <c r="K111">
        <f t="shared" ca="1" si="13"/>
        <v>88</v>
      </c>
      <c r="L111">
        <f t="shared" ca="1" si="13"/>
        <v>45</v>
      </c>
      <c r="M111">
        <f t="shared" ca="1" si="13"/>
        <v>57</v>
      </c>
      <c r="N111">
        <f t="shared" ca="1" si="13"/>
        <v>64</v>
      </c>
      <c r="O111">
        <f t="shared" ca="1" si="13"/>
        <v>74</v>
      </c>
      <c r="P111">
        <f t="shared" ca="1" si="13"/>
        <v>50</v>
      </c>
      <c r="Q111">
        <f t="shared" ca="1" si="13"/>
        <v>60</v>
      </c>
      <c r="R111">
        <f t="shared" ca="1" si="13"/>
        <v>60</v>
      </c>
      <c r="S111">
        <f t="shared" ca="1" si="13"/>
        <v>57</v>
      </c>
      <c r="T111">
        <f t="shared" ca="1" si="13"/>
        <v>87</v>
      </c>
      <c r="U111">
        <f t="shared" ca="1" si="13"/>
        <v>55</v>
      </c>
      <c r="V111">
        <f t="shared" ca="1" si="13"/>
        <v>72</v>
      </c>
      <c r="W111">
        <f t="shared" ca="1" si="10"/>
        <v>1.2839268118969553</v>
      </c>
    </row>
    <row r="112" spans="1:23" x14ac:dyDescent="0.3">
      <c r="A112" t="s">
        <v>297</v>
      </c>
      <c r="B112" t="s">
        <v>298</v>
      </c>
      <c r="C112" s="1" t="s">
        <v>29</v>
      </c>
      <c r="D112" s="1" t="s">
        <v>299</v>
      </c>
      <c r="E112" s="5">
        <f t="shared" ca="1" si="12"/>
        <v>50.235294117647058</v>
      </c>
      <c r="F112">
        <f t="shared" ca="1" si="9"/>
        <v>53</v>
      </c>
      <c r="G112">
        <f t="shared" ca="1" si="13"/>
        <v>50</v>
      </c>
      <c r="H112">
        <f t="shared" ca="1" si="13"/>
        <v>37</v>
      </c>
      <c r="I112">
        <f t="shared" ca="1" si="13"/>
        <v>59</v>
      </c>
      <c r="J112">
        <f t="shared" ca="1" si="13"/>
        <v>51</v>
      </c>
      <c r="K112">
        <f t="shared" ca="1" si="13"/>
        <v>52</v>
      </c>
      <c r="L112">
        <f t="shared" ca="1" si="13"/>
        <v>54</v>
      </c>
      <c r="M112">
        <f t="shared" ca="1" si="13"/>
        <v>34</v>
      </c>
      <c r="N112">
        <f t="shared" ca="1" si="13"/>
        <v>48</v>
      </c>
      <c r="O112">
        <f t="shared" ca="1" si="13"/>
        <v>60</v>
      </c>
      <c r="P112">
        <f t="shared" ca="1" si="13"/>
        <v>46</v>
      </c>
      <c r="Q112">
        <f t="shared" ca="1" si="13"/>
        <v>39</v>
      </c>
      <c r="R112">
        <f t="shared" ca="1" si="13"/>
        <v>53</v>
      </c>
      <c r="S112">
        <f t="shared" ca="1" si="13"/>
        <v>39</v>
      </c>
      <c r="T112">
        <f t="shared" ca="1" si="13"/>
        <v>57</v>
      </c>
      <c r="U112">
        <f t="shared" ca="1" si="13"/>
        <v>55</v>
      </c>
      <c r="V112">
        <f t="shared" ca="1" si="13"/>
        <v>67</v>
      </c>
      <c r="W112">
        <f t="shared" ca="1" si="10"/>
        <v>1.0684051166355031</v>
      </c>
    </row>
    <row r="113" spans="1:23" x14ac:dyDescent="0.3">
      <c r="A113" t="s">
        <v>300</v>
      </c>
      <c r="B113" t="s">
        <v>301</v>
      </c>
      <c r="C113" s="1" t="s">
        <v>37</v>
      </c>
      <c r="D113" s="1" t="s">
        <v>80</v>
      </c>
      <c r="E113" s="5">
        <f t="shared" ca="1" si="12"/>
        <v>51.705882352941174</v>
      </c>
      <c r="F113">
        <f t="shared" ca="1" si="9"/>
        <v>47</v>
      </c>
      <c r="G113">
        <f t="shared" ca="1" si="13"/>
        <v>56</v>
      </c>
      <c r="H113">
        <f t="shared" ca="1" si="13"/>
        <v>55</v>
      </c>
      <c r="I113">
        <f t="shared" ca="1" si="13"/>
        <v>62</v>
      </c>
      <c r="J113">
        <f t="shared" ca="1" si="13"/>
        <v>43</v>
      </c>
      <c r="K113">
        <f t="shared" ca="1" si="13"/>
        <v>56</v>
      </c>
      <c r="L113">
        <f t="shared" ca="1" si="13"/>
        <v>42</v>
      </c>
      <c r="M113">
        <f t="shared" ca="1" si="13"/>
        <v>44</v>
      </c>
      <c r="N113">
        <f t="shared" ca="1" si="13"/>
        <v>49</v>
      </c>
      <c r="O113">
        <f t="shared" ca="1" si="13"/>
        <v>43</v>
      </c>
      <c r="P113">
        <f t="shared" ca="1" si="13"/>
        <v>50</v>
      </c>
      <c r="Q113">
        <f t="shared" ca="1" si="13"/>
        <v>64</v>
      </c>
      <c r="R113">
        <f t="shared" ca="1" si="13"/>
        <v>55</v>
      </c>
      <c r="S113">
        <f t="shared" ca="1" si="13"/>
        <v>53</v>
      </c>
      <c r="T113">
        <f t="shared" ca="1" si="13"/>
        <v>62</v>
      </c>
      <c r="U113">
        <f t="shared" ca="1" si="13"/>
        <v>46</v>
      </c>
      <c r="V113">
        <f t="shared" ca="1" si="13"/>
        <v>52</v>
      </c>
      <c r="W113">
        <f t="shared" ca="1" si="10"/>
        <v>1.0096432679667164</v>
      </c>
    </row>
    <row r="114" spans="1:23" x14ac:dyDescent="0.3">
      <c r="A114" t="s">
        <v>302</v>
      </c>
      <c r="B114" t="s">
        <v>303</v>
      </c>
      <c r="C114" s="1" t="s">
        <v>88</v>
      </c>
      <c r="D114" s="1" t="s">
        <v>304</v>
      </c>
      <c r="E114" s="5">
        <f t="shared" ca="1" si="12"/>
        <v>50.470588235294116</v>
      </c>
      <c r="F114">
        <f t="shared" ca="1" si="9"/>
        <v>53</v>
      </c>
      <c r="G114">
        <f t="shared" ca="1" si="13"/>
        <v>39</v>
      </c>
      <c r="H114">
        <f t="shared" ca="1" si="13"/>
        <v>36</v>
      </c>
      <c r="I114">
        <f t="shared" ca="1" si="13"/>
        <v>55</v>
      </c>
      <c r="J114">
        <f t="shared" ca="1" si="13"/>
        <v>44</v>
      </c>
      <c r="K114">
        <f t="shared" ca="1" si="13"/>
        <v>43</v>
      </c>
      <c r="L114">
        <f t="shared" ca="1" si="13"/>
        <v>71</v>
      </c>
      <c r="M114">
        <f t="shared" ca="1" si="13"/>
        <v>40</v>
      </c>
      <c r="N114">
        <f t="shared" ca="1" si="13"/>
        <v>61</v>
      </c>
      <c r="O114">
        <f t="shared" ca="1" si="13"/>
        <v>60</v>
      </c>
      <c r="P114">
        <f t="shared" ref="G114:V130" ca="1" si="14">ROUND(MAX(MIN($W114*_xlfn.NORM.INV(RAND(),50,$E$1),100),0),0)</f>
        <v>46</v>
      </c>
      <c r="Q114">
        <f t="shared" ca="1" si="14"/>
        <v>46</v>
      </c>
      <c r="R114">
        <f t="shared" ca="1" si="14"/>
        <v>51</v>
      </c>
      <c r="S114">
        <f t="shared" ca="1" si="14"/>
        <v>68</v>
      </c>
      <c r="T114">
        <f t="shared" ca="1" si="14"/>
        <v>39</v>
      </c>
      <c r="U114">
        <f t="shared" ca="1" si="14"/>
        <v>58</v>
      </c>
      <c r="V114">
        <f t="shared" ca="1" si="14"/>
        <v>48</v>
      </c>
      <c r="W114">
        <f t="shared" ca="1" si="10"/>
        <v>1.0454280025581553</v>
      </c>
    </row>
    <row r="115" spans="1:23" x14ac:dyDescent="0.3">
      <c r="A115" t="s">
        <v>305</v>
      </c>
      <c r="B115" t="s">
        <v>306</v>
      </c>
      <c r="C115" s="1" t="s">
        <v>6</v>
      </c>
      <c r="D115" s="1" t="s">
        <v>133</v>
      </c>
      <c r="E115" s="5">
        <f t="shared" ca="1" si="12"/>
        <v>49.470588235294116</v>
      </c>
      <c r="F115">
        <f t="shared" ca="1" si="9"/>
        <v>66</v>
      </c>
      <c r="G115">
        <f t="shared" ca="1" si="14"/>
        <v>52</v>
      </c>
      <c r="H115">
        <f t="shared" ca="1" si="14"/>
        <v>51</v>
      </c>
      <c r="I115">
        <f t="shared" ca="1" si="14"/>
        <v>63</v>
      </c>
      <c r="J115">
        <f t="shared" ca="1" si="14"/>
        <v>45</v>
      </c>
      <c r="K115">
        <f t="shared" ca="1" si="14"/>
        <v>41</v>
      </c>
      <c r="L115">
        <f t="shared" ca="1" si="14"/>
        <v>31</v>
      </c>
      <c r="M115">
        <f t="shared" ca="1" si="14"/>
        <v>45</v>
      </c>
      <c r="N115">
        <f t="shared" ca="1" si="14"/>
        <v>36</v>
      </c>
      <c r="O115">
        <f t="shared" ca="1" si="14"/>
        <v>42</v>
      </c>
      <c r="P115">
        <f t="shared" ca="1" si="14"/>
        <v>36</v>
      </c>
      <c r="Q115">
        <f t="shared" ca="1" si="14"/>
        <v>47</v>
      </c>
      <c r="R115">
        <f t="shared" ca="1" si="14"/>
        <v>53</v>
      </c>
      <c r="S115">
        <f t="shared" ca="1" si="14"/>
        <v>51</v>
      </c>
      <c r="T115">
        <f t="shared" ca="1" si="14"/>
        <v>64</v>
      </c>
      <c r="U115">
        <f t="shared" ca="1" si="14"/>
        <v>68</v>
      </c>
      <c r="V115">
        <f t="shared" ca="1" si="14"/>
        <v>50</v>
      </c>
      <c r="W115">
        <f t="shared" ca="1" si="10"/>
        <v>1.0459298881949322</v>
      </c>
    </row>
    <row r="116" spans="1:23" x14ac:dyDescent="0.3">
      <c r="A116" t="s">
        <v>307</v>
      </c>
      <c r="B116" t="s">
        <v>308</v>
      </c>
      <c r="C116" s="1" t="s">
        <v>141</v>
      </c>
      <c r="D116" s="1" t="s">
        <v>142</v>
      </c>
      <c r="E116" s="5">
        <f t="shared" ca="1" si="12"/>
        <v>37.176470588235297</v>
      </c>
      <c r="F116">
        <f t="shared" ca="1" si="9"/>
        <v>36</v>
      </c>
      <c r="G116">
        <f t="shared" ca="1" si="14"/>
        <v>38</v>
      </c>
      <c r="H116">
        <f t="shared" ca="1" si="14"/>
        <v>53</v>
      </c>
      <c r="I116">
        <f t="shared" ca="1" si="14"/>
        <v>29</v>
      </c>
      <c r="J116">
        <f t="shared" ca="1" si="14"/>
        <v>33</v>
      </c>
      <c r="K116">
        <f t="shared" ca="1" si="14"/>
        <v>38</v>
      </c>
      <c r="L116">
        <f t="shared" ca="1" si="14"/>
        <v>46</v>
      </c>
      <c r="M116">
        <f t="shared" ca="1" si="14"/>
        <v>32</v>
      </c>
      <c r="N116">
        <f t="shared" ca="1" si="14"/>
        <v>35</v>
      </c>
      <c r="O116">
        <f t="shared" ca="1" si="14"/>
        <v>26</v>
      </c>
      <c r="P116">
        <f t="shared" ca="1" si="14"/>
        <v>33</v>
      </c>
      <c r="Q116">
        <f t="shared" ca="1" si="14"/>
        <v>25</v>
      </c>
      <c r="R116">
        <f t="shared" ca="1" si="14"/>
        <v>32</v>
      </c>
      <c r="S116">
        <f t="shared" ca="1" si="14"/>
        <v>35</v>
      </c>
      <c r="T116">
        <f t="shared" ca="1" si="14"/>
        <v>55</v>
      </c>
      <c r="U116">
        <f t="shared" ca="1" si="14"/>
        <v>46</v>
      </c>
      <c r="V116">
        <f t="shared" ca="1" si="14"/>
        <v>40</v>
      </c>
      <c r="W116">
        <f t="shared" ca="1" si="10"/>
        <v>0.85584275248077024</v>
      </c>
    </row>
    <row r="117" spans="1:23" x14ac:dyDescent="0.3">
      <c r="A117" t="s">
        <v>309</v>
      </c>
      <c r="B117" t="s">
        <v>310</v>
      </c>
      <c r="C117" s="1" t="s">
        <v>37</v>
      </c>
      <c r="D117" s="1" t="s">
        <v>80</v>
      </c>
      <c r="E117" s="5">
        <f t="shared" ca="1" si="12"/>
        <v>58.941176470588232</v>
      </c>
      <c r="F117">
        <f t="shared" ca="1" si="9"/>
        <v>49</v>
      </c>
      <c r="G117">
        <f t="shared" ca="1" si="14"/>
        <v>53</v>
      </c>
      <c r="H117">
        <f t="shared" ca="1" si="14"/>
        <v>64</v>
      </c>
      <c r="I117">
        <f t="shared" ca="1" si="14"/>
        <v>43</v>
      </c>
      <c r="J117">
        <f t="shared" ca="1" si="14"/>
        <v>64</v>
      </c>
      <c r="K117">
        <f t="shared" ca="1" si="14"/>
        <v>78</v>
      </c>
      <c r="L117">
        <f t="shared" ca="1" si="14"/>
        <v>58</v>
      </c>
      <c r="M117">
        <f t="shared" ca="1" si="14"/>
        <v>58</v>
      </c>
      <c r="N117">
        <f t="shared" ca="1" si="14"/>
        <v>72</v>
      </c>
      <c r="O117">
        <f t="shared" ca="1" si="14"/>
        <v>67</v>
      </c>
      <c r="P117">
        <f t="shared" ca="1" si="14"/>
        <v>59</v>
      </c>
      <c r="Q117">
        <f t="shared" ca="1" si="14"/>
        <v>47</v>
      </c>
      <c r="R117">
        <f t="shared" ca="1" si="14"/>
        <v>71</v>
      </c>
      <c r="S117">
        <f t="shared" ca="1" si="14"/>
        <v>63</v>
      </c>
      <c r="T117">
        <f t="shared" ca="1" si="14"/>
        <v>66</v>
      </c>
      <c r="U117">
        <f t="shared" ca="1" si="14"/>
        <v>39</v>
      </c>
      <c r="V117">
        <f t="shared" ca="1" si="14"/>
        <v>51</v>
      </c>
      <c r="W117">
        <f t="shared" ca="1" si="10"/>
        <v>1.2020067354035866</v>
      </c>
    </row>
    <row r="118" spans="1:23" x14ac:dyDescent="0.3">
      <c r="A118" t="s">
        <v>311</v>
      </c>
      <c r="B118" t="s">
        <v>312</v>
      </c>
      <c r="C118" s="1" t="s">
        <v>2</v>
      </c>
      <c r="D118" s="1" t="s">
        <v>313</v>
      </c>
      <c r="E118" s="5">
        <f t="shared" ca="1" si="12"/>
        <v>46.529411764705884</v>
      </c>
      <c r="F118">
        <f t="shared" ca="1" si="9"/>
        <v>58</v>
      </c>
      <c r="G118">
        <f t="shared" ca="1" si="14"/>
        <v>18</v>
      </c>
      <c r="H118">
        <f t="shared" ca="1" si="14"/>
        <v>51</v>
      </c>
      <c r="I118">
        <f t="shared" ca="1" si="14"/>
        <v>38</v>
      </c>
      <c r="J118">
        <f t="shared" ca="1" si="14"/>
        <v>35</v>
      </c>
      <c r="K118">
        <f t="shared" ca="1" si="14"/>
        <v>64</v>
      </c>
      <c r="L118">
        <f t="shared" ca="1" si="14"/>
        <v>55</v>
      </c>
      <c r="M118">
        <f t="shared" ca="1" si="14"/>
        <v>45</v>
      </c>
      <c r="N118">
        <f t="shared" ca="1" si="14"/>
        <v>45</v>
      </c>
      <c r="O118">
        <f t="shared" ca="1" si="14"/>
        <v>43</v>
      </c>
      <c r="P118">
        <f t="shared" ca="1" si="14"/>
        <v>55</v>
      </c>
      <c r="Q118">
        <f t="shared" ca="1" si="14"/>
        <v>57</v>
      </c>
      <c r="R118">
        <f t="shared" ca="1" si="14"/>
        <v>42</v>
      </c>
      <c r="S118">
        <f t="shared" ca="1" si="14"/>
        <v>56</v>
      </c>
      <c r="T118">
        <f t="shared" ca="1" si="14"/>
        <v>45</v>
      </c>
      <c r="U118">
        <f t="shared" ca="1" si="14"/>
        <v>38</v>
      </c>
      <c r="V118">
        <f t="shared" ca="1" si="14"/>
        <v>46</v>
      </c>
      <c r="W118">
        <f t="shared" ca="1" si="10"/>
        <v>0.98623966233107052</v>
      </c>
    </row>
    <row r="119" spans="1:23" x14ac:dyDescent="0.3">
      <c r="A119" t="s">
        <v>314</v>
      </c>
      <c r="B119" t="s">
        <v>315</v>
      </c>
      <c r="C119" s="1" t="s">
        <v>15</v>
      </c>
      <c r="D119" s="1" t="s">
        <v>163</v>
      </c>
      <c r="E119" s="5">
        <f t="shared" ca="1" si="12"/>
        <v>48.117647058823529</v>
      </c>
      <c r="F119">
        <f t="shared" ca="1" si="9"/>
        <v>62</v>
      </c>
      <c r="G119">
        <f t="shared" ca="1" si="14"/>
        <v>50</v>
      </c>
      <c r="H119">
        <f t="shared" ca="1" si="14"/>
        <v>58</v>
      </c>
      <c r="I119">
        <f t="shared" ca="1" si="14"/>
        <v>59</v>
      </c>
      <c r="J119">
        <f t="shared" ca="1" si="14"/>
        <v>58</v>
      </c>
      <c r="K119">
        <f t="shared" ca="1" si="14"/>
        <v>30</v>
      </c>
      <c r="L119">
        <f t="shared" ca="1" si="14"/>
        <v>47</v>
      </c>
      <c r="M119">
        <f t="shared" ca="1" si="14"/>
        <v>43</v>
      </c>
      <c r="N119">
        <f t="shared" ca="1" si="14"/>
        <v>40</v>
      </c>
      <c r="O119">
        <f t="shared" ca="1" si="14"/>
        <v>49</v>
      </c>
      <c r="P119">
        <f t="shared" ca="1" si="14"/>
        <v>37</v>
      </c>
      <c r="Q119">
        <f t="shared" ca="1" si="14"/>
        <v>43</v>
      </c>
      <c r="R119">
        <f t="shared" ca="1" si="14"/>
        <v>56</v>
      </c>
      <c r="S119">
        <f t="shared" ca="1" si="14"/>
        <v>38</v>
      </c>
      <c r="T119">
        <f t="shared" ca="1" si="14"/>
        <v>40</v>
      </c>
      <c r="U119">
        <f t="shared" ca="1" si="14"/>
        <v>59</v>
      </c>
      <c r="V119">
        <f t="shared" ca="1" si="14"/>
        <v>49</v>
      </c>
      <c r="W119">
        <f t="shared" ca="1" si="10"/>
        <v>1.0174866387465693</v>
      </c>
    </row>
    <row r="120" spans="1:23" x14ac:dyDescent="0.3">
      <c r="A120" t="s">
        <v>316</v>
      </c>
      <c r="B120" t="s">
        <v>317</v>
      </c>
      <c r="C120" s="1" t="s">
        <v>37</v>
      </c>
      <c r="D120" s="1" t="s">
        <v>194</v>
      </c>
      <c r="E120" s="5">
        <f t="shared" ca="1" si="12"/>
        <v>55.235294117647058</v>
      </c>
      <c r="F120">
        <f t="shared" ca="1" si="9"/>
        <v>54</v>
      </c>
      <c r="G120">
        <f t="shared" ca="1" si="14"/>
        <v>43</v>
      </c>
      <c r="H120">
        <f t="shared" ca="1" si="14"/>
        <v>46</v>
      </c>
      <c r="I120">
        <f t="shared" ca="1" si="14"/>
        <v>71</v>
      </c>
      <c r="J120">
        <f t="shared" ca="1" si="14"/>
        <v>44</v>
      </c>
      <c r="K120">
        <f t="shared" ca="1" si="14"/>
        <v>64</v>
      </c>
      <c r="L120">
        <f t="shared" ca="1" si="14"/>
        <v>46</v>
      </c>
      <c r="M120">
        <f t="shared" ca="1" si="14"/>
        <v>46</v>
      </c>
      <c r="N120">
        <f t="shared" ca="1" si="14"/>
        <v>57</v>
      </c>
      <c r="O120">
        <f t="shared" ca="1" si="14"/>
        <v>81</v>
      </c>
      <c r="P120">
        <f t="shared" ca="1" si="14"/>
        <v>42</v>
      </c>
      <c r="Q120">
        <f t="shared" ca="1" si="14"/>
        <v>54</v>
      </c>
      <c r="R120">
        <f t="shared" ca="1" si="14"/>
        <v>56</v>
      </c>
      <c r="S120">
        <f t="shared" ca="1" si="14"/>
        <v>47</v>
      </c>
      <c r="T120">
        <f t="shared" ca="1" si="14"/>
        <v>73</v>
      </c>
      <c r="U120">
        <f t="shared" ca="1" si="14"/>
        <v>50</v>
      </c>
      <c r="V120">
        <f t="shared" ca="1" si="14"/>
        <v>65</v>
      </c>
      <c r="W120">
        <f t="shared" ca="1" si="10"/>
        <v>1.1808205480969585</v>
      </c>
    </row>
    <row r="121" spans="1:23" x14ac:dyDescent="0.3">
      <c r="A121" t="s">
        <v>318</v>
      </c>
      <c r="B121" t="s">
        <v>319</v>
      </c>
      <c r="C121" s="1" t="s">
        <v>37</v>
      </c>
      <c r="D121" s="1" t="s">
        <v>201</v>
      </c>
      <c r="E121" s="5">
        <f t="shared" ca="1" si="12"/>
        <v>42.058823529411768</v>
      </c>
      <c r="F121">
        <f t="shared" ca="1" si="9"/>
        <v>40</v>
      </c>
      <c r="G121">
        <f t="shared" ca="1" si="14"/>
        <v>43</v>
      </c>
      <c r="H121">
        <f t="shared" ca="1" si="14"/>
        <v>47</v>
      </c>
      <c r="I121">
        <f t="shared" ca="1" si="14"/>
        <v>46</v>
      </c>
      <c r="J121">
        <f t="shared" ca="1" si="14"/>
        <v>42</v>
      </c>
      <c r="K121">
        <f t="shared" ca="1" si="14"/>
        <v>47</v>
      </c>
      <c r="L121">
        <f t="shared" ca="1" si="14"/>
        <v>39</v>
      </c>
      <c r="M121">
        <f t="shared" ca="1" si="14"/>
        <v>41</v>
      </c>
      <c r="N121">
        <f t="shared" ca="1" si="14"/>
        <v>38</v>
      </c>
      <c r="O121">
        <f t="shared" ca="1" si="14"/>
        <v>42</v>
      </c>
      <c r="P121">
        <f t="shared" ca="1" si="14"/>
        <v>31</v>
      </c>
      <c r="Q121">
        <f t="shared" ca="1" si="14"/>
        <v>32</v>
      </c>
      <c r="R121">
        <f t="shared" ca="1" si="14"/>
        <v>36</v>
      </c>
      <c r="S121">
        <f t="shared" ca="1" si="14"/>
        <v>59</v>
      </c>
      <c r="T121">
        <f t="shared" ca="1" si="14"/>
        <v>43</v>
      </c>
      <c r="U121">
        <f t="shared" ca="1" si="14"/>
        <v>46</v>
      </c>
      <c r="V121">
        <f t="shared" ca="1" si="14"/>
        <v>43</v>
      </c>
      <c r="W121">
        <f t="shared" ca="1" si="10"/>
        <v>0.8021322167756364</v>
      </c>
    </row>
    <row r="122" spans="1:23" x14ac:dyDescent="0.3">
      <c r="A122" t="s">
        <v>320</v>
      </c>
      <c r="B122" t="s">
        <v>321</v>
      </c>
      <c r="C122" s="1" t="s">
        <v>15</v>
      </c>
      <c r="D122" s="1" t="s">
        <v>23</v>
      </c>
      <c r="E122" s="5">
        <f t="shared" ca="1" si="12"/>
        <v>41.764705882352942</v>
      </c>
      <c r="F122">
        <f t="shared" ca="1" si="9"/>
        <v>51</v>
      </c>
      <c r="G122">
        <f t="shared" ca="1" si="14"/>
        <v>34</v>
      </c>
      <c r="H122">
        <f t="shared" ca="1" si="14"/>
        <v>48</v>
      </c>
      <c r="I122">
        <f t="shared" ca="1" si="14"/>
        <v>36</v>
      </c>
      <c r="J122">
        <f t="shared" ca="1" si="14"/>
        <v>42</v>
      </c>
      <c r="K122">
        <f t="shared" ca="1" si="14"/>
        <v>46</v>
      </c>
      <c r="L122">
        <f t="shared" ca="1" si="14"/>
        <v>36</v>
      </c>
      <c r="M122">
        <f t="shared" ca="1" si="14"/>
        <v>50</v>
      </c>
      <c r="N122">
        <f t="shared" ca="1" si="14"/>
        <v>38</v>
      </c>
      <c r="O122">
        <f t="shared" ca="1" si="14"/>
        <v>39</v>
      </c>
      <c r="P122">
        <f t="shared" ca="1" si="14"/>
        <v>47</v>
      </c>
      <c r="Q122">
        <f t="shared" ca="1" si="14"/>
        <v>49</v>
      </c>
      <c r="R122">
        <f t="shared" ca="1" si="14"/>
        <v>32</v>
      </c>
      <c r="S122">
        <f t="shared" ca="1" si="14"/>
        <v>29</v>
      </c>
      <c r="T122">
        <f t="shared" ca="1" si="14"/>
        <v>41</v>
      </c>
      <c r="U122">
        <f t="shared" ca="1" si="14"/>
        <v>58</v>
      </c>
      <c r="V122">
        <f t="shared" ca="1" si="14"/>
        <v>34</v>
      </c>
      <c r="W122">
        <f t="shared" ca="1" si="10"/>
        <v>0.86841907588483158</v>
      </c>
    </row>
    <row r="123" spans="1:23" x14ac:dyDescent="0.3">
      <c r="A123" t="s">
        <v>322</v>
      </c>
      <c r="B123" t="s">
        <v>323</v>
      </c>
      <c r="C123" s="1" t="s">
        <v>88</v>
      </c>
      <c r="D123" s="1" t="s">
        <v>304</v>
      </c>
      <c r="E123" s="5">
        <f t="shared" ca="1" si="12"/>
        <v>49.823529411764703</v>
      </c>
      <c r="F123">
        <f t="shared" ca="1" si="9"/>
        <v>54</v>
      </c>
      <c r="G123">
        <f t="shared" ca="1" si="14"/>
        <v>36</v>
      </c>
      <c r="H123">
        <f t="shared" ca="1" si="14"/>
        <v>47</v>
      </c>
      <c r="I123">
        <f t="shared" ca="1" si="14"/>
        <v>54</v>
      </c>
      <c r="J123">
        <f t="shared" ca="1" si="14"/>
        <v>51</v>
      </c>
      <c r="K123">
        <f t="shared" ca="1" si="14"/>
        <v>65</v>
      </c>
      <c r="L123">
        <f t="shared" ca="1" si="14"/>
        <v>60</v>
      </c>
      <c r="M123">
        <f t="shared" ca="1" si="14"/>
        <v>33</v>
      </c>
      <c r="N123">
        <f t="shared" ca="1" si="14"/>
        <v>36</v>
      </c>
      <c r="O123">
        <f t="shared" ca="1" si="14"/>
        <v>52</v>
      </c>
      <c r="P123">
        <f t="shared" ca="1" si="14"/>
        <v>52</v>
      </c>
      <c r="Q123">
        <f t="shared" ca="1" si="14"/>
        <v>49</v>
      </c>
      <c r="R123">
        <f t="shared" ca="1" si="14"/>
        <v>62</v>
      </c>
      <c r="S123">
        <f t="shared" ca="1" si="14"/>
        <v>47</v>
      </c>
      <c r="T123">
        <f t="shared" ca="1" si="14"/>
        <v>56</v>
      </c>
      <c r="U123">
        <f t="shared" ca="1" si="14"/>
        <v>51</v>
      </c>
      <c r="V123">
        <f t="shared" ca="1" si="14"/>
        <v>42</v>
      </c>
      <c r="W123">
        <f t="shared" ca="1" si="10"/>
        <v>0.99466746941710271</v>
      </c>
    </row>
    <row r="124" spans="1:23" x14ac:dyDescent="0.3">
      <c r="A124" t="s">
        <v>324</v>
      </c>
      <c r="B124" t="s">
        <v>325</v>
      </c>
      <c r="C124" s="1" t="s">
        <v>37</v>
      </c>
      <c r="D124" s="1" t="s">
        <v>263</v>
      </c>
      <c r="E124" s="5">
        <f t="shared" ca="1" si="12"/>
        <v>42.058823529411768</v>
      </c>
      <c r="F124">
        <f t="shared" ca="1" si="9"/>
        <v>41</v>
      </c>
      <c r="G124">
        <f t="shared" ca="1" si="14"/>
        <v>40</v>
      </c>
      <c r="H124">
        <f t="shared" ca="1" si="14"/>
        <v>45</v>
      </c>
      <c r="I124">
        <f t="shared" ca="1" si="14"/>
        <v>35</v>
      </c>
      <c r="J124">
        <f t="shared" ca="1" si="14"/>
        <v>49</v>
      </c>
      <c r="K124">
        <f t="shared" ca="1" si="14"/>
        <v>39</v>
      </c>
      <c r="L124">
        <f t="shared" ca="1" si="14"/>
        <v>55</v>
      </c>
      <c r="M124">
        <f t="shared" ca="1" si="14"/>
        <v>41</v>
      </c>
      <c r="N124">
        <f t="shared" ca="1" si="14"/>
        <v>41</v>
      </c>
      <c r="O124">
        <f t="shared" ca="1" si="14"/>
        <v>42</v>
      </c>
      <c r="P124">
        <f t="shared" ca="1" si="14"/>
        <v>45</v>
      </c>
      <c r="Q124">
        <f t="shared" ca="1" si="14"/>
        <v>37</v>
      </c>
      <c r="R124">
        <f t="shared" ca="1" si="14"/>
        <v>38</v>
      </c>
      <c r="S124">
        <f t="shared" ca="1" si="14"/>
        <v>44</v>
      </c>
      <c r="T124">
        <f t="shared" ca="1" si="14"/>
        <v>48</v>
      </c>
      <c r="U124">
        <f t="shared" ca="1" si="14"/>
        <v>31</v>
      </c>
      <c r="V124">
        <f t="shared" ca="1" si="14"/>
        <v>44</v>
      </c>
      <c r="W124">
        <f t="shared" ca="1" si="10"/>
        <v>0.86244496183419317</v>
      </c>
    </row>
    <row r="125" spans="1:23" x14ac:dyDescent="0.3">
      <c r="A125" t="s">
        <v>326</v>
      </c>
      <c r="B125" t="s">
        <v>327</v>
      </c>
      <c r="C125" s="1" t="s">
        <v>33</v>
      </c>
      <c r="D125" s="1" t="s">
        <v>98</v>
      </c>
      <c r="E125" s="5">
        <f t="shared" ca="1" si="12"/>
        <v>35.058823529411768</v>
      </c>
      <c r="F125">
        <f t="shared" ca="1" si="9"/>
        <v>28</v>
      </c>
      <c r="G125">
        <f t="shared" ca="1" si="14"/>
        <v>31</v>
      </c>
      <c r="H125">
        <f t="shared" ca="1" si="14"/>
        <v>28</v>
      </c>
      <c r="I125">
        <f t="shared" ca="1" si="14"/>
        <v>36</v>
      </c>
      <c r="J125">
        <f t="shared" ca="1" si="14"/>
        <v>32</v>
      </c>
      <c r="K125">
        <f t="shared" ca="1" si="14"/>
        <v>39</v>
      </c>
      <c r="L125">
        <f t="shared" ca="1" si="14"/>
        <v>38</v>
      </c>
      <c r="M125">
        <f t="shared" ca="1" si="14"/>
        <v>31</v>
      </c>
      <c r="N125">
        <f t="shared" ca="1" si="14"/>
        <v>25</v>
      </c>
      <c r="O125">
        <f t="shared" ca="1" si="14"/>
        <v>38</v>
      </c>
      <c r="P125">
        <f t="shared" ca="1" si="14"/>
        <v>43</v>
      </c>
      <c r="Q125">
        <f t="shared" ca="1" si="14"/>
        <v>46</v>
      </c>
      <c r="R125">
        <f t="shared" ca="1" si="14"/>
        <v>35</v>
      </c>
      <c r="S125">
        <f t="shared" ca="1" si="14"/>
        <v>43</v>
      </c>
      <c r="T125">
        <f t="shared" ca="1" si="14"/>
        <v>36</v>
      </c>
      <c r="U125">
        <f t="shared" ca="1" si="14"/>
        <v>28</v>
      </c>
      <c r="V125">
        <f t="shared" ca="1" si="14"/>
        <v>39</v>
      </c>
      <c r="W125">
        <f t="shared" ca="1" si="10"/>
        <v>0.71855800027992389</v>
      </c>
    </row>
    <row r="126" spans="1:23" x14ac:dyDescent="0.3">
      <c r="A126" t="s">
        <v>328</v>
      </c>
      <c r="B126" t="s">
        <v>329</v>
      </c>
      <c r="C126" s="1" t="s">
        <v>88</v>
      </c>
      <c r="D126" s="1" t="s">
        <v>330</v>
      </c>
      <c r="E126" s="5">
        <f t="shared" ca="1" si="12"/>
        <v>59.470588235294116</v>
      </c>
      <c r="F126">
        <f t="shared" ca="1" si="9"/>
        <v>56</v>
      </c>
      <c r="G126">
        <f t="shared" ca="1" si="14"/>
        <v>49</v>
      </c>
      <c r="H126">
        <f t="shared" ca="1" si="14"/>
        <v>58</v>
      </c>
      <c r="I126">
        <f t="shared" ca="1" si="14"/>
        <v>70</v>
      </c>
      <c r="J126">
        <f t="shared" ca="1" si="14"/>
        <v>61</v>
      </c>
      <c r="K126">
        <f t="shared" ca="1" si="14"/>
        <v>63</v>
      </c>
      <c r="L126">
        <f t="shared" ca="1" si="14"/>
        <v>71</v>
      </c>
      <c r="M126">
        <f t="shared" ca="1" si="14"/>
        <v>72</v>
      </c>
      <c r="N126">
        <f t="shared" ca="1" si="14"/>
        <v>52</v>
      </c>
      <c r="O126">
        <f t="shared" ca="1" si="14"/>
        <v>34</v>
      </c>
      <c r="P126">
        <f t="shared" ca="1" si="14"/>
        <v>69</v>
      </c>
      <c r="Q126">
        <f t="shared" ca="1" si="14"/>
        <v>47</v>
      </c>
      <c r="R126">
        <f t="shared" ca="1" si="14"/>
        <v>70</v>
      </c>
      <c r="S126">
        <f t="shared" ca="1" si="14"/>
        <v>56</v>
      </c>
      <c r="T126">
        <f t="shared" ca="1" si="14"/>
        <v>52</v>
      </c>
      <c r="U126">
        <f t="shared" ca="1" si="14"/>
        <v>72</v>
      </c>
      <c r="V126">
        <f t="shared" ca="1" si="14"/>
        <v>59</v>
      </c>
      <c r="W126">
        <f t="shared" ca="1" si="10"/>
        <v>1.0881377119580651</v>
      </c>
    </row>
    <row r="127" spans="1:23" x14ac:dyDescent="0.3">
      <c r="A127" t="s">
        <v>331</v>
      </c>
      <c r="B127" t="s">
        <v>332</v>
      </c>
      <c r="C127" s="1" t="s">
        <v>15</v>
      </c>
      <c r="D127" s="1" t="s">
        <v>16</v>
      </c>
      <c r="E127" s="5">
        <f t="shared" ca="1" si="12"/>
        <v>55.764705882352942</v>
      </c>
      <c r="F127">
        <f t="shared" ca="1" si="9"/>
        <v>69</v>
      </c>
      <c r="G127">
        <f t="shared" ca="1" si="14"/>
        <v>45</v>
      </c>
      <c r="H127">
        <f t="shared" ca="1" si="14"/>
        <v>61</v>
      </c>
      <c r="I127">
        <f t="shared" ca="1" si="14"/>
        <v>50</v>
      </c>
      <c r="J127">
        <f t="shared" ca="1" si="14"/>
        <v>31</v>
      </c>
      <c r="K127">
        <f t="shared" ca="1" si="14"/>
        <v>53</v>
      </c>
      <c r="L127">
        <f t="shared" ca="1" si="14"/>
        <v>58</v>
      </c>
      <c r="M127">
        <f t="shared" ca="1" si="14"/>
        <v>62</v>
      </c>
      <c r="N127">
        <f t="shared" ca="1" si="14"/>
        <v>58</v>
      </c>
      <c r="O127">
        <f t="shared" ca="1" si="14"/>
        <v>54</v>
      </c>
      <c r="P127">
        <f t="shared" ca="1" si="14"/>
        <v>46</v>
      </c>
      <c r="Q127">
        <f t="shared" ca="1" si="14"/>
        <v>51</v>
      </c>
      <c r="R127">
        <f t="shared" ca="1" si="14"/>
        <v>43</v>
      </c>
      <c r="S127">
        <f t="shared" ca="1" si="14"/>
        <v>60</v>
      </c>
      <c r="T127">
        <f t="shared" ca="1" si="14"/>
        <v>72</v>
      </c>
      <c r="U127">
        <f t="shared" ca="1" si="14"/>
        <v>58</v>
      </c>
      <c r="V127">
        <f t="shared" ca="1" si="14"/>
        <v>77</v>
      </c>
      <c r="W127">
        <f t="shared" ca="1" si="10"/>
        <v>1.1257377097173131</v>
      </c>
    </row>
    <row r="128" spans="1:23" x14ac:dyDescent="0.3">
      <c r="A128" t="s">
        <v>333</v>
      </c>
      <c r="B128" t="s">
        <v>334</v>
      </c>
      <c r="C128" s="1" t="s">
        <v>88</v>
      </c>
      <c r="D128" s="1" t="s">
        <v>304</v>
      </c>
      <c r="E128" s="5">
        <f t="shared" ca="1" si="12"/>
        <v>58.058823529411768</v>
      </c>
      <c r="F128">
        <f t="shared" ca="1" si="9"/>
        <v>43</v>
      </c>
      <c r="G128">
        <f t="shared" ca="1" si="14"/>
        <v>53</v>
      </c>
      <c r="H128">
        <f t="shared" ca="1" si="14"/>
        <v>58</v>
      </c>
      <c r="I128">
        <f t="shared" ca="1" si="14"/>
        <v>63</v>
      </c>
      <c r="J128">
        <f t="shared" ca="1" si="14"/>
        <v>68</v>
      </c>
      <c r="K128">
        <f t="shared" ca="1" si="14"/>
        <v>54</v>
      </c>
      <c r="L128">
        <f t="shared" ca="1" si="14"/>
        <v>61</v>
      </c>
      <c r="M128">
        <f t="shared" ca="1" si="14"/>
        <v>53</v>
      </c>
      <c r="N128">
        <f t="shared" ca="1" si="14"/>
        <v>56</v>
      </c>
      <c r="O128">
        <f t="shared" ca="1" si="14"/>
        <v>67</v>
      </c>
      <c r="P128">
        <f t="shared" ca="1" si="14"/>
        <v>59</v>
      </c>
      <c r="Q128">
        <f t="shared" ca="1" si="14"/>
        <v>46</v>
      </c>
      <c r="R128">
        <f t="shared" ca="1" si="14"/>
        <v>65</v>
      </c>
      <c r="S128">
        <f t="shared" ca="1" si="14"/>
        <v>57</v>
      </c>
      <c r="T128">
        <f t="shared" ca="1" si="14"/>
        <v>70</v>
      </c>
      <c r="U128">
        <f t="shared" ca="1" si="14"/>
        <v>57</v>
      </c>
      <c r="V128">
        <f t="shared" ca="1" si="14"/>
        <v>57</v>
      </c>
      <c r="W128">
        <f t="shared" ca="1" si="10"/>
        <v>1.1690232708113546</v>
      </c>
    </row>
    <row r="129" spans="1:23" x14ac:dyDescent="0.3">
      <c r="A129" t="s">
        <v>335</v>
      </c>
      <c r="B129" t="s">
        <v>336</v>
      </c>
      <c r="C129" s="1" t="s">
        <v>19</v>
      </c>
      <c r="D129" s="1" t="s">
        <v>293</v>
      </c>
      <c r="E129" s="5">
        <f t="shared" ca="1" si="12"/>
        <v>41.529411764705884</v>
      </c>
      <c r="F129">
        <f t="shared" ca="1" si="9"/>
        <v>35</v>
      </c>
      <c r="G129">
        <f t="shared" ca="1" si="14"/>
        <v>49</v>
      </c>
      <c r="H129">
        <f t="shared" ca="1" si="14"/>
        <v>53</v>
      </c>
      <c r="I129">
        <f t="shared" ca="1" si="14"/>
        <v>36</v>
      </c>
      <c r="J129">
        <f t="shared" ca="1" si="14"/>
        <v>26</v>
      </c>
      <c r="K129">
        <f t="shared" ca="1" si="14"/>
        <v>35</v>
      </c>
      <c r="L129">
        <f t="shared" ca="1" si="14"/>
        <v>40</v>
      </c>
      <c r="M129">
        <f t="shared" ca="1" si="14"/>
        <v>55</v>
      </c>
      <c r="N129">
        <f t="shared" ca="1" si="14"/>
        <v>41</v>
      </c>
      <c r="O129">
        <f t="shared" ca="1" si="14"/>
        <v>29</v>
      </c>
      <c r="P129">
        <f t="shared" ca="1" si="14"/>
        <v>43</v>
      </c>
      <c r="Q129">
        <f t="shared" ca="1" si="14"/>
        <v>40</v>
      </c>
      <c r="R129">
        <f t="shared" ca="1" si="14"/>
        <v>52</v>
      </c>
      <c r="S129">
        <f t="shared" ca="1" si="14"/>
        <v>42</v>
      </c>
      <c r="T129">
        <f t="shared" ca="1" si="14"/>
        <v>44</v>
      </c>
      <c r="U129">
        <f t="shared" ca="1" si="14"/>
        <v>48</v>
      </c>
      <c r="V129">
        <f t="shared" ca="1" si="14"/>
        <v>38</v>
      </c>
      <c r="W129">
        <f t="shared" ca="1" si="10"/>
        <v>0.81602856555387748</v>
      </c>
    </row>
    <row r="130" spans="1:23" x14ac:dyDescent="0.3">
      <c r="A130" t="s">
        <v>337</v>
      </c>
      <c r="B130" t="s">
        <v>338</v>
      </c>
      <c r="C130" s="1" t="s">
        <v>37</v>
      </c>
      <c r="D130" s="1" t="s">
        <v>194</v>
      </c>
      <c r="E130" s="5">
        <f t="shared" ca="1" si="12"/>
        <v>63.294117647058826</v>
      </c>
      <c r="F130">
        <f t="shared" ca="1" si="9"/>
        <v>69</v>
      </c>
      <c r="G130">
        <f t="shared" ca="1" si="14"/>
        <v>69</v>
      </c>
      <c r="H130">
        <f t="shared" ca="1" si="14"/>
        <v>55</v>
      </c>
      <c r="I130">
        <f t="shared" ca="1" si="14"/>
        <v>64</v>
      </c>
      <c r="J130">
        <f t="shared" ca="1" si="14"/>
        <v>72</v>
      </c>
      <c r="K130">
        <f t="shared" ca="1" si="14"/>
        <v>52</v>
      </c>
      <c r="L130">
        <f t="shared" ca="1" si="14"/>
        <v>74</v>
      </c>
      <c r="M130">
        <f t="shared" ca="1" si="14"/>
        <v>50</v>
      </c>
      <c r="N130">
        <f t="shared" ca="1" si="14"/>
        <v>58</v>
      </c>
      <c r="O130">
        <f t="shared" ref="G130:V146" ca="1" si="15">ROUND(MAX(MIN($W130*_xlfn.NORM.INV(RAND(),50,$E$1),100),0),0)</f>
        <v>57</v>
      </c>
      <c r="P130">
        <f t="shared" ca="1" si="15"/>
        <v>75</v>
      </c>
      <c r="Q130">
        <f t="shared" ca="1" si="15"/>
        <v>73</v>
      </c>
      <c r="R130">
        <f t="shared" ca="1" si="15"/>
        <v>84</v>
      </c>
      <c r="S130">
        <f t="shared" ca="1" si="15"/>
        <v>53</v>
      </c>
      <c r="T130">
        <f t="shared" ca="1" si="15"/>
        <v>58</v>
      </c>
      <c r="U130">
        <f t="shared" ca="1" si="15"/>
        <v>49</v>
      </c>
      <c r="V130">
        <f t="shared" ca="1" si="15"/>
        <v>64</v>
      </c>
      <c r="W130">
        <f t="shared" ca="1" si="10"/>
        <v>1.2628183167180964</v>
      </c>
    </row>
    <row r="131" spans="1:23" x14ac:dyDescent="0.3">
      <c r="A131" t="s">
        <v>339</v>
      </c>
      <c r="B131" t="s">
        <v>340</v>
      </c>
      <c r="C131" s="1" t="s">
        <v>88</v>
      </c>
      <c r="D131" s="1" t="s">
        <v>245</v>
      </c>
      <c r="E131" s="5">
        <f t="shared" ca="1" si="12"/>
        <v>44.705882352941174</v>
      </c>
      <c r="F131">
        <f t="shared" ca="1" si="9"/>
        <v>37</v>
      </c>
      <c r="G131">
        <f t="shared" ca="1" si="15"/>
        <v>47</v>
      </c>
      <c r="H131">
        <f t="shared" ca="1" si="15"/>
        <v>53</v>
      </c>
      <c r="I131">
        <f t="shared" ca="1" si="15"/>
        <v>45</v>
      </c>
      <c r="J131">
        <f t="shared" ca="1" si="15"/>
        <v>38</v>
      </c>
      <c r="K131">
        <f t="shared" ca="1" si="15"/>
        <v>57</v>
      </c>
      <c r="L131">
        <f t="shared" ca="1" si="15"/>
        <v>40</v>
      </c>
      <c r="M131">
        <f t="shared" ca="1" si="15"/>
        <v>28</v>
      </c>
      <c r="N131">
        <f t="shared" ca="1" si="15"/>
        <v>43</v>
      </c>
      <c r="O131">
        <f t="shared" ca="1" si="15"/>
        <v>52</v>
      </c>
      <c r="P131">
        <f t="shared" ca="1" si="15"/>
        <v>44</v>
      </c>
      <c r="Q131">
        <f t="shared" ca="1" si="15"/>
        <v>61</v>
      </c>
      <c r="R131">
        <f t="shared" ca="1" si="15"/>
        <v>41</v>
      </c>
      <c r="S131">
        <f t="shared" ca="1" si="15"/>
        <v>44</v>
      </c>
      <c r="T131">
        <f t="shared" ca="1" si="15"/>
        <v>49</v>
      </c>
      <c r="U131">
        <f t="shared" ca="1" si="15"/>
        <v>35</v>
      </c>
      <c r="V131">
        <f t="shared" ca="1" si="15"/>
        <v>46</v>
      </c>
      <c r="W131">
        <f t="shared" ca="1" si="10"/>
        <v>0.90417171840054433</v>
      </c>
    </row>
    <row r="132" spans="1:23" x14ac:dyDescent="0.3">
      <c r="A132" t="s">
        <v>341</v>
      </c>
      <c r="B132" t="s">
        <v>342</v>
      </c>
      <c r="C132" s="1" t="s">
        <v>141</v>
      </c>
      <c r="D132" s="1" t="s">
        <v>142</v>
      </c>
      <c r="E132" s="5">
        <f t="shared" ca="1" si="12"/>
        <v>57.647058823529413</v>
      </c>
      <c r="F132">
        <f t="shared" ref="F132:F195" ca="1" si="16">ROUND(MAX(MIN($W132*_xlfn.NORM.INV(RAND(),50,$E$1),100),0),0)</f>
        <v>67</v>
      </c>
      <c r="G132">
        <f t="shared" ca="1" si="15"/>
        <v>54</v>
      </c>
      <c r="H132">
        <f t="shared" ca="1" si="15"/>
        <v>66</v>
      </c>
      <c r="I132">
        <f t="shared" ca="1" si="15"/>
        <v>37</v>
      </c>
      <c r="J132">
        <f t="shared" ca="1" si="15"/>
        <v>57</v>
      </c>
      <c r="K132">
        <f t="shared" ca="1" si="15"/>
        <v>49</v>
      </c>
      <c r="L132">
        <f t="shared" ca="1" si="15"/>
        <v>49</v>
      </c>
      <c r="M132">
        <f t="shared" ca="1" si="15"/>
        <v>61</v>
      </c>
      <c r="N132">
        <f t="shared" ca="1" si="15"/>
        <v>70</v>
      </c>
      <c r="O132">
        <f t="shared" ca="1" si="15"/>
        <v>68</v>
      </c>
      <c r="P132">
        <f t="shared" ca="1" si="15"/>
        <v>59</v>
      </c>
      <c r="Q132">
        <f t="shared" ca="1" si="15"/>
        <v>55</v>
      </c>
      <c r="R132">
        <f t="shared" ca="1" si="15"/>
        <v>53</v>
      </c>
      <c r="S132">
        <f t="shared" ca="1" si="15"/>
        <v>58</v>
      </c>
      <c r="T132">
        <f t="shared" ca="1" si="15"/>
        <v>54</v>
      </c>
      <c r="U132">
        <f t="shared" ca="1" si="15"/>
        <v>69</v>
      </c>
      <c r="V132">
        <f t="shared" ca="1" si="15"/>
        <v>54</v>
      </c>
      <c r="W132">
        <f t="shared" ref="W132:W195" ca="1" si="17">0.7+RAND()*0.6</f>
        <v>1.130106470093466</v>
      </c>
    </row>
    <row r="133" spans="1:23" x14ac:dyDescent="0.3">
      <c r="A133" t="s">
        <v>343</v>
      </c>
      <c r="B133" t="s">
        <v>344</v>
      </c>
      <c r="C133" s="1" t="s">
        <v>141</v>
      </c>
      <c r="D133" s="1" t="s">
        <v>142</v>
      </c>
      <c r="E133" s="5">
        <f t="shared" ca="1" si="12"/>
        <v>63.823529411764703</v>
      </c>
      <c r="F133">
        <f t="shared" ca="1" si="16"/>
        <v>45</v>
      </c>
      <c r="G133">
        <f t="shared" ca="1" si="15"/>
        <v>80</v>
      </c>
      <c r="H133">
        <f t="shared" ca="1" si="15"/>
        <v>63</v>
      </c>
      <c r="I133">
        <f t="shared" ca="1" si="15"/>
        <v>30</v>
      </c>
      <c r="J133">
        <f t="shared" ca="1" si="15"/>
        <v>80</v>
      </c>
      <c r="K133">
        <f t="shared" ca="1" si="15"/>
        <v>59</v>
      </c>
      <c r="L133">
        <f t="shared" ca="1" si="15"/>
        <v>53</v>
      </c>
      <c r="M133">
        <f t="shared" ca="1" si="15"/>
        <v>66</v>
      </c>
      <c r="N133">
        <f t="shared" ca="1" si="15"/>
        <v>67</v>
      </c>
      <c r="O133">
        <f t="shared" ca="1" si="15"/>
        <v>66</v>
      </c>
      <c r="P133">
        <f t="shared" ca="1" si="15"/>
        <v>69</v>
      </c>
      <c r="Q133">
        <f t="shared" ca="1" si="15"/>
        <v>61</v>
      </c>
      <c r="R133">
        <f t="shared" ca="1" si="15"/>
        <v>77</v>
      </c>
      <c r="S133">
        <f t="shared" ca="1" si="15"/>
        <v>61</v>
      </c>
      <c r="T133">
        <f t="shared" ca="1" si="15"/>
        <v>65</v>
      </c>
      <c r="U133">
        <f t="shared" ca="1" si="15"/>
        <v>65</v>
      </c>
      <c r="V133">
        <f t="shared" ca="1" si="15"/>
        <v>78</v>
      </c>
      <c r="W133">
        <f t="shared" ca="1" si="17"/>
        <v>1.2154698389394327</v>
      </c>
    </row>
    <row r="134" spans="1:23" x14ac:dyDescent="0.3">
      <c r="A134" t="s">
        <v>345</v>
      </c>
      <c r="B134" t="s">
        <v>346</v>
      </c>
      <c r="C134" s="1" t="s">
        <v>33</v>
      </c>
      <c r="D134" s="1" t="s">
        <v>77</v>
      </c>
      <c r="E134" s="5">
        <f t="shared" ca="1" si="12"/>
        <v>37.882352941176471</v>
      </c>
      <c r="F134">
        <f t="shared" ca="1" si="16"/>
        <v>52</v>
      </c>
      <c r="G134">
        <f t="shared" ca="1" si="15"/>
        <v>46</v>
      </c>
      <c r="H134">
        <f t="shared" ca="1" si="15"/>
        <v>35</v>
      </c>
      <c r="I134">
        <f t="shared" ca="1" si="15"/>
        <v>37</v>
      </c>
      <c r="J134">
        <f t="shared" ca="1" si="15"/>
        <v>15</v>
      </c>
      <c r="K134">
        <f t="shared" ca="1" si="15"/>
        <v>42</v>
      </c>
      <c r="L134">
        <f t="shared" ca="1" si="15"/>
        <v>41</v>
      </c>
      <c r="M134">
        <f t="shared" ca="1" si="15"/>
        <v>49</v>
      </c>
      <c r="N134">
        <f t="shared" ca="1" si="15"/>
        <v>39</v>
      </c>
      <c r="O134">
        <f t="shared" ca="1" si="15"/>
        <v>36</v>
      </c>
      <c r="P134">
        <f t="shared" ca="1" si="15"/>
        <v>47</v>
      </c>
      <c r="Q134">
        <f t="shared" ca="1" si="15"/>
        <v>29</v>
      </c>
      <c r="R134">
        <f t="shared" ca="1" si="15"/>
        <v>37</v>
      </c>
      <c r="S134">
        <f t="shared" ca="1" si="15"/>
        <v>39</v>
      </c>
      <c r="T134">
        <f t="shared" ca="1" si="15"/>
        <v>40</v>
      </c>
      <c r="U134">
        <f t="shared" ca="1" si="15"/>
        <v>25</v>
      </c>
      <c r="V134">
        <f t="shared" ca="1" si="15"/>
        <v>35</v>
      </c>
      <c r="W134">
        <f t="shared" ca="1" si="17"/>
        <v>0.77391732891195975</v>
      </c>
    </row>
    <row r="135" spans="1:23" x14ac:dyDescent="0.3">
      <c r="A135" t="s">
        <v>347</v>
      </c>
      <c r="B135" t="s">
        <v>348</v>
      </c>
      <c r="C135" s="1" t="s">
        <v>88</v>
      </c>
      <c r="D135" s="1" t="s">
        <v>235</v>
      </c>
      <c r="E135" s="5">
        <f t="shared" ca="1" si="12"/>
        <v>37.588235294117645</v>
      </c>
      <c r="F135">
        <f t="shared" ca="1" si="16"/>
        <v>35</v>
      </c>
      <c r="G135">
        <f t="shared" ca="1" si="15"/>
        <v>49</v>
      </c>
      <c r="H135">
        <f t="shared" ca="1" si="15"/>
        <v>38</v>
      </c>
      <c r="I135">
        <f t="shared" ca="1" si="15"/>
        <v>46</v>
      </c>
      <c r="J135">
        <f t="shared" ca="1" si="15"/>
        <v>37</v>
      </c>
      <c r="K135">
        <f t="shared" ca="1" si="15"/>
        <v>47</v>
      </c>
      <c r="L135">
        <f t="shared" ca="1" si="15"/>
        <v>35</v>
      </c>
      <c r="M135">
        <f t="shared" ca="1" si="15"/>
        <v>36</v>
      </c>
      <c r="N135">
        <f t="shared" ca="1" si="15"/>
        <v>23</v>
      </c>
      <c r="O135">
        <f t="shared" ca="1" si="15"/>
        <v>39</v>
      </c>
      <c r="P135">
        <f t="shared" ca="1" si="15"/>
        <v>36</v>
      </c>
      <c r="Q135">
        <f t="shared" ca="1" si="15"/>
        <v>35</v>
      </c>
      <c r="R135">
        <f t="shared" ca="1" si="15"/>
        <v>28</v>
      </c>
      <c r="S135">
        <f t="shared" ca="1" si="15"/>
        <v>39</v>
      </c>
      <c r="T135">
        <f t="shared" ca="1" si="15"/>
        <v>38</v>
      </c>
      <c r="U135">
        <f t="shared" ca="1" si="15"/>
        <v>44</v>
      </c>
      <c r="V135">
        <f t="shared" ca="1" si="15"/>
        <v>34</v>
      </c>
      <c r="W135">
        <f t="shared" ca="1" si="17"/>
        <v>0.7576041411938701</v>
      </c>
    </row>
    <row r="136" spans="1:23" x14ac:dyDescent="0.3">
      <c r="A136" t="s">
        <v>349</v>
      </c>
      <c r="B136" t="s">
        <v>350</v>
      </c>
      <c r="C136" s="1" t="s">
        <v>6</v>
      </c>
      <c r="D136" s="1" t="s">
        <v>66</v>
      </c>
      <c r="E136" s="5">
        <f t="shared" ca="1" si="12"/>
        <v>42.117647058823529</v>
      </c>
      <c r="F136">
        <f t="shared" ca="1" si="16"/>
        <v>23</v>
      </c>
      <c r="G136">
        <f t="shared" ca="1" si="15"/>
        <v>52</v>
      </c>
      <c r="H136">
        <f t="shared" ca="1" si="15"/>
        <v>48</v>
      </c>
      <c r="I136">
        <f t="shared" ca="1" si="15"/>
        <v>35</v>
      </c>
      <c r="J136">
        <f t="shared" ca="1" si="15"/>
        <v>50</v>
      </c>
      <c r="K136">
        <f t="shared" ca="1" si="15"/>
        <v>53</v>
      </c>
      <c r="L136">
        <f t="shared" ca="1" si="15"/>
        <v>36</v>
      </c>
      <c r="M136">
        <f t="shared" ca="1" si="15"/>
        <v>35</v>
      </c>
      <c r="N136">
        <f t="shared" ca="1" si="15"/>
        <v>51</v>
      </c>
      <c r="O136">
        <f t="shared" ca="1" si="15"/>
        <v>40</v>
      </c>
      <c r="P136">
        <f t="shared" ca="1" si="15"/>
        <v>34</v>
      </c>
      <c r="Q136">
        <f t="shared" ca="1" si="15"/>
        <v>46</v>
      </c>
      <c r="R136">
        <f t="shared" ca="1" si="15"/>
        <v>39</v>
      </c>
      <c r="S136">
        <f t="shared" ca="1" si="15"/>
        <v>42</v>
      </c>
      <c r="T136">
        <f t="shared" ca="1" si="15"/>
        <v>47</v>
      </c>
      <c r="U136">
        <f t="shared" ca="1" si="15"/>
        <v>39</v>
      </c>
      <c r="V136">
        <f t="shared" ca="1" si="15"/>
        <v>46</v>
      </c>
      <c r="W136">
        <f t="shared" ca="1" si="17"/>
        <v>0.90685241248102155</v>
      </c>
    </row>
    <row r="137" spans="1:23" x14ac:dyDescent="0.3">
      <c r="A137" t="s">
        <v>351</v>
      </c>
      <c r="B137" t="s">
        <v>352</v>
      </c>
      <c r="C137" s="1" t="s">
        <v>2</v>
      </c>
      <c r="D137" s="1" t="s">
        <v>313</v>
      </c>
      <c r="E137" s="5">
        <f t="shared" ca="1" si="12"/>
        <v>61.176470588235297</v>
      </c>
      <c r="F137">
        <f t="shared" ca="1" si="16"/>
        <v>54</v>
      </c>
      <c r="G137">
        <f t="shared" ca="1" si="15"/>
        <v>82</v>
      </c>
      <c r="H137">
        <f t="shared" ca="1" si="15"/>
        <v>52</v>
      </c>
      <c r="I137">
        <f t="shared" ca="1" si="15"/>
        <v>50</v>
      </c>
      <c r="J137">
        <f t="shared" ca="1" si="15"/>
        <v>70</v>
      </c>
      <c r="K137">
        <f t="shared" ca="1" si="15"/>
        <v>81</v>
      </c>
      <c r="L137">
        <f t="shared" ca="1" si="15"/>
        <v>63</v>
      </c>
      <c r="M137">
        <f t="shared" ca="1" si="15"/>
        <v>73</v>
      </c>
      <c r="N137">
        <f t="shared" ca="1" si="15"/>
        <v>35</v>
      </c>
      <c r="O137">
        <f t="shared" ca="1" si="15"/>
        <v>63</v>
      </c>
      <c r="P137">
        <f t="shared" ca="1" si="15"/>
        <v>67</v>
      </c>
      <c r="Q137">
        <f t="shared" ca="1" si="15"/>
        <v>59</v>
      </c>
      <c r="R137">
        <f t="shared" ca="1" si="15"/>
        <v>58</v>
      </c>
      <c r="S137">
        <f t="shared" ca="1" si="15"/>
        <v>56</v>
      </c>
      <c r="T137">
        <f t="shared" ca="1" si="15"/>
        <v>54</v>
      </c>
      <c r="U137">
        <f t="shared" ca="1" si="15"/>
        <v>67</v>
      </c>
      <c r="V137">
        <f t="shared" ca="1" si="15"/>
        <v>56</v>
      </c>
      <c r="W137">
        <f t="shared" ca="1" si="17"/>
        <v>1.1212609039381765</v>
      </c>
    </row>
    <row r="138" spans="1:23" x14ac:dyDescent="0.3">
      <c r="A138" t="s">
        <v>353</v>
      </c>
      <c r="B138" t="s">
        <v>354</v>
      </c>
      <c r="C138" s="1" t="s">
        <v>15</v>
      </c>
      <c r="D138" s="1" t="s">
        <v>126</v>
      </c>
      <c r="E138" s="5">
        <f t="shared" ca="1" si="12"/>
        <v>61</v>
      </c>
      <c r="F138">
        <f t="shared" ca="1" si="16"/>
        <v>57</v>
      </c>
      <c r="G138">
        <f t="shared" ca="1" si="15"/>
        <v>63</v>
      </c>
      <c r="H138">
        <f t="shared" ca="1" si="15"/>
        <v>50</v>
      </c>
      <c r="I138">
        <f t="shared" ca="1" si="15"/>
        <v>47</v>
      </c>
      <c r="J138">
        <f t="shared" ca="1" si="15"/>
        <v>75</v>
      </c>
      <c r="K138">
        <f t="shared" ca="1" si="15"/>
        <v>59</v>
      </c>
      <c r="L138">
        <f t="shared" ca="1" si="15"/>
        <v>58</v>
      </c>
      <c r="M138">
        <f t="shared" ca="1" si="15"/>
        <v>73</v>
      </c>
      <c r="N138">
        <f t="shared" ca="1" si="15"/>
        <v>74</v>
      </c>
      <c r="O138">
        <f t="shared" ca="1" si="15"/>
        <v>64</v>
      </c>
      <c r="P138">
        <f t="shared" ca="1" si="15"/>
        <v>39</v>
      </c>
      <c r="Q138">
        <f t="shared" ca="1" si="15"/>
        <v>74</v>
      </c>
      <c r="R138">
        <f t="shared" ca="1" si="15"/>
        <v>69</v>
      </c>
      <c r="S138">
        <f t="shared" ca="1" si="15"/>
        <v>44</v>
      </c>
      <c r="T138">
        <f t="shared" ca="1" si="15"/>
        <v>66</v>
      </c>
      <c r="U138">
        <f t="shared" ca="1" si="15"/>
        <v>64</v>
      </c>
      <c r="V138">
        <f t="shared" ca="1" si="15"/>
        <v>61</v>
      </c>
      <c r="W138">
        <f t="shared" ca="1" si="17"/>
        <v>1.123869981415597</v>
      </c>
    </row>
    <row r="139" spans="1:23" x14ac:dyDescent="0.3">
      <c r="A139" t="s">
        <v>355</v>
      </c>
      <c r="B139" t="s">
        <v>356</v>
      </c>
      <c r="C139" s="1" t="s">
        <v>46</v>
      </c>
      <c r="D139" s="1" t="s">
        <v>287</v>
      </c>
      <c r="E139" s="5">
        <f t="shared" ca="1" si="12"/>
        <v>43.117647058823529</v>
      </c>
      <c r="F139">
        <f t="shared" ca="1" si="16"/>
        <v>50</v>
      </c>
      <c r="G139">
        <f t="shared" ca="1" si="15"/>
        <v>56</v>
      </c>
      <c r="H139">
        <f t="shared" ca="1" si="15"/>
        <v>34</v>
      </c>
      <c r="I139">
        <f t="shared" ca="1" si="15"/>
        <v>41</v>
      </c>
      <c r="J139">
        <f t="shared" ca="1" si="15"/>
        <v>46</v>
      </c>
      <c r="K139">
        <f t="shared" ca="1" si="15"/>
        <v>48</v>
      </c>
      <c r="L139">
        <f t="shared" ca="1" si="15"/>
        <v>47</v>
      </c>
      <c r="M139">
        <f t="shared" ca="1" si="15"/>
        <v>43</v>
      </c>
      <c r="N139">
        <f t="shared" ca="1" si="15"/>
        <v>56</v>
      </c>
      <c r="O139">
        <f t="shared" ca="1" si="15"/>
        <v>41</v>
      </c>
      <c r="P139">
        <f t="shared" ca="1" si="15"/>
        <v>49</v>
      </c>
      <c r="Q139">
        <f t="shared" ca="1" si="15"/>
        <v>43</v>
      </c>
      <c r="R139">
        <f t="shared" ca="1" si="15"/>
        <v>32</v>
      </c>
      <c r="S139">
        <f t="shared" ca="1" si="15"/>
        <v>31</v>
      </c>
      <c r="T139">
        <f t="shared" ca="1" si="15"/>
        <v>33</v>
      </c>
      <c r="U139">
        <f t="shared" ca="1" si="15"/>
        <v>35</v>
      </c>
      <c r="V139">
        <f t="shared" ca="1" si="15"/>
        <v>48</v>
      </c>
      <c r="W139">
        <f t="shared" ca="1" si="17"/>
        <v>0.8802848204626158</v>
      </c>
    </row>
    <row r="140" spans="1:23" x14ac:dyDescent="0.3">
      <c r="A140" t="s">
        <v>357</v>
      </c>
      <c r="B140" t="s">
        <v>358</v>
      </c>
      <c r="C140" s="1" t="s">
        <v>88</v>
      </c>
      <c r="D140" s="1" t="s">
        <v>359</v>
      </c>
      <c r="E140" s="5">
        <f t="shared" ca="1" si="12"/>
        <v>37.941176470588232</v>
      </c>
      <c r="F140">
        <f t="shared" ca="1" si="16"/>
        <v>39</v>
      </c>
      <c r="G140">
        <f t="shared" ca="1" si="15"/>
        <v>34</v>
      </c>
      <c r="H140">
        <f t="shared" ca="1" si="15"/>
        <v>39</v>
      </c>
      <c r="I140">
        <f t="shared" ca="1" si="15"/>
        <v>50</v>
      </c>
      <c r="J140">
        <f t="shared" ca="1" si="15"/>
        <v>43</v>
      </c>
      <c r="K140">
        <f t="shared" ca="1" si="15"/>
        <v>42</v>
      </c>
      <c r="L140">
        <f t="shared" ca="1" si="15"/>
        <v>42</v>
      </c>
      <c r="M140">
        <f t="shared" ca="1" si="15"/>
        <v>28</v>
      </c>
      <c r="N140">
        <f t="shared" ca="1" si="15"/>
        <v>33</v>
      </c>
      <c r="O140">
        <f t="shared" ca="1" si="15"/>
        <v>45</v>
      </c>
      <c r="P140">
        <f t="shared" ca="1" si="15"/>
        <v>40</v>
      </c>
      <c r="Q140">
        <f t="shared" ca="1" si="15"/>
        <v>16</v>
      </c>
      <c r="R140">
        <f t="shared" ca="1" si="15"/>
        <v>52</v>
      </c>
      <c r="S140">
        <f t="shared" ca="1" si="15"/>
        <v>45</v>
      </c>
      <c r="T140">
        <f t="shared" ca="1" si="15"/>
        <v>38</v>
      </c>
      <c r="U140">
        <f t="shared" ca="1" si="15"/>
        <v>37</v>
      </c>
      <c r="V140">
        <f t="shared" ca="1" si="15"/>
        <v>22</v>
      </c>
      <c r="W140">
        <f t="shared" ca="1" si="17"/>
        <v>0.77094966907203455</v>
      </c>
    </row>
    <row r="141" spans="1:23" x14ac:dyDescent="0.3">
      <c r="A141" t="s">
        <v>360</v>
      </c>
      <c r="B141" t="s">
        <v>361</v>
      </c>
      <c r="C141" s="1" t="s">
        <v>88</v>
      </c>
      <c r="D141" s="1" t="s">
        <v>362</v>
      </c>
      <c r="E141" s="5">
        <f t="shared" ca="1" si="12"/>
        <v>58</v>
      </c>
      <c r="F141">
        <f t="shared" ca="1" si="16"/>
        <v>58</v>
      </c>
      <c r="G141">
        <f t="shared" ca="1" si="15"/>
        <v>65</v>
      </c>
      <c r="H141">
        <f t="shared" ca="1" si="15"/>
        <v>46</v>
      </c>
      <c r="I141">
        <f t="shared" ca="1" si="15"/>
        <v>62</v>
      </c>
      <c r="J141">
        <f t="shared" ca="1" si="15"/>
        <v>78</v>
      </c>
      <c r="K141">
        <f t="shared" ca="1" si="15"/>
        <v>50</v>
      </c>
      <c r="L141">
        <f t="shared" ca="1" si="15"/>
        <v>68</v>
      </c>
      <c r="M141">
        <f t="shared" ca="1" si="15"/>
        <v>52</v>
      </c>
      <c r="N141">
        <f t="shared" ca="1" si="15"/>
        <v>46</v>
      </c>
      <c r="O141">
        <f t="shared" ca="1" si="15"/>
        <v>49</v>
      </c>
      <c r="P141">
        <f t="shared" ca="1" si="15"/>
        <v>70</v>
      </c>
      <c r="Q141">
        <f t="shared" ca="1" si="15"/>
        <v>69</v>
      </c>
      <c r="R141">
        <f t="shared" ca="1" si="15"/>
        <v>47</v>
      </c>
      <c r="S141">
        <f t="shared" ca="1" si="15"/>
        <v>63</v>
      </c>
      <c r="T141">
        <f t="shared" ca="1" si="15"/>
        <v>63</v>
      </c>
      <c r="U141">
        <f t="shared" ca="1" si="15"/>
        <v>54</v>
      </c>
      <c r="V141">
        <f t="shared" ca="1" si="15"/>
        <v>46</v>
      </c>
      <c r="W141">
        <f t="shared" ca="1" si="17"/>
        <v>1.1597841225320358</v>
      </c>
    </row>
    <row r="142" spans="1:23" x14ac:dyDescent="0.3">
      <c r="A142" t="s">
        <v>363</v>
      </c>
      <c r="B142" t="s">
        <v>364</v>
      </c>
      <c r="C142" s="1" t="s">
        <v>59</v>
      </c>
      <c r="D142" s="1" t="s">
        <v>110</v>
      </c>
      <c r="E142" s="5">
        <f t="shared" ca="1" si="12"/>
        <v>50.411764705882355</v>
      </c>
      <c r="F142">
        <f t="shared" ca="1" si="16"/>
        <v>52</v>
      </c>
      <c r="G142">
        <f t="shared" ca="1" si="15"/>
        <v>52</v>
      </c>
      <c r="H142">
        <f t="shared" ca="1" si="15"/>
        <v>36</v>
      </c>
      <c r="I142">
        <f t="shared" ca="1" si="15"/>
        <v>56</v>
      </c>
      <c r="J142">
        <f t="shared" ca="1" si="15"/>
        <v>36</v>
      </c>
      <c r="K142">
        <f t="shared" ca="1" si="15"/>
        <v>53</v>
      </c>
      <c r="L142">
        <f t="shared" ca="1" si="15"/>
        <v>50</v>
      </c>
      <c r="M142">
        <f t="shared" ca="1" si="15"/>
        <v>47</v>
      </c>
      <c r="N142">
        <f t="shared" ca="1" si="15"/>
        <v>52</v>
      </c>
      <c r="O142">
        <f t="shared" ca="1" si="15"/>
        <v>61</v>
      </c>
      <c r="P142">
        <f t="shared" ca="1" si="15"/>
        <v>56</v>
      </c>
      <c r="Q142">
        <f t="shared" ca="1" si="15"/>
        <v>57</v>
      </c>
      <c r="R142">
        <f t="shared" ca="1" si="15"/>
        <v>50</v>
      </c>
      <c r="S142">
        <f t="shared" ca="1" si="15"/>
        <v>58</v>
      </c>
      <c r="T142">
        <f t="shared" ca="1" si="15"/>
        <v>38</v>
      </c>
      <c r="U142">
        <f t="shared" ca="1" si="15"/>
        <v>53</v>
      </c>
      <c r="V142">
        <f t="shared" ca="1" si="15"/>
        <v>50</v>
      </c>
      <c r="W142">
        <f t="shared" ca="1" si="17"/>
        <v>1.0427852620420288</v>
      </c>
    </row>
    <row r="143" spans="1:23" x14ac:dyDescent="0.3">
      <c r="A143" t="s">
        <v>365</v>
      </c>
      <c r="B143" t="s">
        <v>366</v>
      </c>
      <c r="C143" s="1" t="s">
        <v>2</v>
      </c>
      <c r="D143" s="1" t="s">
        <v>367</v>
      </c>
      <c r="E143" s="5">
        <f t="shared" ca="1" si="12"/>
        <v>50.705882352941174</v>
      </c>
      <c r="F143">
        <f t="shared" ca="1" si="16"/>
        <v>49</v>
      </c>
      <c r="G143">
        <f t="shared" ca="1" si="15"/>
        <v>54</v>
      </c>
      <c r="H143">
        <f t="shared" ca="1" si="15"/>
        <v>42</v>
      </c>
      <c r="I143">
        <f t="shared" ca="1" si="15"/>
        <v>43</v>
      </c>
      <c r="J143">
        <f t="shared" ca="1" si="15"/>
        <v>49</v>
      </c>
      <c r="K143">
        <f t="shared" ca="1" si="15"/>
        <v>63</v>
      </c>
      <c r="L143">
        <f t="shared" ca="1" si="15"/>
        <v>45</v>
      </c>
      <c r="M143">
        <f t="shared" ca="1" si="15"/>
        <v>60</v>
      </c>
      <c r="N143">
        <f t="shared" ca="1" si="15"/>
        <v>47</v>
      </c>
      <c r="O143">
        <f t="shared" ca="1" si="15"/>
        <v>39</v>
      </c>
      <c r="P143">
        <f t="shared" ca="1" si="15"/>
        <v>49</v>
      </c>
      <c r="Q143">
        <f t="shared" ca="1" si="15"/>
        <v>63</v>
      </c>
      <c r="R143">
        <f t="shared" ca="1" si="15"/>
        <v>54</v>
      </c>
      <c r="S143">
        <f t="shared" ca="1" si="15"/>
        <v>60</v>
      </c>
      <c r="T143">
        <f t="shared" ca="1" si="15"/>
        <v>44</v>
      </c>
      <c r="U143">
        <f t="shared" ca="1" si="15"/>
        <v>49</v>
      </c>
      <c r="V143">
        <f t="shared" ca="1" si="15"/>
        <v>52</v>
      </c>
      <c r="W143">
        <f t="shared" ca="1" si="17"/>
        <v>0.9575678879664189</v>
      </c>
    </row>
    <row r="144" spans="1:23" x14ac:dyDescent="0.3">
      <c r="A144" t="s">
        <v>368</v>
      </c>
      <c r="B144" t="s">
        <v>369</v>
      </c>
      <c r="C144" s="1" t="s">
        <v>2</v>
      </c>
      <c r="D144" s="1" t="s">
        <v>370</v>
      </c>
      <c r="E144" s="5">
        <f t="shared" ca="1" si="12"/>
        <v>49.176470588235297</v>
      </c>
      <c r="F144">
        <f t="shared" ca="1" si="16"/>
        <v>70</v>
      </c>
      <c r="G144">
        <f t="shared" ca="1" si="15"/>
        <v>24</v>
      </c>
      <c r="H144">
        <f t="shared" ca="1" si="15"/>
        <v>67</v>
      </c>
      <c r="I144">
        <f t="shared" ca="1" si="15"/>
        <v>60</v>
      </c>
      <c r="J144">
        <f t="shared" ca="1" si="15"/>
        <v>49</v>
      </c>
      <c r="K144">
        <f t="shared" ca="1" si="15"/>
        <v>48</v>
      </c>
      <c r="L144">
        <f t="shared" ca="1" si="15"/>
        <v>44</v>
      </c>
      <c r="M144">
        <f t="shared" ca="1" si="15"/>
        <v>42</v>
      </c>
      <c r="N144">
        <f t="shared" ca="1" si="15"/>
        <v>43</v>
      </c>
      <c r="O144">
        <f t="shared" ca="1" si="15"/>
        <v>36</v>
      </c>
      <c r="P144">
        <f t="shared" ca="1" si="15"/>
        <v>46</v>
      </c>
      <c r="Q144">
        <f t="shared" ca="1" si="15"/>
        <v>45</v>
      </c>
      <c r="R144">
        <f t="shared" ca="1" si="15"/>
        <v>50</v>
      </c>
      <c r="S144">
        <f t="shared" ca="1" si="15"/>
        <v>68</v>
      </c>
      <c r="T144">
        <f t="shared" ca="1" si="15"/>
        <v>50</v>
      </c>
      <c r="U144">
        <f t="shared" ca="1" si="15"/>
        <v>44</v>
      </c>
      <c r="V144">
        <f t="shared" ca="1" si="15"/>
        <v>50</v>
      </c>
      <c r="W144">
        <f t="shared" ca="1" si="17"/>
        <v>0.97782486591688489</v>
      </c>
    </row>
    <row r="145" spans="1:23" x14ac:dyDescent="0.3">
      <c r="A145" t="s">
        <v>371</v>
      </c>
      <c r="B145" t="s">
        <v>372</v>
      </c>
      <c r="C145" s="1" t="s">
        <v>6</v>
      </c>
      <c r="D145" s="1" t="s">
        <v>373</v>
      </c>
      <c r="E145" s="5">
        <f t="shared" ca="1" si="12"/>
        <v>38.235294117647058</v>
      </c>
      <c r="F145">
        <f t="shared" ca="1" si="16"/>
        <v>49</v>
      </c>
      <c r="G145">
        <f t="shared" ca="1" si="15"/>
        <v>29</v>
      </c>
      <c r="H145">
        <f t="shared" ca="1" si="15"/>
        <v>43</v>
      </c>
      <c r="I145">
        <f t="shared" ca="1" si="15"/>
        <v>29</v>
      </c>
      <c r="J145">
        <f t="shared" ca="1" si="15"/>
        <v>38</v>
      </c>
      <c r="K145">
        <f t="shared" ca="1" si="15"/>
        <v>43</v>
      </c>
      <c r="L145">
        <f t="shared" ca="1" si="15"/>
        <v>35</v>
      </c>
      <c r="M145">
        <f t="shared" ca="1" si="15"/>
        <v>45</v>
      </c>
      <c r="N145">
        <f t="shared" ca="1" si="15"/>
        <v>30</v>
      </c>
      <c r="O145">
        <f t="shared" ca="1" si="15"/>
        <v>41</v>
      </c>
      <c r="P145">
        <f t="shared" ca="1" si="15"/>
        <v>35</v>
      </c>
      <c r="Q145">
        <f t="shared" ca="1" si="15"/>
        <v>46</v>
      </c>
      <c r="R145">
        <f t="shared" ca="1" si="15"/>
        <v>39</v>
      </c>
      <c r="S145">
        <f t="shared" ca="1" si="15"/>
        <v>37</v>
      </c>
      <c r="T145">
        <f t="shared" ca="1" si="15"/>
        <v>34</v>
      </c>
      <c r="U145">
        <f t="shared" ca="1" si="15"/>
        <v>42</v>
      </c>
      <c r="V145">
        <f t="shared" ca="1" si="15"/>
        <v>35</v>
      </c>
      <c r="W145">
        <f t="shared" ca="1" si="17"/>
        <v>0.73238466094814603</v>
      </c>
    </row>
    <row r="146" spans="1:23" x14ac:dyDescent="0.3">
      <c r="A146" t="s">
        <v>374</v>
      </c>
      <c r="B146" t="s">
        <v>375</v>
      </c>
      <c r="C146" s="1" t="s">
        <v>29</v>
      </c>
      <c r="D146" s="1" t="s">
        <v>376</v>
      </c>
      <c r="E146" s="5">
        <f t="shared" ca="1" si="12"/>
        <v>34.176470588235297</v>
      </c>
      <c r="F146">
        <f t="shared" ca="1" si="16"/>
        <v>37</v>
      </c>
      <c r="G146">
        <f t="shared" ca="1" si="15"/>
        <v>21</v>
      </c>
      <c r="H146">
        <f t="shared" ca="1" si="15"/>
        <v>51</v>
      </c>
      <c r="I146">
        <f t="shared" ca="1" si="15"/>
        <v>34</v>
      </c>
      <c r="J146">
        <f t="shared" ca="1" si="15"/>
        <v>34</v>
      </c>
      <c r="K146">
        <f t="shared" ca="1" si="15"/>
        <v>34</v>
      </c>
      <c r="L146">
        <f t="shared" ca="1" si="15"/>
        <v>36</v>
      </c>
      <c r="M146">
        <f t="shared" ca="1" si="15"/>
        <v>31</v>
      </c>
      <c r="N146">
        <f t="shared" ref="G146:V162" ca="1" si="18">ROUND(MAX(MIN($W146*_xlfn.NORM.INV(RAND(),50,$E$1),100),0),0)</f>
        <v>37</v>
      </c>
      <c r="O146">
        <f t="shared" ca="1" si="18"/>
        <v>44</v>
      </c>
      <c r="P146">
        <f t="shared" ca="1" si="18"/>
        <v>37</v>
      </c>
      <c r="Q146">
        <f t="shared" ca="1" si="18"/>
        <v>36</v>
      </c>
      <c r="R146">
        <f t="shared" ca="1" si="18"/>
        <v>33</v>
      </c>
      <c r="S146">
        <f t="shared" ca="1" si="18"/>
        <v>36</v>
      </c>
      <c r="T146">
        <f t="shared" ca="1" si="18"/>
        <v>19</v>
      </c>
      <c r="U146">
        <f t="shared" ca="1" si="18"/>
        <v>24</v>
      </c>
      <c r="V146">
        <f t="shared" ca="1" si="18"/>
        <v>37</v>
      </c>
      <c r="W146">
        <f t="shared" ca="1" si="17"/>
        <v>0.74909066810128433</v>
      </c>
    </row>
    <row r="147" spans="1:23" x14ac:dyDescent="0.3">
      <c r="A147" t="s">
        <v>377</v>
      </c>
      <c r="B147" t="s">
        <v>378</v>
      </c>
      <c r="C147" s="1" t="s">
        <v>6</v>
      </c>
      <c r="D147" s="1" t="s">
        <v>7</v>
      </c>
      <c r="E147" s="5">
        <f t="shared" ca="1" si="12"/>
        <v>58.176470588235297</v>
      </c>
      <c r="F147">
        <f t="shared" ca="1" si="16"/>
        <v>59</v>
      </c>
      <c r="G147">
        <f t="shared" ca="1" si="18"/>
        <v>51</v>
      </c>
      <c r="H147">
        <f t="shared" ca="1" si="18"/>
        <v>82</v>
      </c>
      <c r="I147">
        <f t="shared" ca="1" si="18"/>
        <v>56</v>
      </c>
      <c r="J147">
        <f t="shared" ca="1" si="18"/>
        <v>80</v>
      </c>
      <c r="K147">
        <f t="shared" ca="1" si="18"/>
        <v>48</v>
      </c>
      <c r="L147">
        <f t="shared" ca="1" si="18"/>
        <v>49</v>
      </c>
      <c r="M147">
        <f t="shared" ca="1" si="18"/>
        <v>62</v>
      </c>
      <c r="N147">
        <f t="shared" ca="1" si="18"/>
        <v>65</v>
      </c>
      <c r="O147">
        <f t="shared" ca="1" si="18"/>
        <v>46</v>
      </c>
      <c r="P147">
        <f t="shared" ca="1" si="18"/>
        <v>67</v>
      </c>
      <c r="Q147">
        <f t="shared" ca="1" si="18"/>
        <v>69</v>
      </c>
      <c r="R147">
        <f t="shared" ca="1" si="18"/>
        <v>59</v>
      </c>
      <c r="S147">
        <f t="shared" ca="1" si="18"/>
        <v>44</v>
      </c>
      <c r="T147">
        <f t="shared" ca="1" si="18"/>
        <v>48</v>
      </c>
      <c r="U147">
        <f t="shared" ca="1" si="18"/>
        <v>55</v>
      </c>
      <c r="V147">
        <f t="shared" ca="1" si="18"/>
        <v>49</v>
      </c>
      <c r="W147">
        <f t="shared" ca="1" si="17"/>
        <v>1.1831336372828076</v>
      </c>
    </row>
    <row r="148" spans="1:23" x14ac:dyDescent="0.3">
      <c r="A148" t="s">
        <v>379</v>
      </c>
      <c r="B148" t="s">
        <v>380</v>
      </c>
      <c r="C148" s="1" t="s">
        <v>29</v>
      </c>
      <c r="D148" s="1" t="s">
        <v>299</v>
      </c>
      <c r="E148" s="5">
        <f t="shared" ca="1" si="12"/>
        <v>41.882352941176471</v>
      </c>
      <c r="F148">
        <f t="shared" ca="1" si="16"/>
        <v>42</v>
      </c>
      <c r="G148">
        <f t="shared" ca="1" si="18"/>
        <v>43</v>
      </c>
      <c r="H148">
        <f t="shared" ca="1" si="18"/>
        <v>47</v>
      </c>
      <c r="I148">
        <f t="shared" ca="1" si="18"/>
        <v>36</v>
      </c>
      <c r="J148">
        <f t="shared" ca="1" si="18"/>
        <v>42</v>
      </c>
      <c r="K148">
        <f t="shared" ca="1" si="18"/>
        <v>47</v>
      </c>
      <c r="L148">
        <f t="shared" ca="1" si="18"/>
        <v>33</v>
      </c>
      <c r="M148">
        <f t="shared" ca="1" si="18"/>
        <v>35</v>
      </c>
      <c r="N148">
        <f t="shared" ca="1" si="18"/>
        <v>50</v>
      </c>
      <c r="O148">
        <f t="shared" ca="1" si="18"/>
        <v>48</v>
      </c>
      <c r="P148">
        <f t="shared" ca="1" si="18"/>
        <v>42</v>
      </c>
      <c r="Q148">
        <f t="shared" ca="1" si="18"/>
        <v>43</v>
      </c>
      <c r="R148">
        <f t="shared" ca="1" si="18"/>
        <v>34</v>
      </c>
      <c r="S148">
        <f t="shared" ca="1" si="18"/>
        <v>46</v>
      </c>
      <c r="T148">
        <f t="shared" ca="1" si="18"/>
        <v>35</v>
      </c>
      <c r="U148">
        <f t="shared" ca="1" si="18"/>
        <v>48</v>
      </c>
      <c r="V148">
        <f t="shared" ca="1" si="18"/>
        <v>41</v>
      </c>
      <c r="W148">
        <f t="shared" ca="1" si="17"/>
        <v>0.84677738374936129</v>
      </c>
    </row>
    <row r="149" spans="1:23" x14ac:dyDescent="0.3">
      <c r="A149" t="s">
        <v>381</v>
      </c>
      <c r="B149" t="s">
        <v>382</v>
      </c>
      <c r="C149" s="1" t="s">
        <v>6</v>
      </c>
      <c r="D149" s="1" t="s">
        <v>383</v>
      </c>
      <c r="E149" s="5">
        <f t="shared" ref="E149:E212" ca="1" si="19">AVERAGE(F149:V149)</f>
        <v>50.470588235294116</v>
      </c>
      <c r="F149">
        <f t="shared" ca="1" si="16"/>
        <v>51</v>
      </c>
      <c r="G149">
        <f t="shared" ca="1" si="18"/>
        <v>47</v>
      </c>
      <c r="H149">
        <f t="shared" ca="1" si="18"/>
        <v>32</v>
      </c>
      <c r="I149">
        <f t="shared" ca="1" si="18"/>
        <v>35</v>
      </c>
      <c r="J149">
        <f t="shared" ca="1" si="18"/>
        <v>62</v>
      </c>
      <c r="K149">
        <f t="shared" ca="1" si="18"/>
        <v>38</v>
      </c>
      <c r="L149">
        <f t="shared" ca="1" si="18"/>
        <v>53</v>
      </c>
      <c r="M149">
        <f t="shared" ca="1" si="18"/>
        <v>47</v>
      </c>
      <c r="N149">
        <f t="shared" ca="1" si="18"/>
        <v>64</v>
      </c>
      <c r="O149">
        <f t="shared" ca="1" si="18"/>
        <v>62</v>
      </c>
      <c r="P149">
        <f t="shared" ca="1" si="18"/>
        <v>44</v>
      </c>
      <c r="Q149">
        <f t="shared" ca="1" si="18"/>
        <v>47</v>
      </c>
      <c r="R149">
        <f t="shared" ca="1" si="18"/>
        <v>51</v>
      </c>
      <c r="S149">
        <f t="shared" ca="1" si="18"/>
        <v>62</v>
      </c>
      <c r="T149">
        <f t="shared" ca="1" si="18"/>
        <v>61</v>
      </c>
      <c r="U149">
        <f t="shared" ca="1" si="18"/>
        <v>65</v>
      </c>
      <c r="V149">
        <f t="shared" ca="1" si="18"/>
        <v>37</v>
      </c>
      <c r="W149">
        <f t="shared" ca="1" si="17"/>
        <v>0.98481834949212521</v>
      </c>
    </row>
    <row r="150" spans="1:23" x14ac:dyDescent="0.3">
      <c r="A150" t="s">
        <v>384</v>
      </c>
      <c r="B150" t="s">
        <v>385</v>
      </c>
      <c r="C150" s="1" t="s">
        <v>2</v>
      </c>
      <c r="D150" s="1" t="s">
        <v>386</v>
      </c>
      <c r="E150" s="5">
        <f t="shared" ca="1" si="19"/>
        <v>58.117647058823529</v>
      </c>
      <c r="F150">
        <f t="shared" ca="1" si="16"/>
        <v>60</v>
      </c>
      <c r="G150">
        <f t="shared" ca="1" si="18"/>
        <v>58</v>
      </c>
      <c r="H150">
        <f t="shared" ca="1" si="18"/>
        <v>49</v>
      </c>
      <c r="I150">
        <f t="shared" ca="1" si="18"/>
        <v>66</v>
      </c>
      <c r="J150">
        <f t="shared" ca="1" si="18"/>
        <v>69</v>
      </c>
      <c r="K150">
        <f t="shared" ca="1" si="18"/>
        <v>60</v>
      </c>
      <c r="L150">
        <f t="shared" ca="1" si="18"/>
        <v>59</v>
      </c>
      <c r="M150">
        <f t="shared" ca="1" si="18"/>
        <v>63</v>
      </c>
      <c r="N150">
        <f t="shared" ca="1" si="18"/>
        <v>53</v>
      </c>
      <c r="O150">
        <f t="shared" ca="1" si="18"/>
        <v>41</v>
      </c>
      <c r="P150">
        <f t="shared" ca="1" si="18"/>
        <v>46</v>
      </c>
      <c r="Q150">
        <f t="shared" ca="1" si="18"/>
        <v>64</v>
      </c>
      <c r="R150">
        <f t="shared" ca="1" si="18"/>
        <v>49</v>
      </c>
      <c r="S150">
        <f t="shared" ca="1" si="18"/>
        <v>65</v>
      </c>
      <c r="T150">
        <f t="shared" ca="1" si="18"/>
        <v>56</v>
      </c>
      <c r="U150">
        <f t="shared" ca="1" si="18"/>
        <v>53</v>
      </c>
      <c r="V150">
        <f t="shared" ca="1" si="18"/>
        <v>77</v>
      </c>
      <c r="W150">
        <f t="shared" ca="1" si="17"/>
        <v>1.0795697896844374</v>
      </c>
    </row>
    <row r="151" spans="1:23" x14ac:dyDescent="0.3">
      <c r="A151" t="s">
        <v>387</v>
      </c>
      <c r="B151" t="s">
        <v>388</v>
      </c>
      <c r="C151" s="1" t="s">
        <v>2</v>
      </c>
      <c r="D151" s="1" t="s">
        <v>53</v>
      </c>
      <c r="E151" s="5">
        <f t="shared" ca="1" si="19"/>
        <v>59.705882352941174</v>
      </c>
      <c r="F151">
        <f t="shared" ca="1" si="16"/>
        <v>60</v>
      </c>
      <c r="G151">
        <f t="shared" ca="1" si="18"/>
        <v>48</v>
      </c>
      <c r="H151">
        <f t="shared" ca="1" si="18"/>
        <v>59</v>
      </c>
      <c r="I151">
        <f t="shared" ca="1" si="18"/>
        <v>83</v>
      </c>
      <c r="J151">
        <f t="shared" ca="1" si="18"/>
        <v>57</v>
      </c>
      <c r="K151">
        <f t="shared" ca="1" si="18"/>
        <v>53</v>
      </c>
      <c r="L151">
        <f t="shared" ca="1" si="18"/>
        <v>59</v>
      </c>
      <c r="M151">
        <f t="shared" ca="1" si="18"/>
        <v>68</v>
      </c>
      <c r="N151">
        <f t="shared" ca="1" si="18"/>
        <v>73</v>
      </c>
      <c r="O151">
        <f t="shared" ca="1" si="18"/>
        <v>70</v>
      </c>
      <c r="P151">
        <f t="shared" ca="1" si="18"/>
        <v>65</v>
      </c>
      <c r="Q151">
        <f t="shared" ca="1" si="18"/>
        <v>43</v>
      </c>
      <c r="R151">
        <f t="shared" ca="1" si="18"/>
        <v>55</v>
      </c>
      <c r="S151">
        <f t="shared" ca="1" si="18"/>
        <v>61</v>
      </c>
      <c r="T151">
        <f t="shared" ca="1" si="18"/>
        <v>52</v>
      </c>
      <c r="U151">
        <f t="shared" ca="1" si="18"/>
        <v>61</v>
      </c>
      <c r="V151">
        <f t="shared" ca="1" si="18"/>
        <v>48</v>
      </c>
      <c r="W151">
        <f t="shared" ca="1" si="17"/>
        <v>1.1846509220275283</v>
      </c>
    </row>
    <row r="152" spans="1:23" x14ac:dyDescent="0.3">
      <c r="A152" t="s">
        <v>389</v>
      </c>
      <c r="B152" t="s">
        <v>390</v>
      </c>
      <c r="C152" s="1" t="s">
        <v>6</v>
      </c>
      <c r="D152" s="1" t="s">
        <v>66</v>
      </c>
      <c r="E152" s="5">
        <f t="shared" ca="1" si="19"/>
        <v>58.352941176470587</v>
      </c>
      <c r="F152">
        <f t="shared" ca="1" si="16"/>
        <v>64</v>
      </c>
      <c r="G152">
        <f t="shared" ca="1" si="18"/>
        <v>46</v>
      </c>
      <c r="H152">
        <f t="shared" ca="1" si="18"/>
        <v>53</v>
      </c>
      <c r="I152">
        <f t="shared" ca="1" si="18"/>
        <v>47</v>
      </c>
      <c r="J152">
        <f t="shared" ca="1" si="18"/>
        <v>67</v>
      </c>
      <c r="K152">
        <f t="shared" ca="1" si="18"/>
        <v>72</v>
      </c>
      <c r="L152">
        <f t="shared" ca="1" si="18"/>
        <v>63</v>
      </c>
      <c r="M152">
        <f t="shared" ca="1" si="18"/>
        <v>55</v>
      </c>
      <c r="N152">
        <f t="shared" ca="1" si="18"/>
        <v>44</v>
      </c>
      <c r="O152">
        <f t="shared" ca="1" si="18"/>
        <v>63</v>
      </c>
      <c r="P152">
        <f t="shared" ca="1" si="18"/>
        <v>43</v>
      </c>
      <c r="Q152">
        <f t="shared" ca="1" si="18"/>
        <v>66</v>
      </c>
      <c r="R152">
        <f t="shared" ca="1" si="18"/>
        <v>56</v>
      </c>
      <c r="S152">
        <f t="shared" ca="1" si="18"/>
        <v>50</v>
      </c>
      <c r="T152">
        <f t="shared" ca="1" si="18"/>
        <v>56</v>
      </c>
      <c r="U152">
        <f t="shared" ca="1" si="18"/>
        <v>64</v>
      </c>
      <c r="V152">
        <f t="shared" ca="1" si="18"/>
        <v>83</v>
      </c>
      <c r="W152">
        <f t="shared" ca="1" si="17"/>
        <v>1.1497924393378645</v>
      </c>
    </row>
    <row r="153" spans="1:23" x14ac:dyDescent="0.3">
      <c r="A153" t="s">
        <v>391</v>
      </c>
      <c r="B153" t="s">
        <v>392</v>
      </c>
      <c r="C153" s="1" t="s">
        <v>141</v>
      </c>
      <c r="D153" s="1" t="s">
        <v>142</v>
      </c>
      <c r="E153" s="5">
        <f t="shared" ca="1" si="19"/>
        <v>44.294117647058826</v>
      </c>
      <c r="F153">
        <f t="shared" ca="1" si="16"/>
        <v>31</v>
      </c>
      <c r="G153">
        <f t="shared" ca="1" si="18"/>
        <v>30</v>
      </c>
      <c r="H153">
        <f t="shared" ca="1" si="18"/>
        <v>45</v>
      </c>
      <c r="I153">
        <f t="shared" ca="1" si="18"/>
        <v>57</v>
      </c>
      <c r="J153">
        <f t="shared" ca="1" si="18"/>
        <v>42</v>
      </c>
      <c r="K153">
        <f t="shared" ca="1" si="18"/>
        <v>39</v>
      </c>
      <c r="L153">
        <f t="shared" ca="1" si="18"/>
        <v>43</v>
      </c>
      <c r="M153">
        <f t="shared" ca="1" si="18"/>
        <v>41</v>
      </c>
      <c r="N153">
        <f t="shared" ca="1" si="18"/>
        <v>51</v>
      </c>
      <c r="O153">
        <f t="shared" ca="1" si="18"/>
        <v>50</v>
      </c>
      <c r="P153">
        <f t="shared" ca="1" si="18"/>
        <v>54</v>
      </c>
      <c r="Q153">
        <f t="shared" ca="1" si="18"/>
        <v>40</v>
      </c>
      <c r="R153">
        <f t="shared" ca="1" si="18"/>
        <v>44</v>
      </c>
      <c r="S153">
        <f t="shared" ca="1" si="18"/>
        <v>50</v>
      </c>
      <c r="T153">
        <f t="shared" ca="1" si="18"/>
        <v>42</v>
      </c>
      <c r="U153">
        <f t="shared" ca="1" si="18"/>
        <v>53</v>
      </c>
      <c r="V153">
        <f t="shared" ca="1" si="18"/>
        <v>41</v>
      </c>
      <c r="W153">
        <f t="shared" ca="1" si="17"/>
        <v>0.93958025546359814</v>
      </c>
    </row>
    <row r="154" spans="1:23" x14ac:dyDescent="0.3">
      <c r="A154" t="s">
        <v>393</v>
      </c>
      <c r="B154" t="s">
        <v>394</v>
      </c>
      <c r="C154" s="1" t="s">
        <v>141</v>
      </c>
      <c r="D154" s="1" t="s">
        <v>142</v>
      </c>
      <c r="E154" s="5">
        <f t="shared" ca="1" si="19"/>
        <v>64.588235294117652</v>
      </c>
      <c r="F154">
        <f t="shared" ca="1" si="16"/>
        <v>41</v>
      </c>
      <c r="G154">
        <f t="shared" ca="1" si="18"/>
        <v>47</v>
      </c>
      <c r="H154">
        <f t="shared" ca="1" si="18"/>
        <v>81</v>
      </c>
      <c r="I154">
        <f t="shared" ca="1" si="18"/>
        <v>78</v>
      </c>
      <c r="J154">
        <f t="shared" ca="1" si="18"/>
        <v>55</v>
      </c>
      <c r="K154">
        <f t="shared" ca="1" si="18"/>
        <v>59</v>
      </c>
      <c r="L154">
        <f t="shared" ca="1" si="18"/>
        <v>62</v>
      </c>
      <c r="M154">
        <f t="shared" ca="1" si="18"/>
        <v>53</v>
      </c>
      <c r="N154">
        <f t="shared" ca="1" si="18"/>
        <v>64</v>
      </c>
      <c r="O154">
        <f t="shared" ca="1" si="18"/>
        <v>70</v>
      </c>
      <c r="P154">
        <f t="shared" ca="1" si="18"/>
        <v>60</v>
      </c>
      <c r="Q154">
        <f t="shared" ca="1" si="18"/>
        <v>94</v>
      </c>
      <c r="R154">
        <f t="shared" ca="1" si="18"/>
        <v>70</v>
      </c>
      <c r="S154">
        <f t="shared" ca="1" si="18"/>
        <v>50</v>
      </c>
      <c r="T154">
        <f t="shared" ca="1" si="18"/>
        <v>69</v>
      </c>
      <c r="U154">
        <f t="shared" ca="1" si="18"/>
        <v>77</v>
      </c>
      <c r="V154">
        <f t="shared" ca="1" si="18"/>
        <v>68</v>
      </c>
      <c r="W154">
        <f t="shared" ca="1" si="17"/>
        <v>1.1681357705678697</v>
      </c>
    </row>
    <row r="155" spans="1:23" x14ac:dyDescent="0.3">
      <c r="A155" t="s">
        <v>395</v>
      </c>
      <c r="B155" t="s">
        <v>396</v>
      </c>
      <c r="C155" s="1" t="s">
        <v>59</v>
      </c>
      <c r="D155" s="1" t="s">
        <v>110</v>
      </c>
      <c r="E155" s="5">
        <f t="shared" ca="1" si="19"/>
        <v>57.058823529411768</v>
      </c>
      <c r="F155">
        <f t="shared" ca="1" si="16"/>
        <v>74</v>
      </c>
      <c r="G155">
        <f t="shared" ca="1" si="18"/>
        <v>62</v>
      </c>
      <c r="H155">
        <f t="shared" ca="1" si="18"/>
        <v>61</v>
      </c>
      <c r="I155">
        <f t="shared" ca="1" si="18"/>
        <v>67</v>
      </c>
      <c r="J155">
        <f t="shared" ca="1" si="18"/>
        <v>80</v>
      </c>
      <c r="K155">
        <f t="shared" ca="1" si="18"/>
        <v>68</v>
      </c>
      <c r="L155">
        <f t="shared" ca="1" si="18"/>
        <v>43</v>
      </c>
      <c r="M155">
        <f t="shared" ca="1" si="18"/>
        <v>49</v>
      </c>
      <c r="N155">
        <f t="shared" ca="1" si="18"/>
        <v>50</v>
      </c>
      <c r="O155">
        <f t="shared" ca="1" si="18"/>
        <v>57</v>
      </c>
      <c r="P155">
        <f t="shared" ca="1" si="18"/>
        <v>29</v>
      </c>
      <c r="Q155">
        <f t="shared" ca="1" si="18"/>
        <v>57</v>
      </c>
      <c r="R155">
        <f t="shared" ca="1" si="18"/>
        <v>51</v>
      </c>
      <c r="S155">
        <f t="shared" ca="1" si="18"/>
        <v>48</v>
      </c>
      <c r="T155">
        <f t="shared" ca="1" si="18"/>
        <v>64</v>
      </c>
      <c r="U155">
        <f t="shared" ca="1" si="18"/>
        <v>68</v>
      </c>
      <c r="V155">
        <f t="shared" ca="1" si="18"/>
        <v>42</v>
      </c>
      <c r="W155">
        <f t="shared" ca="1" si="17"/>
        <v>1.1254011184734847</v>
      </c>
    </row>
    <row r="156" spans="1:23" x14ac:dyDescent="0.3">
      <c r="A156" t="s">
        <v>397</v>
      </c>
      <c r="B156" t="s">
        <v>398</v>
      </c>
      <c r="C156" s="1" t="s">
        <v>37</v>
      </c>
      <c r="D156" s="1" t="s">
        <v>105</v>
      </c>
      <c r="E156" s="5">
        <f t="shared" ca="1" si="19"/>
        <v>58.529411764705884</v>
      </c>
      <c r="F156">
        <f t="shared" ca="1" si="16"/>
        <v>58</v>
      </c>
      <c r="G156">
        <f t="shared" ca="1" si="18"/>
        <v>69</v>
      </c>
      <c r="H156">
        <f t="shared" ca="1" si="18"/>
        <v>68</v>
      </c>
      <c r="I156">
        <f t="shared" ca="1" si="18"/>
        <v>52</v>
      </c>
      <c r="J156">
        <f t="shared" ca="1" si="18"/>
        <v>75</v>
      </c>
      <c r="K156">
        <f t="shared" ca="1" si="18"/>
        <v>53</v>
      </c>
      <c r="L156">
        <f t="shared" ca="1" si="18"/>
        <v>33</v>
      </c>
      <c r="M156">
        <f t="shared" ca="1" si="18"/>
        <v>34</v>
      </c>
      <c r="N156">
        <f t="shared" ca="1" si="18"/>
        <v>61</v>
      </c>
      <c r="O156">
        <f t="shared" ca="1" si="18"/>
        <v>76</v>
      </c>
      <c r="P156">
        <f t="shared" ca="1" si="18"/>
        <v>58</v>
      </c>
      <c r="Q156">
        <f t="shared" ca="1" si="18"/>
        <v>55</v>
      </c>
      <c r="R156">
        <f t="shared" ca="1" si="18"/>
        <v>68</v>
      </c>
      <c r="S156">
        <f t="shared" ca="1" si="18"/>
        <v>65</v>
      </c>
      <c r="T156">
        <f t="shared" ca="1" si="18"/>
        <v>58</v>
      </c>
      <c r="U156">
        <f t="shared" ca="1" si="18"/>
        <v>56</v>
      </c>
      <c r="V156">
        <f t="shared" ca="1" si="18"/>
        <v>56</v>
      </c>
      <c r="W156">
        <f t="shared" ca="1" si="17"/>
        <v>1.1138556366790238</v>
      </c>
    </row>
    <row r="157" spans="1:23" x14ac:dyDescent="0.3">
      <c r="A157" t="s">
        <v>399</v>
      </c>
      <c r="B157" t="s">
        <v>400</v>
      </c>
      <c r="C157" s="1" t="s">
        <v>19</v>
      </c>
      <c r="D157" s="1" t="s">
        <v>269</v>
      </c>
      <c r="E157" s="5">
        <f t="shared" ca="1" si="19"/>
        <v>32</v>
      </c>
      <c r="F157">
        <f t="shared" ca="1" si="16"/>
        <v>35</v>
      </c>
      <c r="G157">
        <f t="shared" ca="1" si="18"/>
        <v>42</v>
      </c>
      <c r="H157">
        <f t="shared" ca="1" si="18"/>
        <v>34</v>
      </c>
      <c r="I157">
        <f t="shared" ca="1" si="18"/>
        <v>26</v>
      </c>
      <c r="J157">
        <f t="shared" ca="1" si="18"/>
        <v>35</v>
      </c>
      <c r="K157">
        <f t="shared" ca="1" si="18"/>
        <v>21</v>
      </c>
      <c r="L157">
        <f t="shared" ca="1" si="18"/>
        <v>38</v>
      </c>
      <c r="M157">
        <f t="shared" ca="1" si="18"/>
        <v>37</v>
      </c>
      <c r="N157">
        <f t="shared" ca="1" si="18"/>
        <v>22</v>
      </c>
      <c r="O157">
        <f t="shared" ca="1" si="18"/>
        <v>35</v>
      </c>
      <c r="P157">
        <f t="shared" ca="1" si="18"/>
        <v>21</v>
      </c>
      <c r="Q157">
        <f t="shared" ca="1" si="18"/>
        <v>37</v>
      </c>
      <c r="R157">
        <f t="shared" ca="1" si="18"/>
        <v>23</v>
      </c>
      <c r="S157">
        <f t="shared" ca="1" si="18"/>
        <v>34</v>
      </c>
      <c r="T157">
        <f t="shared" ca="1" si="18"/>
        <v>32</v>
      </c>
      <c r="U157">
        <f t="shared" ca="1" si="18"/>
        <v>32</v>
      </c>
      <c r="V157">
        <f t="shared" ca="1" si="18"/>
        <v>40</v>
      </c>
      <c r="W157">
        <f t="shared" ca="1" si="17"/>
        <v>0.72267569073551952</v>
      </c>
    </row>
    <row r="158" spans="1:23" x14ac:dyDescent="0.3">
      <c r="A158" t="s">
        <v>401</v>
      </c>
      <c r="B158" t="s">
        <v>402</v>
      </c>
      <c r="C158" s="1" t="s">
        <v>19</v>
      </c>
      <c r="D158" s="1" t="s">
        <v>269</v>
      </c>
      <c r="E158" s="5">
        <f t="shared" ca="1" si="19"/>
        <v>40.588235294117645</v>
      </c>
      <c r="F158">
        <f t="shared" ca="1" si="16"/>
        <v>48</v>
      </c>
      <c r="G158">
        <f t="shared" ca="1" si="18"/>
        <v>48</v>
      </c>
      <c r="H158">
        <f t="shared" ca="1" si="18"/>
        <v>49</v>
      </c>
      <c r="I158">
        <f t="shared" ca="1" si="18"/>
        <v>33</v>
      </c>
      <c r="J158">
        <f t="shared" ca="1" si="18"/>
        <v>34</v>
      </c>
      <c r="K158">
        <f t="shared" ca="1" si="18"/>
        <v>33</v>
      </c>
      <c r="L158">
        <f t="shared" ca="1" si="18"/>
        <v>35</v>
      </c>
      <c r="M158">
        <f t="shared" ca="1" si="18"/>
        <v>47</v>
      </c>
      <c r="N158">
        <f t="shared" ca="1" si="18"/>
        <v>42</v>
      </c>
      <c r="O158">
        <f t="shared" ca="1" si="18"/>
        <v>40</v>
      </c>
      <c r="P158">
        <f t="shared" ca="1" si="18"/>
        <v>49</v>
      </c>
      <c r="Q158">
        <f t="shared" ca="1" si="18"/>
        <v>33</v>
      </c>
      <c r="R158">
        <f t="shared" ca="1" si="18"/>
        <v>35</v>
      </c>
      <c r="S158">
        <f t="shared" ca="1" si="18"/>
        <v>49</v>
      </c>
      <c r="T158">
        <f t="shared" ca="1" si="18"/>
        <v>36</v>
      </c>
      <c r="U158">
        <f t="shared" ca="1" si="18"/>
        <v>39</v>
      </c>
      <c r="V158">
        <f t="shared" ca="1" si="18"/>
        <v>40</v>
      </c>
      <c r="W158">
        <f t="shared" ca="1" si="17"/>
        <v>0.85459436939860567</v>
      </c>
    </row>
    <row r="159" spans="1:23" x14ac:dyDescent="0.3">
      <c r="A159" t="s">
        <v>403</v>
      </c>
      <c r="B159" t="s">
        <v>404</v>
      </c>
      <c r="C159" s="1" t="s">
        <v>19</v>
      </c>
      <c r="D159" s="1" t="s">
        <v>293</v>
      </c>
      <c r="E159" s="5">
        <f t="shared" ca="1" si="19"/>
        <v>42.176470588235297</v>
      </c>
      <c r="F159">
        <f t="shared" ca="1" si="16"/>
        <v>49</v>
      </c>
      <c r="G159">
        <f t="shared" ca="1" si="18"/>
        <v>41</v>
      </c>
      <c r="H159">
        <f t="shared" ca="1" si="18"/>
        <v>30</v>
      </c>
      <c r="I159">
        <f t="shared" ca="1" si="18"/>
        <v>47</v>
      </c>
      <c r="J159">
        <f t="shared" ca="1" si="18"/>
        <v>38</v>
      </c>
      <c r="K159">
        <f t="shared" ca="1" si="18"/>
        <v>56</v>
      </c>
      <c r="L159">
        <f t="shared" ca="1" si="18"/>
        <v>32</v>
      </c>
      <c r="M159">
        <f t="shared" ca="1" si="18"/>
        <v>55</v>
      </c>
      <c r="N159">
        <f t="shared" ca="1" si="18"/>
        <v>31</v>
      </c>
      <c r="O159">
        <f t="shared" ca="1" si="18"/>
        <v>38</v>
      </c>
      <c r="P159">
        <f t="shared" ca="1" si="18"/>
        <v>38</v>
      </c>
      <c r="Q159">
        <f t="shared" ca="1" si="18"/>
        <v>44</v>
      </c>
      <c r="R159">
        <f t="shared" ca="1" si="18"/>
        <v>37</v>
      </c>
      <c r="S159">
        <f t="shared" ca="1" si="18"/>
        <v>59</v>
      </c>
      <c r="T159">
        <f t="shared" ca="1" si="18"/>
        <v>48</v>
      </c>
      <c r="U159">
        <f t="shared" ca="1" si="18"/>
        <v>33</v>
      </c>
      <c r="V159">
        <f t="shared" ca="1" si="18"/>
        <v>41</v>
      </c>
      <c r="W159">
        <f t="shared" ca="1" si="17"/>
        <v>0.80770719678407221</v>
      </c>
    </row>
    <row r="160" spans="1:23" x14ac:dyDescent="0.3">
      <c r="A160" t="s">
        <v>405</v>
      </c>
      <c r="B160" t="s">
        <v>406</v>
      </c>
      <c r="C160" s="1" t="s">
        <v>29</v>
      </c>
      <c r="D160" s="1" t="s">
        <v>407</v>
      </c>
      <c r="E160" s="5">
        <f t="shared" ca="1" si="19"/>
        <v>49.352941176470587</v>
      </c>
      <c r="F160">
        <f t="shared" ca="1" si="16"/>
        <v>36</v>
      </c>
      <c r="G160">
        <f t="shared" ca="1" si="18"/>
        <v>47</v>
      </c>
      <c r="H160">
        <f t="shared" ca="1" si="18"/>
        <v>48</v>
      </c>
      <c r="I160">
        <f t="shared" ca="1" si="18"/>
        <v>52</v>
      </c>
      <c r="J160">
        <f t="shared" ca="1" si="18"/>
        <v>72</v>
      </c>
      <c r="K160">
        <f t="shared" ca="1" si="18"/>
        <v>51</v>
      </c>
      <c r="L160">
        <f t="shared" ca="1" si="18"/>
        <v>52</v>
      </c>
      <c r="M160">
        <f t="shared" ca="1" si="18"/>
        <v>36</v>
      </c>
      <c r="N160">
        <f t="shared" ca="1" si="18"/>
        <v>56</v>
      </c>
      <c r="O160">
        <f t="shared" ca="1" si="18"/>
        <v>47</v>
      </c>
      <c r="P160">
        <f t="shared" ca="1" si="18"/>
        <v>58</v>
      </c>
      <c r="Q160">
        <f t="shared" ca="1" si="18"/>
        <v>49</v>
      </c>
      <c r="R160">
        <f t="shared" ca="1" si="18"/>
        <v>54</v>
      </c>
      <c r="S160">
        <f t="shared" ca="1" si="18"/>
        <v>49</v>
      </c>
      <c r="T160">
        <f t="shared" ca="1" si="18"/>
        <v>37</v>
      </c>
      <c r="U160">
        <f t="shared" ca="1" si="18"/>
        <v>51</v>
      </c>
      <c r="V160">
        <f t="shared" ca="1" si="18"/>
        <v>44</v>
      </c>
      <c r="W160">
        <f t="shared" ca="1" si="17"/>
        <v>1.0468542030306791</v>
      </c>
    </row>
    <row r="161" spans="1:23" x14ac:dyDescent="0.3">
      <c r="A161" t="s">
        <v>408</v>
      </c>
      <c r="B161" t="s">
        <v>409</v>
      </c>
      <c r="C161" s="1" t="s">
        <v>29</v>
      </c>
      <c r="D161" s="1" t="s">
        <v>407</v>
      </c>
      <c r="E161" s="5">
        <f t="shared" ca="1" si="19"/>
        <v>45.235294117647058</v>
      </c>
      <c r="F161">
        <f t="shared" ca="1" si="16"/>
        <v>34</v>
      </c>
      <c r="G161">
        <f t="shared" ca="1" si="18"/>
        <v>49</v>
      </c>
      <c r="H161">
        <f t="shared" ca="1" si="18"/>
        <v>33</v>
      </c>
      <c r="I161">
        <f t="shared" ca="1" si="18"/>
        <v>53</v>
      </c>
      <c r="J161">
        <f t="shared" ca="1" si="18"/>
        <v>35</v>
      </c>
      <c r="K161">
        <f t="shared" ca="1" si="18"/>
        <v>61</v>
      </c>
      <c r="L161">
        <f t="shared" ca="1" si="18"/>
        <v>42</v>
      </c>
      <c r="M161">
        <f t="shared" ca="1" si="18"/>
        <v>41</v>
      </c>
      <c r="N161">
        <f t="shared" ca="1" si="18"/>
        <v>56</v>
      </c>
      <c r="O161">
        <f t="shared" ca="1" si="18"/>
        <v>51</v>
      </c>
      <c r="P161">
        <f t="shared" ca="1" si="18"/>
        <v>41</v>
      </c>
      <c r="Q161">
        <f t="shared" ca="1" si="18"/>
        <v>56</v>
      </c>
      <c r="R161">
        <f t="shared" ca="1" si="18"/>
        <v>43</v>
      </c>
      <c r="S161">
        <f t="shared" ca="1" si="18"/>
        <v>59</v>
      </c>
      <c r="T161">
        <f t="shared" ca="1" si="18"/>
        <v>44</v>
      </c>
      <c r="U161">
        <f t="shared" ca="1" si="18"/>
        <v>42</v>
      </c>
      <c r="V161">
        <f t="shared" ca="1" si="18"/>
        <v>29</v>
      </c>
      <c r="W161">
        <f t="shared" ca="1" si="17"/>
        <v>0.9704987625028505</v>
      </c>
    </row>
    <row r="162" spans="1:23" x14ac:dyDescent="0.3">
      <c r="A162" t="s">
        <v>410</v>
      </c>
      <c r="B162" t="s">
        <v>411</v>
      </c>
      <c r="C162" s="1" t="s">
        <v>33</v>
      </c>
      <c r="D162" s="1" t="s">
        <v>77</v>
      </c>
      <c r="E162" s="5">
        <f t="shared" ca="1" si="19"/>
        <v>49.529411764705884</v>
      </c>
      <c r="F162">
        <f t="shared" ca="1" si="16"/>
        <v>70</v>
      </c>
      <c r="G162">
        <f t="shared" ca="1" si="18"/>
        <v>40</v>
      </c>
      <c r="H162">
        <f t="shared" ca="1" si="18"/>
        <v>35</v>
      </c>
      <c r="I162">
        <f t="shared" ca="1" si="18"/>
        <v>48</v>
      </c>
      <c r="J162">
        <f t="shared" ca="1" si="18"/>
        <v>33</v>
      </c>
      <c r="K162">
        <f t="shared" ca="1" si="18"/>
        <v>51</v>
      </c>
      <c r="L162">
        <f t="shared" ca="1" si="18"/>
        <v>53</v>
      </c>
      <c r="M162">
        <f t="shared" ref="G162:V178" ca="1" si="20">ROUND(MAX(MIN($W162*_xlfn.NORM.INV(RAND(),50,$E$1),100),0),0)</f>
        <v>65</v>
      </c>
      <c r="N162">
        <f t="shared" ca="1" si="20"/>
        <v>57</v>
      </c>
      <c r="O162">
        <f t="shared" ca="1" si="20"/>
        <v>43</v>
      </c>
      <c r="P162">
        <f t="shared" ca="1" si="20"/>
        <v>29</v>
      </c>
      <c r="Q162">
        <f t="shared" ca="1" si="20"/>
        <v>58</v>
      </c>
      <c r="R162">
        <f t="shared" ca="1" si="20"/>
        <v>38</v>
      </c>
      <c r="S162">
        <f t="shared" ca="1" si="20"/>
        <v>55</v>
      </c>
      <c r="T162">
        <f t="shared" ca="1" si="20"/>
        <v>55</v>
      </c>
      <c r="U162">
        <f t="shared" ca="1" si="20"/>
        <v>65</v>
      </c>
      <c r="V162">
        <f t="shared" ca="1" si="20"/>
        <v>47</v>
      </c>
      <c r="W162">
        <f t="shared" ca="1" si="17"/>
        <v>0.96599145193843905</v>
      </c>
    </row>
    <row r="163" spans="1:23" x14ac:dyDescent="0.3">
      <c r="A163" t="s">
        <v>412</v>
      </c>
      <c r="B163" t="s">
        <v>413</v>
      </c>
      <c r="C163" s="1" t="s">
        <v>2</v>
      </c>
      <c r="D163" s="1" t="s">
        <v>370</v>
      </c>
      <c r="E163" s="5">
        <f t="shared" ca="1" si="19"/>
        <v>41.764705882352942</v>
      </c>
      <c r="F163">
        <f t="shared" ca="1" si="16"/>
        <v>44</v>
      </c>
      <c r="G163">
        <f t="shared" ca="1" si="20"/>
        <v>46</v>
      </c>
      <c r="H163">
        <f t="shared" ca="1" si="20"/>
        <v>44</v>
      </c>
      <c r="I163">
        <f t="shared" ca="1" si="20"/>
        <v>33</v>
      </c>
      <c r="J163">
        <f t="shared" ca="1" si="20"/>
        <v>36</v>
      </c>
      <c r="K163">
        <f t="shared" ca="1" si="20"/>
        <v>41</v>
      </c>
      <c r="L163">
        <f t="shared" ca="1" si="20"/>
        <v>32</v>
      </c>
      <c r="M163">
        <f t="shared" ca="1" si="20"/>
        <v>42</v>
      </c>
      <c r="N163">
        <f t="shared" ca="1" si="20"/>
        <v>55</v>
      </c>
      <c r="O163">
        <f t="shared" ca="1" si="20"/>
        <v>43</v>
      </c>
      <c r="P163">
        <f t="shared" ca="1" si="20"/>
        <v>48</v>
      </c>
      <c r="Q163">
        <f t="shared" ca="1" si="20"/>
        <v>39</v>
      </c>
      <c r="R163">
        <f t="shared" ca="1" si="20"/>
        <v>40</v>
      </c>
      <c r="S163">
        <f t="shared" ca="1" si="20"/>
        <v>49</v>
      </c>
      <c r="T163">
        <f t="shared" ca="1" si="20"/>
        <v>45</v>
      </c>
      <c r="U163">
        <f t="shared" ca="1" si="20"/>
        <v>36</v>
      </c>
      <c r="V163">
        <f t="shared" ca="1" si="20"/>
        <v>37</v>
      </c>
      <c r="W163">
        <f t="shared" ca="1" si="17"/>
        <v>0.78289707389402075</v>
      </c>
    </row>
    <row r="164" spans="1:23" x14ac:dyDescent="0.3">
      <c r="A164" t="s">
        <v>414</v>
      </c>
      <c r="B164" t="s">
        <v>415</v>
      </c>
      <c r="C164" s="1" t="s">
        <v>46</v>
      </c>
      <c r="D164" s="1" t="s">
        <v>416</v>
      </c>
      <c r="E164" s="5">
        <f t="shared" ca="1" si="19"/>
        <v>56.058823529411768</v>
      </c>
      <c r="F164">
        <f t="shared" ca="1" si="16"/>
        <v>47</v>
      </c>
      <c r="G164">
        <f t="shared" ca="1" si="20"/>
        <v>50</v>
      </c>
      <c r="H164">
        <f t="shared" ca="1" si="20"/>
        <v>53</v>
      </c>
      <c r="I164">
        <f t="shared" ca="1" si="20"/>
        <v>42</v>
      </c>
      <c r="J164">
        <f t="shared" ca="1" si="20"/>
        <v>69</v>
      </c>
      <c r="K164">
        <f t="shared" ca="1" si="20"/>
        <v>56</v>
      </c>
      <c r="L164">
        <f t="shared" ca="1" si="20"/>
        <v>55</v>
      </c>
      <c r="M164">
        <f t="shared" ca="1" si="20"/>
        <v>40</v>
      </c>
      <c r="N164">
        <f t="shared" ca="1" si="20"/>
        <v>56</v>
      </c>
      <c r="O164">
        <f t="shared" ca="1" si="20"/>
        <v>67</v>
      </c>
      <c r="P164">
        <f t="shared" ca="1" si="20"/>
        <v>54</v>
      </c>
      <c r="Q164">
        <f t="shared" ca="1" si="20"/>
        <v>47</v>
      </c>
      <c r="R164">
        <f t="shared" ca="1" si="20"/>
        <v>53</v>
      </c>
      <c r="S164">
        <f t="shared" ca="1" si="20"/>
        <v>51</v>
      </c>
      <c r="T164">
        <f t="shared" ca="1" si="20"/>
        <v>72</v>
      </c>
      <c r="U164">
        <f t="shared" ca="1" si="20"/>
        <v>71</v>
      </c>
      <c r="V164">
        <f t="shared" ca="1" si="20"/>
        <v>70</v>
      </c>
      <c r="W164">
        <f t="shared" ca="1" si="17"/>
        <v>1.1193323334293974</v>
      </c>
    </row>
    <row r="165" spans="1:23" x14ac:dyDescent="0.3">
      <c r="A165" t="s">
        <v>417</v>
      </c>
      <c r="B165" t="s">
        <v>418</v>
      </c>
      <c r="C165" s="1" t="s">
        <v>33</v>
      </c>
      <c r="D165" s="1" t="s">
        <v>98</v>
      </c>
      <c r="E165" s="5">
        <f t="shared" ca="1" si="19"/>
        <v>37.529411764705884</v>
      </c>
      <c r="F165">
        <f t="shared" ca="1" si="16"/>
        <v>33</v>
      </c>
      <c r="G165">
        <f t="shared" ca="1" si="20"/>
        <v>38</v>
      </c>
      <c r="H165">
        <f t="shared" ca="1" si="20"/>
        <v>36</v>
      </c>
      <c r="I165">
        <f t="shared" ca="1" si="20"/>
        <v>38</v>
      </c>
      <c r="J165">
        <f t="shared" ca="1" si="20"/>
        <v>35</v>
      </c>
      <c r="K165">
        <f t="shared" ca="1" si="20"/>
        <v>35</v>
      </c>
      <c r="L165">
        <f t="shared" ca="1" si="20"/>
        <v>51</v>
      </c>
      <c r="M165">
        <f t="shared" ca="1" si="20"/>
        <v>31</v>
      </c>
      <c r="N165">
        <f t="shared" ca="1" si="20"/>
        <v>31</v>
      </c>
      <c r="O165">
        <f t="shared" ca="1" si="20"/>
        <v>48</v>
      </c>
      <c r="P165">
        <f t="shared" ca="1" si="20"/>
        <v>19</v>
      </c>
      <c r="Q165">
        <f t="shared" ca="1" si="20"/>
        <v>27</v>
      </c>
      <c r="R165">
        <f t="shared" ca="1" si="20"/>
        <v>44</v>
      </c>
      <c r="S165">
        <f t="shared" ca="1" si="20"/>
        <v>58</v>
      </c>
      <c r="T165">
        <f t="shared" ca="1" si="20"/>
        <v>35</v>
      </c>
      <c r="U165">
        <f t="shared" ca="1" si="20"/>
        <v>39</v>
      </c>
      <c r="V165">
        <f t="shared" ca="1" si="20"/>
        <v>40</v>
      </c>
      <c r="W165">
        <f t="shared" ca="1" si="17"/>
        <v>0.75824995184371524</v>
      </c>
    </row>
    <row r="166" spans="1:23" x14ac:dyDescent="0.3">
      <c r="A166" t="s">
        <v>419</v>
      </c>
      <c r="B166" t="s">
        <v>420</v>
      </c>
      <c r="C166" s="1" t="s">
        <v>33</v>
      </c>
      <c r="D166" s="1" t="s">
        <v>77</v>
      </c>
      <c r="E166" s="5">
        <f t="shared" ca="1" si="19"/>
        <v>59</v>
      </c>
      <c r="F166">
        <f t="shared" ca="1" si="16"/>
        <v>62</v>
      </c>
      <c r="G166">
        <f t="shared" ca="1" si="20"/>
        <v>74</v>
      </c>
      <c r="H166">
        <f t="shared" ca="1" si="20"/>
        <v>52</v>
      </c>
      <c r="I166">
        <f t="shared" ca="1" si="20"/>
        <v>61</v>
      </c>
      <c r="J166">
        <f t="shared" ca="1" si="20"/>
        <v>67</v>
      </c>
      <c r="K166">
        <f t="shared" ca="1" si="20"/>
        <v>58</v>
      </c>
      <c r="L166">
        <f t="shared" ca="1" si="20"/>
        <v>54</v>
      </c>
      <c r="M166">
        <f t="shared" ca="1" si="20"/>
        <v>81</v>
      </c>
      <c r="N166">
        <f t="shared" ca="1" si="20"/>
        <v>49</v>
      </c>
      <c r="O166">
        <f t="shared" ca="1" si="20"/>
        <v>57</v>
      </c>
      <c r="P166">
        <f t="shared" ca="1" si="20"/>
        <v>82</v>
      </c>
      <c r="Q166">
        <f t="shared" ca="1" si="20"/>
        <v>41</v>
      </c>
      <c r="R166">
        <f t="shared" ca="1" si="20"/>
        <v>55</v>
      </c>
      <c r="S166">
        <f t="shared" ca="1" si="20"/>
        <v>54</v>
      </c>
      <c r="T166">
        <f t="shared" ca="1" si="20"/>
        <v>38</v>
      </c>
      <c r="U166">
        <f t="shared" ca="1" si="20"/>
        <v>68</v>
      </c>
      <c r="V166">
        <f t="shared" ca="1" si="20"/>
        <v>50</v>
      </c>
      <c r="W166">
        <f t="shared" ca="1" si="17"/>
        <v>1.1284883781566002</v>
      </c>
    </row>
    <row r="167" spans="1:23" x14ac:dyDescent="0.3">
      <c r="A167" t="s">
        <v>421</v>
      </c>
      <c r="B167" t="s">
        <v>422</v>
      </c>
      <c r="C167" s="1" t="s">
        <v>59</v>
      </c>
      <c r="D167" s="1" t="s">
        <v>423</v>
      </c>
      <c r="E167" s="5">
        <f t="shared" ca="1" si="19"/>
        <v>63.058823529411768</v>
      </c>
      <c r="F167">
        <f t="shared" ca="1" si="16"/>
        <v>69</v>
      </c>
      <c r="G167">
        <f t="shared" ca="1" si="20"/>
        <v>64</v>
      </c>
      <c r="H167">
        <f t="shared" ca="1" si="20"/>
        <v>74</v>
      </c>
      <c r="I167">
        <f t="shared" ca="1" si="20"/>
        <v>45</v>
      </c>
      <c r="J167">
        <f t="shared" ca="1" si="20"/>
        <v>52</v>
      </c>
      <c r="K167">
        <f t="shared" ca="1" si="20"/>
        <v>60</v>
      </c>
      <c r="L167">
        <f t="shared" ca="1" si="20"/>
        <v>67</v>
      </c>
      <c r="M167">
        <f t="shared" ca="1" si="20"/>
        <v>67</v>
      </c>
      <c r="N167">
        <f t="shared" ca="1" si="20"/>
        <v>81</v>
      </c>
      <c r="O167">
        <f t="shared" ca="1" si="20"/>
        <v>76</v>
      </c>
      <c r="P167">
        <f t="shared" ca="1" si="20"/>
        <v>65</v>
      </c>
      <c r="Q167">
        <f t="shared" ca="1" si="20"/>
        <v>51</v>
      </c>
      <c r="R167">
        <f t="shared" ca="1" si="20"/>
        <v>79</v>
      </c>
      <c r="S167">
        <f t="shared" ca="1" si="20"/>
        <v>31</v>
      </c>
      <c r="T167">
        <f t="shared" ca="1" si="20"/>
        <v>71</v>
      </c>
      <c r="U167">
        <f t="shared" ca="1" si="20"/>
        <v>61</v>
      </c>
      <c r="V167">
        <f t="shared" ca="1" si="20"/>
        <v>59</v>
      </c>
      <c r="W167">
        <f t="shared" ca="1" si="17"/>
        <v>1.199651930676612</v>
      </c>
    </row>
    <row r="168" spans="1:23" x14ac:dyDescent="0.3">
      <c r="A168" t="s">
        <v>424</v>
      </c>
      <c r="B168" t="s">
        <v>425</v>
      </c>
      <c r="C168" s="1" t="s">
        <v>46</v>
      </c>
      <c r="D168" s="1" t="s">
        <v>56</v>
      </c>
      <c r="E168" s="5">
        <f t="shared" ca="1" si="19"/>
        <v>49</v>
      </c>
      <c r="F168">
        <f t="shared" ca="1" si="16"/>
        <v>58</v>
      </c>
      <c r="G168">
        <f t="shared" ca="1" si="20"/>
        <v>44</v>
      </c>
      <c r="H168">
        <f t="shared" ca="1" si="20"/>
        <v>42</v>
      </c>
      <c r="I168">
        <f t="shared" ca="1" si="20"/>
        <v>38</v>
      </c>
      <c r="J168">
        <f t="shared" ca="1" si="20"/>
        <v>58</v>
      </c>
      <c r="K168">
        <f t="shared" ca="1" si="20"/>
        <v>43</v>
      </c>
      <c r="L168">
        <f t="shared" ca="1" si="20"/>
        <v>42</v>
      </c>
      <c r="M168">
        <f t="shared" ca="1" si="20"/>
        <v>62</v>
      </c>
      <c r="N168">
        <f t="shared" ca="1" si="20"/>
        <v>49</v>
      </c>
      <c r="O168">
        <f t="shared" ca="1" si="20"/>
        <v>56</v>
      </c>
      <c r="P168">
        <f t="shared" ca="1" si="20"/>
        <v>55</v>
      </c>
      <c r="Q168">
        <f t="shared" ca="1" si="20"/>
        <v>50</v>
      </c>
      <c r="R168">
        <f t="shared" ca="1" si="20"/>
        <v>56</v>
      </c>
      <c r="S168">
        <f t="shared" ca="1" si="20"/>
        <v>45</v>
      </c>
      <c r="T168">
        <f t="shared" ca="1" si="20"/>
        <v>45</v>
      </c>
      <c r="U168">
        <f t="shared" ca="1" si="20"/>
        <v>52</v>
      </c>
      <c r="V168">
        <f t="shared" ca="1" si="20"/>
        <v>38</v>
      </c>
      <c r="W168">
        <f t="shared" ca="1" si="17"/>
        <v>0.97776985367753255</v>
      </c>
    </row>
    <row r="169" spans="1:23" x14ac:dyDescent="0.3">
      <c r="A169" t="s">
        <v>426</v>
      </c>
      <c r="B169" t="s">
        <v>427</v>
      </c>
      <c r="C169" s="1" t="s">
        <v>15</v>
      </c>
      <c r="D169" s="1" t="s">
        <v>16</v>
      </c>
      <c r="E169" s="5">
        <f t="shared" ca="1" si="19"/>
        <v>41.058823529411768</v>
      </c>
      <c r="F169">
        <f t="shared" ca="1" si="16"/>
        <v>38</v>
      </c>
      <c r="G169">
        <f t="shared" ca="1" si="20"/>
        <v>46</v>
      </c>
      <c r="H169">
        <f t="shared" ca="1" si="20"/>
        <v>32</v>
      </c>
      <c r="I169">
        <f t="shared" ca="1" si="20"/>
        <v>45</v>
      </c>
      <c r="J169">
        <f t="shared" ca="1" si="20"/>
        <v>29</v>
      </c>
      <c r="K169">
        <f t="shared" ca="1" si="20"/>
        <v>47</v>
      </c>
      <c r="L169">
        <f t="shared" ca="1" si="20"/>
        <v>42</v>
      </c>
      <c r="M169">
        <f t="shared" ca="1" si="20"/>
        <v>43</v>
      </c>
      <c r="N169">
        <f t="shared" ca="1" si="20"/>
        <v>51</v>
      </c>
      <c r="O169">
        <f t="shared" ca="1" si="20"/>
        <v>47</v>
      </c>
      <c r="P169">
        <f t="shared" ca="1" si="20"/>
        <v>36</v>
      </c>
      <c r="Q169">
        <f t="shared" ca="1" si="20"/>
        <v>34</v>
      </c>
      <c r="R169">
        <f t="shared" ca="1" si="20"/>
        <v>38</v>
      </c>
      <c r="S169">
        <f t="shared" ca="1" si="20"/>
        <v>35</v>
      </c>
      <c r="T169">
        <f t="shared" ca="1" si="20"/>
        <v>49</v>
      </c>
      <c r="U169">
        <f t="shared" ca="1" si="20"/>
        <v>27</v>
      </c>
      <c r="V169">
        <f t="shared" ca="1" si="20"/>
        <v>59</v>
      </c>
      <c r="W169">
        <f t="shared" ca="1" si="17"/>
        <v>0.87362355375575051</v>
      </c>
    </row>
    <row r="170" spans="1:23" x14ac:dyDescent="0.3">
      <c r="A170" t="s">
        <v>428</v>
      </c>
      <c r="B170" t="s">
        <v>429</v>
      </c>
      <c r="C170" s="1" t="s">
        <v>37</v>
      </c>
      <c r="D170" s="1" t="s">
        <v>290</v>
      </c>
      <c r="E170" s="5">
        <f t="shared" ca="1" si="19"/>
        <v>58.294117647058826</v>
      </c>
      <c r="F170">
        <f t="shared" ca="1" si="16"/>
        <v>63</v>
      </c>
      <c r="G170">
        <f t="shared" ca="1" si="20"/>
        <v>62</v>
      </c>
      <c r="H170">
        <f t="shared" ca="1" si="20"/>
        <v>74</v>
      </c>
      <c r="I170">
        <f t="shared" ca="1" si="20"/>
        <v>57</v>
      </c>
      <c r="J170">
        <f t="shared" ca="1" si="20"/>
        <v>63</v>
      </c>
      <c r="K170">
        <f t="shared" ca="1" si="20"/>
        <v>37</v>
      </c>
      <c r="L170">
        <f t="shared" ca="1" si="20"/>
        <v>45</v>
      </c>
      <c r="M170">
        <f t="shared" ca="1" si="20"/>
        <v>48</v>
      </c>
      <c r="N170">
        <f t="shared" ca="1" si="20"/>
        <v>58</v>
      </c>
      <c r="O170">
        <f t="shared" ca="1" si="20"/>
        <v>54</v>
      </c>
      <c r="P170">
        <f t="shared" ca="1" si="20"/>
        <v>67</v>
      </c>
      <c r="Q170">
        <f t="shared" ca="1" si="20"/>
        <v>54</v>
      </c>
      <c r="R170">
        <f t="shared" ca="1" si="20"/>
        <v>57</v>
      </c>
      <c r="S170">
        <f t="shared" ca="1" si="20"/>
        <v>78</v>
      </c>
      <c r="T170">
        <f t="shared" ca="1" si="20"/>
        <v>50</v>
      </c>
      <c r="U170">
        <f t="shared" ca="1" si="20"/>
        <v>69</v>
      </c>
      <c r="V170">
        <f t="shared" ca="1" si="20"/>
        <v>55</v>
      </c>
      <c r="W170">
        <f t="shared" ca="1" si="17"/>
        <v>1.1918210036290833</v>
      </c>
    </row>
    <row r="171" spans="1:23" x14ac:dyDescent="0.3">
      <c r="A171" t="s">
        <v>430</v>
      </c>
      <c r="B171" t="s">
        <v>431</v>
      </c>
      <c r="C171" s="1" t="s">
        <v>46</v>
      </c>
      <c r="D171" s="1" t="s">
        <v>432</v>
      </c>
      <c r="E171" s="5">
        <f t="shared" ca="1" si="19"/>
        <v>35.470588235294116</v>
      </c>
      <c r="F171">
        <f t="shared" ca="1" si="16"/>
        <v>43</v>
      </c>
      <c r="G171">
        <f t="shared" ca="1" si="20"/>
        <v>32</v>
      </c>
      <c r="H171">
        <f t="shared" ca="1" si="20"/>
        <v>35</v>
      </c>
      <c r="I171">
        <f t="shared" ca="1" si="20"/>
        <v>45</v>
      </c>
      <c r="J171">
        <f t="shared" ca="1" si="20"/>
        <v>27</v>
      </c>
      <c r="K171">
        <f t="shared" ca="1" si="20"/>
        <v>47</v>
      </c>
      <c r="L171">
        <f t="shared" ca="1" si="20"/>
        <v>34</v>
      </c>
      <c r="M171">
        <f t="shared" ca="1" si="20"/>
        <v>26</v>
      </c>
      <c r="N171">
        <f t="shared" ca="1" si="20"/>
        <v>31</v>
      </c>
      <c r="O171">
        <f t="shared" ca="1" si="20"/>
        <v>39</v>
      </c>
      <c r="P171">
        <f t="shared" ca="1" si="20"/>
        <v>31</v>
      </c>
      <c r="Q171">
        <f t="shared" ca="1" si="20"/>
        <v>24</v>
      </c>
      <c r="R171">
        <f t="shared" ca="1" si="20"/>
        <v>43</v>
      </c>
      <c r="S171">
        <f t="shared" ca="1" si="20"/>
        <v>41</v>
      </c>
      <c r="T171">
        <f t="shared" ca="1" si="20"/>
        <v>36</v>
      </c>
      <c r="U171">
        <f t="shared" ca="1" si="20"/>
        <v>41</v>
      </c>
      <c r="V171">
        <f t="shared" ca="1" si="20"/>
        <v>28</v>
      </c>
      <c r="W171">
        <f t="shared" ca="1" si="17"/>
        <v>0.74412517433528491</v>
      </c>
    </row>
    <row r="172" spans="1:23" x14ac:dyDescent="0.3">
      <c r="A172" t="s">
        <v>433</v>
      </c>
      <c r="B172" t="s">
        <v>434</v>
      </c>
      <c r="C172" s="1" t="s">
        <v>2</v>
      </c>
      <c r="D172" s="1" t="s">
        <v>121</v>
      </c>
      <c r="E172" s="5">
        <f t="shared" ca="1" si="19"/>
        <v>40.411764705882355</v>
      </c>
      <c r="F172">
        <f t="shared" ca="1" si="16"/>
        <v>35</v>
      </c>
      <c r="G172">
        <f t="shared" ca="1" si="20"/>
        <v>37</v>
      </c>
      <c r="H172">
        <f t="shared" ca="1" si="20"/>
        <v>40</v>
      </c>
      <c r="I172">
        <f t="shared" ca="1" si="20"/>
        <v>25</v>
      </c>
      <c r="J172">
        <f t="shared" ca="1" si="20"/>
        <v>38</v>
      </c>
      <c r="K172">
        <f t="shared" ca="1" si="20"/>
        <v>46</v>
      </c>
      <c r="L172">
        <f t="shared" ca="1" si="20"/>
        <v>31</v>
      </c>
      <c r="M172">
        <f t="shared" ca="1" si="20"/>
        <v>38</v>
      </c>
      <c r="N172">
        <f t="shared" ca="1" si="20"/>
        <v>47</v>
      </c>
      <c r="O172">
        <f t="shared" ca="1" si="20"/>
        <v>40</v>
      </c>
      <c r="P172">
        <f t="shared" ca="1" si="20"/>
        <v>41</v>
      </c>
      <c r="Q172">
        <f t="shared" ca="1" si="20"/>
        <v>61</v>
      </c>
      <c r="R172">
        <f t="shared" ca="1" si="20"/>
        <v>42</v>
      </c>
      <c r="S172">
        <f t="shared" ca="1" si="20"/>
        <v>48</v>
      </c>
      <c r="T172">
        <f t="shared" ca="1" si="20"/>
        <v>24</v>
      </c>
      <c r="U172">
        <f t="shared" ca="1" si="20"/>
        <v>49</v>
      </c>
      <c r="V172">
        <f t="shared" ca="1" si="20"/>
        <v>45</v>
      </c>
      <c r="W172">
        <f t="shared" ca="1" si="17"/>
        <v>0.8623154798411129</v>
      </c>
    </row>
    <row r="173" spans="1:23" x14ac:dyDescent="0.3">
      <c r="A173" t="s">
        <v>435</v>
      </c>
      <c r="B173" t="s">
        <v>436</v>
      </c>
      <c r="C173" s="1" t="s">
        <v>29</v>
      </c>
      <c r="D173" s="1" t="s">
        <v>92</v>
      </c>
      <c r="E173" s="5">
        <f t="shared" ca="1" si="19"/>
        <v>50.058823529411768</v>
      </c>
      <c r="F173">
        <f t="shared" ca="1" si="16"/>
        <v>61</v>
      </c>
      <c r="G173">
        <f t="shared" ca="1" si="20"/>
        <v>48</v>
      </c>
      <c r="H173">
        <f t="shared" ca="1" si="20"/>
        <v>47</v>
      </c>
      <c r="I173">
        <f t="shared" ca="1" si="20"/>
        <v>53</v>
      </c>
      <c r="J173">
        <f t="shared" ca="1" si="20"/>
        <v>42</v>
      </c>
      <c r="K173">
        <f t="shared" ca="1" si="20"/>
        <v>46</v>
      </c>
      <c r="L173">
        <f t="shared" ca="1" si="20"/>
        <v>57</v>
      </c>
      <c r="M173">
        <f t="shared" ca="1" si="20"/>
        <v>46</v>
      </c>
      <c r="N173">
        <f t="shared" ca="1" si="20"/>
        <v>64</v>
      </c>
      <c r="O173">
        <f t="shared" ca="1" si="20"/>
        <v>58</v>
      </c>
      <c r="P173">
        <f t="shared" ca="1" si="20"/>
        <v>46</v>
      </c>
      <c r="Q173">
        <f t="shared" ca="1" si="20"/>
        <v>19</v>
      </c>
      <c r="R173">
        <f t="shared" ca="1" si="20"/>
        <v>45</v>
      </c>
      <c r="S173">
        <f t="shared" ca="1" si="20"/>
        <v>51</v>
      </c>
      <c r="T173">
        <f t="shared" ca="1" si="20"/>
        <v>48</v>
      </c>
      <c r="U173">
        <f t="shared" ca="1" si="20"/>
        <v>72</v>
      </c>
      <c r="V173">
        <f t="shared" ca="1" si="20"/>
        <v>48</v>
      </c>
      <c r="W173">
        <f t="shared" ca="1" si="17"/>
        <v>0.95716434296567154</v>
      </c>
    </row>
    <row r="174" spans="1:23" x14ac:dyDescent="0.3">
      <c r="A174" t="s">
        <v>437</v>
      </c>
      <c r="B174" t="s">
        <v>438</v>
      </c>
      <c r="C174" s="1" t="s">
        <v>46</v>
      </c>
      <c r="D174" s="1" t="s">
        <v>56</v>
      </c>
      <c r="E174" s="5">
        <f t="shared" ca="1" si="19"/>
        <v>62.823529411764703</v>
      </c>
      <c r="F174">
        <f t="shared" ca="1" si="16"/>
        <v>75</v>
      </c>
      <c r="G174">
        <f t="shared" ca="1" si="20"/>
        <v>76</v>
      </c>
      <c r="H174">
        <f t="shared" ca="1" si="20"/>
        <v>72</v>
      </c>
      <c r="I174">
        <f t="shared" ca="1" si="20"/>
        <v>64</v>
      </c>
      <c r="J174">
        <f t="shared" ca="1" si="20"/>
        <v>52</v>
      </c>
      <c r="K174">
        <f t="shared" ca="1" si="20"/>
        <v>66</v>
      </c>
      <c r="L174">
        <f t="shared" ca="1" si="20"/>
        <v>84</v>
      </c>
      <c r="M174">
        <f t="shared" ca="1" si="20"/>
        <v>39</v>
      </c>
      <c r="N174">
        <f t="shared" ca="1" si="20"/>
        <v>78</v>
      </c>
      <c r="O174">
        <f t="shared" ca="1" si="20"/>
        <v>70</v>
      </c>
      <c r="P174">
        <f t="shared" ca="1" si="20"/>
        <v>63</v>
      </c>
      <c r="Q174">
        <f t="shared" ca="1" si="20"/>
        <v>49</v>
      </c>
      <c r="R174">
        <f t="shared" ca="1" si="20"/>
        <v>61</v>
      </c>
      <c r="S174">
        <f t="shared" ca="1" si="20"/>
        <v>68</v>
      </c>
      <c r="T174">
        <f t="shared" ca="1" si="20"/>
        <v>69</v>
      </c>
      <c r="U174">
        <f t="shared" ca="1" si="20"/>
        <v>34</v>
      </c>
      <c r="V174">
        <f t="shared" ca="1" si="20"/>
        <v>48</v>
      </c>
      <c r="W174">
        <f t="shared" ca="1" si="17"/>
        <v>1.252997072657728</v>
      </c>
    </row>
    <row r="175" spans="1:23" x14ac:dyDescent="0.3">
      <c r="A175" t="s">
        <v>439</v>
      </c>
      <c r="B175" t="s">
        <v>440</v>
      </c>
      <c r="C175" s="1" t="s">
        <v>33</v>
      </c>
      <c r="D175" s="1" t="s">
        <v>77</v>
      </c>
      <c r="E175" s="5">
        <f t="shared" ca="1" si="19"/>
        <v>46.176470588235297</v>
      </c>
      <c r="F175">
        <f t="shared" ca="1" si="16"/>
        <v>47</v>
      </c>
      <c r="G175">
        <f t="shared" ca="1" si="20"/>
        <v>35</v>
      </c>
      <c r="H175">
        <f t="shared" ca="1" si="20"/>
        <v>49</v>
      </c>
      <c r="I175">
        <f t="shared" ca="1" si="20"/>
        <v>41</v>
      </c>
      <c r="J175">
        <f t="shared" ca="1" si="20"/>
        <v>19</v>
      </c>
      <c r="K175">
        <f t="shared" ca="1" si="20"/>
        <v>64</v>
      </c>
      <c r="L175">
        <f t="shared" ca="1" si="20"/>
        <v>51</v>
      </c>
      <c r="M175">
        <f t="shared" ca="1" si="20"/>
        <v>38</v>
      </c>
      <c r="N175">
        <f t="shared" ca="1" si="20"/>
        <v>34</v>
      </c>
      <c r="O175">
        <f t="shared" ca="1" si="20"/>
        <v>59</v>
      </c>
      <c r="P175">
        <f t="shared" ca="1" si="20"/>
        <v>52</v>
      </c>
      <c r="Q175">
        <f t="shared" ca="1" si="20"/>
        <v>48</v>
      </c>
      <c r="R175">
        <f t="shared" ca="1" si="20"/>
        <v>39</v>
      </c>
      <c r="S175">
        <f t="shared" ca="1" si="20"/>
        <v>54</v>
      </c>
      <c r="T175">
        <f t="shared" ca="1" si="20"/>
        <v>47</v>
      </c>
      <c r="U175">
        <f t="shared" ca="1" si="20"/>
        <v>46</v>
      </c>
      <c r="V175">
        <f t="shared" ca="1" si="20"/>
        <v>62</v>
      </c>
      <c r="W175">
        <f t="shared" ca="1" si="17"/>
        <v>0.98971513879185924</v>
      </c>
    </row>
    <row r="176" spans="1:23" x14ac:dyDescent="0.3">
      <c r="A176" t="s">
        <v>441</v>
      </c>
      <c r="B176" t="s">
        <v>442</v>
      </c>
      <c r="C176" s="1" t="s">
        <v>6</v>
      </c>
      <c r="D176" s="1" t="s">
        <v>7</v>
      </c>
      <c r="E176" s="5">
        <f t="shared" ca="1" si="19"/>
        <v>37.058823529411768</v>
      </c>
      <c r="F176">
        <f t="shared" ca="1" si="16"/>
        <v>49</v>
      </c>
      <c r="G176">
        <f t="shared" ca="1" si="20"/>
        <v>35</v>
      </c>
      <c r="H176">
        <f t="shared" ca="1" si="20"/>
        <v>31</v>
      </c>
      <c r="I176">
        <f t="shared" ca="1" si="20"/>
        <v>36</v>
      </c>
      <c r="J176">
        <f t="shared" ca="1" si="20"/>
        <v>33</v>
      </c>
      <c r="K176">
        <f t="shared" ca="1" si="20"/>
        <v>43</v>
      </c>
      <c r="L176">
        <f t="shared" ca="1" si="20"/>
        <v>36</v>
      </c>
      <c r="M176">
        <f t="shared" ca="1" si="20"/>
        <v>36</v>
      </c>
      <c r="N176">
        <f t="shared" ca="1" si="20"/>
        <v>44</v>
      </c>
      <c r="O176">
        <f t="shared" ca="1" si="20"/>
        <v>30</v>
      </c>
      <c r="P176">
        <f t="shared" ca="1" si="20"/>
        <v>31</v>
      </c>
      <c r="Q176">
        <f t="shared" ca="1" si="20"/>
        <v>32</v>
      </c>
      <c r="R176">
        <f t="shared" ca="1" si="20"/>
        <v>33</v>
      </c>
      <c r="S176">
        <f t="shared" ca="1" si="20"/>
        <v>43</v>
      </c>
      <c r="T176">
        <f t="shared" ca="1" si="20"/>
        <v>44</v>
      </c>
      <c r="U176">
        <f t="shared" ca="1" si="20"/>
        <v>32</v>
      </c>
      <c r="V176">
        <f t="shared" ca="1" si="20"/>
        <v>42</v>
      </c>
      <c r="W176">
        <f t="shared" ca="1" si="17"/>
        <v>0.78591266148183192</v>
      </c>
    </row>
    <row r="177" spans="1:23" x14ac:dyDescent="0.3">
      <c r="A177" t="s">
        <v>443</v>
      </c>
      <c r="B177" t="s">
        <v>444</v>
      </c>
      <c r="C177" s="1" t="s">
        <v>19</v>
      </c>
      <c r="D177" s="1" t="s">
        <v>20</v>
      </c>
      <c r="E177" s="5">
        <f t="shared" ca="1" si="19"/>
        <v>53.470588235294116</v>
      </c>
      <c r="F177">
        <f t="shared" ca="1" si="16"/>
        <v>53</v>
      </c>
      <c r="G177">
        <f t="shared" ca="1" si="20"/>
        <v>69</v>
      </c>
      <c r="H177">
        <f t="shared" ca="1" si="20"/>
        <v>66</v>
      </c>
      <c r="I177">
        <f t="shared" ca="1" si="20"/>
        <v>38</v>
      </c>
      <c r="J177">
        <f t="shared" ca="1" si="20"/>
        <v>47</v>
      </c>
      <c r="K177">
        <f t="shared" ca="1" si="20"/>
        <v>52</v>
      </c>
      <c r="L177">
        <f t="shared" ca="1" si="20"/>
        <v>56</v>
      </c>
      <c r="M177">
        <f t="shared" ca="1" si="20"/>
        <v>44</v>
      </c>
      <c r="N177">
        <f t="shared" ca="1" si="20"/>
        <v>57</v>
      </c>
      <c r="O177">
        <f t="shared" ca="1" si="20"/>
        <v>36</v>
      </c>
      <c r="P177">
        <f t="shared" ca="1" si="20"/>
        <v>44</v>
      </c>
      <c r="Q177">
        <f t="shared" ca="1" si="20"/>
        <v>59</v>
      </c>
      <c r="R177">
        <f t="shared" ca="1" si="20"/>
        <v>51</v>
      </c>
      <c r="S177">
        <f t="shared" ca="1" si="20"/>
        <v>57</v>
      </c>
      <c r="T177">
        <f t="shared" ca="1" si="20"/>
        <v>63</v>
      </c>
      <c r="U177">
        <f t="shared" ca="1" si="20"/>
        <v>50</v>
      </c>
      <c r="V177">
        <f t="shared" ca="1" si="20"/>
        <v>67</v>
      </c>
      <c r="W177">
        <f t="shared" ca="1" si="17"/>
        <v>1.1363374131725601</v>
      </c>
    </row>
    <row r="178" spans="1:23" x14ac:dyDescent="0.3">
      <c r="A178" t="s">
        <v>445</v>
      </c>
      <c r="B178" t="s">
        <v>446</v>
      </c>
      <c r="C178" s="1" t="s">
        <v>2</v>
      </c>
      <c r="D178" s="1" t="s">
        <v>121</v>
      </c>
      <c r="E178" s="5">
        <f t="shared" ca="1" si="19"/>
        <v>38</v>
      </c>
      <c r="F178">
        <f t="shared" ca="1" si="16"/>
        <v>34</v>
      </c>
      <c r="G178">
        <f t="shared" ca="1" si="20"/>
        <v>32</v>
      </c>
      <c r="H178">
        <f t="shared" ca="1" si="20"/>
        <v>39</v>
      </c>
      <c r="I178">
        <f t="shared" ca="1" si="20"/>
        <v>27</v>
      </c>
      <c r="J178">
        <f t="shared" ca="1" si="20"/>
        <v>37</v>
      </c>
      <c r="K178">
        <f t="shared" ca="1" si="20"/>
        <v>52</v>
      </c>
      <c r="L178">
        <f t="shared" ref="G178:V194" ca="1" si="21">ROUND(MAX(MIN($W178*_xlfn.NORM.INV(RAND(),50,$E$1),100),0),0)</f>
        <v>40</v>
      </c>
      <c r="M178">
        <f t="shared" ca="1" si="21"/>
        <v>38</v>
      </c>
      <c r="N178">
        <f t="shared" ca="1" si="21"/>
        <v>45</v>
      </c>
      <c r="O178">
        <f t="shared" ca="1" si="21"/>
        <v>41</v>
      </c>
      <c r="P178">
        <f t="shared" ca="1" si="21"/>
        <v>38</v>
      </c>
      <c r="Q178">
        <f t="shared" ca="1" si="21"/>
        <v>51</v>
      </c>
      <c r="R178">
        <f t="shared" ca="1" si="21"/>
        <v>23</v>
      </c>
      <c r="S178">
        <f t="shared" ca="1" si="21"/>
        <v>32</v>
      </c>
      <c r="T178">
        <f t="shared" ca="1" si="21"/>
        <v>46</v>
      </c>
      <c r="U178">
        <f t="shared" ca="1" si="21"/>
        <v>25</v>
      </c>
      <c r="V178">
        <f t="shared" ca="1" si="21"/>
        <v>46</v>
      </c>
      <c r="W178">
        <f t="shared" ca="1" si="17"/>
        <v>0.74857385761540018</v>
      </c>
    </row>
    <row r="179" spans="1:23" x14ac:dyDescent="0.3">
      <c r="A179" t="s">
        <v>447</v>
      </c>
      <c r="B179" t="s">
        <v>448</v>
      </c>
      <c r="C179" s="1" t="s">
        <v>33</v>
      </c>
      <c r="D179" s="1" t="s">
        <v>77</v>
      </c>
      <c r="E179" s="5">
        <f t="shared" ca="1" si="19"/>
        <v>53.705882352941174</v>
      </c>
      <c r="F179">
        <f t="shared" ca="1" si="16"/>
        <v>51</v>
      </c>
      <c r="G179">
        <f t="shared" ca="1" si="21"/>
        <v>58</v>
      </c>
      <c r="H179">
        <f t="shared" ca="1" si="21"/>
        <v>57</v>
      </c>
      <c r="I179">
        <f t="shared" ca="1" si="21"/>
        <v>52</v>
      </c>
      <c r="J179">
        <f t="shared" ca="1" si="21"/>
        <v>44</v>
      </c>
      <c r="K179">
        <f t="shared" ca="1" si="21"/>
        <v>62</v>
      </c>
      <c r="L179">
        <f t="shared" ca="1" si="21"/>
        <v>60</v>
      </c>
      <c r="M179">
        <f t="shared" ca="1" si="21"/>
        <v>68</v>
      </c>
      <c r="N179">
        <f t="shared" ca="1" si="21"/>
        <v>78</v>
      </c>
      <c r="O179">
        <f t="shared" ca="1" si="21"/>
        <v>38</v>
      </c>
      <c r="P179">
        <f t="shared" ca="1" si="21"/>
        <v>65</v>
      </c>
      <c r="Q179">
        <f t="shared" ca="1" si="21"/>
        <v>54</v>
      </c>
      <c r="R179">
        <f t="shared" ca="1" si="21"/>
        <v>51</v>
      </c>
      <c r="S179">
        <f t="shared" ca="1" si="21"/>
        <v>55</v>
      </c>
      <c r="T179">
        <f t="shared" ca="1" si="21"/>
        <v>41</v>
      </c>
      <c r="U179">
        <f t="shared" ca="1" si="21"/>
        <v>46</v>
      </c>
      <c r="V179">
        <f t="shared" ca="1" si="21"/>
        <v>33</v>
      </c>
      <c r="W179">
        <f t="shared" ca="1" si="17"/>
        <v>0.98484639192100043</v>
      </c>
    </row>
    <row r="180" spans="1:23" x14ac:dyDescent="0.3">
      <c r="A180" t="s">
        <v>449</v>
      </c>
      <c r="B180" t="s">
        <v>450</v>
      </c>
      <c r="C180" s="1" t="s">
        <v>141</v>
      </c>
      <c r="D180" s="1" t="s">
        <v>142</v>
      </c>
      <c r="E180" s="5">
        <f t="shared" ca="1" si="19"/>
        <v>52.705882352941174</v>
      </c>
      <c r="F180">
        <f t="shared" ca="1" si="16"/>
        <v>56</v>
      </c>
      <c r="G180">
        <f t="shared" ca="1" si="21"/>
        <v>44</v>
      </c>
      <c r="H180">
        <f t="shared" ca="1" si="21"/>
        <v>69</v>
      </c>
      <c r="I180">
        <f t="shared" ca="1" si="21"/>
        <v>40</v>
      </c>
      <c r="J180">
        <f t="shared" ca="1" si="21"/>
        <v>49</v>
      </c>
      <c r="K180">
        <f t="shared" ca="1" si="21"/>
        <v>31</v>
      </c>
      <c r="L180">
        <f t="shared" ca="1" si="21"/>
        <v>57</v>
      </c>
      <c r="M180">
        <f t="shared" ca="1" si="21"/>
        <v>51</v>
      </c>
      <c r="N180">
        <f t="shared" ca="1" si="21"/>
        <v>42</v>
      </c>
      <c r="O180">
        <f t="shared" ca="1" si="21"/>
        <v>58</v>
      </c>
      <c r="P180">
        <f t="shared" ca="1" si="21"/>
        <v>50</v>
      </c>
      <c r="Q180">
        <f t="shared" ca="1" si="21"/>
        <v>53</v>
      </c>
      <c r="R180">
        <f t="shared" ca="1" si="21"/>
        <v>46</v>
      </c>
      <c r="S180">
        <f t="shared" ca="1" si="21"/>
        <v>69</v>
      </c>
      <c r="T180">
        <f t="shared" ca="1" si="21"/>
        <v>60</v>
      </c>
      <c r="U180">
        <f t="shared" ca="1" si="21"/>
        <v>68</v>
      </c>
      <c r="V180">
        <f t="shared" ca="1" si="21"/>
        <v>53</v>
      </c>
      <c r="W180">
        <f t="shared" ca="1" si="17"/>
        <v>1.0150795486498922</v>
      </c>
    </row>
    <row r="181" spans="1:23" x14ac:dyDescent="0.3">
      <c r="A181" t="s">
        <v>451</v>
      </c>
      <c r="B181" t="s">
        <v>452</v>
      </c>
      <c r="C181" s="1" t="s">
        <v>2</v>
      </c>
      <c r="D181" s="1" t="s">
        <v>453</v>
      </c>
      <c r="E181" s="5">
        <f t="shared" ca="1" si="19"/>
        <v>40.411764705882355</v>
      </c>
      <c r="F181">
        <f t="shared" ca="1" si="16"/>
        <v>41</v>
      </c>
      <c r="G181">
        <f t="shared" ca="1" si="21"/>
        <v>48</v>
      </c>
      <c r="H181">
        <f t="shared" ca="1" si="21"/>
        <v>43</v>
      </c>
      <c r="I181">
        <f t="shared" ca="1" si="21"/>
        <v>37</v>
      </c>
      <c r="J181">
        <f t="shared" ca="1" si="21"/>
        <v>34</v>
      </c>
      <c r="K181">
        <f t="shared" ca="1" si="21"/>
        <v>33</v>
      </c>
      <c r="L181">
        <f t="shared" ca="1" si="21"/>
        <v>46</v>
      </c>
      <c r="M181">
        <f t="shared" ca="1" si="21"/>
        <v>41</v>
      </c>
      <c r="N181">
        <f t="shared" ca="1" si="21"/>
        <v>35</v>
      </c>
      <c r="O181">
        <f t="shared" ca="1" si="21"/>
        <v>25</v>
      </c>
      <c r="P181">
        <f t="shared" ca="1" si="21"/>
        <v>56</v>
      </c>
      <c r="Q181">
        <f t="shared" ca="1" si="21"/>
        <v>48</v>
      </c>
      <c r="R181">
        <f t="shared" ca="1" si="21"/>
        <v>39</v>
      </c>
      <c r="S181">
        <f t="shared" ca="1" si="21"/>
        <v>37</v>
      </c>
      <c r="T181">
        <f t="shared" ca="1" si="21"/>
        <v>48</v>
      </c>
      <c r="U181">
        <f t="shared" ca="1" si="21"/>
        <v>43</v>
      </c>
      <c r="V181">
        <f t="shared" ca="1" si="21"/>
        <v>33</v>
      </c>
      <c r="W181">
        <f t="shared" ca="1" si="17"/>
        <v>0.82509975355290299</v>
      </c>
    </row>
    <row r="182" spans="1:23" x14ac:dyDescent="0.3">
      <c r="A182" t="s">
        <v>454</v>
      </c>
      <c r="B182" t="s">
        <v>455</v>
      </c>
      <c r="C182" s="1" t="s">
        <v>59</v>
      </c>
      <c r="D182" s="1" t="s">
        <v>110</v>
      </c>
      <c r="E182" s="5">
        <f t="shared" ca="1" si="19"/>
        <v>63.294117647058826</v>
      </c>
      <c r="F182">
        <f t="shared" ca="1" si="16"/>
        <v>57</v>
      </c>
      <c r="G182">
        <f t="shared" ca="1" si="21"/>
        <v>45</v>
      </c>
      <c r="H182">
        <f t="shared" ca="1" si="21"/>
        <v>70</v>
      </c>
      <c r="I182">
        <f t="shared" ca="1" si="21"/>
        <v>57</v>
      </c>
      <c r="J182">
        <f t="shared" ca="1" si="21"/>
        <v>65</v>
      </c>
      <c r="K182">
        <f t="shared" ca="1" si="21"/>
        <v>90</v>
      </c>
      <c r="L182">
        <f t="shared" ca="1" si="21"/>
        <v>79</v>
      </c>
      <c r="M182">
        <f t="shared" ca="1" si="21"/>
        <v>62</v>
      </c>
      <c r="N182">
        <f t="shared" ca="1" si="21"/>
        <v>41</v>
      </c>
      <c r="O182">
        <f t="shared" ca="1" si="21"/>
        <v>59</v>
      </c>
      <c r="P182">
        <f t="shared" ca="1" si="21"/>
        <v>51</v>
      </c>
      <c r="Q182">
        <f t="shared" ca="1" si="21"/>
        <v>94</v>
      </c>
      <c r="R182">
        <f t="shared" ca="1" si="21"/>
        <v>77</v>
      </c>
      <c r="S182">
        <f t="shared" ca="1" si="21"/>
        <v>64</v>
      </c>
      <c r="T182">
        <f t="shared" ca="1" si="21"/>
        <v>46</v>
      </c>
      <c r="U182">
        <f t="shared" ca="1" si="21"/>
        <v>58</v>
      </c>
      <c r="V182">
        <f t="shared" ca="1" si="21"/>
        <v>61</v>
      </c>
      <c r="W182">
        <f t="shared" ca="1" si="17"/>
        <v>1.2646621859919516</v>
      </c>
    </row>
    <row r="183" spans="1:23" x14ac:dyDescent="0.3">
      <c r="A183" t="s">
        <v>456</v>
      </c>
      <c r="B183" t="s">
        <v>457</v>
      </c>
      <c r="C183" s="1" t="s">
        <v>59</v>
      </c>
      <c r="D183" s="1" t="s">
        <v>145</v>
      </c>
      <c r="E183" s="5">
        <f t="shared" ca="1" si="19"/>
        <v>44.705882352941174</v>
      </c>
      <c r="F183">
        <f t="shared" ca="1" si="16"/>
        <v>36</v>
      </c>
      <c r="G183">
        <f t="shared" ca="1" si="21"/>
        <v>55</v>
      </c>
      <c r="H183">
        <f t="shared" ca="1" si="21"/>
        <v>35</v>
      </c>
      <c r="I183">
        <f t="shared" ca="1" si="21"/>
        <v>50</v>
      </c>
      <c r="J183">
        <f t="shared" ca="1" si="21"/>
        <v>49</v>
      </c>
      <c r="K183">
        <f t="shared" ca="1" si="21"/>
        <v>54</v>
      </c>
      <c r="L183">
        <f t="shared" ca="1" si="21"/>
        <v>52</v>
      </c>
      <c r="M183">
        <f t="shared" ca="1" si="21"/>
        <v>31</v>
      </c>
      <c r="N183">
        <f t="shared" ca="1" si="21"/>
        <v>36</v>
      </c>
      <c r="O183">
        <f t="shared" ca="1" si="21"/>
        <v>31</v>
      </c>
      <c r="P183">
        <f t="shared" ca="1" si="21"/>
        <v>57</v>
      </c>
      <c r="Q183">
        <f t="shared" ca="1" si="21"/>
        <v>53</v>
      </c>
      <c r="R183">
        <f t="shared" ca="1" si="21"/>
        <v>43</v>
      </c>
      <c r="S183">
        <f t="shared" ca="1" si="21"/>
        <v>31</v>
      </c>
      <c r="T183">
        <f t="shared" ca="1" si="21"/>
        <v>53</v>
      </c>
      <c r="U183">
        <f t="shared" ca="1" si="21"/>
        <v>41</v>
      </c>
      <c r="V183">
        <f t="shared" ca="1" si="21"/>
        <v>53</v>
      </c>
      <c r="W183">
        <f t="shared" ca="1" si="17"/>
        <v>0.94515013844828655</v>
      </c>
    </row>
    <row r="184" spans="1:23" x14ac:dyDescent="0.3">
      <c r="A184" t="s">
        <v>458</v>
      </c>
      <c r="B184" t="s">
        <v>459</v>
      </c>
      <c r="C184" s="1" t="s">
        <v>59</v>
      </c>
      <c r="D184" s="1" t="s">
        <v>145</v>
      </c>
      <c r="E184" s="5">
        <f t="shared" ca="1" si="19"/>
        <v>57.882352941176471</v>
      </c>
      <c r="F184">
        <f t="shared" ca="1" si="16"/>
        <v>56</v>
      </c>
      <c r="G184">
        <f t="shared" ca="1" si="21"/>
        <v>53</v>
      </c>
      <c r="H184">
        <f t="shared" ca="1" si="21"/>
        <v>62</v>
      </c>
      <c r="I184">
        <f t="shared" ca="1" si="21"/>
        <v>49</v>
      </c>
      <c r="J184">
        <f t="shared" ca="1" si="21"/>
        <v>65</v>
      </c>
      <c r="K184">
        <f t="shared" ca="1" si="21"/>
        <v>59</v>
      </c>
      <c r="L184">
        <f t="shared" ca="1" si="21"/>
        <v>66</v>
      </c>
      <c r="M184">
        <f t="shared" ca="1" si="21"/>
        <v>64</v>
      </c>
      <c r="N184">
        <f t="shared" ca="1" si="21"/>
        <v>47</v>
      </c>
      <c r="O184">
        <f t="shared" ca="1" si="21"/>
        <v>58</v>
      </c>
      <c r="P184">
        <f t="shared" ca="1" si="21"/>
        <v>45</v>
      </c>
      <c r="Q184">
        <f t="shared" ca="1" si="21"/>
        <v>61</v>
      </c>
      <c r="R184">
        <f t="shared" ca="1" si="21"/>
        <v>66</v>
      </c>
      <c r="S184">
        <f t="shared" ca="1" si="21"/>
        <v>61</v>
      </c>
      <c r="T184">
        <f t="shared" ca="1" si="21"/>
        <v>55</v>
      </c>
      <c r="U184">
        <f t="shared" ca="1" si="21"/>
        <v>55</v>
      </c>
      <c r="V184">
        <f t="shared" ca="1" si="21"/>
        <v>62</v>
      </c>
      <c r="W184">
        <f t="shared" ca="1" si="17"/>
        <v>1.1494910588171514</v>
      </c>
    </row>
    <row r="185" spans="1:23" x14ac:dyDescent="0.3">
      <c r="A185" t="s">
        <v>460</v>
      </c>
      <c r="B185" t="s">
        <v>461</v>
      </c>
      <c r="C185" s="1" t="s">
        <v>88</v>
      </c>
      <c r="D185" s="1" t="s">
        <v>362</v>
      </c>
      <c r="E185" s="5">
        <f t="shared" ca="1" si="19"/>
        <v>59.058823529411768</v>
      </c>
      <c r="F185">
        <f t="shared" ca="1" si="16"/>
        <v>57</v>
      </c>
      <c r="G185">
        <f t="shared" ca="1" si="21"/>
        <v>69</v>
      </c>
      <c r="H185">
        <f t="shared" ca="1" si="21"/>
        <v>53</v>
      </c>
      <c r="I185">
        <f t="shared" ca="1" si="21"/>
        <v>64</v>
      </c>
      <c r="J185">
        <f t="shared" ca="1" si="21"/>
        <v>55</v>
      </c>
      <c r="K185">
        <f t="shared" ca="1" si="21"/>
        <v>66</v>
      </c>
      <c r="L185">
        <f t="shared" ca="1" si="21"/>
        <v>55</v>
      </c>
      <c r="M185">
        <f t="shared" ca="1" si="21"/>
        <v>63</v>
      </c>
      <c r="N185">
        <f t="shared" ca="1" si="21"/>
        <v>45</v>
      </c>
      <c r="O185">
        <f t="shared" ca="1" si="21"/>
        <v>59</v>
      </c>
      <c r="P185">
        <f t="shared" ca="1" si="21"/>
        <v>78</v>
      </c>
      <c r="Q185">
        <f t="shared" ca="1" si="21"/>
        <v>57</v>
      </c>
      <c r="R185">
        <f t="shared" ca="1" si="21"/>
        <v>37</v>
      </c>
      <c r="S185">
        <f t="shared" ca="1" si="21"/>
        <v>44</v>
      </c>
      <c r="T185">
        <f t="shared" ca="1" si="21"/>
        <v>63</v>
      </c>
      <c r="U185">
        <f t="shared" ca="1" si="21"/>
        <v>75</v>
      </c>
      <c r="V185">
        <f t="shared" ca="1" si="21"/>
        <v>64</v>
      </c>
      <c r="W185">
        <f t="shared" ca="1" si="17"/>
        <v>1.2536224456762997</v>
      </c>
    </row>
    <row r="186" spans="1:23" x14ac:dyDescent="0.3">
      <c r="A186" t="s">
        <v>462</v>
      </c>
      <c r="B186" t="s">
        <v>463</v>
      </c>
      <c r="C186" s="1" t="s">
        <v>33</v>
      </c>
      <c r="D186" s="1" t="s">
        <v>77</v>
      </c>
      <c r="E186" s="5">
        <f t="shared" ca="1" si="19"/>
        <v>43.882352941176471</v>
      </c>
      <c r="F186">
        <f t="shared" ca="1" si="16"/>
        <v>42</v>
      </c>
      <c r="G186">
        <f t="shared" ca="1" si="21"/>
        <v>45</v>
      </c>
      <c r="H186">
        <f t="shared" ca="1" si="21"/>
        <v>39</v>
      </c>
      <c r="I186">
        <f t="shared" ca="1" si="21"/>
        <v>52</v>
      </c>
      <c r="J186">
        <f t="shared" ca="1" si="21"/>
        <v>30</v>
      </c>
      <c r="K186">
        <f t="shared" ca="1" si="21"/>
        <v>33</v>
      </c>
      <c r="L186">
        <f t="shared" ca="1" si="21"/>
        <v>55</v>
      </c>
      <c r="M186">
        <f t="shared" ca="1" si="21"/>
        <v>40</v>
      </c>
      <c r="N186">
        <f t="shared" ca="1" si="21"/>
        <v>42</v>
      </c>
      <c r="O186">
        <f t="shared" ca="1" si="21"/>
        <v>41</v>
      </c>
      <c r="P186">
        <f t="shared" ca="1" si="21"/>
        <v>51</v>
      </c>
      <c r="Q186">
        <f t="shared" ca="1" si="21"/>
        <v>39</v>
      </c>
      <c r="R186">
        <f t="shared" ca="1" si="21"/>
        <v>56</v>
      </c>
      <c r="S186">
        <f t="shared" ca="1" si="21"/>
        <v>50</v>
      </c>
      <c r="T186">
        <f t="shared" ca="1" si="21"/>
        <v>44</v>
      </c>
      <c r="U186">
        <f t="shared" ca="1" si="21"/>
        <v>40</v>
      </c>
      <c r="V186">
        <f t="shared" ca="1" si="21"/>
        <v>47</v>
      </c>
      <c r="W186">
        <f t="shared" ca="1" si="17"/>
        <v>0.86713821969979099</v>
      </c>
    </row>
    <row r="187" spans="1:23" x14ac:dyDescent="0.3">
      <c r="A187" t="s">
        <v>464</v>
      </c>
      <c r="B187" t="s">
        <v>465</v>
      </c>
      <c r="C187" s="1" t="s">
        <v>33</v>
      </c>
      <c r="D187" s="1" t="s">
        <v>98</v>
      </c>
      <c r="E187" s="5">
        <f t="shared" ca="1" si="19"/>
        <v>56.470588235294116</v>
      </c>
      <c r="F187">
        <f t="shared" ca="1" si="16"/>
        <v>60</v>
      </c>
      <c r="G187">
        <f t="shared" ca="1" si="21"/>
        <v>38</v>
      </c>
      <c r="H187">
        <f t="shared" ca="1" si="21"/>
        <v>60</v>
      </c>
      <c r="I187">
        <f t="shared" ca="1" si="21"/>
        <v>70</v>
      </c>
      <c r="J187">
        <f t="shared" ca="1" si="21"/>
        <v>56</v>
      </c>
      <c r="K187">
        <f t="shared" ca="1" si="21"/>
        <v>47</v>
      </c>
      <c r="L187">
        <f t="shared" ca="1" si="21"/>
        <v>50</v>
      </c>
      <c r="M187">
        <f t="shared" ca="1" si="21"/>
        <v>48</v>
      </c>
      <c r="N187">
        <f t="shared" ca="1" si="21"/>
        <v>82</v>
      </c>
      <c r="O187">
        <f t="shared" ca="1" si="21"/>
        <v>45</v>
      </c>
      <c r="P187">
        <f t="shared" ca="1" si="21"/>
        <v>75</v>
      </c>
      <c r="Q187">
        <f t="shared" ca="1" si="21"/>
        <v>73</v>
      </c>
      <c r="R187">
        <f t="shared" ca="1" si="21"/>
        <v>57</v>
      </c>
      <c r="S187">
        <f t="shared" ca="1" si="21"/>
        <v>79</v>
      </c>
      <c r="T187">
        <f t="shared" ca="1" si="21"/>
        <v>41</v>
      </c>
      <c r="U187">
        <f t="shared" ca="1" si="21"/>
        <v>33</v>
      </c>
      <c r="V187">
        <f t="shared" ca="1" si="21"/>
        <v>46</v>
      </c>
      <c r="W187">
        <f t="shared" ca="1" si="17"/>
        <v>1.2231910199170639</v>
      </c>
    </row>
    <row r="188" spans="1:23" x14ac:dyDescent="0.3">
      <c r="A188" t="s">
        <v>466</v>
      </c>
      <c r="B188" t="s">
        <v>467</v>
      </c>
      <c r="C188" s="1" t="s">
        <v>37</v>
      </c>
      <c r="D188" s="1" t="s">
        <v>468</v>
      </c>
      <c r="E188" s="5">
        <f t="shared" ca="1" si="19"/>
        <v>59.470588235294116</v>
      </c>
      <c r="F188">
        <f t="shared" ca="1" si="16"/>
        <v>50</v>
      </c>
      <c r="G188">
        <f t="shared" ca="1" si="21"/>
        <v>59</v>
      </c>
      <c r="H188">
        <f t="shared" ca="1" si="21"/>
        <v>59</v>
      </c>
      <c r="I188">
        <f t="shared" ca="1" si="21"/>
        <v>44</v>
      </c>
      <c r="J188">
        <f t="shared" ca="1" si="21"/>
        <v>77</v>
      </c>
      <c r="K188">
        <f t="shared" ca="1" si="21"/>
        <v>50</v>
      </c>
      <c r="L188">
        <f t="shared" ca="1" si="21"/>
        <v>66</v>
      </c>
      <c r="M188">
        <f t="shared" ca="1" si="21"/>
        <v>44</v>
      </c>
      <c r="N188">
        <f t="shared" ca="1" si="21"/>
        <v>65</v>
      </c>
      <c r="O188">
        <f t="shared" ca="1" si="21"/>
        <v>75</v>
      </c>
      <c r="P188">
        <f t="shared" ca="1" si="21"/>
        <v>57</v>
      </c>
      <c r="Q188">
        <f t="shared" ca="1" si="21"/>
        <v>63</v>
      </c>
      <c r="R188">
        <f t="shared" ca="1" si="21"/>
        <v>34</v>
      </c>
      <c r="S188">
        <f t="shared" ca="1" si="21"/>
        <v>72</v>
      </c>
      <c r="T188">
        <f t="shared" ca="1" si="21"/>
        <v>74</v>
      </c>
      <c r="U188">
        <f t="shared" ca="1" si="21"/>
        <v>64</v>
      </c>
      <c r="V188">
        <f t="shared" ca="1" si="21"/>
        <v>58</v>
      </c>
      <c r="W188">
        <f t="shared" ca="1" si="17"/>
        <v>1.181958698351121</v>
      </c>
    </row>
    <row r="189" spans="1:23" x14ac:dyDescent="0.3">
      <c r="A189" t="s">
        <v>469</v>
      </c>
      <c r="B189" t="s">
        <v>470</v>
      </c>
      <c r="C189" s="1" t="s">
        <v>33</v>
      </c>
      <c r="D189" s="1" t="s">
        <v>98</v>
      </c>
      <c r="E189" s="5">
        <f t="shared" ca="1" si="19"/>
        <v>62.647058823529413</v>
      </c>
      <c r="F189">
        <f t="shared" ca="1" si="16"/>
        <v>67</v>
      </c>
      <c r="G189">
        <f t="shared" ca="1" si="21"/>
        <v>68</v>
      </c>
      <c r="H189">
        <f t="shared" ca="1" si="21"/>
        <v>66</v>
      </c>
      <c r="I189">
        <f t="shared" ca="1" si="21"/>
        <v>69</v>
      </c>
      <c r="J189">
        <f t="shared" ca="1" si="21"/>
        <v>70</v>
      </c>
      <c r="K189">
        <f t="shared" ca="1" si="21"/>
        <v>54</v>
      </c>
      <c r="L189">
        <f t="shared" ca="1" si="21"/>
        <v>51</v>
      </c>
      <c r="M189">
        <f t="shared" ca="1" si="21"/>
        <v>67</v>
      </c>
      <c r="N189">
        <f t="shared" ca="1" si="21"/>
        <v>48</v>
      </c>
      <c r="O189">
        <f t="shared" ca="1" si="21"/>
        <v>58</v>
      </c>
      <c r="P189">
        <f t="shared" ca="1" si="21"/>
        <v>77</v>
      </c>
      <c r="Q189">
        <f t="shared" ca="1" si="21"/>
        <v>46</v>
      </c>
      <c r="R189">
        <f t="shared" ca="1" si="21"/>
        <v>92</v>
      </c>
      <c r="S189">
        <f t="shared" ca="1" si="21"/>
        <v>59</v>
      </c>
      <c r="T189">
        <f t="shared" ca="1" si="21"/>
        <v>60</v>
      </c>
      <c r="U189">
        <f t="shared" ca="1" si="21"/>
        <v>65</v>
      </c>
      <c r="V189">
        <f t="shared" ca="1" si="21"/>
        <v>48</v>
      </c>
      <c r="W189">
        <f t="shared" ca="1" si="17"/>
        <v>1.2484196042737785</v>
      </c>
    </row>
    <row r="190" spans="1:23" x14ac:dyDescent="0.3">
      <c r="A190" t="s">
        <v>471</v>
      </c>
      <c r="B190" t="s">
        <v>472</v>
      </c>
      <c r="C190" s="1" t="s">
        <v>29</v>
      </c>
      <c r="D190" s="1" t="s">
        <v>92</v>
      </c>
      <c r="E190" s="5">
        <f t="shared" ca="1" si="19"/>
        <v>49</v>
      </c>
      <c r="F190">
        <f t="shared" ca="1" si="16"/>
        <v>47</v>
      </c>
      <c r="G190">
        <f t="shared" ca="1" si="21"/>
        <v>51</v>
      </c>
      <c r="H190">
        <f t="shared" ca="1" si="21"/>
        <v>64</v>
      </c>
      <c r="I190">
        <f t="shared" ca="1" si="21"/>
        <v>54</v>
      </c>
      <c r="J190">
        <f t="shared" ca="1" si="21"/>
        <v>43</v>
      </c>
      <c r="K190">
        <f t="shared" ca="1" si="21"/>
        <v>37</v>
      </c>
      <c r="L190">
        <f t="shared" ca="1" si="21"/>
        <v>55</v>
      </c>
      <c r="M190">
        <f t="shared" ca="1" si="21"/>
        <v>61</v>
      </c>
      <c r="N190">
        <f t="shared" ca="1" si="21"/>
        <v>48</v>
      </c>
      <c r="O190">
        <f t="shared" ca="1" si="21"/>
        <v>44</v>
      </c>
      <c r="P190">
        <f t="shared" ca="1" si="21"/>
        <v>35</v>
      </c>
      <c r="Q190">
        <f t="shared" ca="1" si="21"/>
        <v>49</v>
      </c>
      <c r="R190">
        <f t="shared" ca="1" si="21"/>
        <v>37</v>
      </c>
      <c r="S190">
        <f t="shared" ca="1" si="21"/>
        <v>48</v>
      </c>
      <c r="T190">
        <f t="shared" ca="1" si="21"/>
        <v>33</v>
      </c>
      <c r="U190">
        <f t="shared" ca="1" si="21"/>
        <v>65</v>
      </c>
      <c r="V190">
        <f t="shared" ca="1" si="21"/>
        <v>62</v>
      </c>
      <c r="W190">
        <f t="shared" ca="1" si="17"/>
        <v>0.99391468022547758</v>
      </c>
    </row>
    <row r="191" spans="1:23" x14ac:dyDescent="0.3">
      <c r="A191" t="s">
        <v>473</v>
      </c>
      <c r="B191" t="s">
        <v>474</v>
      </c>
      <c r="C191" s="1" t="s">
        <v>2</v>
      </c>
      <c r="D191" s="1" t="s">
        <v>238</v>
      </c>
      <c r="E191" s="5">
        <f t="shared" ca="1" si="19"/>
        <v>60.588235294117645</v>
      </c>
      <c r="F191">
        <f t="shared" ca="1" si="16"/>
        <v>68</v>
      </c>
      <c r="G191">
        <f t="shared" ca="1" si="21"/>
        <v>55</v>
      </c>
      <c r="H191">
        <f t="shared" ca="1" si="21"/>
        <v>49</v>
      </c>
      <c r="I191">
        <f t="shared" ca="1" si="21"/>
        <v>57</v>
      </c>
      <c r="J191">
        <f t="shared" ca="1" si="21"/>
        <v>51</v>
      </c>
      <c r="K191">
        <f t="shared" ca="1" si="21"/>
        <v>92</v>
      </c>
      <c r="L191">
        <f t="shared" ca="1" si="21"/>
        <v>60</v>
      </c>
      <c r="M191">
        <f t="shared" ca="1" si="21"/>
        <v>46</v>
      </c>
      <c r="N191">
        <f t="shared" ca="1" si="21"/>
        <v>72</v>
      </c>
      <c r="O191">
        <f t="shared" ca="1" si="21"/>
        <v>78</v>
      </c>
      <c r="P191">
        <f t="shared" ca="1" si="21"/>
        <v>47</v>
      </c>
      <c r="Q191">
        <f t="shared" ca="1" si="21"/>
        <v>62</v>
      </c>
      <c r="R191">
        <f t="shared" ca="1" si="21"/>
        <v>77</v>
      </c>
      <c r="S191">
        <f t="shared" ca="1" si="21"/>
        <v>52</v>
      </c>
      <c r="T191">
        <f t="shared" ca="1" si="21"/>
        <v>34</v>
      </c>
      <c r="U191">
        <f t="shared" ca="1" si="21"/>
        <v>58</v>
      </c>
      <c r="V191">
        <f t="shared" ca="1" si="21"/>
        <v>72</v>
      </c>
      <c r="W191">
        <f t="shared" ca="1" si="17"/>
        <v>1.2479616146164547</v>
      </c>
    </row>
    <row r="192" spans="1:23" x14ac:dyDescent="0.3">
      <c r="A192" t="s">
        <v>475</v>
      </c>
      <c r="B192" t="s">
        <v>476</v>
      </c>
      <c r="C192" s="1" t="s">
        <v>59</v>
      </c>
      <c r="D192" s="1" t="s">
        <v>110</v>
      </c>
      <c r="E192" s="5">
        <f t="shared" ca="1" si="19"/>
        <v>57.411764705882355</v>
      </c>
      <c r="F192">
        <f t="shared" ca="1" si="16"/>
        <v>42</v>
      </c>
      <c r="G192">
        <f t="shared" ca="1" si="21"/>
        <v>55</v>
      </c>
      <c r="H192">
        <f t="shared" ca="1" si="21"/>
        <v>46</v>
      </c>
      <c r="I192">
        <f t="shared" ca="1" si="21"/>
        <v>73</v>
      </c>
      <c r="J192">
        <f t="shared" ca="1" si="21"/>
        <v>75</v>
      </c>
      <c r="K192">
        <f t="shared" ca="1" si="21"/>
        <v>73</v>
      </c>
      <c r="L192">
        <f t="shared" ca="1" si="21"/>
        <v>61</v>
      </c>
      <c r="M192">
        <f t="shared" ca="1" si="21"/>
        <v>63</v>
      </c>
      <c r="N192">
        <f t="shared" ca="1" si="21"/>
        <v>65</v>
      </c>
      <c r="O192">
        <f t="shared" ca="1" si="21"/>
        <v>46</v>
      </c>
      <c r="P192">
        <f t="shared" ca="1" si="21"/>
        <v>34</v>
      </c>
      <c r="Q192">
        <f t="shared" ca="1" si="21"/>
        <v>60</v>
      </c>
      <c r="R192">
        <f t="shared" ca="1" si="21"/>
        <v>69</v>
      </c>
      <c r="S192">
        <f t="shared" ca="1" si="21"/>
        <v>50</v>
      </c>
      <c r="T192">
        <f t="shared" ca="1" si="21"/>
        <v>66</v>
      </c>
      <c r="U192">
        <f t="shared" ca="1" si="21"/>
        <v>52</v>
      </c>
      <c r="V192">
        <f t="shared" ca="1" si="21"/>
        <v>46</v>
      </c>
      <c r="W192">
        <f t="shared" ca="1" si="17"/>
        <v>1.132735976268102</v>
      </c>
    </row>
    <row r="193" spans="1:23" x14ac:dyDescent="0.3">
      <c r="A193" t="s">
        <v>477</v>
      </c>
      <c r="B193" t="s">
        <v>478</v>
      </c>
      <c r="C193" s="1" t="s">
        <v>141</v>
      </c>
      <c r="D193" s="1" t="s">
        <v>296</v>
      </c>
      <c r="E193" s="5">
        <f t="shared" ca="1" si="19"/>
        <v>44.764705882352942</v>
      </c>
      <c r="F193">
        <f t="shared" ca="1" si="16"/>
        <v>36</v>
      </c>
      <c r="G193">
        <f t="shared" ca="1" si="21"/>
        <v>46</v>
      </c>
      <c r="H193">
        <f t="shared" ca="1" si="21"/>
        <v>42</v>
      </c>
      <c r="I193">
        <f t="shared" ca="1" si="21"/>
        <v>44</v>
      </c>
      <c r="J193">
        <f t="shared" ca="1" si="21"/>
        <v>56</v>
      </c>
      <c r="K193">
        <f t="shared" ca="1" si="21"/>
        <v>23</v>
      </c>
      <c r="L193">
        <f t="shared" ca="1" si="21"/>
        <v>51</v>
      </c>
      <c r="M193">
        <f t="shared" ca="1" si="21"/>
        <v>40</v>
      </c>
      <c r="N193">
        <f t="shared" ca="1" si="21"/>
        <v>35</v>
      </c>
      <c r="O193">
        <f t="shared" ca="1" si="21"/>
        <v>62</v>
      </c>
      <c r="P193">
        <f t="shared" ca="1" si="21"/>
        <v>42</v>
      </c>
      <c r="Q193">
        <f t="shared" ca="1" si="21"/>
        <v>51</v>
      </c>
      <c r="R193">
        <f t="shared" ca="1" si="21"/>
        <v>46</v>
      </c>
      <c r="S193">
        <f t="shared" ca="1" si="21"/>
        <v>63</v>
      </c>
      <c r="T193">
        <f t="shared" ca="1" si="21"/>
        <v>45</v>
      </c>
      <c r="U193">
        <f t="shared" ca="1" si="21"/>
        <v>40</v>
      </c>
      <c r="V193">
        <f t="shared" ca="1" si="21"/>
        <v>39</v>
      </c>
      <c r="W193">
        <f t="shared" ca="1" si="17"/>
        <v>0.85380498040301056</v>
      </c>
    </row>
    <row r="194" spans="1:23" x14ac:dyDescent="0.3">
      <c r="A194" t="s">
        <v>479</v>
      </c>
      <c r="B194" t="s">
        <v>480</v>
      </c>
      <c r="C194" s="1" t="s">
        <v>15</v>
      </c>
      <c r="D194" s="1" t="s">
        <v>163</v>
      </c>
      <c r="E194" s="5">
        <f t="shared" ca="1" si="19"/>
        <v>34.529411764705884</v>
      </c>
      <c r="F194">
        <f t="shared" ca="1" si="16"/>
        <v>32</v>
      </c>
      <c r="G194">
        <f t="shared" ca="1" si="21"/>
        <v>27</v>
      </c>
      <c r="H194">
        <f t="shared" ca="1" si="21"/>
        <v>28</v>
      </c>
      <c r="I194">
        <f t="shared" ca="1" si="21"/>
        <v>32</v>
      </c>
      <c r="J194">
        <f t="shared" ca="1" si="21"/>
        <v>29</v>
      </c>
      <c r="K194">
        <f t="shared" ref="G194:V210" ca="1" si="22">ROUND(MAX(MIN($W194*_xlfn.NORM.INV(RAND(),50,$E$1),100),0),0)</f>
        <v>41</v>
      </c>
      <c r="L194">
        <f t="shared" ca="1" si="22"/>
        <v>43</v>
      </c>
      <c r="M194">
        <f t="shared" ca="1" si="22"/>
        <v>27</v>
      </c>
      <c r="N194">
        <f t="shared" ca="1" si="22"/>
        <v>38</v>
      </c>
      <c r="O194">
        <f t="shared" ca="1" si="22"/>
        <v>35</v>
      </c>
      <c r="P194">
        <f t="shared" ca="1" si="22"/>
        <v>46</v>
      </c>
      <c r="Q194">
        <f t="shared" ca="1" si="22"/>
        <v>36</v>
      </c>
      <c r="R194">
        <f t="shared" ca="1" si="22"/>
        <v>30</v>
      </c>
      <c r="S194">
        <f t="shared" ca="1" si="22"/>
        <v>29</v>
      </c>
      <c r="T194">
        <f t="shared" ca="1" si="22"/>
        <v>36</v>
      </c>
      <c r="U194">
        <f t="shared" ca="1" si="22"/>
        <v>41</v>
      </c>
      <c r="V194">
        <f t="shared" ca="1" si="22"/>
        <v>37</v>
      </c>
      <c r="W194">
        <f t="shared" ca="1" si="17"/>
        <v>0.73369351348170753</v>
      </c>
    </row>
    <row r="195" spans="1:23" x14ac:dyDescent="0.3">
      <c r="A195" t="s">
        <v>481</v>
      </c>
      <c r="B195" t="s">
        <v>482</v>
      </c>
      <c r="C195" s="1" t="s">
        <v>19</v>
      </c>
      <c r="D195" s="1" t="s">
        <v>83</v>
      </c>
      <c r="E195" s="5">
        <f t="shared" ca="1" si="19"/>
        <v>45.352941176470587</v>
      </c>
      <c r="F195">
        <f t="shared" ca="1" si="16"/>
        <v>51</v>
      </c>
      <c r="G195">
        <f t="shared" ca="1" si="22"/>
        <v>35</v>
      </c>
      <c r="H195">
        <f t="shared" ca="1" si="22"/>
        <v>44</v>
      </c>
      <c r="I195">
        <f t="shared" ca="1" si="22"/>
        <v>45</v>
      </c>
      <c r="J195">
        <f t="shared" ca="1" si="22"/>
        <v>46</v>
      </c>
      <c r="K195">
        <f t="shared" ca="1" si="22"/>
        <v>41</v>
      </c>
      <c r="L195">
        <f t="shared" ca="1" si="22"/>
        <v>45</v>
      </c>
      <c r="M195">
        <f t="shared" ca="1" si="22"/>
        <v>42</v>
      </c>
      <c r="N195">
        <f t="shared" ca="1" si="22"/>
        <v>53</v>
      </c>
      <c r="O195">
        <f t="shared" ca="1" si="22"/>
        <v>41</v>
      </c>
      <c r="P195">
        <f t="shared" ca="1" si="22"/>
        <v>50</v>
      </c>
      <c r="Q195">
        <f t="shared" ca="1" si="22"/>
        <v>56</v>
      </c>
      <c r="R195">
        <f t="shared" ca="1" si="22"/>
        <v>41</v>
      </c>
      <c r="S195">
        <f t="shared" ca="1" si="22"/>
        <v>45</v>
      </c>
      <c r="T195">
        <f t="shared" ca="1" si="22"/>
        <v>43</v>
      </c>
      <c r="U195">
        <f t="shared" ca="1" si="22"/>
        <v>44</v>
      </c>
      <c r="V195">
        <f t="shared" ca="1" si="22"/>
        <v>49</v>
      </c>
      <c r="W195">
        <f t="shared" ca="1" si="17"/>
        <v>0.9167178446889207</v>
      </c>
    </row>
    <row r="196" spans="1:23" x14ac:dyDescent="0.3">
      <c r="A196" t="s">
        <v>483</v>
      </c>
      <c r="B196" t="s">
        <v>484</v>
      </c>
      <c r="C196" s="1" t="s">
        <v>2</v>
      </c>
      <c r="D196" s="1" t="s">
        <v>69</v>
      </c>
      <c r="E196" s="5">
        <f t="shared" ca="1" si="19"/>
        <v>57.882352941176471</v>
      </c>
      <c r="F196">
        <f t="shared" ref="F196:U259" ca="1" si="23">ROUND(MAX(MIN($W196*_xlfn.NORM.INV(RAND(),50,$E$1),100),0),0)</f>
        <v>44</v>
      </c>
      <c r="G196">
        <f t="shared" ca="1" si="22"/>
        <v>58</v>
      </c>
      <c r="H196">
        <f t="shared" ca="1" si="22"/>
        <v>67</v>
      </c>
      <c r="I196">
        <f t="shared" ca="1" si="22"/>
        <v>58</v>
      </c>
      <c r="J196">
        <f t="shared" ca="1" si="22"/>
        <v>82</v>
      </c>
      <c r="K196">
        <f t="shared" ca="1" si="22"/>
        <v>57</v>
      </c>
      <c r="L196">
        <f t="shared" ca="1" si="22"/>
        <v>83</v>
      </c>
      <c r="M196">
        <f t="shared" ca="1" si="22"/>
        <v>49</v>
      </c>
      <c r="N196">
        <f t="shared" ca="1" si="22"/>
        <v>71</v>
      </c>
      <c r="O196">
        <f t="shared" ca="1" si="22"/>
        <v>31</v>
      </c>
      <c r="P196">
        <f t="shared" ca="1" si="22"/>
        <v>60</v>
      </c>
      <c r="Q196">
        <f t="shared" ca="1" si="22"/>
        <v>54</v>
      </c>
      <c r="R196">
        <f t="shared" ca="1" si="22"/>
        <v>91</v>
      </c>
      <c r="S196">
        <f t="shared" ca="1" si="22"/>
        <v>46</v>
      </c>
      <c r="T196">
        <f t="shared" ca="1" si="22"/>
        <v>51</v>
      </c>
      <c r="U196">
        <f t="shared" ca="1" si="22"/>
        <v>42</v>
      </c>
      <c r="V196">
        <f t="shared" ca="1" si="22"/>
        <v>40</v>
      </c>
      <c r="W196">
        <f t="shared" ref="W196:W259" ca="1" si="24">0.7+RAND()*0.6</f>
        <v>1.1439540313746852</v>
      </c>
    </row>
    <row r="197" spans="1:23" x14ac:dyDescent="0.3">
      <c r="A197" t="s">
        <v>485</v>
      </c>
      <c r="B197" t="s">
        <v>486</v>
      </c>
      <c r="C197" s="1" t="s">
        <v>59</v>
      </c>
      <c r="D197" s="1" t="s">
        <v>487</v>
      </c>
      <c r="E197" s="5">
        <f t="shared" ca="1" si="19"/>
        <v>36</v>
      </c>
      <c r="F197">
        <f t="shared" ca="1" si="23"/>
        <v>37</v>
      </c>
      <c r="G197">
        <f t="shared" ca="1" si="22"/>
        <v>31</v>
      </c>
      <c r="H197">
        <f t="shared" ca="1" si="22"/>
        <v>43</v>
      </c>
      <c r="I197">
        <f t="shared" ca="1" si="22"/>
        <v>34</v>
      </c>
      <c r="J197">
        <f t="shared" ca="1" si="22"/>
        <v>35</v>
      </c>
      <c r="K197">
        <f t="shared" ca="1" si="22"/>
        <v>32</v>
      </c>
      <c r="L197">
        <f t="shared" ca="1" si="22"/>
        <v>36</v>
      </c>
      <c r="M197">
        <f t="shared" ca="1" si="22"/>
        <v>44</v>
      </c>
      <c r="N197">
        <f t="shared" ca="1" si="22"/>
        <v>45</v>
      </c>
      <c r="O197">
        <f t="shared" ca="1" si="22"/>
        <v>50</v>
      </c>
      <c r="P197">
        <f t="shared" ca="1" si="22"/>
        <v>29</v>
      </c>
      <c r="Q197">
        <f t="shared" ca="1" si="22"/>
        <v>32</v>
      </c>
      <c r="R197">
        <f t="shared" ca="1" si="22"/>
        <v>26</v>
      </c>
      <c r="S197">
        <f t="shared" ca="1" si="22"/>
        <v>34</v>
      </c>
      <c r="T197">
        <f t="shared" ca="1" si="22"/>
        <v>33</v>
      </c>
      <c r="U197">
        <f t="shared" ca="1" si="22"/>
        <v>44</v>
      </c>
      <c r="V197">
        <f t="shared" ca="1" si="22"/>
        <v>27</v>
      </c>
      <c r="W197">
        <f t="shared" ca="1" si="24"/>
        <v>0.75297855396036117</v>
      </c>
    </row>
    <row r="198" spans="1:23" x14ac:dyDescent="0.3">
      <c r="A198" t="s">
        <v>488</v>
      </c>
      <c r="B198" t="s">
        <v>489</v>
      </c>
      <c r="C198" s="1" t="s">
        <v>2</v>
      </c>
      <c r="D198" s="1" t="s">
        <v>238</v>
      </c>
      <c r="E198" s="5">
        <f t="shared" ca="1" si="19"/>
        <v>60.764705882352942</v>
      </c>
      <c r="F198">
        <f t="shared" ca="1" si="23"/>
        <v>44</v>
      </c>
      <c r="G198">
        <f t="shared" ca="1" si="22"/>
        <v>44</v>
      </c>
      <c r="H198">
        <f t="shared" ca="1" si="22"/>
        <v>72</v>
      </c>
      <c r="I198">
        <f t="shared" ca="1" si="22"/>
        <v>34</v>
      </c>
      <c r="J198">
        <f t="shared" ca="1" si="22"/>
        <v>76</v>
      </c>
      <c r="K198">
        <f t="shared" ca="1" si="22"/>
        <v>76</v>
      </c>
      <c r="L198">
        <f t="shared" ca="1" si="22"/>
        <v>69</v>
      </c>
      <c r="M198">
        <f t="shared" ca="1" si="22"/>
        <v>69</v>
      </c>
      <c r="N198">
        <f t="shared" ca="1" si="22"/>
        <v>56</v>
      </c>
      <c r="O198">
        <f t="shared" ca="1" si="22"/>
        <v>43</v>
      </c>
      <c r="P198">
        <f t="shared" ca="1" si="22"/>
        <v>67</v>
      </c>
      <c r="Q198">
        <f t="shared" ca="1" si="22"/>
        <v>70</v>
      </c>
      <c r="R198">
        <f t="shared" ca="1" si="22"/>
        <v>47</v>
      </c>
      <c r="S198">
        <f t="shared" ca="1" si="22"/>
        <v>81</v>
      </c>
      <c r="T198">
        <f t="shared" ca="1" si="22"/>
        <v>71</v>
      </c>
      <c r="U198">
        <f t="shared" ca="1" si="22"/>
        <v>60</v>
      </c>
      <c r="V198">
        <f t="shared" ca="1" si="22"/>
        <v>54</v>
      </c>
      <c r="W198">
        <f t="shared" ca="1" si="24"/>
        <v>1.1389441016889503</v>
      </c>
    </row>
    <row r="199" spans="1:23" x14ac:dyDescent="0.3">
      <c r="A199" t="s">
        <v>490</v>
      </c>
      <c r="B199" t="s">
        <v>491</v>
      </c>
      <c r="C199" s="1" t="s">
        <v>15</v>
      </c>
      <c r="D199" s="1" t="s">
        <v>74</v>
      </c>
      <c r="E199" s="5">
        <f t="shared" ca="1" si="19"/>
        <v>47.705882352941174</v>
      </c>
      <c r="F199">
        <f t="shared" ca="1" si="23"/>
        <v>42</v>
      </c>
      <c r="G199">
        <f t="shared" ca="1" si="22"/>
        <v>61</v>
      </c>
      <c r="H199">
        <f t="shared" ca="1" si="22"/>
        <v>43</v>
      </c>
      <c r="I199">
        <f t="shared" ca="1" si="22"/>
        <v>33</v>
      </c>
      <c r="J199">
        <f t="shared" ca="1" si="22"/>
        <v>38</v>
      </c>
      <c r="K199">
        <f t="shared" ca="1" si="22"/>
        <v>59</v>
      </c>
      <c r="L199">
        <f t="shared" ca="1" si="22"/>
        <v>63</v>
      </c>
      <c r="M199">
        <f t="shared" ca="1" si="22"/>
        <v>44</v>
      </c>
      <c r="N199">
        <f t="shared" ca="1" si="22"/>
        <v>47</v>
      </c>
      <c r="O199">
        <f t="shared" ca="1" si="22"/>
        <v>33</v>
      </c>
      <c r="P199">
        <f t="shared" ca="1" si="22"/>
        <v>52</v>
      </c>
      <c r="Q199">
        <f t="shared" ca="1" si="22"/>
        <v>51</v>
      </c>
      <c r="R199">
        <f t="shared" ca="1" si="22"/>
        <v>58</v>
      </c>
      <c r="S199">
        <f t="shared" ca="1" si="22"/>
        <v>44</v>
      </c>
      <c r="T199">
        <f t="shared" ca="1" si="22"/>
        <v>56</v>
      </c>
      <c r="U199">
        <f t="shared" ca="1" si="22"/>
        <v>42</v>
      </c>
      <c r="V199">
        <f t="shared" ca="1" si="22"/>
        <v>45</v>
      </c>
      <c r="W199">
        <f t="shared" ca="1" si="24"/>
        <v>0.89980959853649178</v>
      </c>
    </row>
    <row r="200" spans="1:23" x14ac:dyDescent="0.3">
      <c r="A200" t="s">
        <v>492</v>
      </c>
      <c r="B200" t="s">
        <v>493</v>
      </c>
      <c r="C200" s="1" t="s">
        <v>37</v>
      </c>
      <c r="D200" s="1" t="s">
        <v>201</v>
      </c>
      <c r="E200" s="5">
        <f t="shared" ca="1" si="19"/>
        <v>42.470588235294116</v>
      </c>
      <c r="F200">
        <f t="shared" ca="1" si="23"/>
        <v>29</v>
      </c>
      <c r="G200">
        <f t="shared" ca="1" si="22"/>
        <v>57</v>
      </c>
      <c r="H200">
        <f t="shared" ca="1" si="22"/>
        <v>48</v>
      </c>
      <c r="I200">
        <f t="shared" ca="1" si="22"/>
        <v>43</v>
      </c>
      <c r="J200">
        <f t="shared" ca="1" si="22"/>
        <v>35</v>
      </c>
      <c r="K200">
        <f t="shared" ca="1" si="22"/>
        <v>41</v>
      </c>
      <c r="L200">
        <f t="shared" ca="1" si="22"/>
        <v>53</v>
      </c>
      <c r="M200">
        <f t="shared" ca="1" si="22"/>
        <v>40</v>
      </c>
      <c r="N200">
        <f t="shared" ca="1" si="22"/>
        <v>37</v>
      </c>
      <c r="O200">
        <f t="shared" ca="1" si="22"/>
        <v>31</v>
      </c>
      <c r="P200">
        <f t="shared" ca="1" si="22"/>
        <v>47</v>
      </c>
      <c r="Q200">
        <f t="shared" ca="1" si="22"/>
        <v>38</v>
      </c>
      <c r="R200">
        <f t="shared" ca="1" si="22"/>
        <v>49</v>
      </c>
      <c r="S200">
        <f t="shared" ca="1" si="22"/>
        <v>51</v>
      </c>
      <c r="T200">
        <f t="shared" ca="1" si="22"/>
        <v>38</v>
      </c>
      <c r="U200">
        <f t="shared" ca="1" si="22"/>
        <v>39</v>
      </c>
      <c r="V200">
        <f t="shared" ca="1" si="22"/>
        <v>46</v>
      </c>
      <c r="W200">
        <f t="shared" ca="1" si="24"/>
        <v>0.87755098815834487</v>
      </c>
    </row>
    <row r="201" spans="1:23" x14ac:dyDescent="0.3">
      <c r="A201" t="s">
        <v>494</v>
      </c>
      <c r="B201" t="s">
        <v>495</v>
      </c>
      <c r="C201" s="1" t="s">
        <v>33</v>
      </c>
      <c r="D201" s="1" t="s">
        <v>77</v>
      </c>
      <c r="E201" s="5">
        <f t="shared" ca="1" si="19"/>
        <v>39.764705882352942</v>
      </c>
      <c r="F201">
        <f t="shared" ca="1" si="23"/>
        <v>37</v>
      </c>
      <c r="G201">
        <f t="shared" ca="1" si="22"/>
        <v>31</v>
      </c>
      <c r="H201">
        <f t="shared" ca="1" si="22"/>
        <v>37</v>
      </c>
      <c r="I201">
        <f t="shared" ca="1" si="22"/>
        <v>41</v>
      </c>
      <c r="J201">
        <f t="shared" ca="1" si="22"/>
        <v>39</v>
      </c>
      <c r="K201">
        <f t="shared" ca="1" si="22"/>
        <v>34</v>
      </c>
      <c r="L201">
        <f t="shared" ca="1" si="22"/>
        <v>40</v>
      </c>
      <c r="M201">
        <f t="shared" ca="1" si="22"/>
        <v>42</v>
      </c>
      <c r="N201">
        <f t="shared" ca="1" si="22"/>
        <v>49</v>
      </c>
      <c r="O201">
        <f t="shared" ca="1" si="22"/>
        <v>34</v>
      </c>
      <c r="P201">
        <f t="shared" ca="1" si="22"/>
        <v>30</v>
      </c>
      <c r="Q201">
        <f t="shared" ca="1" si="22"/>
        <v>33</v>
      </c>
      <c r="R201">
        <f t="shared" ca="1" si="22"/>
        <v>40</v>
      </c>
      <c r="S201">
        <f t="shared" ca="1" si="22"/>
        <v>42</v>
      </c>
      <c r="T201">
        <f t="shared" ca="1" si="22"/>
        <v>30</v>
      </c>
      <c r="U201">
        <f t="shared" ca="1" si="22"/>
        <v>55</v>
      </c>
      <c r="V201">
        <f t="shared" ca="1" si="22"/>
        <v>62</v>
      </c>
      <c r="W201">
        <f t="shared" ca="1" si="24"/>
        <v>0.79140095521662313</v>
      </c>
    </row>
    <row r="202" spans="1:23" x14ac:dyDescent="0.3">
      <c r="A202" t="s">
        <v>496</v>
      </c>
      <c r="B202" t="s">
        <v>497</v>
      </c>
      <c r="C202" s="1" t="s">
        <v>37</v>
      </c>
      <c r="D202" s="1" t="s">
        <v>201</v>
      </c>
      <c r="E202" s="5">
        <f t="shared" ca="1" si="19"/>
        <v>54.411764705882355</v>
      </c>
      <c r="F202">
        <f t="shared" ca="1" si="23"/>
        <v>59</v>
      </c>
      <c r="G202">
        <f t="shared" ca="1" si="22"/>
        <v>52</v>
      </c>
      <c r="H202">
        <f t="shared" ca="1" si="22"/>
        <v>56</v>
      </c>
      <c r="I202">
        <f t="shared" ca="1" si="22"/>
        <v>57</v>
      </c>
      <c r="J202">
        <f t="shared" ca="1" si="22"/>
        <v>57</v>
      </c>
      <c r="K202">
        <f t="shared" ca="1" si="22"/>
        <v>41</v>
      </c>
      <c r="L202">
        <f t="shared" ca="1" si="22"/>
        <v>44</v>
      </c>
      <c r="M202">
        <f t="shared" ca="1" si="22"/>
        <v>59</v>
      </c>
      <c r="N202">
        <f t="shared" ca="1" si="22"/>
        <v>59</v>
      </c>
      <c r="O202">
        <f t="shared" ca="1" si="22"/>
        <v>44</v>
      </c>
      <c r="P202">
        <f t="shared" ca="1" si="22"/>
        <v>65</v>
      </c>
      <c r="Q202">
        <f t="shared" ca="1" si="22"/>
        <v>48</v>
      </c>
      <c r="R202">
        <f t="shared" ca="1" si="22"/>
        <v>31</v>
      </c>
      <c r="S202">
        <f t="shared" ca="1" si="22"/>
        <v>74</v>
      </c>
      <c r="T202">
        <f t="shared" ca="1" si="22"/>
        <v>66</v>
      </c>
      <c r="U202">
        <f t="shared" ca="1" si="22"/>
        <v>46</v>
      </c>
      <c r="V202">
        <f t="shared" ca="1" si="22"/>
        <v>67</v>
      </c>
      <c r="W202">
        <f t="shared" ca="1" si="24"/>
        <v>1.088408700240143</v>
      </c>
    </row>
    <row r="203" spans="1:23" x14ac:dyDescent="0.3">
      <c r="A203" t="s">
        <v>498</v>
      </c>
      <c r="B203" t="s">
        <v>499</v>
      </c>
      <c r="C203" s="1" t="s">
        <v>15</v>
      </c>
      <c r="D203" s="1" t="s">
        <v>74</v>
      </c>
      <c r="E203" s="5">
        <f t="shared" ca="1" si="19"/>
        <v>62.470588235294116</v>
      </c>
      <c r="F203">
        <f t="shared" ca="1" si="23"/>
        <v>71</v>
      </c>
      <c r="G203">
        <f t="shared" ca="1" si="22"/>
        <v>51</v>
      </c>
      <c r="H203">
        <f t="shared" ca="1" si="22"/>
        <v>51</v>
      </c>
      <c r="I203">
        <f t="shared" ca="1" si="22"/>
        <v>39</v>
      </c>
      <c r="J203">
        <f t="shared" ca="1" si="22"/>
        <v>49</v>
      </c>
      <c r="K203">
        <f t="shared" ca="1" si="22"/>
        <v>54</v>
      </c>
      <c r="L203">
        <f t="shared" ca="1" si="22"/>
        <v>57</v>
      </c>
      <c r="M203">
        <f t="shared" ca="1" si="22"/>
        <v>51</v>
      </c>
      <c r="N203">
        <f t="shared" ca="1" si="22"/>
        <v>77</v>
      </c>
      <c r="O203">
        <f t="shared" ca="1" si="22"/>
        <v>63</v>
      </c>
      <c r="P203">
        <f t="shared" ca="1" si="22"/>
        <v>70</v>
      </c>
      <c r="Q203">
        <f t="shared" ca="1" si="22"/>
        <v>69</v>
      </c>
      <c r="R203">
        <f t="shared" ca="1" si="22"/>
        <v>65</v>
      </c>
      <c r="S203">
        <f t="shared" ca="1" si="22"/>
        <v>72</v>
      </c>
      <c r="T203">
        <f t="shared" ca="1" si="22"/>
        <v>77</v>
      </c>
      <c r="U203">
        <f t="shared" ca="1" si="22"/>
        <v>70</v>
      </c>
      <c r="V203">
        <f t="shared" ca="1" si="22"/>
        <v>76</v>
      </c>
      <c r="W203">
        <f t="shared" ca="1" si="24"/>
        <v>1.2379540123514621</v>
      </c>
    </row>
    <row r="204" spans="1:23" x14ac:dyDescent="0.3">
      <c r="A204" t="s">
        <v>500</v>
      </c>
      <c r="B204" t="s">
        <v>501</v>
      </c>
      <c r="C204" s="1" t="s">
        <v>15</v>
      </c>
      <c r="D204" s="1" t="s">
        <v>74</v>
      </c>
      <c r="E204" s="5">
        <f t="shared" ca="1" si="19"/>
        <v>34.470588235294116</v>
      </c>
      <c r="F204">
        <f t="shared" ca="1" si="23"/>
        <v>26</v>
      </c>
      <c r="G204">
        <f t="shared" ca="1" si="22"/>
        <v>38</v>
      </c>
      <c r="H204">
        <f t="shared" ca="1" si="22"/>
        <v>40</v>
      </c>
      <c r="I204">
        <f t="shared" ca="1" si="22"/>
        <v>37</v>
      </c>
      <c r="J204">
        <f t="shared" ca="1" si="22"/>
        <v>51</v>
      </c>
      <c r="K204">
        <f t="shared" ca="1" si="22"/>
        <v>34</v>
      </c>
      <c r="L204">
        <f t="shared" ca="1" si="22"/>
        <v>46</v>
      </c>
      <c r="M204">
        <f t="shared" ca="1" si="22"/>
        <v>29</v>
      </c>
      <c r="N204">
        <f t="shared" ca="1" si="22"/>
        <v>32</v>
      </c>
      <c r="O204">
        <f t="shared" ca="1" si="22"/>
        <v>27</v>
      </c>
      <c r="P204">
        <f t="shared" ca="1" si="22"/>
        <v>26</v>
      </c>
      <c r="Q204">
        <f t="shared" ca="1" si="22"/>
        <v>29</v>
      </c>
      <c r="R204">
        <f t="shared" ca="1" si="22"/>
        <v>33</v>
      </c>
      <c r="S204">
        <f t="shared" ca="1" si="22"/>
        <v>43</v>
      </c>
      <c r="T204">
        <f t="shared" ca="1" si="22"/>
        <v>29</v>
      </c>
      <c r="U204">
        <f t="shared" ca="1" si="22"/>
        <v>42</v>
      </c>
      <c r="V204">
        <f t="shared" ca="1" si="22"/>
        <v>24</v>
      </c>
      <c r="W204">
        <f t="shared" ca="1" si="24"/>
        <v>0.72301882211534862</v>
      </c>
    </row>
    <row r="205" spans="1:23" x14ac:dyDescent="0.3">
      <c r="A205" t="s">
        <v>502</v>
      </c>
      <c r="B205" t="s">
        <v>503</v>
      </c>
      <c r="C205" s="1" t="s">
        <v>15</v>
      </c>
      <c r="D205" s="1" t="s">
        <v>504</v>
      </c>
      <c r="E205" s="5">
        <f t="shared" ca="1" si="19"/>
        <v>50.529411764705884</v>
      </c>
      <c r="F205">
        <f t="shared" ca="1" si="23"/>
        <v>40</v>
      </c>
      <c r="G205">
        <f t="shared" ca="1" si="22"/>
        <v>60</v>
      </c>
      <c r="H205">
        <f t="shared" ca="1" si="22"/>
        <v>62</v>
      </c>
      <c r="I205">
        <f t="shared" ca="1" si="22"/>
        <v>55</v>
      </c>
      <c r="J205">
        <f t="shared" ca="1" si="22"/>
        <v>47</v>
      </c>
      <c r="K205">
        <f t="shared" ca="1" si="22"/>
        <v>59</v>
      </c>
      <c r="L205">
        <f t="shared" ca="1" si="22"/>
        <v>35</v>
      </c>
      <c r="M205">
        <f t="shared" ca="1" si="22"/>
        <v>62</v>
      </c>
      <c r="N205">
        <f t="shared" ca="1" si="22"/>
        <v>47</v>
      </c>
      <c r="O205">
        <f t="shared" ca="1" si="22"/>
        <v>45</v>
      </c>
      <c r="P205">
        <f t="shared" ca="1" si="22"/>
        <v>41</v>
      </c>
      <c r="Q205">
        <f t="shared" ca="1" si="22"/>
        <v>48</v>
      </c>
      <c r="R205">
        <f t="shared" ca="1" si="22"/>
        <v>57</v>
      </c>
      <c r="S205">
        <f t="shared" ca="1" si="22"/>
        <v>47</v>
      </c>
      <c r="T205">
        <f t="shared" ca="1" si="22"/>
        <v>52</v>
      </c>
      <c r="U205">
        <f t="shared" ca="1" si="22"/>
        <v>66</v>
      </c>
      <c r="V205">
        <f t="shared" ca="1" si="22"/>
        <v>36</v>
      </c>
      <c r="W205">
        <f t="shared" ca="1" si="24"/>
        <v>1.0457745648267336</v>
      </c>
    </row>
    <row r="206" spans="1:23" x14ac:dyDescent="0.3">
      <c r="A206" t="s">
        <v>505</v>
      </c>
      <c r="B206" t="s">
        <v>506</v>
      </c>
      <c r="C206" s="1" t="s">
        <v>2</v>
      </c>
      <c r="D206" s="1" t="s">
        <v>370</v>
      </c>
      <c r="E206" s="5">
        <f t="shared" ca="1" si="19"/>
        <v>55.176470588235297</v>
      </c>
      <c r="F206">
        <f t="shared" ca="1" si="23"/>
        <v>29</v>
      </c>
      <c r="G206">
        <f t="shared" ca="1" si="22"/>
        <v>52</v>
      </c>
      <c r="H206">
        <f t="shared" ca="1" si="22"/>
        <v>71</v>
      </c>
      <c r="I206">
        <f t="shared" ca="1" si="22"/>
        <v>78</v>
      </c>
      <c r="J206">
        <f t="shared" ca="1" si="22"/>
        <v>52</v>
      </c>
      <c r="K206">
        <f t="shared" ca="1" si="22"/>
        <v>70</v>
      </c>
      <c r="L206">
        <f t="shared" ca="1" si="22"/>
        <v>71</v>
      </c>
      <c r="M206">
        <f t="shared" ca="1" si="22"/>
        <v>49</v>
      </c>
      <c r="N206">
        <f t="shared" ca="1" si="22"/>
        <v>45</v>
      </c>
      <c r="O206">
        <f t="shared" ca="1" si="22"/>
        <v>58</v>
      </c>
      <c r="P206">
        <f t="shared" ca="1" si="22"/>
        <v>67</v>
      </c>
      <c r="Q206">
        <f t="shared" ca="1" si="22"/>
        <v>41</v>
      </c>
      <c r="R206">
        <f t="shared" ca="1" si="22"/>
        <v>60</v>
      </c>
      <c r="S206">
        <f t="shared" ca="1" si="22"/>
        <v>53</v>
      </c>
      <c r="T206">
        <f t="shared" ca="1" si="22"/>
        <v>40</v>
      </c>
      <c r="U206">
        <f t="shared" ca="1" si="22"/>
        <v>41</v>
      </c>
      <c r="V206">
        <f t="shared" ca="1" si="22"/>
        <v>61</v>
      </c>
      <c r="W206">
        <f t="shared" ca="1" si="24"/>
        <v>1.0715914795639723</v>
      </c>
    </row>
    <row r="207" spans="1:23" x14ac:dyDescent="0.3">
      <c r="A207" t="s">
        <v>507</v>
      </c>
      <c r="B207" t="s">
        <v>508</v>
      </c>
      <c r="C207" s="1" t="s">
        <v>46</v>
      </c>
      <c r="D207" s="1" t="s">
        <v>287</v>
      </c>
      <c r="E207" s="5">
        <f t="shared" ca="1" si="19"/>
        <v>53.529411764705884</v>
      </c>
      <c r="F207">
        <f t="shared" ca="1" si="23"/>
        <v>48</v>
      </c>
      <c r="G207">
        <f t="shared" ca="1" si="22"/>
        <v>51</v>
      </c>
      <c r="H207">
        <f t="shared" ca="1" si="22"/>
        <v>61</v>
      </c>
      <c r="I207">
        <f t="shared" ca="1" si="22"/>
        <v>42</v>
      </c>
      <c r="J207">
        <f t="shared" ca="1" si="22"/>
        <v>40</v>
      </c>
      <c r="K207">
        <f t="shared" ca="1" si="22"/>
        <v>76</v>
      </c>
      <c r="L207">
        <f t="shared" ca="1" si="22"/>
        <v>49</v>
      </c>
      <c r="M207">
        <f t="shared" ca="1" si="22"/>
        <v>73</v>
      </c>
      <c r="N207">
        <f t="shared" ca="1" si="22"/>
        <v>75</v>
      </c>
      <c r="O207">
        <f t="shared" ca="1" si="22"/>
        <v>48</v>
      </c>
      <c r="P207">
        <f t="shared" ca="1" si="22"/>
        <v>66</v>
      </c>
      <c r="Q207">
        <f t="shared" ca="1" si="22"/>
        <v>53</v>
      </c>
      <c r="R207">
        <f t="shared" ca="1" si="22"/>
        <v>53</v>
      </c>
      <c r="S207">
        <f t="shared" ca="1" si="22"/>
        <v>45</v>
      </c>
      <c r="T207">
        <f t="shared" ca="1" si="22"/>
        <v>41</v>
      </c>
      <c r="U207">
        <f t="shared" ca="1" si="22"/>
        <v>47</v>
      </c>
      <c r="V207">
        <f t="shared" ca="1" si="22"/>
        <v>42</v>
      </c>
      <c r="W207">
        <f t="shared" ca="1" si="24"/>
        <v>1.0682219340822809</v>
      </c>
    </row>
    <row r="208" spans="1:23" x14ac:dyDescent="0.3">
      <c r="A208" t="s">
        <v>509</v>
      </c>
      <c r="B208" t="s">
        <v>510</v>
      </c>
      <c r="C208" s="1" t="s">
        <v>29</v>
      </c>
      <c r="D208" s="1" t="s">
        <v>511</v>
      </c>
      <c r="E208" s="5">
        <f t="shared" ca="1" si="19"/>
        <v>58.352941176470587</v>
      </c>
      <c r="F208">
        <f t="shared" ca="1" si="23"/>
        <v>48</v>
      </c>
      <c r="G208">
        <f t="shared" ca="1" si="22"/>
        <v>56</v>
      </c>
      <c r="H208">
        <f t="shared" ca="1" si="22"/>
        <v>76</v>
      </c>
      <c r="I208">
        <f t="shared" ca="1" si="22"/>
        <v>52</v>
      </c>
      <c r="J208">
        <f t="shared" ca="1" si="22"/>
        <v>46</v>
      </c>
      <c r="K208">
        <f t="shared" ca="1" si="22"/>
        <v>64</v>
      </c>
      <c r="L208">
        <f t="shared" ca="1" si="22"/>
        <v>65</v>
      </c>
      <c r="M208">
        <f t="shared" ca="1" si="22"/>
        <v>61</v>
      </c>
      <c r="N208">
        <f t="shared" ca="1" si="22"/>
        <v>64</v>
      </c>
      <c r="O208">
        <f t="shared" ca="1" si="22"/>
        <v>53</v>
      </c>
      <c r="P208">
        <f t="shared" ca="1" si="22"/>
        <v>44</v>
      </c>
      <c r="Q208">
        <f t="shared" ca="1" si="22"/>
        <v>63</v>
      </c>
      <c r="R208">
        <f t="shared" ca="1" si="22"/>
        <v>76</v>
      </c>
      <c r="S208">
        <f t="shared" ca="1" si="22"/>
        <v>39</v>
      </c>
      <c r="T208">
        <f t="shared" ca="1" si="22"/>
        <v>64</v>
      </c>
      <c r="U208">
        <f t="shared" ca="1" si="22"/>
        <v>54</v>
      </c>
      <c r="V208">
        <f t="shared" ca="1" si="22"/>
        <v>67</v>
      </c>
      <c r="W208">
        <f t="shared" ca="1" si="24"/>
        <v>1.2212462803542841</v>
      </c>
    </row>
    <row r="209" spans="1:23" x14ac:dyDescent="0.3">
      <c r="A209" t="s">
        <v>512</v>
      </c>
      <c r="B209" t="s">
        <v>513</v>
      </c>
      <c r="C209" s="1" t="s">
        <v>15</v>
      </c>
      <c r="D209" s="1" t="s">
        <v>514</v>
      </c>
      <c r="E209" s="5">
        <f t="shared" ca="1" si="19"/>
        <v>49.823529411764703</v>
      </c>
      <c r="F209">
        <f t="shared" ca="1" si="23"/>
        <v>30</v>
      </c>
      <c r="G209">
        <f t="shared" ca="1" si="22"/>
        <v>30</v>
      </c>
      <c r="H209">
        <f t="shared" ca="1" si="22"/>
        <v>43</v>
      </c>
      <c r="I209">
        <f t="shared" ca="1" si="22"/>
        <v>65</v>
      </c>
      <c r="J209">
        <f t="shared" ca="1" si="22"/>
        <v>51</v>
      </c>
      <c r="K209">
        <f t="shared" ca="1" si="22"/>
        <v>40</v>
      </c>
      <c r="L209">
        <f t="shared" ca="1" si="22"/>
        <v>41</v>
      </c>
      <c r="M209">
        <f t="shared" ca="1" si="22"/>
        <v>42</v>
      </c>
      <c r="N209">
        <f t="shared" ca="1" si="22"/>
        <v>39</v>
      </c>
      <c r="O209">
        <f t="shared" ca="1" si="22"/>
        <v>58</v>
      </c>
      <c r="P209">
        <f t="shared" ca="1" si="22"/>
        <v>62</v>
      </c>
      <c r="Q209">
        <f t="shared" ca="1" si="22"/>
        <v>66</v>
      </c>
      <c r="R209">
        <f t="shared" ca="1" si="22"/>
        <v>70</v>
      </c>
      <c r="S209">
        <f t="shared" ca="1" si="22"/>
        <v>56</v>
      </c>
      <c r="T209">
        <f t="shared" ca="1" si="22"/>
        <v>64</v>
      </c>
      <c r="U209">
        <f t="shared" ca="1" si="22"/>
        <v>51</v>
      </c>
      <c r="V209">
        <f t="shared" ca="1" si="22"/>
        <v>39</v>
      </c>
      <c r="W209">
        <f t="shared" ca="1" si="24"/>
        <v>1.0637209318484031</v>
      </c>
    </row>
    <row r="210" spans="1:23" x14ac:dyDescent="0.3">
      <c r="A210" t="s">
        <v>515</v>
      </c>
      <c r="B210" t="s">
        <v>516</v>
      </c>
      <c r="C210" s="1" t="s">
        <v>2</v>
      </c>
      <c r="D210" s="1" t="s">
        <v>370</v>
      </c>
      <c r="E210" s="5">
        <f t="shared" ca="1" si="19"/>
        <v>52.117647058823529</v>
      </c>
      <c r="F210">
        <f t="shared" ca="1" si="23"/>
        <v>41</v>
      </c>
      <c r="G210">
        <f t="shared" ca="1" si="22"/>
        <v>53</v>
      </c>
      <c r="H210">
        <f t="shared" ca="1" si="22"/>
        <v>25</v>
      </c>
      <c r="I210">
        <f t="shared" ca="1" si="22"/>
        <v>58</v>
      </c>
      <c r="J210">
        <f t="shared" ref="G210:V226" ca="1" si="25">ROUND(MAX(MIN($W210*_xlfn.NORM.INV(RAND(),50,$E$1),100),0),0)</f>
        <v>42</v>
      </c>
      <c r="K210">
        <f t="shared" ca="1" si="25"/>
        <v>68</v>
      </c>
      <c r="L210">
        <f t="shared" ca="1" si="25"/>
        <v>64</v>
      </c>
      <c r="M210">
        <f t="shared" ca="1" si="25"/>
        <v>47</v>
      </c>
      <c r="N210">
        <f t="shared" ca="1" si="25"/>
        <v>32</v>
      </c>
      <c r="O210">
        <f t="shared" ca="1" si="25"/>
        <v>70</v>
      </c>
      <c r="P210">
        <f t="shared" ca="1" si="25"/>
        <v>43</v>
      </c>
      <c r="Q210">
        <f t="shared" ca="1" si="25"/>
        <v>55</v>
      </c>
      <c r="R210">
        <f t="shared" ca="1" si="25"/>
        <v>57</v>
      </c>
      <c r="S210">
        <f t="shared" ca="1" si="25"/>
        <v>60</v>
      </c>
      <c r="T210">
        <f t="shared" ca="1" si="25"/>
        <v>60</v>
      </c>
      <c r="U210">
        <f t="shared" ca="1" si="25"/>
        <v>64</v>
      </c>
      <c r="V210">
        <f t="shared" ca="1" si="25"/>
        <v>47</v>
      </c>
      <c r="W210">
        <f t="shared" ca="1" si="24"/>
        <v>1.0519486283590762</v>
      </c>
    </row>
    <row r="211" spans="1:23" x14ac:dyDescent="0.3">
      <c r="A211" t="s">
        <v>517</v>
      </c>
      <c r="B211" t="s">
        <v>518</v>
      </c>
      <c r="C211" s="1" t="s">
        <v>2</v>
      </c>
      <c r="D211" s="1" t="s">
        <v>69</v>
      </c>
      <c r="E211" s="5">
        <f t="shared" ca="1" si="19"/>
        <v>47.647058823529413</v>
      </c>
      <c r="F211">
        <f t="shared" ca="1" si="23"/>
        <v>39</v>
      </c>
      <c r="G211">
        <f t="shared" ca="1" si="25"/>
        <v>56</v>
      </c>
      <c r="H211">
        <f t="shared" ca="1" si="25"/>
        <v>69</v>
      </c>
      <c r="I211">
        <f t="shared" ca="1" si="25"/>
        <v>38</v>
      </c>
      <c r="J211">
        <f t="shared" ca="1" si="25"/>
        <v>43</v>
      </c>
      <c r="K211">
        <f t="shared" ca="1" si="25"/>
        <v>54</v>
      </c>
      <c r="L211">
        <f t="shared" ca="1" si="25"/>
        <v>41</v>
      </c>
      <c r="M211">
        <f t="shared" ca="1" si="25"/>
        <v>56</v>
      </c>
      <c r="N211">
        <f t="shared" ca="1" si="25"/>
        <v>50</v>
      </c>
      <c r="O211">
        <f t="shared" ca="1" si="25"/>
        <v>58</v>
      </c>
      <c r="P211">
        <f t="shared" ca="1" si="25"/>
        <v>45</v>
      </c>
      <c r="Q211">
        <f t="shared" ca="1" si="25"/>
        <v>41</v>
      </c>
      <c r="R211">
        <f t="shared" ca="1" si="25"/>
        <v>52</v>
      </c>
      <c r="S211">
        <f t="shared" ca="1" si="25"/>
        <v>36</v>
      </c>
      <c r="T211">
        <f t="shared" ca="1" si="25"/>
        <v>42</v>
      </c>
      <c r="U211">
        <f t="shared" ca="1" si="25"/>
        <v>45</v>
      </c>
      <c r="V211">
        <f t="shared" ca="1" si="25"/>
        <v>45</v>
      </c>
      <c r="W211">
        <f t="shared" ca="1" si="24"/>
        <v>0.94573662317307561</v>
      </c>
    </row>
    <row r="212" spans="1:23" x14ac:dyDescent="0.3">
      <c r="A212" t="s">
        <v>519</v>
      </c>
      <c r="B212" t="s">
        <v>520</v>
      </c>
      <c r="C212" s="1" t="s">
        <v>19</v>
      </c>
      <c r="D212" s="1" t="s">
        <v>521</v>
      </c>
      <c r="E212" s="5">
        <f t="shared" ca="1" si="19"/>
        <v>68.82352941176471</v>
      </c>
      <c r="F212">
        <f t="shared" ca="1" si="23"/>
        <v>72</v>
      </c>
      <c r="G212">
        <f t="shared" ca="1" si="25"/>
        <v>85</v>
      </c>
      <c r="H212">
        <f t="shared" ca="1" si="25"/>
        <v>72</v>
      </c>
      <c r="I212">
        <f t="shared" ca="1" si="25"/>
        <v>64</v>
      </c>
      <c r="J212">
        <f t="shared" ca="1" si="25"/>
        <v>58</v>
      </c>
      <c r="K212">
        <f t="shared" ca="1" si="25"/>
        <v>77</v>
      </c>
      <c r="L212">
        <f t="shared" ca="1" si="25"/>
        <v>69</v>
      </c>
      <c r="M212">
        <f t="shared" ca="1" si="25"/>
        <v>43</v>
      </c>
      <c r="N212">
        <f t="shared" ca="1" si="25"/>
        <v>72</v>
      </c>
      <c r="O212">
        <f t="shared" ca="1" si="25"/>
        <v>62</v>
      </c>
      <c r="P212">
        <f t="shared" ca="1" si="25"/>
        <v>69</v>
      </c>
      <c r="Q212">
        <f t="shared" ca="1" si="25"/>
        <v>76</v>
      </c>
      <c r="R212">
        <f t="shared" ca="1" si="25"/>
        <v>75</v>
      </c>
      <c r="S212">
        <f t="shared" ca="1" si="25"/>
        <v>73</v>
      </c>
      <c r="T212">
        <f t="shared" ca="1" si="25"/>
        <v>72</v>
      </c>
      <c r="U212">
        <f t="shared" ca="1" si="25"/>
        <v>72</v>
      </c>
      <c r="V212">
        <f t="shared" ca="1" si="25"/>
        <v>59</v>
      </c>
      <c r="W212">
        <f t="shared" ca="1" si="24"/>
        <v>1.2871600077647414</v>
      </c>
    </row>
    <row r="213" spans="1:23" x14ac:dyDescent="0.3">
      <c r="A213" t="s">
        <v>522</v>
      </c>
      <c r="B213" t="s">
        <v>523</v>
      </c>
      <c r="C213" s="1" t="s">
        <v>19</v>
      </c>
      <c r="D213" s="1" t="s">
        <v>521</v>
      </c>
      <c r="E213" s="5">
        <f t="shared" ref="E213:E276" ca="1" si="26">AVERAGE(F213:V213)</f>
        <v>55.235294117647058</v>
      </c>
      <c r="F213">
        <f t="shared" ca="1" si="23"/>
        <v>45</v>
      </c>
      <c r="G213">
        <f t="shared" ca="1" si="25"/>
        <v>58</v>
      </c>
      <c r="H213">
        <f t="shared" ca="1" si="25"/>
        <v>55</v>
      </c>
      <c r="I213">
        <f t="shared" ca="1" si="25"/>
        <v>59</v>
      </c>
      <c r="J213">
        <f t="shared" ca="1" si="25"/>
        <v>52</v>
      </c>
      <c r="K213">
        <f t="shared" ca="1" si="25"/>
        <v>54</v>
      </c>
      <c r="L213">
        <f t="shared" ca="1" si="25"/>
        <v>28</v>
      </c>
      <c r="M213">
        <f t="shared" ca="1" si="25"/>
        <v>46</v>
      </c>
      <c r="N213">
        <f t="shared" ca="1" si="25"/>
        <v>75</v>
      </c>
      <c r="O213">
        <f t="shared" ca="1" si="25"/>
        <v>65</v>
      </c>
      <c r="P213">
        <f t="shared" ca="1" si="25"/>
        <v>48</v>
      </c>
      <c r="Q213">
        <f t="shared" ca="1" si="25"/>
        <v>49</v>
      </c>
      <c r="R213">
        <f t="shared" ca="1" si="25"/>
        <v>83</v>
      </c>
      <c r="S213">
        <f t="shared" ca="1" si="25"/>
        <v>71</v>
      </c>
      <c r="T213">
        <f t="shared" ca="1" si="25"/>
        <v>49</v>
      </c>
      <c r="U213">
        <f t="shared" ca="1" si="25"/>
        <v>52</v>
      </c>
      <c r="V213">
        <f t="shared" ca="1" si="25"/>
        <v>50</v>
      </c>
      <c r="W213">
        <f t="shared" ca="1" si="24"/>
        <v>1.1078671233698938</v>
      </c>
    </row>
    <row r="214" spans="1:23" x14ac:dyDescent="0.3">
      <c r="A214" t="s">
        <v>524</v>
      </c>
      <c r="B214" t="s">
        <v>525</v>
      </c>
      <c r="C214" s="1" t="s">
        <v>37</v>
      </c>
      <c r="D214" s="1" t="s">
        <v>38</v>
      </c>
      <c r="E214" s="5">
        <f t="shared" ca="1" si="26"/>
        <v>57.058823529411768</v>
      </c>
      <c r="F214">
        <f t="shared" ca="1" si="23"/>
        <v>69</v>
      </c>
      <c r="G214">
        <f t="shared" ca="1" si="25"/>
        <v>53</v>
      </c>
      <c r="H214">
        <f t="shared" ca="1" si="25"/>
        <v>47</v>
      </c>
      <c r="I214">
        <f t="shared" ca="1" si="25"/>
        <v>47</v>
      </c>
      <c r="J214">
        <f t="shared" ca="1" si="25"/>
        <v>64</v>
      </c>
      <c r="K214">
        <f t="shared" ca="1" si="25"/>
        <v>57</v>
      </c>
      <c r="L214">
        <f t="shared" ca="1" si="25"/>
        <v>50</v>
      </c>
      <c r="M214">
        <f t="shared" ca="1" si="25"/>
        <v>56</v>
      </c>
      <c r="N214">
        <f t="shared" ca="1" si="25"/>
        <v>73</v>
      </c>
      <c r="O214">
        <f t="shared" ca="1" si="25"/>
        <v>53</v>
      </c>
      <c r="P214">
        <f t="shared" ca="1" si="25"/>
        <v>36</v>
      </c>
      <c r="Q214">
        <f t="shared" ca="1" si="25"/>
        <v>73</v>
      </c>
      <c r="R214">
        <f t="shared" ca="1" si="25"/>
        <v>56</v>
      </c>
      <c r="S214">
        <f t="shared" ca="1" si="25"/>
        <v>59</v>
      </c>
      <c r="T214">
        <f t="shared" ca="1" si="25"/>
        <v>40</v>
      </c>
      <c r="U214">
        <f t="shared" ca="1" si="25"/>
        <v>66</v>
      </c>
      <c r="V214">
        <f t="shared" ca="1" si="25"/>
        <v>71</v>
      </c>
      <c r="W214">
        <f t="shared" ca="1" si="24"/>
        <v>1.1827062634103229</v>
      </c>
    </row>
    <row r="215" spans="1:23" x14ac:dyDescent="0.3">
      <c r="A215" t="s">
        <v>526</v>
      </c>
      <c r="B215" t="s">
        <v>527</v>
      </c>
      <c r="C215" s="1" t="s">
        <v>46</v>
      </c>
      <c r="D215" s="1" t="s">
        <v>528</v>
      </c>
      <c r="E215" s="5">
        <f t="shared" ca="1" si="26"/>
        <v>62.823529411764703</v>
      </c>
      <c r="F215">
        <f t="shared" ca="1" si="23"/>
        <v>46</v>
      </c>
      <c r="G215">
        <f t="shared" ca="1" si="25"/>
        <v>75</v>
      </c>
      <c r="H215">
        <f t="shared" ca="1" si="25"/>
        <v>68</v>
      </c>
      <c r="I215">
        <f t="shared" ca="1" si="25"/>
        <v>79</v>
      </c>
      <c r="J215">
        <f t="shared" ca="1" si="25"/>
        <v>67</v>
      </c>
      <c r="K215">
        <f t="shared" ca="1" si="25"/>
        <v>63</v>
      </c>
      <c r="L215">
        <f t="shared" ca="1" si="25"/>
        <v>69</v>
      </c>
      <c r="M215">
        <f t="shared" ca="1" si="25"/>
        <v>42</v>
      </c>
      <c r="N215">
        <f t="shared" ca="1" si="25"/>
        <v>72</v>
      </c>
      <c r="O215">
        <f t="shared" ca="1" si="25"/>
        <v>44</v>
      </c>
      <c r="P215">
        <f t="shared" ca="1" si="25"/>
        <v>82</v>
      </c>
      <c r="Q215">
        <f t="shared" ca="1" si="25"/>
        <v>59</v>
      </c>
      <c r="R215">
        <f t="shared" ca="1" si="25"/>
        <v>76</v>
      </c>
      <c r="S215">
        <f t="shared" ca="1" si="25"/>
        <v>58</v>
      </c>
      <c r="T215">
        <f t="shared" ca="1" si="25"/>
        <v>62</v>
      </c>
      <c r="U215">
        <f t="shared" ca="1" si="25"/>
        <v>41</v>
      </c>
      <c r="V215">
        <f t="shared" ca="1" si="25"/>
        <v>65</v>
      </c>
      <c r="W215">
        <f t="shared" ca="1" si="24"/>
        <v>1.2265481675986381</v>
      </c>
    </row>
    <row r="216" spans="1:23" x14ac:dyDescent="0.3">
      <c r="A216" t="s">
        <v>529</v>
      </c>
      <c r="B216" t="s">
        <v>530</v>
      </c>
      <c r="C216" s="1" t="s">
        <v>29</v>
      </c>
      <c r="D216" s="1" t="s">
        <v>531</v>
      </c>
      <c r="E216" s="5">
        <f t="shared" ca="1" si="26"/>
        <v>41.647058823529413</v>
      </c>
      <c r="F216">
        <f t="shared" ca="1" si="23"/>
        <v>23</v>
      </c>
      <c r="G216">
        <f t="shared" ca="1" si="25"/>
        <v>36</v>
      </c>
      <c r="H216">
        <f t="shared" ca="1" si="25"/>
        <v>45</v>
      </c>
      <c r="I216">
        <f t="shared" ca="1" si="25"/>
        <v>43</v>
      </c>
      <c r="J216">
        <f t="shared" ca="1" si="25"/>
        <v>41</v>
      </c>
      <c r="K216">
        <f t="shared" ca="1" si="25"/>
        <v>27</v>
      </c>
      <c r="L216">
        <f t="shared" ca="1" si="25"/>
        <v>50</v>
      </c>
      <c r="M216">
        <f t="shared" ca="1" si="25"/>
        <v>49</v>
      </c>
      <c r="N216">
        <f t="shared" ca="1" si="25"/>
        <v>29</v>
      </c>
      <c r="O216">
        <f t="shared" ca="1" si="25"/>
        <v>36</v>
      </c>
      <c r="P216">
        <f t="shared" ca="1" si="25"/>
        <v>37</v>
      </c>
      <c r="Q216">
        <f t="shared" ca="1" si="25"/>
        <v>51</v>
      </c>
      <c r="R216">
        <f t="shared" ca="1" si="25"/>
        <v>60</v>
      </c>
      <c r="S216">
        <f t="shared" ca="1" si="25"/>
        <v>41</v>
      </c>
      <c r="T216">
        <f t="shared" ca="1" si="25"/>
        <v>41</v>
      </c>
      <c r="U216">
        <f t="shared" ca="1" si="25"/>
        <v>44</v>
      </c>
      <c r="V216">
        <f t="shared" ca="1" si="25"/>
        <v>55</v>
      </c>
      <c r="W216">
        <f t="shared" ca="1" si="24"/>
        <v>0.81188741299213119</v>
      </c>
    </row>
    <row r="217" spans="1:23" x14ac:dyDescent="0.3">
      <c r="A217" t="s">
        <v>532</v>
      </c>
      <c r="B217" t="s">
        <v>533</v>
      </c>
      <c r="C217" s="1" t="s">
        <v>29</v>
      </c>
      <c r="D217" s="1" t="s">
        <v>534</v>
      </c>
      <c r="E217" s="5">
        <f t="shared" ca="1" si="26"/>
        <v>64.705882352941174</v>
      </c>
      <c r="F217">
        <f t="shared" ca="1" si="23"/>
        <v>57</v>
      </c>
      <c r="G217">
        <f t="shared" ca="1" si="25"/>
        <v>55</v>
      </c>
      <c r="H217">
        <f t="shared" ca="1" si="25"/>
        <v>52</v>
      </c>
      <c r="I217">
        <f t="shared" ca="1" si="25"/>
        <v>53</v>
      </c>
      <c r="J217">
        <f t="shared" ca="1" si="25"/>
        <v>61</v>
      </c>
      <c r="K217">
        <f t="shared" ca="1" si="25"/>
        <v>84</v>
      </c>
      <c r="L217">
        <f t="shared" ca="1" si="25"/>
        <v>75</v>
      </c>
      <c r="M217">
        <f t="shared" ca="1" si="25"/>
        <v>67</v>
      </c>
      <c r="N217">
        <f t="shared" ca="1" si="25"/>
        <v>66</v>
      </c>
      <c r="O217">
        <f t="shared" ca="1" si="25"/>
        <v>45</v>
      </c>
      <c r="P217">
        <f t="shared" ca="1" si="25"/>
        <v>80</v>
      </c>
      <c r="Q217">
        <f t="shared" ca="1" si="25"/>
        <v>69</v>
      </c>
      <c r="R217">
        <f t="shared" ca="1" si="25"/>
        <v>72</v>
      </c>
      <c r="S217">
        <f t="shared" ca="1" si="25"/>
        <v>63</v>
      </c>
      <c r="T217">
        <f t="shared" ca="1" si="25"/>
        <v>87</v>
      </c>
      <c r="U217">
        <f t="shared" ca="1" si="25"/>
        <v>52</v>
      </c>
      <c r="V217">
        <f t="shared" ca="1" si="25"/>
        <v>62</v>
      </c>
      <c r="W217">
        <f t="shared" ca="1" si="24"/>
        <v>1.2852643051283463</v>
      </c>
    </row>
    <row r="218" spans="1:23" x14ac:dyDescent="0.3">
      <c r="A218" t="s">
        <v>535</v>
      </c>
      <c r="B218" t="s">
        <v>536</v>
      </c>
      <c r="C218" s="1" t="s">
        <v>15</v>
      </c>
      <c r="D218" s="1" t="s">
        <v>16</v>
      </c>
      <c r="E218" s="5">
        <f t="shared" ca="1" si="26"/>
        <v>65.470588235294116</v>
      </c>
      <c r="F218">
        <f t="shared" ca="1" si="23"/>
        <v>57</v>
      </c>
      <c r="G218">
        <f t="shared" ca="1" si="25"/>
        <v>41</v>
      </c>
      <c r="H218">
        <f t="shared" ca="1" si="25"/>
        <v>73</v>
      </c>
      <c r="I218">
        <f t="shared" ca="1" si="25"/>
        <v>74</v>
      </c>
      <c r="J218">
        <f t="shared" ca="1" si="25"/>
        <v>84</v>
      </c>
      <c r="K218">
        <f t="shared" ca="1" si="25"/>
        <v>81</v>
      </c>
      <c r="L218">
        <f t="shared" ca="1" si="25"/>
        <v>71</v>
      </c>
      <c r="M218">
        <f t="shared" ca="1" si="25"/>
        <v>78</v>
      </c>
      <c r="N218">
        <f t="shared" ca="1" si="25"/>
        <v>74</v>
      </c>
      <c r="O218">
        <f t="shared" ca="1" si="25"/>
        <v>49</v>
      </c>
      <c r="P218">
        <f t="shared" ca="1" si="25"/>
        <v>58</v>
      </c>
      <c r="Q218">
        <f t="shared" ca="1" si="25"/>
        <v>44</v>
      </c>
      <c r="R218">
        <f t="shared" ca="1" si="25"/>
        <v>67</v>
      </c>
      <c r="S218">
        <f t="shared" ca="1" si="25"/>
        <v>52</v>
      </c>
      <c r="T218">
        <f t="shared" ca="1" si="25"/>
        <v>93</v>
      </c>
      <c r="U218">
        <f t="shared" ca="1" si="25"/>
        <v>62</v>
      </c>
      <c r="V218">
        <f t="shared" ca="1" si="25"/>
        <v>55</v>
      </c>
      <c r="W218">
        <f t="shared" ca="1" si="24"/>
        <v>1.24203854837455</v>
      </c>
    </row>
    <row r="219" spans="1:23" x14ac:dyDescent="0.3">
      <c r="A219" t="s">
        <v>537</v>
      </c>
      <c r="B219" t="s">
        <v>538</v>
      </c>
      <c r="C219" s="1" t="s">
        <v>2</v>
      </c>
      <c r="D219" s="1" t="s">
        <v>160</v>
      </c>
      <c r="E219" s="5">
        <f t="shared" ca="1" si="26"/>
        <v>59.588235294117645</v>
      </c>
      <c r="F219">
        <f t="shared" ca="1" si="23"/>
        <v>69</v>
      </c>
      <c r="G219">
        <f t="shared" ca="1" si="25"/>
        <v>44</v>
      </c>
      <c r="H219">
        <f t="shared" ca="1" si="25"/>
        <v>67</v>
      </c>
      <c r="I219">
        <f t="shared" ca="1" si="25"/>
        <v>63</v>
      </c>
      <c r="J219">
        <f t="shared" ca="1" si="25"/>
        <v>40</v>
      </c>
      <c r="K219">
        <f t="shared" ca="1" si="25"/>
        <v>58</v>
      </c>
      <c r="L219">
        <f t="shared" ca="1" si="25"/>
        <v>74</v>
      </c>
      <c r="M219">
        <f t="shared" ca="1" si="25"/>
        <v>63</v>
      </c>
      <c r="N219">
        <f t="shared" ca="1" si="25"/>
        <v>69</v>
      </c>
      <c r="O219">
        <f t="shared" ca="1" si="25"/>
        <v>56</v>
      </c>
      <c r="P219">
        <f t="shared" ca="1" si="25"/>
        <v>63</v>
      </c>
      <c r="Q219">
        <f t="shared" ca="1" si="25"/>
        <v>32</v>
      </c>
      <c r="R219">
        <f t="shared" ca="1" si="25"/>
        <v>66</v>
      </c>
      <c r="S219">
        <f t="shared" ca="1" si="25"/>
        <v>61</v>
      </c>
      <c r="T219">
        <f t="shared" ca="1" si="25"/>
        <v>55</v>
      </c>
      <c r="U219">
        <f t="shared" ca="1" si="25"/>
        <v>65</v>
      </c>
      <c r="V219">
        <f t="shared" ca="1" si="25"/>
        <v>68</v>
      </c>
      <c r="W219">
        <f t="shared" ca="1" si="24"/>
        <v>1.2350823866018341</v>
      </c>
    </row>
    <row r="220" spans="1:23" x14ac:dyDescent="0.3">
      <c r="A220" t="s">
        <v>539</v>
      </c>
      <c r="B220" t="s">
        <v>540</v>
      </c>
      <c r="C220" s="1" t="s">
        <v>2</v>
      </c>
      <c r="D220" s="1" t="s">
        <v>3</v>
      </c>
      <c r="E220" s="5">
        <f t="shared" ca="1" si="26"/>
        <v>56.058823529411768</v>
      </c>
      <c r="F220">
        <f t="shared" ca="1" si="23"/>
        <v>54</v>
      </c>
      <c r="G220">
        <f t="shared" ca="1" si="25"/>
        <v>69</v>
      </c>
      <c r="H220">
        <f t="shared" ca="1" si="25"/>
        <v>51</v>
      </c>
      <c r="I220">
        <f t="shared" ca="1" si="25"/>
        <v>53</v>
      </c>
      <c r="J220">
        <f t="shared" ca="1" si="25"/>
        <v>59</v>
      </c>
      <c r="K220">
        <f t="shared" ca="1" si="25"/>
        <v>54</v>
      </c>
      <c r="L220">
        <f t="shared" ca="1" si="25"/>
        <v>53</v>
      </c>
      <c r="M220">
        <f t="shared" ca="1" si="25"/>
        <v>42</v>
      </c>
      <c r="N220">
        <f t="shared" ca="1" si="25"/>
        <v>56</v>
      </c>
      <c r="O220">
        <f t="shared" ca="1" si="25"/>
        <v>62</v>
      </c>
      <c r="P220">
        <f t="shared" ca="1" si="25"/>
        <v>42</v>
      </c>
      <c r="Q220">
        <f t="shared" ca="1" si="25"/>
        <v>43</v>
      </c>
      <c r="R220">
        <f t="shared" ca="1" si="25"/>
        <v>72</v>
      </c>
      <c r="S220">
        <f t="shared" ca="1" si="25"/>
        <v>76</v>
      </c>
      <c r="T220">
        <f t="shared" ca="1" si="25"/>
        <v>51</v>
      </c>
      <c r="U220">
        <f t="shared" ca="1" si="25"/>
        <v>57</v>
      </c>
      <c r="V220">
        <f t="shared" ca="1" si="25"/>
        <v>59</v>
      </c>
      <c r="W220">
        <f t="shared" ca="1" si="24"/>
        <v>1.0884297330841197</v>
      </c>
    </row>
    <row r="221" spans="1:23" x14ac:dyDescent="0.3">
      <c r="A221" t="s">
        <v>541</v>
      </c>
      <c r="B221" t="s">
        <v>542</v>
      </c>
      <c r="C221" s="1" t="s">
        <v>88</v>
      </c>
      <c r="D221" s="1" t="s">
        <v>245</v>
      </c>
      <c r="E221" s="5">
        <f t="shared" ca="1" si="26"/>
        <v>48.823529411764703</v>
      </c>
      <c r="F221">
        <f t="shared" ca="1" si="23"/>
        <v>48</v>
      </c>
      <c r="G221">
        <f t="shared" ca="1" si="25"/>
        <v>45</v>
      </c>
      <c r="H221">
        <f t="shared" ca="1" si="25"/>
        <v>54</v>
      </c>
      <c r="I221">
        <f t="shared" ca="1" si="25"/>
        <v>51</v>
      </c>
      <c r="J221">
        <f t="shared" ca="1" si="25"/>
        <v>40</v>
      </c>
      <c r="K221">
        <f t="shared" ca="1" si="25"/>
        <v>76</v>
      </c>
      <c r="L221">
        <f t="shared" ca="1" si="25"/>
        <v>33</v>
      </c>
      <c r="M221">
        <f t="shared" ca="1" si="25"/>
        <v>52</v>
      </c>
      <c r="N221">
        <f t="shared" ca="1" si="25"/>
        <v>36</v>
      </c>
      <c r="O221">
        <f t="shared" ca="1" si="25"/>
        <v>69</v>
      </c>
      <c r="P221">
        <f t="shared" ca="1" si="25"/>
        <v>41</v>
      </c>
      <c r="Q221">
        <f t="shared" ca="1" si="25"/>
        <v>31</v>
      </c>
      <c r="R221">
        <f t="shared" ca="1" si="25"/>
        <v>54</v>
      </c>
      <c r="S221">
        <f t="shared" ca="1" si="25"/>
        <v>64</v>
      </c>
      <c r="T221">
        <f t="shared" ca="1" si="25"/>
        <v>54</v>
      </c>
      <c r="U221">
        <f t="shared" ca="1" si="25"/>
        <v>37</v>
      </c>
      <c r="V221">
        <f t="shared" ca="1" si="25"/>
        <v>45</v>
      </c>
      <c r="W221">
        <f t="shared" ca="1" si="24"/>
        <v>0.99258007357514155</v>
      </c>
    </row>
    <row r="222" spans="1:23" x14ac:dyDescent="0.3">
      <c r="A222" t="s">
        <v>543</v>
      </c>
      <c r="B222" t="s">
        <v>544</v>
      </c>
      <c r="C222" s="1" t="s">
        <v>29</v>
      </c>
      <c r="D222" s="1" t="s">
        <v>511</v>
      </c>
      <c r="E222" s="5">
        <f t="shared" ca="1" si="26"/>
        <v>39.882352941176471</v>
      </c>
      <c r="F222">
        <f t="shared" ca="1" si="23"/>
        <v>33</v>
      </c>
      <c r="G222">
        <f t="shared" ca="1" si="25"/>
        <v>30</v>
      </c>
      <c r="H222">
        <f t="shared" ca="1" si="25"/>
        <v>47</v>
      </c>
      <c r="I222">
        <f t="shared" ca="1" si="25"/>
        <v>41</v>
      </c>
      <c r="J222">
        <f t="shared" ca="1" si="25"/>
        <v>49</v>
      </c>
      <c r="K222">
        <f t="shared" ca="1" si="25"/>
        <v>37</v>
      </c>
      <c r="L222">
        <f t="shared" ca="1" si="25"/>
        <v>32</v>
      </c>
      <c r="M222">
        <f t="shared" ca="1" si="25"/>
        <v>33</v>
      </c>
      <c r="N222">
        <f t="shared" ca="1" si="25"/>
        <v>37</v>
      </c>
      <c r="O222">
        <f t="shared" ca="1" si="25"/>
        <v>32</v>
      </c>
      <c r="P222">
        <f t="shared" ca="1" si="25"/>
        <v>44</v>
      </c>
      <c r="Q222">
        <f t="shared" ca="1" si="25"/>
        <v>48</v>
      </c>
      <c r="R222">
        <f t="shared" ca="1" si="25"/>
        <v>47</v>
      </c>
      <c r="S222">
        <f t="shared" ca="1" si="25"/>
        <v>56</v>
      </c>
      <c r="T222">
        <f t="shared" ca="1" si="25"/>
        <v>41</v>
      </c>
      <c r="U222">
        <f t="shared" ca="1" si="25"/>
        <v>28</v>
      </c>
      <c r="V222">
        <f t="shared" ca="1" si="25"/>
        <v>43</v>
      </c>
      <c r="W222">
        <f t="shared" ca="1" si="24"/>
        <v>0.82887478429854289</v>
      </c>
    </row>
    <row r="223" spans="1:23" x14ac:dyDescent="0.3">
      <c r="A223" t="s">
        <v>545</v>
      </c>
      <c r="B223" t="s">
        <v>546</v>
      </c>
      <c r="C223" s="1" t="s">
        <v>29</v>
      </c>
      <c r="D223" s="1" t="s">
        <v>181</v>
      </c>
      <c r="E223" s="5">
        <f t="shared" ca="1" si="26"/>
        <v>66.764705882352942</v>
      </c>
      <c r="F223">
        <f t="shared" ca="1" si="23"/>
        <v>56</v>
      </c>
      <c r="G223">
        <f t="shared" ca="1" si="25"/>
        <v>65</v>
      </c>
      <c r="H223">
        <f t="shared" ca="1" si="25"/>
        <v>57</v>
      </c>
      <c r="I223">
        <f t="shared" ca="1" si="25"/>
        <v>82</v>
      </c>
      <c r="J223">
        <f t="shared" ca="1" si="25"/>
        <v>96</v>
      </c>
      <c r="K223">
        <f t="shared" ca="1" si="25"/>
        <v>47</v>
      </c>
      <c r="L223">
        <f t="shared" ca="1" si="25"/>
        <v>65</v>
      </c>
      <c r="M223">
        <f t="shared" ca="1" si="25"/>
        <v>54</v>
      </c>
      <c r="N223">
        <f t="shared" ca="1" si="25"/>
        <v>73</v>
      </c>
      <c r="O223">
        <f t="shared" ca="1" si="25"/>
        <v>61</v>
      </c>
      <c r="P223">
        <f t="shared" ca="1" si="25"/>
        <v>79</v>
      </c>
      <c r="Q223">
        <f t="shared" ca="1" si="25"/>
        <v>77</v>
      </c>
      <c r="R223">
        <f t="shared" ca="1" si="25"/>
        <v>59</v>
      </c>
      <c r="S223">
        <f t="shared" ca="1" si="25"/>
        <v>80</v>
      </c>
      <c r="T223">
        <f t="shared" ca="1" si="25"/>
        <v>50</v>
      </c>
      <c r="U223">
        <f t="shared" ca="1" si="25"/>
        <v>60</v>
      </c>
      <c r="V223">
        <f t="shared" ca="1" si="25"/>
        <v>74</v>
      </c>
      <c r="W223">
        <f t="shared" ca="1" si="24"/>
        <v>1.2986911258722027</v>
      </c>
    </row>
    <row r="224" spans="1:23" x14ac:dyDescent="0.3">
      <c r="A224" t="s">
        <v>547</v>
      </c>
      <c r="B224" t="s">
        <v>548</v>
      </c>
      <c r="C224" s="1" t="s">
        <v>6</v>
      </c>
      <c r="D224" s="1" t="s">
        <v>63</v>
      </c>
      <c r="E224" s="5">
        <f t="shared" ca="1" si="26"/>
        <v>49.411764705882355</v>
      </c>
      <c r="F224">
        <f t="shared" ca="1" si="23"/>
        <v>39</v>
      </c>
      <c r="G224">
        <f t="shared" ca="1" si="25"/>
        <v>33</v>
      </c>
      <c r="H224">
        <f t="shared" ca="1" si="25"/>
        <v>65</v>
      </c>
      <c r="I224">
        <f t="shared" ca="1" si="25"/>
        <v>28</v>
      </c>
      <c r="J224">
        <f t="shared" ca="1" si="25"/>
        <v>51</v>
      </c>
      <c r="K224">
        <f t="shared" ca="1" si="25"/>
        <v>37</v>
      </c>
      <c r="L224">
        <f t="shared" ca="1" si="25"/>
        <v>55</v>
      </c>
      <c r="M224">
        <f t="shared" ca="1" si="25"/>
        <v>53</v>
      </c>
      <c r="N224">
        <f t="shared" ca="1" si="25"/>
        <v>63</v>
      </c>
      <c r="O224">
        <f t="shared" ca="1" si="25"/>
        <v>55</v>
      </c>
      <c r="P224">
        <f t="shared" ca="1" si="25"/>
        <v>46</v>
      </c>
      <c r="Q224">
        <f t="shared" ca="1" si="25"/>
        <v>43</v>
      </c>
      <c r="R224">
        <f t="shared" ca="1" si="25"/>
        <v>43</v>
      </c>
      <c r="S224">
        <f t="shared" ca="1" si="25"/>
        <v>53</v>
      </c>
      <c r="T224">
        <f t="shared" ca="1" si="25"/>
        <v>69</v>
      </c>
      <c r="U224">
        <f t="shared" ca="1" si="25"/>
        <v>60</v>
      </c>
      <c r="V224">
        <f t="shared" ca="1" si="25"/>
        <v>47</v>
      </c>
      <c r="W224">
        <f t="shared" ca="1" si="24"/>
        <v>0.99035964351174122</v>
      </c>
    </row>
    <row r="225" spans="1:23" x14ac:dyDescent="0.3">
      <c r="A225" t="s">
        <v>549</v>
      </c>
      <c r="B225" t="s">
        <v>550</v>
      </c>
      <c r="C225" s="1" t="s">
        <v>37</v>
      </c>
      <c r="D225" s="1" t="s">
        <v>41</v>
      </c>
      <c r="E225" s="5">
        <f t="shared" ca="1" si="26"/>
        <v>42.823529411764703</v>
      </c>
      <c r="F225">
        <f t="shared" ca="1" si="23"/>
        <v>44</v>
      </c>
      <c r="G225">
        <f t="shared" ca="1" si="25"/>
        <v>46</v>
      </c>
      <c r="H225">
        <f t="shared" ca="1" si="25"/>
        <v>43</v>
      </c>
      <c r="I225">
        <f t="shared" ca="1" si="25"/>
        <v>33</v>
      </c>
      <c r="J225">
        <f t="shared" ca="1" si="25"/>
        <v>50</v>
      </c>
      <c r="K225">
        <f t="shared" ca="1" si="25"/>
        <v>37</v>
      </c>
      <c r="L225">
        <f t="shared" ca="1" si="25"/>
        <v>48</v>
      </c>
      <c r="M225">
        <f t="shared" ca="1" si="25"/>
        <v>39</v>
      </c>
      <c r="N225">
        <f t="shared" ca="1" si="25"/>
        <v>42</v>
      </c>
      <c r="O225">
        <f t="shared" ca="1" si="25"/>
        <v>35</v>
      </c>
      <c r="P225">
        <f t="shared" ca="1" si="25"/>
        <v>42</v>
      </c>
      <c r="Q225">
        <f t="shared" ca="1" si="25"/>
        <v>55</v>
      </c>
      <c r="R225">
        <f t="shared" ca="1" si="25"/>
        <v>32</v>
      </c>
      <c r="S225">
        <f t="shared" ca="1" si="25"/>
        <v>49</v>
      </c>
      <c r="T225">
        <f t="shared" ca="1" si="25"/>
        <v>40</v>
      </c>
      <c r="U225">
        <f t="shared" ca="1" si="25"/>
        <v>34</v>
      </c>
      <c r="V225">
        <f t="shared" ca="1" si="25"/>
        <v>59</v>
      </c>
      <c r="W225">
        <f t="shared" ca="1" si="24"/>
        <v>0.78250754185971583</v>
      </c>
    </row>
    <row r="226" spans="1:23" x14ac:dyDescent="0.3">
      <c r="A226" t="s">
        <v>551</v>
      </c>
      <c r="B226" t="s">
        <v>552</v>
      </c>
      <c r="C226" s="1" t="s">
        <v>15</v>
      </c>
      <c r="D226" s="1" t="s">
        <v>74</v>
      </c>
      <c r="E226" s="5">
        <f t="shared" ca="1" si="26"/>
        <v>56</v>
      </c>
      <c r="F226">
        <f t="shared" ca="1" si="23"/>
        <v>59</v>
      </c>
      <c r="G226">
        <f t="shared" ca="1" si="25"/>
        <v>27</v>
      </c>
      <c r="H226">
        <f t="shared" ca="1" si="25"/>
        <v>38</v>
      </c>
      <c r="I226">
        <f t="shared" ref="G226:V242" ca="1" si="27">ROUND(MAX(MIN($W226*_xlfn.NORM.INV(RAND(),50,$E$1),100),0),0)</f>
        <v>78</v>
      </c>
      <c r="J226">
        <f t="shared" ca="1" si="27"/>
        <v>63</v>
      </c>
      <c r="K226">
        <f t="shared" ca="1" si="27"/>
        <v>58</v>
      </c>
      <c r="L226">
        <f t="shared" ca="1" si="27"/>
        <v>68</v>
      </c>
      <c r="M226">
        <f t="shared" ca="1" si="27"/>
        <v>59</v>
      </c>
      <c r="N226">
        <f t="shared" ca="1" si="27"/>
        <v>56</v>
      </c>
      <c r="O226">
        <f t="shared" ca="1" si="27"/>
        <v>49</v>
      </c>
      <c r="P226">
        <f t="shared" ca="1" si="27"/>
        <v>60</v>
      </c>
      <c r="Q226">
        <f t="shared" ca="1" si="27"/>
        <v>62</v>
      </c>
      <c r="R226">
        <f t="shared" ca="1" si="27"/>
        <v>59</v>
      </c>
      <c r="S226">
        <f t="shared" ca="1" si="27"/>
        <v>52</v>
      </c>
      <c r="T226">
        <f t="shared" ca="1" si="27"/>
        <v>53</v>
      </c>
      <c r="U226">
        <f t="shared" ca="1" si="27"/>
        <v>49</v>
      </c>
      <c r="V226">
        <f t="shared" ca="1" si="27"/>
        <v>62</v>
      </c>
      <c r="W226">
        <f t="shared" ca="1" si="24"/>
        <v>1.1152526848747022</v>
      </c>
    </row>
    <row r="227" spans="1:23" x14ac:dyDescent="0.3">
      <c r="A227" t="s">
        <v>553</v>
      </c>
      <c r="B227" t="s">
        <v>554</v>
      </c>
      <c r="C227" s="1" t="s">
        <v>37</v>
      </c>
      <c r="D227" s="1" t="s">
        <v>290</v>
      </c>
      <c r="E227" s="5">
        <f t="shared" ca="1" si="26"/>
        <v>49.882352941176471</v>
      </c>
      <c r="F227">
        <f t="shared" ca="1" si="23"/>
        <v>44</v>
      </c>
      <c r="G227">
        <f t="shared" ca="1" si="27"/>
        <v>68</v>
      </c>
      <c r="H227">
        <f t="shared" ca="1" si="27"/>
        <v>53</v>
      </c>
      <c r="I227">
        <f t="shared" ca="1" si="27"/>
        <v>42</v>
      </c>
      <c r="J227">
        <f t="shared" ca="1" si="27"/>
        <v>46</v>
      </c>
      <c r="K227">
        <f t="shared" ca="1" si="27"/>
        <v>50</v>
      </c>
      <c r="L227">
        <f t="shared" ca="1" si="27"/>
        <v>40</v>
      </c>
      <c r="M227">
        <f t="shared" ca="1" si="27"/>
        <v>59</v>
      </c>
      <c r="N227">
        <f t="shared" ca="1" si="27"/>
        <v>58</v>
      </c>
      <c r="O227">
        <f t="shared" ca="1" si="27"/>
        <v>53</v>
      </c>
      <c r="P227">
        <f t="shared" ca="1" si="27"/>
        <v>64</v>
      </c>
      <c r="Q227">
        <f t="shared" ca="1" si="27"/>
        <v>47</v>
      </c>
      <c r="R227">
        <f t="shared" ca="1" si="27"/>
        <v>39</v>
      </c>
      <c r="S227">
        <f t="shared" ca="1" si="27"/>
        <v>47</v>
      </c>
      <c r="T227">
        <f t="shared" ca="1" si="27"/>
        <v>31</v>
      </c>
      <c r="U227">
        <f t="shared" ca="1" si="27"/>
        <v>56</v>
      </c>
      <c r="V227">
        <f t="shared" ca="1" si="27"/>
        <v>51</v>
      </c>
      <c r="W227">
        <f t="shared" ca="1" si="24"/>
        <v>1.0048568231849457</v>
      </c>
    </row>
    <row r="228" spans="1:23" x14ac:dyDescent="0.3">
      <c r="A228" t="s">
        <v>555</v>
      </c>
      <c r="B228" t="s">
        <v>556</v>
      </c>
      <c r="C228" s="1" t="s">
        <v>2</v>
      </c>
      <c r="D228" s="1" t="s">
        <v>370</v>
      </c>
      <c r="E228" s="5">
        <f t="shared" ca="1" si="26"/>
        <v>66.882352941176464</v>
      </c>
      <c r="F228">
        <f t="shared" ca="1" si="23"/>
        <v>64</v>
      </c>
      <c r="G228">
        <f t="shared" ca="1" si="27"/>
        <v>74</v>
      </c>
      <c r="H228">
        <f t="shared" ca="1" si="27"/>
        <v>65</v>
      </c>
      <c r="I228">
        <f t="shared" ca="1" si="27"/>
        <v>62</v>
      </c>
      <c r="J228">
        <f t="shared" ca="1" si="27"/>
        <v>55</v>
      </c>
      <c r="K228">
        <f t="shared" ca="1" si="27"/>
        <v>57</v>
      </c>
      <c r="L228">
        <f t="shared" ca="1" si="27"/>
        <v>80</v>
      </c>
      <c r="M228">
        <f t="shared" ca="1" si="27"/>
        <v>69</v>
      </c>
      <c r="N228">
        <f t="shared" ca="1" si="27"/>
        <v>38</v>
      </c>
      <c r="O228">
        <f t="shared" ca="1" si="27"/>
        <v>59</v>
      </c>
      <c r="P228">
        <f t="shared" ca="1" si="27"/>
        <v>75</v>
      </c>
      <c r="Q228">
        <f t="shared" ca="1" si="27"/>
        <v>78</v>
      </c>
      <c r="R228">
        <f t="shared" ca="1" si="27"/>
        <v>75</v>
      </c>
      <c r="S228">
        <f t="shared" ca="1" si="27"/>
        <v>78</v>
      </c>
      <c r="T228">
        <f t="shared" ca="1" si="27"/>
        <v>55</v>
      </c>
      <c r="U228">
        <f t="shared" ca="1" si="27"/>
        <v>85</v>
      </c>
      <c r="V228">
        <f t="shared" ca="1" si="27"/>
        <v>68</v>
      </c>
      <c r="W228">
        <f t="shared" ca="1" si="24"/>
        <v>1.2763416483013419</v>
      </c>
    </row>
    <row r="229" spans="1:23" x14ac:dyDescent="0.3">
      <c r="A229" t="s">
        <v>557</v>
      </c>
      <c r="B229" t="s">
        <v>558</v>
      </c>
      <c r="C229" s="1" t="s">
        <v>141</v>
      </c>
      <c r="D229" s="1" t="s">
        <v>188</v>
      </c>
      <c r="E229" s="5">
        <f t="shared" ca="1" si="26"/>
        <v>56.823529411764703</v>
      </c>
      <c r="F229">
        <f t="shared" ca="1" si="23"/>
        <v>70</v>
      </c>
      <c r="G229">
        <f t="shared" ca="1" si="27"/>
        <v>52</v>
      </c>
      <c r="H229">
        <f t="shared" ca="1" si="27"/>
        <v>62</v>
      </c>
      <c r="I229">
        <f t="shared" ca="1" si="27"/>
        <v>64</v>
      </c>
      <c r="J229">
        <f t="shared" ca="1" si="27"/>
        <v>60</v>
      </c>
      <c r="K229">
        <f t="shared" ca="1" si="27"/>
        <v>55</v>
      </c>
      <c r="L229">
        <f t="shared" ca="1" si="27"/>
        <v>71</v>
      </c>
      <c r="M229">
        <f t="shared" ca="1" si="27"/>
        <v>33</v>
      </c>
      <c r="N229">
        <f t="shared" ca="1" si="27"/>
        <v>72</v>
      </c>
      <c r="O229">
        <f t="shared" ca="1" si="27"/>
        <v>65</v>
      </c>
      <c r="P229">
        <f t="shared" ca="1" si="27"/>
        <v>66</v>
      </c>
      <c r="Q229">
        <f t="shared" ca="1" si="27"/>
        <v>64</v>
      </c>
      <c r="R229">
        <f t="shared" ca="1" si="27"/>
        <v>71</v>
      </c>
      <c r="S229">
        <f t="shared" ca="1" si="27"/>
        <v>46</v>
      </c>
      <c r="T229">
        <f t="shared" ca="1" si="27"/>
        <v>38</v>
      </c>
      <c r="U229">
        <f t="shared" ca="1" si="27"/>
        <v>42</v>
      </c>
      <c r="V229">
        <f t="shared" ca="1" si="27"/>
        <v>35</v>
      </c>
      <c r="W229">
        <f t="shared" ca="1" si="24"/>
        <v>1.0978355179223949</v>
      </c>
    </row>
    <row r="230" spans="1:23" x14ac:dyDescent="0.3">
      <c r="A230" t="s">
        <v>559</v>
      </c>
      <c r="B230" t="s">
        <v>560</v>
      </c>
      <c r="C230" s="1" t="s">
        <v>29</v>
      </c>
      <c r="D230" s="1" t="s">
        <v>250</v>
      </c>
      <c r="E230" s="5">
        <f t="shared" ca="1" si="26"/>
        <v>54.941176470588232</v>
      </c>
      <c r="F230">
        <f t="shared" ca="1" si="23"/>
        <v>50</v>
      </c>
      <c r="G230">
        <f t="shared" ca="1" si="27"/>
        <v>57</v>
      </c>
      <c r="H230">
        <f t="shared" ca="1" si="27"/>
        <v>76</v>
      </c>
      <c r="I230">
        <f t="shared" ca="1" si="27"/>
        <v>47</v>
      </c>
      <c r="J230">
        <f t="shared" ca="1" si="27"/>
        <v>73</v>
      </c>
      <c r="K230">
        <f t="shared" ca="1" si="27"/>
        <v>60</v>
      </c>
      <c r="L230">
        <f t="shared" ca="1" si="27"/>
        <v>47</v>
      </c>
      <c r="M230">
        <f t="shared" ca="1" si="27"/>
        <v>66</v>
      </c>
      <c r="N230">
        <f t="shared" ca="1" si="27"/>
        <v>41</v>
      </c>
      <c r="O230">
        <f t="shared" ca="1" si="27"/>
        <v>42</v>
      </c>
      <c r="P230">
        <f t="shared" ca="1" si="27"/>
        <v>59</v>
      </c>
      <c r="Q230">
        <f t="shared" ca="1" si="27"/>
        <v>38</v>
      </c>
      <c r="R230">
        <f t="shared" ca="1" si="27"/>
        <v>55</v>
      </c>
      <c r="S230">
        <f t="shared" ca="1" si="27"/>
        <v>49</v>
      </c>
      <c r="T230">
        <f t="shared" ca="1" si="27"/>
        <v>53</v>
      </c>
      <c r="U230">
        <f t="shared" ca="1" si="27"/>
        <v>57</v>
      </c>
      <c r="V230">
        <f t="shared" ca="1" si="27"/>
        <v>64</v>
      </c>
      <c r="W230">
        <f t="shared" ca="1" si="24"/>
        <v>1.0849245379971366</v>
      </c>
    </row>
    <row r="231" spans="1:23" x14ac:dyDescent="0.3">
      <c r="A231" t="s">
        <v>561</v>
      </c>
      <c r="B231" t="s">
        <v>562</v>
      </c>
      <c r="C231" s="1" t="s">
        <v>29</v>
      </c>
      <c r="D231" s="1" t="s">
        <v>563</v>
      </c>
      <c r="E231" s="5">
        <f t="shared" ca="1" si="26"/>
        <v>38.294117647058826</v>
      </c>
      <c r="F231">
        <f t="shared" ca="1" si="23"/>
        <v>55</v>
      </c>
      <c r="G231">
        <f t="shared" ca="1" si="27"/>
        <v>40</v>
      </c>
      <c r="H231">
        <f t="shared" ca="1" si="27"/>
        <v>32</v>
      </c>
      <c r="I231">
        <f t="shared" ca="1" si="27"/>
        <v>36</v>
      </c>
      <c r="J231">
        <f t="shared" ca="1" si="27"/>
        <v>26</v>
      </c>
      <c r="K231">
        <f t="shared" ca="1" si="27"/>
        <v>34</v>
      </c>
      <c r="L231">
        <f t="shared" ca="1" si="27"/>
        <v>38</v>
      </c>
      <c r="M231">
        <f t="shared" ca="1" si="27"/>
        <v>35</v>
      </c>
      <c r="N231">
        <f t="shared" ca="1" si="27"/>
        <v>46</v>
      </c>
      <c r="O231">
        <f t="shared" ca="1" si="27"/>
        <v>38</v>
      </c>
      <c r="P231">
        <f t="shared" ca="1" si="27"/>
        <v>45</v>
      </c>
      <c r="Q231">
        <f t="shared" ca="1" si="27"/>
        <v>30</v>
      </c>
      <c r="R231">
        <f t="shared" ca="1" si="27"/>
        <v>47</v>
      </c>
      <c r="S231">
        <f t="shared" ca="1" si="27"/>
        <v>45</v>
      </c>
      <c r="T231">
        <f t="shared" ca="1" si="27"/>
        <v>28</v>
      </c>
      <c r="U231">
        <f t="shared" ca="1" si="27"/>
        <v>42</v>
      </c>
      <c r="V231">
        <f t="shared" ca="1" si="27"/>
        <v>34</v>
      </c>
      <c r="W231">
        <f t="shared" ca="1" si="24"/>
        <v>0.83920245070450783</v>
      </c>
    </row>
    <row r="232" spans="1:23" x14ac:dyDescent="0.3">
      <c r="A232" t="s">
        <v>564</v>
      </c>
      <c r="B232" t="s">
        <v>565</v>
      </c>
      <c r="C232" s="1" t="s">
        <v>37</v>
      </c>
      <c r="D232" s="1" t="s">
        <v>80</v>
      </c>
      <c r="E232" s="5">
        <f t="shared" ca="1" si="26"/>
        <v>57.058823529411768</v>
      </c>
      <c r="F232">
        <f t="shared" ca="1" si="23"/>
        <v>63</v>
      </c>
      <c r="G232">
        <f t="shared" ca="1" si="27"/>
        <v>76</v>
      </c>
      <c r="H232">
        <f t="shared" ca="1" si="27"/>
        <v>49</v>
      </c>
      <c r="I232">
        <f t="shared" ca="1" si="27"/>
        <v>41</v>
      </c>
      <c r="J232">
        <f t="shared" ca="1" si="27"/>
        <v>62</v>
      </c>
      <c r="K232">
        <f t="shared" ca="1" si="27"/>
        <v>58</v>
      </c>
      <c r="L232">
        <f t="shared" ca="1" si="27"/>
        <v>55</v>
      </c>
      <c r="M232">
        <f t="shared" ca="1" si="27"/>
        <v>62</v>
      </c>
      <c r="N232">
        <f t="shared" ca="1" si="27"/>
        <v>54</v>
      </c>
      <c r="O232">
        <f t="shared" ca="1" si="27"/>
        <v>56</v>
      </c>
      <c r="P232">
        <f t="shared" ca="1" si="27"/>
        <v>58</v>
      </c>
      <c r="Q232">
        <f t="shared" ca="1" si="27"/>
        <v>62</v>
      </c>
      <c r="R232">
        <f t="shared" ca="1" si="27"/>
        <v>56</v>
      </c>
      <c r="S232">
        <f t="shared" ca="1" si="27"/>
        <v>62</v>
      </c>
      <c r="T232">
        <f t="shared" ca="1" si="27"/>
        <v>58</v>
      </c>
      <c r="U232">
        <f t="shared" ca="1" si="27"/>
        <v>56</v>
      </c>
      <c r="V232">
        <f t="shared" ca="1" si="27"/>
        <v>42</v>
      </c>
      <c r="W232">
        <f t="shared" ca="1" si="24"/>
        <v>1.2178236700242175</v>
      </c>
    </row>
    <row r="233" spans="1:23" x14ac:dyDescent="0.3">
      <c r="A233" t="s">
        <v>566</v>
      </c>
      <c r="B233" t="s">
        <v>567</v>
      </c>
      <c r="C233" s="1" t="s">
        <v>29</v>
      </c>
      <c r="D233" s="1" t="s">
        <v>568</v>
      </c>
      <c r="E233" s="5">
        <f t="shared" ca="1" si="26"/>
        <v>39.470588235294116</v>
      </c>
      <c r="F233">
        <f t="shared" ca="1" si="23"/>
        <v>33</v>
      </c>
      <c r="G233">
        <f t="shared" ca="1" si="27"/>
        <v>40</v>
      </c>
      <c r="H233">
        <f t="shared" ca="1" si="27"/>
        <v>45</v>
      </c>
      <c r="I233">
        <f t="shared" ca="1" si="27"/>
        <v>43</v>
      </c>
      <c r="J233">
        <f t="shared" ca="1" si="27"/>
        <v>37</v>
      </c>
      <c r="K233">
        <f t="shared" ca="1" si="27"/>
        <v>34</v>
      </c>
      <c r="L233">
        <f t="shared" ca="1" si="27"/>
        <v>40</v>
      </c>
      <c r="M233">
        <f t="shared" ca="1" si="27"/>
        <v>40</v>
      </c>
      <c r="N233">
        <f t="shared" ca="1" si="27"/>
        <v>50</v>
      </c>
      <c r="O233">
        <f t="shared" ca="1" si="27"/>
        <v>48</v>
      </c>
      <c r="P233">
        <f t="shared" ca="1" si="27"/>
        <v>44</v>
      </c>
      <c r="Q233">
        <f t="shared" ca="1" si="27"/>
        <v>30</v>
      </c>
      <c r="R233">
        <f t="shared" ca="1" si="27"/>
        <v>47</v>
      </c>
      <c r="S233">
        <f t="shared" ca="1" si="27"/>
        <v>43</v>
      </c>
      <c r="T233">
        <f t="shared" ca="1" si="27"/>
        <v>40</v>
      </c>
      <c r="U233">
        <f t="shared" ca="1" si="27"/>
        <v>32</v>
      </c>
      <c r="V233">
        <f t="shared" ca="1" si="27"/>
        <v>25</v>
      </c>
      <c r="W233">
        <f t="shared" ca="1" si="24"/>
        <v>0.79308308422540619</v>
      </c>
    </row>
    <row r="234" spans="1:23" x14ac:dyDescent="0.3">
      <c r="A234" t="s">
        <v>569</v>
      </c>
      <c r="B234" t="s">
        <v>570</v>
      </c>
      <c r="C234" s="1" t="s">
        <v>6</v>
      </c>
      <c r="D234" s="1" t="s">
        <v>383</v>
      </c>
      <c r="E234" s="5">
        <f t="shared" ca="1" si="26"/>
        <v>50</v>
      </c>
      <c r="F234">
        <f t="shared" ca="1" si="23"/>
        <v>46</v>
      </c>
      <c r="G234">
        <f t="shared" ca="1" si="27"/>
        <v>55</v>
      </c>
      <c r="H234">
        <f t="shared" ca="1" si="27"/>
        <v>54</v>
      </c>
      <c r="I234">
        <f t="shared" ca="1" si="27"/>
        <v>55</v>
      </c>
      <c r="J234">
        <f t="shared" ca="1" si="27"/>
        <v>52</v>
      </c>
      <c r="K234">
        <f t="shared" ca="1" si="27"/>
        <v>47</v>
      </c>
      <c r="L234">
        <f t="shared" ca="1" si="27"/>
        <v>55</v>
      </c>
      <c r="M234">
        <f t="shared" ca="1" si="27"/>
        <v>40</v>
      </c>
      <c r="N234">
        <f t="shared" ca="1" si="27"/>
        <v>50</v>
      </c>
      <c r="O234">
        <f t="shared" ca="1" si="27"/>
        <v>25</v>
      </c>
      <c r="P234">
        <f t="shared" ca="1" si="27"/>
        <v>54</v>
      </c>
      <c r="Q234">
        <f t="shared" ca="1" si="27"/>
        <v>35</v>
      </c>
      <c r="R234">
        <f t="shared" ca="1" si="27"/>
        <v>50</v>
      </c>
      <c r="S234">
        <f t="shared" ca="1" si="27"/>
        <v>46</v>
      </c>
      <c r="T234">
        <f t="shared" ca="1" si="27"/>
        <v>60</v>
      </c>
      <c r="U234">
        <f t="shared" ca="1" si="27"/>
        <v>59</v>
      </c>
      <c r="V234">
        <f t="shared" ca="1" si="27"/>
        <v>67</v>
      </c>
      <c r="W234">
        <f t="shared" ca="1" si="24"/>
        <v>1.1157706760171133</v>
      </c>
    </row>
    <row r="235" spans="1:23" x14ac:dyDescent="0.3">
      <c r="A235" t="s">
        <v>571</v>
      </c>
      <c r="B235" t="s">
        <v>572</v>
      </c>
      <c r="C235" s="1" t="s">
        <v>59</v>
      </c>
      <c r="D235" s="1" t="s">
        <v>573</v>
      </c>
      <c r="E235" s="5">
        <f t="shared" ca="1" si="26"/>
        <v>66.705882352941174</v>
      </c>
      <c r="F235">
        <f t="shared" ca="1" si="23"/>
        <v>71</v>
      </c>
      <c r="G235">
        <f t="shared" ca="1" si="27"/>
        <v>69</v>
      </c>
      <c r="H235">
        <f t="shared" ca="1" si="27"/>
        <v>66</v>
      </c>
      <c r="I235">
        <f t="shared" ca="1" si="27"/>
        <v>63</v>
      </c>
      <c r="J235">
        <f t="shared" ca="1" si="27"/>
        <v>65</v>
      </c>
      <c r="K235">
        <f t="shared" ca="1" si="27"/>
        <v>57</v>
      </c>
      <c r="L235">
        <f t="shared" ca="1" si="27"/>
        <v>50</v>
      </c>
      <c r="M235">
        <f t="shared" ca="1" si="27"/>
        <v>53</v>
      </c>
      <c r="N235">
        <f t="shared" ca="1" si="27"/>
        <v>67</v>
      </c>
      <c r="O235">
        <f t="shared" ca="1" si="27"/>
        <v>68</v>
      </c>
      <c r="P235">
        <f t="shared" ca="1" si="27"/>
        <v>52</v>
      </c>
      <c r="Q235">
        <f t="shared" ca="1" si="27"/>
        <v>82</v>
      </c>
      <c r="R235">
        <f t="shared" ca="1" si="27"/>
        <v>73</v>
      </c>
      <c r="S235">
        <f t="shared" ca="1" si="27"/>
        <v>82</v>
      </c>
      <c r="T235">
        <f t="shared" ca="1" si="27"/>
        <v>67</v>
      </c>
      <c r="U235">
        <f t="shared" ca="1" si="27"/>
        <v>76</v>
      </c>
      <c r="V235">
        <f t="shared" ca="1" si="27"/>
        <v>73</v>
      </c>
      <c r="W235">
        <f t="shared" ca="1" si="24"/>
        <v>1.2612865649033573</v>
      </c>
    </row>
    <row r="236" spans="1:23" x14ac:dyDescent="0.3">
      <c r="A236" t="s">
        <v>574</v>
      </c>
      <c r="B236" t="s">
        <v>575</v>
      </c>
      <c r="C236" s="1" t="s">
        <v>141</v>
      </c>
      <c r="D236" s="1" t="s">
        <v>576</v>
      </c>
      <c r="E236" s="5">
        <f t="shared" ca="1" si="26"/>
        <v>34.529411764705884</v>
      </c>
      <c r="F236">
        <f t="shared" ca="1" si="23"/>
        <v>31</v>
      </c>
      <c r="G236">
        <f t="shared" ca="1" si="27"/>
        <v>40</v>
      </c>
      <c r="H236">
        <f t="shared" ca="1" si="27"/>
        <v>39</v>
      </c>
      <c r="I236">
        <f t="shared" ca="1" si="27"/>
        <v>36</v>
      </c>
      <c r="J236">
        <f t="shared" ca="1" si="27"/>
        <v>47</v>
      </c>
      <c r="K236">
        <f t="shared" ca="1" si="27"/>
        <v>41</v>
      </c>
      <c r="L236">
        <f t="shared" ca="1" si="27"/>
        <v>29</v>
      </c>
      <c r="M236">
        <f t="shared" ca="1" si="27"/>
        <v>33</v>
      </c>
      <c r="N236">
        <f t="shared" ca="1" si="27"/>
        <v>39</v>
      </c>
      <c r="O236">
        <f t="shared" ca="1" si="27"/>
        <v>31</v>
      </c>
      <c r="P236">
        <f t="shared" ca="1" si="27"/>
        <v>21</v>
      </c>
      <c r="Q236">
        <f t="shared" ca="1" si="27"/>
        <v>25</v>
      </c>
      <c r="R236">
        <f t="shared" ca="1" si="27"/>
        <v>35</v>
      </c>
      <c r="S236">
        <f t="shared" ca="1" si="27"/>
        <v>33</v>
      </c>
      <c r="T236">
        <f t="shared" ca="1" si="27"/>
        <v>30</v>
      </c>
      <c r="U236">
        <f t="shared" ca="1" si="27"/>
        <v>36</v>
      </c>
      <c r="V236">
        <f t="shared" ca="1" si="27"/>
        <v>41</v>
      </c>
      <c r="W236">
        <f t="shared" ca="1" si="24"/>
        <v>0.70983412813539837</v>
      </c>
    </row>
    <row r="237" spans="1:23" x14ac:dyDescent="0.3">
      <c r="A237" t="s">
        <v>577</v>
      </c>
      <c r="B237" t="s">
        <v>578</v>
      </c>
      <c r="C237" s="1" t="s">
        <v>6</v>
      </c>
      <c r="D237" s="1" t="s">
        <v>118</v>
      </c>
      <c r="E237" s="5">
        <f t="shared" ca="1" si="26"/>
        <v>46.705882352941174</v>
      </c>
      <c r="F237">
        <f t="shared" ca="1" si="23"/>
        <v>49</v>
      </c>
      <c r="G237">
        <f t="shared" ca="1" si="27"/>
        <v>52</v>
      </c>
      <c r="H237">
        <f t="shared" ca="1" si="27"/>
        <v>27</v>
      </c>
      <c r="I237">
        <f t="shared" ca="1" si="27"/>
        <v>46</v>
      </c>
      <c r="J237">
        <f t="shared" ca="1" si="27"/>
        <v>50</v>
      </c>
      <c r="K237">
        <f t="shared" ca="1" si="27"/>
        <v>34</v>
      </c>
      <c r="L237">
        <f t="shared" ca="1" si="27"/>
        <v>56</v>
      </c>
      <c r="M237">
        <f t="shared" ca="1" si="27"/>
        <v>49</v>
      </c>
      <c r="N237">
        <f t="shared" ca="1" si="27"/>
        <v>44</v>
      </c>
      <c r="O237">
        <f t="shared" ca="1" si="27"/>
        <v>42</v>
      </c>
      <c r="P237">
        <f t="shared" ca="1" si="27"/>
        <v>68</v>
      </c>
      <c r="Q237">
        <f t="shared" ca="1" si="27"/>
        <v>59</v>
      </c>
      <c r="R237">
        <f t="shared" ca="1" si="27"/>
        <v>36</v>
      </c>
      <c r="S237">
        <f t="shared" ca="1" si="27"/>
        <v>35</v>
      </c>
      <c r="T237">
        <f t="shared" ca="1" si="27"/>
        <v>51</v>
      </c>
      <c r="U237">
        <f t="shared" ca="1" si="27"/>
        <v>54</v>
      </c>
      <c r="V237">
        <f t="shared" ca="1" si="27"/>
        <v>42</v>
      </c>
      <c r="W237">
        <f t="shared" ca="1" si="24"/>
        <v>0.93944798270653795</v>
      </c>
    </row>
    <row r="238" spans="1:23" x14ac:dyDescent="0.3">
      <c r="A238" t="s">
        <v>579</v>
      </c>
      <c r="B238" t="s">
        <v>580</v>
      </c>
      <c r="C238" s="1" t="s">
        <v>88</v>
      </c>
      <c r="D238" s="1" t="s">
        <v>245</v>
      </c>
      <c r="E238" s="5">
        <f t="shared" ca="1" si="26"/>
        <v>55.117647058823529</v>
      </c>
      <c r="F238">
        <f t="shared" ca="1" si="23"/>
        <v>46</v>
      </c>
      <c r="G238">
        <f t="shared" ca="1" si="27"/>
        <v>46</v>
      </c>
      <c r="H238">
        <f t="shared" ca="1" si="27"/>
        <v>66</v>
      </c>
      <c r="I238">
        <f t="shared" ca="1" si="27"/>
        <v>57</v>
      </c>
      <c r="J238">
        <f t="shared" ca="1" si="27"/>
        <v>70</v>
      </c>
      <c r="K238">
        <f t="shared" ca="1" si="27"/>
        <v>54</v>
      </c>
      <c r="L238">
        <f t="shared" ca="1" si="27"/>
        <v>39</v>
      </c>
      <c r="M238">
        <f t="shared" ca="1" si="27"/>
        <v>61</v>
      </c>
      <c r="N238">
        <f t="shared" ca="1" si="27"/>
        <v>53</v>
      </c>
      <c r="O238">
        <f t="shared" ca="1" si="27"/>
        <v>30</v>
      </c>
      <c r="P238">
        <f t="shared" ca="1" si="27"/>
        <v>45</v>
      </c>
      <c r="Q238">
        <f t="shared" ca="1" si="27"/>
        <v>61</v>
      </c>
      <c r="R238">
        <f t="shared" ca="1" si="27"/>
        <v>62</v>
      </c>
      <c r="S238">
        <f t="shared" ca="1" si="27"/>
        <v>53</v>
      </c>
      <c r="T238">
        <f t="shared" ca="1" si="27"/>
        <v>73</v>
      </c>
      <c r="U238">
        <f t="shared" ca="1" si="27"/>
        <v>75</v>
      </c>
      <c r="V238">
        <f t="shared" ca="1" si="27"/>
        <v>46</v>
      </c>
      <c r="W238">
        <f t="shared" ca="1" si="24"/>
        <v>1.1085036517129241</v>
      </c>
    </row>
    <row r="239" spans="1:23" x14ac:dyDescent="0.3">
      <c r="A239" t="s">
        <v>581</v>
      </c>
      <c r="B239" t="s">
        <v>582</v>
      </c>
      <c r="C239" s="1" t="s">
        <v>141</v>
      </c>
      <c r="D239" s="1" t="s">
        <v>296</v>
      </c>
      <c r="E239" s="5">
        <f t="shared" ca="1" si="26"/>
        <v>57.529411764705884</v>
      </c>
      <c r="F239">
        <f t="shared" ca="1" si="23"/>
        <v>64</v>
      </c>
      <c r="G239">
        <f t="shared" ca="1" si="27"/>
        <v>69</v>
      </c>
      <c r="H239">
        <f t="shared" ca="1" si="27"/>
        <v>70</v>
      </c>
      <c r="I239">
        <f t="shared" ca="1" si="27"/>
        <v>56</v>
      </c>
      <c r="J239">
        <f t="shared" ca="1" si="27"/>
        <v>51</v>
      </c>
      <c r="K239">
        <f t="shared" ca="1" si="27"/>
        <v>40</v>
      </c>
      <c r="L239">
        <f t="shared" ca="1" si="27"/>
        <v>67</v>
      </c>
      <c r="M239">
        <f t="shared" ca="1" si="27"/>
        <v>61</v>
      </c>
      <c r="N239">
        <f t="shared" ca="1" si="27"/>
        <v>53</v>
      </c>
      <c r="O239">
        <f t="shared" ca="1" si="27"/>
        <v>64</v>
      </c>
      <c r="P239">
        <f t="shared" ca="1" si="27"/>
        <v>77</v>
      </c>
      <c r="Q239">
        <f t="shared" ca="1" si="27"/>
        <v>50</v>
      </c>
      <c r="R239">
        <f t="shared" ca="1" si="27"/>
        <v>55</v>
      </c>
      <c r="S239">
        <f t="shared" ca="1" si="27"/>
        <v>66</v>
      </c>
      <c r="T239">
        <f t="shared" ca="1" si="27"/>
        <v>41</v>
      </c>
      <c r="U239">
        <f t="shared" ca="1" si="27"/>
        <v>53</v>
      </c>
      <c r="V239">
        <f t="shared" ca="1" si="27"/>
        <v>41</v>
      </c>
      <c r="W239">
        <f t="shared" ca="1" si="24"/>
        <v>1.0845237992385273</v>
      </c>
    </row>
    <row r="240" spans="1:23" x14ac:dyDescent="0.3">
      <c r="A240" t="s">
        <v>583</v>
      </c>
      <c r="B240" t="s">
        <v>584</v>
      </c>
      <c r="C240" s="1" t="s">
        <v>15</v>
      </c>
      <c r="D240" s="1" t="s">
        <v>148</v>
      </c>
      <c r="E240" s="5">
        <f t="shared" ca="1" si="26"/>
        <v>49.588235294117645</v>
      </c>
      <c r="F240">
        <f t="shared" ca="1" si="23"/>
        <v>45</v>
      </c>
      <c r="G240">
        <f t="shared" ca="1" si="27"/>
        <v>41</v>
      </c>
      <c r="H240">
        <f t="shared" ca="1" si="27"/>
        <v>68</v>
      </c>
      <c r="I240">
        <f t="shared" ca="1" si="27"/>
        <v>45</v>
      </c>
      <c r="J240">
        <f t="shared" ca="1" si="27"/>
        <v>74</v>
      </c>
      <c r="K240">
        <f t="shared" ca="1" si="27"/>
        <v>53</v>
      </c>
      <c r="L240">
        <f t="shared" ca="1" si="27"/>
        <v>36</v>
      </c>
      <c r="M240">
        <f t="shared" ca="1" si="27"/>
        <v>47</v>
      </c>
      <c r="N240">
        <f t="shared" ca="1" si="27"/>
        <v>25</v>
      </c>
      <c r="O240">
        <f t="shared" ca="1" si="27"/>
        <v>53</v>
      </c>
      <c r="P240">
        <f t="shared" ca="1" si="27"/>
        <v>61</v>
      </c>
      <c r="Q240">
        <f t="shared" ca="1" si="27"/>
        <v>24</v>
      </c>
      <c r="R240">
        <f t="shared" ca="1" si="27"/>
        <v>40</v>
      </c>
      <c r="S240">
        <f t="shared" ca="1" si="27"/>
        <v>54</v>
      </c>
      <c r="T240">
        <f t="shared" ca="1" si="27"/>
        <v>70</v>
      </c>
      <c r="U240">
        <f t="shared" ca="1" si="27"/>
        <v>68</v>
      </c>
      <c r="V240">
        <f t="shared" ca="1" si="27"/>
        <v>39</v>
      </c>
      <c r="W240">
        <f t="shared" ca="1" si="24"/>
        <v>1.0375921350067381</v>
      </c>
    </row>
    <row r="241" spans="1:23" x14ac:dyDescent="0.3">
      <c r="A241" t="s">
        <v>585</v>
      </c>
      <c r="B241" t="s">
        <v>586</v>
      </c>
      <c r="C241" s="1" t="s">
        <v>29</v>
      </c>
      <c r="D241" s="1" t="s">
        <v>257</v>
      </c>
      <c r="E241" s="5">
        <f t="shared" ca="1" si="26"/>
        <v>54.647058823529413</v>
      </c>
      <c r="F241">
        <f t="shared" ca="1" si="23"/>
        <v>60</v>
      </c>
      <c r="G241">
        <f t="shared" ca="1" si="27"/>
        <v>44</v>
      </c>
      <c r="H241">
        <f t="shared" ca="1" si="27"/>
        <v>88</v>
      </c>
      <c r="I241">
        <f t="shared" ca="1" si="27"/>
        <v>56</v>
      </c>
      <c r="J241">
        <f t="shared" ca="1" si="27"/>
        <v>50</v>
      </c>
      <c r="K241">
        <f t="shared" ca="1" si="27"/>
        <v>48</v>
      </c>
      <c r="L241">
        <f t="shared" ca="1" si="27"/>
        <v>50</v>
      </c>
      <c r="M241">
        <f t="shared" ca="1" si="27"/>
        <v>51</v>
      </c>
      <c r="N241">
        <f t="shared" ca="1" si="27"/>
        <v>49</v>
      </c>
      <c r="O241">
        <f t="shared" ca="1" si="27"/>
        <v>58</v>
      </c>
      <c r="P241">
        <f t="shared" ca="1" si="27"/>
        <v>49</v>
      </c>
      <c r="Q241">
        <f t="shared" ca="1" si="27"/>
        <v>58</v>
      </c>
      <c r="R241">
        <f t="shared" ca="1" si="27"/>
        <v>53</v>
      </c>
      <c r="S241">
        <f t="shared" ca="1" si="27"/>
        <v>47</v>
      </c>
      <c r="T241">
        <f t="shared" ca="1" si="27"/>
        <v>66</v>
      </c>
      <c r="U241">
        <f t="shared" ca="1" si="27"/>
        <v>52</v>
      </c>
      <c r="V241">
        <f t="shared" ca="1" si="27"/>
        <v>50</v>
      </c>
      <c r="W241">
        <f t="shared" ca="1" si="24"/>
        <v>1.0476653824297188</v>
      </c>
    </row>
    <row r="242" spans="1:23" x14ac:dyDescent="0.3">
      <c r="A242" t="s">
        <v>587</v>
      </c>
      <c r="B242" t="s">
        <v>588</v>
      </c>
      <c r="C242" s="1" t="s">
        <v>141</v>
      </c>
      <c r="D242" s="1" t="s">
        <v>589</v>
      </c>
      <c r="E242" s="5">
        <f t="shared" ca="1" si="26"/>
        <v>41.294117647058826</v>
      </c>
      <c r="F242">
        <f t="shared" ca="1" si="23"/>
        <v>30</v>
      </c>
      <c r="G242">
        <f t="shared" ca="1" si="27"/>
        <v>49</v>
      </c>
      <c r="H242">
        <f t="shared" ref="G242:V257" ca="1" si="28">ROUND(MAX(MIN($W242*_xlfn.NORM.INV(RAND(),50,$E$1),100),0),0)</f>
        <v>39</v>
      </c>
      <c r="I242">
        <f t="shared" ca="1" si="28"/>
        <v>41</v>
      </c>
      <c r="J242">
        <f t="shared" ca="1" si="28"/>
        <v>46</v>
      </c>
      <c r="K242">
        <f t="shared" ca="1" si="28"/>
        <v>38</v>
      </c>
      <c r="L242">
        <f t="shared" ca="1" si="28"/>
        <v>39</v>
      </c>
      <c r="M242">
        <f t="shared" ca="1" si="28"/>
        <v>44</v>
      </c>
      <c r="N242">
        <f t="shared" ca="1" si="28"/>
        <v>46</v>
      </c>
      <c r="O242">
        <f t="shared" ca="1" si="28"/>
        <v>45</v>
      </c>
      <c r="P242">
        <f t="shared" ca="1" si="28"/>
        <v>37</v>
      </c>
      <c r="Q242">
        <f t="shared" ca="1" si="28"/>
        <v>45</v>
      </c>
      <c r="R242">
        <f t="shared" ca="1" si="28"/>
        <v>41</v>
      </c>
      <c r="S242">
        <f t="shared" ca="1" si="28"/>
        <v>48</v>
      </c>
      <c r="T242">
        <f t="shared" ca="1" si="28"/>
        <v>32</v>
      </c>
      <c r="U242">
        <f t="shared" ca="1" si="28"/>
        <v>45</v>
      </c>
      <c r="V242">
        <f t="shared" ca="1" si="28"/>
        <v>37</v>
      </c>
      <c r="W242">
        <f t="shared" ca="1" si="24"/>
        <v>0.72317446869854296</v>
      </c>
    </row>
    <row r="243" spans="1:23" x14ac:dyDescent="0.3">
      <c r="A243" t="s">
        <v>590</v>
      </c>
      <c r="B243" t="s">
        <v>591</v>
      </c>
      <c r="C243" s="1" t="s">
        <v>6</v>
      </c>
      <c r="D243" s="1" t="s">
        <v>7</v>
      </c>
      <c r="E243" s="5">
        <f t="shared" ca="1" si="26"/>
        <v>52.058823529411768</v>
      </c>
      <c r="F243">
        <f t="shared" ca="1" si="23"/>
        <v>61</v>
      </c>
      <c r="G243">
        <f t="shared" ca="1" si="28"/>
        <v>53</v>
      </c>
      <c r="H243">
        <f t="shared" ca="1" si="28"/>
        <v>30</v>
      </c>
      <c r="I243">
        <f t="shared" ca="1" si="28"/>
        <v>44</v>
      </c>
      <c r="J243">
        <f t="shared" ca="1" si="28"/>
        <v>28</v>
      </c>
      <c r="K243">
        <f t="shared" ca="1" si="28"/>
        <v>69</v>
      </c>
      <c r="L243">
        <f t="shared" ca="1" si="28"/>
        <v>60</v>
      </c>
      <c r="M243">
        <f t="shared" ca="1" si="28"/>
        <v>58</v>
      </c>
      <c r="N243">
        <f t="shared" ca="1" si="28"/>
        <v>79</v>
      </c>
      <c r="O243">
        <f t="shared" ca="1" si="28"/>
        <v>64</v>
      </c>
      <c r="P243">
        <f t="shared" ca="1" si="28"/>
        <v>43</v>
      </c>
      <c r="Q243">
        <f t="shared" ca="1" si="28"/>
        <v>51</v>
      </c>
      <c r="R243">
        <f t="shared" ca="1" si="28"/>
        <v>47</v>
      </c>
      <c r="S243">
        <f t="shared" ca="1" si="28"/>
        <v>64</v>
      </c>
      <c r="T243">
        <f t="shared" ca="1" si="28"/>
        <v>30</v>
      </c>
      <c r="U243">
        <f t="shared" ca="1" si="28"/>
        <v>52</v>
      </c>
      <c r="V243">
        <f t="shared" ca="1" si="28"/>
        <v>52</v>
      </c>
      <c r="W243">
        <f t="shared" ca="1" si="24"/>
        <v>1.0833589658053158</v>
      </c>
    </row>
    <row r="244" spans="1:23" x14ac:dyDescent="0.3">
      <c r="A244" t="s">
        <v>592</v>
      </c>
      <c r="B244" t="s">
        <v>593</v>
      </c>
      <c r="C244" s="1" t="s">
        <v>29</v>
      </c>
      <c r="D244" s="1" t="s">
        <v>594</v>
      </c>
      <c r="E244" s="5">
        <f t="shared" ca="1" si="26"/>
        <v>60.470588235294116</v>
      </c>
      <c r="F244">
        <f t="shared" ca="1" si="23"/>
        <v>59</v>
      </c>
      <c r="G244">
        <f t="shared" ca="1" si="28"/>
        <v>52</v>
      </c>
      <c r="H244">
        <f t="shared" ca="1" si="28"/>
        <v>68</v>
      </c>
      <c r="I244">
        <f t="shared" ca="1" si="28"/>
        <v>52</v>
      </c>
      <c r="J244">
        <f t="shared" ca="1" si="28"/>
        <v>55</v>
      </c>
      <c r="K244">
        <f t="shared" ca="1" si="28"/>
        <v>59</v>
      </c>
      <c r="L244">
        <f t="shared" ca="1" si="28"/>
        <v>59</v>
      </c>
      <c r="M244">
        <f t="shared" ca="1" si="28"/>
        <v>63</v>
      </c>
      <c r="N244">
        <f t="shared" ca="1" si="28"/>
        <v>63</v>
      </c>
      <c r="O244">
        <f t="shared" ca="1" si="28"/>
        <v>61</v>
      </c>
      <c r="P244">
        <f t="shared" ca="1" si="28"/>
        <v>70</v>
      </c>
      <c r="Q244">
        <f t="shared" ca="1" si="28"/>
        <v>69</v>
      </c>
      <c r="R244">
        <f t="shared" ca="1" si="28"/>
        <v>76</v>
      </c>
      <c r="S244">
        <f t="shared" ca="1" si="28"/>
        <v>68</v>
      </c>
      <c r="T244">
        <f t="shared" ca="1" si="28"/>
        <v>64</v>
      </c>
      <c r="U244">
        <f t="shared" ca="1" si="28"/>
        <v>54</v>
      </c>
      <c r="V244">
        <f t="shared" ca="1" si="28"/>
        <v>36</v>
      </c>
      <c r="W244">
        <f t="shared" ca="1" si="24"/>
        <v>1.2245122315107444</v>
      </c>
    </row>
    <row r="245" spans="1:23" x14ac:dyDescent="0.3">
      <c r="A245" t="s">
        <v>595</v>
      </c>
      <c r="B245" t="s">
        <v>596</v>
      </c>
      <c r="C245" s="1" t="s">
        <v>2</v>
      </c>
      <c r="D245" s="1" t="s">
        <v>3</v>
      </c>
      <c r="E245" s="5">
        <f t="shared" ca="1" si="26"/>
        <v>40.235294117647058</v>
      </c>
      <c r="F245">
        <f t="shared" ca="1" si="23"/>
        <v>27</v>
      </c>
      <c r="G245">
        <f t="shared" ca="1" si="28"/>
        <v>49</v>
      </c>
      <c r="H245">
        <f t="shared" ca="1" si="28"/>
        <v>40</v>
      </c>
      <c r="I245">
        <f t="shared" ca="1" si="28"/>
        <v>40</v>
      </c>
      <c r="J245">
        <f t="shared" ca="1" si="28"/>
        <v>50</v>
      </c>
      <c r="K245">
        <f t="shared" ca="1" si="28"/>
        <v>37</v>
      </c>
      <c r="L245">
        <f t="shared" ca="1" si="28"/>
        <v>50</v>
      </c>
      <c r="M245">
        <f t="shared" ca="1" si="28"/>
        <v>39</v>
      </c>
      <c r="N245">
        <f t="shared" ca="1" si="28"/>
        <v>34</v>
      </c>
      <c r="O245">
        <f t="shared" ca="1" si="28"/>
        <v>44</v>
      </c>
      <c r="P245">
        <f t="shared" ca="1" si="28"/>
        <v>32</v>
      </c>
      <c r="Q245">
        <f t="shared" ca="1" si="28"/>
        <v>52</v>
      </c>
      <c r="R245">
        <f t="shared" ca="1" si="28"/>
        <v>27</v>
      </c>
      <c r="S245">
        <f t="shared" ca="1" si="28"/>
        <v>37</v>
      </c>
      <c r="T245">
        <f t="shared" ca="1" si="28"/>
        <v>49</v>
      </c>
      <c r="U245">
        <f t="shared" ca="1" si="28"/>
        <v>43</v>
      </c>
      <c r="V245">
        <f t="shared" ca="1" si="28"/>
        <v>34</v>
      </c>
      <c r="W245">
        <f t="shared" ca="1" si="24"/>
        <v>0.77544880519686832</v>
      </c>
    </row>
    <row r="246" spans="1:23" x14ac:dyDescent="0.3">
      <c r="A246" t="s">
        <v>597</v>
      </c>
      <c r="B246" t="s">
        <v>598</v>
      </c>
      <c r="C246" s="1" t="s">
        <v>88</v>
      </c>
      <c r="D246" s="1" t="s">
        <v>245</v>
      </c>
      <c r="E246" s="5">
        <f t="shared" ca="1" si="26"/>
        <v>41.411764705882355</v>
      </c>
      <c r="F246">
        <f t="shared" ca="1" si="23"/>
        <v>35</v>
      </c>
      <c r="G246">
        <f t="shared" ca="1" si="28"/>
        <v>35</v>
      </c>
      <c r="H246">
        <f t="shared" ca="1" si="28"/>
        <v>45</v>
      </c>
      <c r="I246">
        <f t="shared" ca="1" si="28"/>
        <v>53</v>
      </c>
      <c r="J246">
        <f t="shared" ca="1" si="28"/>
        <v>45</v>
      </c>
      <c r="K246">
        <f t="shared" ca="1" si="28"/>
        <v>39</v>
      </c>
      <c r="L246">
        <f t="shared" ca="1" si="28"/>
        <v>40</v>
      </c>
      <c r="M246">
        <f t="shared" ca="1" si="28"/>
        <v>36</v>
      </c>
      <c r="N246">
        <f t="shared" ca="1" si="28"/>
        <v>44</v>
      </c>
      <c r="O246">
        <f t="shared" ca="1" si="28"/>
        <v>33</v>
      </c>
      <c r="P246">
        <f t="shared" ca="1" si="28"/>
        <v>37</v>
      </c>
      <c r="Q246">
        <f t="shared" ca="1" si="28"/>
        <v>46</v>
      </c>
      <c r="R246">
        <f t="shared" ca="1" si="28"/>
        <v>42</v>
      </c>
      <c r="S246">
        <f t="shared" ca="1" si="28"/>
        <v>53</v>
      </c>
      <c r="T246">
        <f t="shared" ca="1" si="28"/>
        <v>39</v>
      </c>
      <c r="U246">
        <f t="shared" ca="1" si="28"/>
        <v>44</v>
      </c>
      <c r="V246">
        <f t="shared" ca="1" si="28"/>
        <v>38</v>
      </c>
      <c r="W246">
        <f t="shared" ca="1" si="24"/>
        <v>0.89705732377335368</v>
      </c>
    </row>
    <row r="247" spans="1:23" x14ac:dyDescent="0.3">
      <c r="A247" t="s">
        <v>599</v>
      </c>
      <c r="B247" t="s">
        <v>600</v>
      </c>
      <c r="C247" s="1" t="s">
        <v>59</v>
      </c>
      <c r="D247" s="1" t="s">
        <v>601</v>
      </c>
      <c r="E247" s="5">
        <f t="shared" ca="1" si="26"/>
        <v>44.764705882352942</v>
      </c>
      <c r="F247">
        <f t="shared" ca="1" si="23"/>
        <v>54</v>
      </c>
      <c r="G247">
        <f t="shared" ca="1" si="28"/>
        <v>43</v>
      </c>
      <c r="H247">
        <f t="shared" ca="1" si="28"/>
        <v>46</v>
      </c>
      <c r="I247">
        <f t="shared" ca="1" si="28"/>
        <v>48</v>
      </c>
      <c r="J247">
        <f t="shared" ca="1" si="28"/>
        <v>47</v>
      </c>
      <c r="K247">
        <f t="shared" ca="1" si="28"/>
        <v>40</v>
      </c>
      <c r="L247">
        <f t="shared" ca="1" si="28"/>
        <v>48</v>
      </c>
      <c r="M247">
        <f t="shared" ca="1" si="28"/>
        <v>33</v>
      </c>
      <c r="N247">
        <f t="shared" ca="1" si="28"/>
        <v>51</v>
      </c>
      <c r="O247">
        <f t="shared" ca="1" si="28"/>
        <v>37</v>
      </c>
      <c r="P247">
        <f t="shared" ca="1" si="28"/>
        <v>40</v>
      </c>
      <c r="Q247">
        <f t="shared" ca="1" si="28"/>
        <v>41</v>
      </c>
      <c r="R247">
        <f t="shared" ca="1" si="28"/>
        <v>49</v>
      </c>
      <c r="S247">
        <f t="shared" ca="1" si="28"/>
        <v>44</v>
      </c>
      <c r="T247">
        <f t="shared" ca="1" si="28"/>
        <v>36</v>
      </c>
      <c r="U247">
        <f t="shared" ca="1" si="28"/>
        <v>52</v>
      </c>
      <c r="V247">
        <f t="shared" ca="1" si="28"/>
        <v>52</v>
      </c>
      <c r="W247">
        <f t="shared" ca="1" si="24"/>
        <v>0.92316838340692431</v>
      </c>
    </row>
    <row r="248" spans="1:23" x14ac:dyDescent="0.3">
      <c r="A248" t="s">
        <v>602</v>
      </c>
      <c r="B248" t="s">
        <v>603</v>
      </c>
      <c r="C248" s="1" t="s">
        <v>15</v>
      </c>
      <c r="D248" s="1" t="s">
        <v>148</v>
      </c>
      <c r="E248" s="5">
        <f t="shared" ca="1" si="26"/>
        <v>60.117647058823529</v>
      </c>
      <c r="F248">
        <f t="shared" ca="1" si="23"/>
        <v>59</v>
      </c>
      <c r="G248">
        <f t="shared" ca="1" si="28"/>
        <v>48</v>
      </c>
      <c r="H248">
        <f t="shared" ca="1" si="28"/>
        <v>68</v>
      </c>
      <c r="I248">
        <f t="shared" ca="1" si="28"/>
        <v>61</v>
      </c>
      <c r="J248">
        <f t="shared" ca="1" si="28"/>
        <v>68</v>
      </c>
      <c r="K248">
        <f t="shared" ca="1" si="28"/>
        <v>55</v>
      </c>
      <c r="L248">
        <f t="shared" ca="1" si="28"/>
        <v>48</v>
      </c>
      <c r="M248">
        <f t="shared" ca="1" si="28"/>
        <v>56</v>
      </c>
      <c r="N248">
        <f t="shared" ca="1" si="28"/>
        <v>60</v>
      </c>
      <c r="O248">
        <f t="shared" ca="1" si="28"/>
        <v>58</v>
      </c>
      <c r="P248">
        <f t="shared" ca="1" si="28"/>
        <v>64</v>
      </c>
      <c r="Q248">
        <f t="shared" ca="1" si="28"/>
        <v>61</v>
      </c>
      <c r="R248">
        <f t="shared" ca="1" si="28"/>
        <v>88</v>
      </c>
      <c r="S248">
        <f t="shared" ca="1" si="28"/>
        <v>38</v>
      </c>
      <c r="T248">
        <f t="shared" ca="1" si="28"/>
        <v>60</v>
      </c>
      <c r="U248">
        <f t="shared" ca="1" si="28"/>
        <v>56</v>
      </c>
      <c r="V248">
        <f t="shared" ca="1" si="28"/>
        <v>74</v>
      </c>
      <c r="W248">
        <f t="shared" ca="1" si="24"/>
        <v>1.252464596444081</v>
      </c>
    </row>
    <row r="249" spans="1:23" x14ac:dyDescent="0.3">
      <c r="A249" t="s">
        <v>604</v>
      </c>
      <c r="B249" t="s">
        <v>605</v>
      </c>
      <c r="C249" s="1" t="s">
        <v>6</v>
      </c>
      <c r="D249" s="1" t="s">
        <v>133</v>
      </c>
      <c r="E249" s="5">
        <f t="shared" ca="1" si="26"/>
        <v>36.411764705882355</v>
      </c>
      <c r="F249">
        <f t="shared" ca="1" si="23"/>
        <v>50</v>
      </c>
      <c r="G249">
        <f t="shared" ca="1" si="28"/>
        <v>33</v>
      </c>
      <c r="H249">
        <f t="shared" ca="1" si="28"/>
        <v>19</v>
      </c>
      <c r="I249">
        <f t="shared" ca="1" si="28"/>
        <v>45</v>
      </c>
      <c r="J249">
        <f t="shared" ca="1" si="28"/>
        <v>50</v>
      </c>
      <c r="K249">
        <f t="shared" ca="1" si="28"/>
        <v>32</v>
      </c>
      <c r="L249">
        <f t="shared" ca="1" si="28"/>
        <v>29</v>
      </c>
      <c r="M249">
        <f t="shared" ca="1" si="28"/>
        <v>39</v>
      </c>
      <c r="N249">
        <f t="shared" ca="1" si="28"/>
        <v>35</v>
      </c>
      <c r="O249">
        <f t="shared" ca="1" si="28"/>
        <v>35</v>
      </c>
      <c r="P249">
        <f t="shared" ca="1" si="28"/>
        <v>30</v>
      </c>
      <c r="Q249">
        <f t="shared" ca="1" si="28"/>
        <v>32</v>
      </c>
      <c r="R249">
        <f t="shared" ca="1" si="28"/>
        <v>36</v>
      </c>
      <c r="S249">
        <f t="shared" ca="1" si="28"/>
        <v>52</v>
      </c>
      <c r="T249">
        <f t="shared" ca="1" si="28"/>
        <v>37</v>
      </c>
      <c r="U249">
        <f t="shared" ca="1" si="28"/>
        <v>32</v>
      </c>
      <c r="V249">
        <f t="shared" ca="1" si="28"/>
        <v>33</v>
      </c>
      <c r="W249">
        <f t="shared" ca="1" si="24"/>
        <v>0.70904024921109687</v>
      </c>
    </row>
    <row r="250" spans="1:23" x14ac:dyDescent="0.3">
      <c r="A250" t="s">
        <v>606</v>
      </c>
      <c r="B250" t="s">
        <v>607</v>
      </c>
      <c r="C250" s="1" t="s">
        <v>37</v>
      </c>
      <c r="D250" s="1" t="s">
        <v>201</v>
      </c>
      <c r="E250" s="5">
        <f t="shared" ca="1" si="26"/>
        <v>39.058823529411768</v>
      </c>
      <c r="F250">
        <f t="shared" ca="1" si="23"/>
        <v>40</v>
      </c>
      <c r="G250">
        <f t="shared" ca="1" si="28"/>
        <v>38</v>
      </c>
      <c r="H250">
        <f t="shared" ca="1" si="28"/>
        <v>47</v>
      </c>
      <c r="I250">
        <f t="shared" ca="1" si="28"/>
        <v>31</v>
      </c>
      <c r="J250">
        <f t="shared" ca="1" si="28"/>
        <v>57</v>
      </c>
      <c r="K250">
        <f t="shared" ca="1" si="28"/>
        <v>48</v>
      </c>
      <c r="L250">
        <f t="shared" ca="1" si="28"/>
        <v>30</v>
      </c>
      <c r="M250">
        <f t="shared" ca="1" si="28"/>
        <v>54</v>
      </c>
      <c r="N250">
        <f t="shared" ca="1" si="28"/>
        <v>36</v>
      </c>
      <c r="O250">
        <f t="shared" ca="1" si="28"/>
        <v>39</v>
      </c>
      <c r="P250">
        <f t="shared" ca="1" si="28"/>
        <v>45</v>
      </c>
      <c r="Q250">
        <f t="shared" ca="1" si="28"/>
        <v>27</v>
      </c>
      <c r="R250">
        <f t="shared" ca="1" si="28"/>
        <v>19</v>
      </c>
      <c r="S250">
        <f t="shared" ca="1" si="28"/>
        <v>37</v>
      </c>
      <c r="T250">
        <f t="shared" ca="1" si="28"/>
        <v>37</v>
      </c>
      <c r="U250">
        <f t="shared" ca="1" si="28"/>
        <v>38</v>
      </c>
      <c r="V250">
        <f t="shared" ca="1" si="28"/>
        <v>41</v>
      </c>
      <c r="W250">
        <f t="shared" ca="1" si="24"/>
        <v>0.86048263163284378</v>
      </c>
    </row>
    <row r="251" spans="1:23" x14ac:dyDescent="0.3">
      <c r="A251" t="s">
        <v>608</v>
      </c>
      <c r="B251" t="s">
        <v>609</v>
      </c>
      <c r="C251" s="1" t="s">
        <v>2</v>
      </c>
      <c r="D251" s="1" t="s">
        <v>160</v>
      </c>
      <c r="E251" s="5">
        <f t="shared" ca="1" si="26"/>
        <v>50.176470588235297</v>
      </c>
      <c r="F251">
        <f t="shared" ca="1" si="23"/>
        <v>62</v>
      </c>
      <c r="G251">
        <f t="shared" ca="1" si="28"/>
        <v>55</v>
      </c>
      <c r="H251">
        <f t="shared" ca="1" si="28"/>
        <v>57</v>
      </c>
      <c r="I251">
        <f t="shared" ca="1" si="28"/>
        <v>40</v>
      </c>
      <c r="J251">
        <f t="shared" ca="1" si="28"/>
        <v>33</v>
      </c>
      <c r="K251">
        <f t="shared" ca="1" si="28"/>
        <v>49</v>
      </c>
      <c r="L251">
        <f t="shared" ca="1" si="28"/>
        <v>47</v>
      </c>
      <c r="M251">
        <f t="shared" ca="1" si="28"/>
        <v>50</v>
      </c>
      <c r="N251">
        <f t="shared" ca="1" si="28"/>
        <v>72</v>
      </c>
      <c r="O251">
        <f t="shared" ca="1" si="28"/>
        <v>49</v>
      </c>
      <c r="P251">
        <f t="shared" ca="1" si="28"/>
        <v>52</v>
      </c>
      <c r="Q251">
        <f t="shared" ca="1" si="28"/>
        <v>51</v>
      </c>
      <c r="R251">
        <f t="shared" ca="1" si="28"/>
        <v>60</v>
      </c>
      <c r="S251">
        <f t="shared" ca="1" si="28"/>
        <v>36</v>
      </c>
      <c r="T251">
        <f t="shared" ca="1" si="28"/>
        <v>37</v>
      </c>
      <c r="U251">
        <f t="shared" ca="1" si="28"/>
        <v>45</v>
      </c>
      <c r="V251">
        <f t="shared" ca="1" si="28"/>
        <v>58</v>
      </c>
      <c r="W251">
        <f t="shared" ca="1" si="24"/>
        <v>1.022292228545735</v>
      </c>
    </row>
    <row r="252" spans="1:23" x14ac:dyDescent="0.3">
      <c r="A252" t="s">
        <v>610</v>
      </c>
      <c r="B252" t="s">
        <v>611</v>
      </c>
      <c r="C252" s="1" t="s">
        <v>2</v>
      </c>
      <c r="D252" s="1" t="s">
        <v>370</v>
      </c>
      <c r="E252" s="5">
        <f t="shared" ca="1" si="26"/>
        <v>62.529411764705884</v>
      </c>
      <c r="F252">
        <f t="shared" ca="1" si="23"/>
        <v>90</v>
      </c>
      <c r="G252">
        <f t="shared" ca="1" si="28"/>
        <v>62</v>
      </c>
      <c r="H252">
        <f t="shared" ca="1" si="28"/>
        <v>68</v>
      </c>
      <c r="I252">
        <f t="shared" ca="1" si="28"/>
        <v>64</v>
      </c>
      <c r="J252">
        <f t="shared" ca="1" si="28"/>
        <v>57</v>
      </c>
      <c r="K252">
        <f t="shared" ca="1" si="28"/>
        <v>73</v>
      </c>
      <c r="L252">
        <f t="shared" ca="1" si="28"/>
        <v>31</v>
      </c>
      <c r="M252">
        <f t="shared" ca="1" si="28"/>
        <v>57</v>
      </c>
      <c r="N252">
        <f t="shared" ca="1" si="28"/>
        <v>48</v>
      </c>
      <c r="O252">
        <f t="shared" ca="1" si="28"/>
        <v>90</v>
      </c>
      <c r="P252">
        <f t="shared" ca="1" si="28"/>
        <v>49</v>
      </c>
      <c r="Q252">
        <f t="shared" ca="1" si="28"/>
        <v>75</v>
      </c>
      <c r="R252">
        <f t="shared" ca="1" si="28"/>
        <v>70</v>
      </c>
      <c r="S252">
        <f t="shared" ca="1" si="28"/>
        <v>55</v>
      </c>
      <c r="T252">
        <f t="shared" ca="1" si="28"/>
        <v>57</v>
      </c>
      <c r="U252">
        <f t="shared" ca="1" si="28"/>
        <v>66</v>
      </c>
      <c r="V252">
        <f t="shared" ca="1" si="28"/>
        <v>51</v>
      </c>
      <c r="W252">
        <f t="shared" ca="1" si="24"/>
        <v>1.2579686345728582</v>
      </c>
    </row>
    <row r="253" spans="1:23" x14ac:dyDescent="0.3">
      <c r="A253" t="s">
        <v>612</v>
      </c>
      <c r="B253" t="s">
        <v>613</v>
      </c>
      <c r="C253" s="1" t="s">
        <v>6</v>
      </c>
      <c r="D253" s="1" t="s">
        <v>7</v>
      </c>
      <c r="E253" s="5">
        <f t="shared" ca="1" si="26"/>
        <v>54.882352941176471</v>
      </c>
      <c r="F253">
        <f t="shared" ca="1" si="23"/>
        <v>50</v>
      </c>
      <c r="G253">
        <f t="shared" ca="1" si="28"/>
        <v>69</v>
      </c>
      <c r="H253">
        <f t="shared" ca="1" si="28"/>
        <v>43</v>
      </c>
      <c r="I253">
        <f t="shared" ca="1" si="28"/>
        <v>32</v>
      </c>
      <c r="J253">
        <f t="shared" ca="1" si="28"/>
        <v>40</v>
      </c>
      <c r="K253">
        <f t="shared" ca="1" si="28"/>
        <v>46</v>
      </c>
      <c r="L253">
        <f t="shared" ca="1" si="28"/>
        <v>64</v>
      </c>
      <c r="M253">
        <f t="shared" ca="1" si="28"/>
        <v>49</v>
      </c>
      <c r="N253">
        <f t="shared" ca="1" si="28"/>
        <v>58</v>
      </c>
      <c r="O253">
        <f t="shared" ca="1" si="28"/>
        <v>70</v>
      </c>
      <c r="P253">
        <f t="shared" ca="1" si="28"/>
        <v>69</v>
      </c>
      <c r="Q253">
        <f t="shared" ca="1" si="28"/>
        <v>72</v>
      </c>
      <c r="R253">
        <f t="shared" ca="1" si="28"/>
        <v>52</v>
      </c>
      <c r="S253">
        <f t="shared" ca="1" si="28"/>
        <v>48</v>
      </c>
      <c r="T253">
        <f t="shared" ca="1" si="28"/>
        <v>45</v>
      </c>
      <c r="U253">
        <f t="shared" ca="1" si="28"/>
        <v>56</v>
      </c>
      <c r="V253">
        <f t="shared" ca="1" si="28"/>
        <v>70</v>
      </c>
      <c r="W253">
        <f t="shared" ca="1" si="24"/>
        <v>1.2290986065503424</v>
      </c>
    </row>
    <row r="254" spans="1:23" x14ac:dyDescent="0.3">
      <c r="A254" t="s">
        <v>614</v>
      </c>
      <c r="B254" t="s">
        <v>615</v>
      </c>
      <c r="C254" s="1" t="s">
        <v>2</v>
      </c>
      <c r="D254" s="1" t="s">
        <v>453</v>
      </c>
      <c r="E254" s="5">
        <f t="shared" ca="1" si="26"/>
        <v>44.294117647058826</v>
      </c>
      <c r="F254">
        <f t="shared" ca="1" si="23"/>
        <v>46</v>
      </c>
      <c r="G254">
        <f t="shared" ca="1" si="28"/>
        <v>54</v>
      </c>
      <c r="H254">
        <f t="shared" ca="1" si="28"/>
        <v>22</v>
      </c>
      <c r="I254">
        <f t="shared" ca="1" si="28"/>
        <v>51</v>
      </c>
      <c r="J254">
        <f t="shared" ca="1" si="28"/>
        <v>42</v>
      </c>
      <c r="K254">
        <f t="shared" ca="1" si="28"/>
        <v>41</v>
      </c>
      <c r="L254">
        <f t="shared" ca="1" si="28"/>
        <v>41</v>
      </c>
      <c r="M254">
        <f t="shared" ca="1" si="28"/>
        <v>47</v>
      </c>
      <c r="N254">
        <f t="shared" ca="1" si="28"/>
        <v>44</v>
      </c>
      <c r="O254">
        <f t="shared" ca="1" si="28"/>
        <v>57</v>
      </c>
      <c r="P254">
        <f t="shared" ca="1" si="28"/>
        <v>37</v>
      </c>
      <c r="Q254">
        <f t="shared" ca="1" si="28"/>
        <v>48</v>
      </c>
      <c r="R254">
        <f t="shared" ca="1" si="28"/>
        <v>30</v>
      </c>
      <c r="S254">
        <f t="shared" ca="1" si="28"/>
        <v>50</v>
      </c>
      <c r="T254">
        <f t="shared" ca="1" si="28"/>
        <v>47</v>
      </c>
      <c r="U254">
        <f t="shared" ca="1" si="28"/>
        <v>50</v>
      </c>
      <c r="V254">
        <f t="shared" ca="1" si="28"/>
        <v>46</v>
      </c>
      <c r="W254">
        <f t="shared" ca="1" si="24"/>
        <v>0.91774328331933408</v>
      </c>
    </row>
    <row r="255" spans="1:23" x14ac:dyDescent="0.3">
      <c r="A255" t="s">
        <v>616</v>
      </c>
      <c r="B255" t="s">
        <v>617</v>
      </c>
      <c r="C255" s="1" t="s">
        <v>2</v>
      </c>
      <c r="D255" s="1" t="s">
        <v>370</v>
      </c>
      <c r="E255" s="5">
        <f t="shared" ca="1" si="26"/>
        <v>52.470588235294116</v>
      </c>
      <c r="F255">
        <f t="shared" ca="1" si="23"/>
        <v>66</v>
      </c>
      <c r="G255">
        <f t="shared" ca="1" si="28"/>
        <v>40</v>
      </c>
      <c r="H255">
        <f t="shared" ca="1" si="28"/>
        <v>56</v>
      </c>
      <c r="I255">
        <f t="shared" ca="1" si="28"/>
        <v>46</v>
      </c>
      <c r="J255">
        <f t="shared" ca="1" si="28"/>
        <v>40</v>
      </c>
      <c r="K255">
        <f t="shared" ca="1" si="28"/>
        <v>47</v>
      </c>
      <c r="L255">
        <f t="shared" ca="1" si="28"/>
        <v>64</v>
      </c>
      <c r="M255">
        <f t="shared" ca="1" si="28"/>
        <v>54</v>
      </c>
      <c r="N255">
        <f t="shared" ca="1" si="28"/>
        <v>70</v>
      </c>
      <c r="O255">
        <f t="shared" ca="1" si="28"/>
        <v>40</v>
      </c>
      <c r="P255">
        <f t="shared" ca="1" si="28"/>
        <v>74</v>
      </c>
      <c r="Q255">
        <f t="shared" ca="1" si="28"/>
        <v>48</v>
      </c>
      <c r="R255">
        <f t="shared" ca="1" si="28"/>
        <v>62</v>
      </c>
      <c r="S255">
        <f t="shared" ca="1" si="28"/>
        <v>37</v>
      </c>
      <c r="T255">
        <f t="shared" ca="1" si="28"/>
        <v>48</v>
      </c>
      <c r="U255">
        <f t="shared" ca="1" si="28"/>
        <v>56</v>
      </c>
      <c r="V255">
        <f t="shared" ca="1" si="28"/>
        <v>44</v>
      </c>
      <c r="W255">
        <f t="shared" ca="1" si="24"/>
        <v>1.0489140789227733</v>
      </c>
    </row>
    <row r="256" spans="1:23" x14ac:dyDescent="0.3">
      <c r="A256" t="s">
        <v>618</v>
      </c>
      <c r="B256" t="s">
        <v>619</v>
      </c>
      <c r="C256" s="1" t="s">
        <v>6</v>
      </c>
      <c r="D256" s="1" t="s">
        <v>620</v>
      </c>
      <c r="E256" s="5">
        <f t="shared" ca="1" si="26"/>
        <v>61.705882352941174</v>
      </c>
      <c r="F256">
        <f t="shared" ca="1" si="23"/>
        <v>73</v>
      </c>
      <c r="G256">
        <f t="shared" ca="1" si="28"/>
        <v>52</v>
      </c>
      <c r="H256">
        <f t="shared" ca="1" si="28"/>
        <v>53</v>
      </c>
      <c r="I256">
        <f t="shared" ca="1" si="28"/>
        <v>56</v>
      </c>
      <c r="J256">
        <f t="shared" ca="1" si="28"/>
        <v>89</v>
      </c>
      <c r="K256">
        <f t="shared" ca="1" si="28"/>
        <v>69</v>
      </c>
      <c r="L256">
        <f t="shared" ca="1" si="28"/>
        <v>58</v>
      </c>
      <c r="M256">
        <f t="shared" ca="1" si="28"/>
        <v>64</v>
      </c>
      <c r="N256">
        <f t="shared" ca="1" si="28"/>
        <v>53</v>
      </c>
      <c r="O256">
        <f t="shared" ca="1" si="28"/>
        <v>62</v>
      </c>
      <c r="P256">
        <f t="shared" ca="1" si="28"/>
        <v>73</v>
      </c>
      <c r="Q256">
        <f t="shared" ca="1" si="28"/>
        <v>82</v>
      </c>
      <c r="R256">
        <f t="shared" ca="1" si="28"/>
        <v>36</v>
      </c>
      <c r="S256">
        <f t="shared" ca="1" si="28"/>
        <v>52</v>
      </c>
      <c r="T256">
        <f t="shared" ca="1" si="28"/>
        <v>60</v>
      </c>
      <c r="U256">
        <f t="shared" ca="1" si="28"/>
        <v>53</v>
      </c>
      <c r="V256">
        <f t="shared" ca="1" si="28"/>
        <v>64</v>
      </c>
      <c r="W256">
        <f t="shared" ca="1" si="24"/>
        <v>1.1513505290253327</v>
      </c>
    </row>
    <row r="257" spans="1:23" x14ac:dyDescent="0.3">
      <c r="A257" t="s">
        <v>621</v>
      </c>
      <c r="B257" t="s">
        <v>622</v>
      </c>
      <c r="C257" s="1" t="s">
        <v>2</v>
      </c>
      <c r="D257" s="1" t="s">
        <v>370</v>
      </c>
      <c r="E257" s="5">
        <f t="shared" ca="1" si="26"/>
        <v>35.941176470588232</v>
      </c>
      <c r="F257">
        <f t="shared" ca="1" si="23"/>
        <v>31</v>
      </c>
      <c r="G257">
        <f t="shared" ca="1" si="28"/>
        <v>24</v>
      </c>
      <c r="H257">
        <f t="shared" ca="1" si="28"/>
        <v>40</v>
      </c>
      <c r="I257">
        <f t="shared" ca="1" si="28"/>
        <v>36</v>
      </c>
      <c r="J257">
        <f t="shared" ca="1" si="28"/>
        <v>29</v>
      </c>
      <c r="K257">
        <f t="shared" ca="1" si="28"/>
        <v>47</v>
      </c>
      <c r="L257">
        <f t="shared" ca="1" si="28"/>
        <v>37</v>
      </c>
      <c r="M257">
        <f t="shared" ca="1" si="28"/>
        <v>40</v>
      </c>
      <c r="N257">
        <f t="shared" ca="1" si="28"/>
        <v>42</v>
      </c>
      <c r="O257">
        <f t="shared" ca="1" si="28"/>
        <v>43</v>
      </c>
      <c r="P257">
        <f t="shared" ca="1" si="28"/>
        <v>34</v>
      </c>
      <c r="Q257">
        <f t="shared" ca="1" si="28"/>
        <v>26</v>
      </c>
      <c r="R257">
        <f t="shared" ca="1" si="28"/>
        <v>30</v>
      </c>
      <c r="S257">
        <f t="shared" ca="1" si="28"/>
        <v>37</v>
      </c>
      <c r="T257">
        <f t="shared" ca="1" si="28"/>
        <v>33</v>
      </c>
      <c r="U257">
        <f t="shared" ca="1" si="28"/>
        <v>40</v>
      </c>
      <c r="V257">
        <f t="shared" ca="1" si="28"/>
        <v>42</v>
      </c>
      <c r="W257">
        <f t="shared" ca="1" si="24"/>
        <v>0.71784450729026705</v>
      </c>
    </row>
    <row r="258" spans="1:23" x14ac:dyDescent="0.3">
      <c r="A258" t="s">
        <v>623</v>
      </c>
      <c r="B258" t="s">
        <v>624</v>
      </c>
      <c r="C258" s="1" t="s">
        <v>15</v>
      </c>
      <c r="D258" s="1" t="s">
        <v>26</v>
      </c>
      <c r="E258" s="5">
        <f t="shared" ca="1" si="26"/>
        <v>37.882352941176471</v>
      </c>
      <c r="F258">
        <f t="shared" ca="1" si="23"/>
        <v>34</v>
      </c>
      <c r="G258">
        <f t="shared" ca="1" si="23"/>
        <v>49</v>
      </c>
      <c r="H258">
        <f t="shared" ca="1" si="23"/>
        <v>30</v>
      </c>
      <c r="I258">
        <f t="shared" ca="1" si="23"/>
        <v>39</v>
      </c>
      <c r="J258">
        <f t="shared" ca="1" si="23"/>
        <v>35</v>
      </c>
      <c r="K258">
        <f t="shared" ca="1" si="23"/>
        <v>40</v>
      </c>
      <c r="L258">
        <f t="shared" ca="1" si="23"/>
        <v>31</v>
      </c>
      <c r="M258">
        <f t="shared" ca="1" si="23"/>
        <v>47</v>
      </c>
      <c r="N258">
        <f t="shared" ca="1" si="23"/>
        <v>42</v>
      </c>
      <c r="O258">
        <f t="shared" ca="1" si="23"/>
        <v>28</v>
      </c>
      <c r="P258">
        <f t="shared" ca="1" si="23"/>
        <v>44</v>
      </c>
      <c r="Q258">
        <f t="shared" ca="1" si="23"/>
        <v>39</v>
      </c>
      <c r="R258">
        <f t="shared" ca="1" si="23"/>
        <v>50</v>
      </c>
      <c r="S258">
        <f t="shared" ca="1" si="23"/>
        <v>18</v>
      </c>
      <c r="T258">
        <f t="shared" ca="1" si="23"/>
        <v>41</v>
      </c>
      <c r="U258">
        <f t="shared" ca="1" si="23"/>
        <v>37</v>
      </c>
      <c r="V258">
        <f t="shared" ref="G258:V274" ca="1" si="29">ROUND(MAX(MIN($W258*_xlfn.NORM.INV(RAND(),50,$E$1),100),0),0)</f>
        <v>40</v>
      </c>
      <c r="W258">
        <f t="shared" ca="1" si="24"/>
        <v>0.78464997326053809</v>
      </c>
    </row>
    <row r="259" spans="1:23" x14ac:dyDescent="0.3">
      <c r="A259" t="s">
        <v>625</v>
      </c>
      <c r="B259" t="s">
        <v>626</v>
      </c>
      <c r="C259" s="1" t="s">
        <v>37</v>
      </c>
      <c r="D259" s="1" t="s">
        <v>263</v>
      </c>
      <c r="E259" s="5">
        <f t="shared" ca="1" si="26"/>
        <v>41.941176470588232</v>
      </c>
      <c r="F259">
        <f t="shared" ca="1" si="23"/>
        <v>41</v>
      </c>
      <c r="G259">
        <f t="shared" ca="1" si="29"/>
        <v>49</v>
      </c>
      <c r="H259">
        <f t="shared" ca="1" si="29"/>
        <v>40</v>
      </c>
      <c r="I259">
        <f t="shared" ca="1" si="29"/>
        <v>51</v>
      </c>
      <c r="J259">
        <f t="shared" ca="1" si="29"/>
        <v>35</v>
      </c>
      <c r="K259">
        <f t="shared" ca="1" si="29"/>
        <v>29</v>
      </c>
      <c r="L259">
        <f t="shared" ca="1" si="29"/>
        <v>42</v>
      </c>
      <c r="M259">
        <f t="shared" ca="1" si="29"/>
        <v>29</v>
      </c>
      <c r="N259">
        <f t="shared" ca="1" si="29"/>
        <v>40</v>
      </c>
      <c r="O259">
        <f t="shared" ca="1" si="29"/>
        <v>51</v>
      </c>
      <c r="P259">
        <f t="shared" ca="1" si="29"/>
        <v>42</v>
      </c>
      <c r="Q259">
        <f t="shared" ca="1" si="29"/>
        <v>37</v>
      </c>
      <c r="R259">
        <f t="shared" ca="1" si="29"/>
        <v>43</v>
      </c>
      <c r="S259">
        <f t="shared" ca="1" si="29"/>
        <v>54</v>
      </c>
      <c r="T259">
        <f t="shared" ca="1" si="29"/>
        <v>47</v>
      </c>
      <c r="U259">
        <f t="shared" ca="1" si="29"/>
        <v>45</v>
      </c>
      <c r="V259">
        <f t="shared" ca="1" si="29"/>
        <v>38</v>
      </c>
      <c r="W259">
        <f t="shared" ca="1" si="24"/>
        <v>0.84708662707216464</v>
      </c>
    </row>
    <row r="260" spans="1:23" x14ac:dyDescent="0.3">
      <c r="A260" t="s">
        <v>627</v>
      </c>
      <c r="B260" t="s">
        <v>628</v>
      </c>
      <c r="C260" s="1" t="s">
        <v>15</v>
      </c>
      <c r="D260" s="1" t="s">
        <v>16</v>
      </c>
      <c r="E260" s="5">
        <f t="shared" ca="1" si="26"/>
        <v>60.411764705882355</v>
      </c>
      <c r="F260">
        <f t="shared" ref="F260:F323" ca="1" si="30">ROUND(MAX(MIN($W260*_xlfn.NORM.INV(RAND(),50,$E$1),100),0),0)</f>
        <v>63</v>
      </c>
      <c r="G260">
        <f t="shared" ca="1" si="29"/>
        <v>60</v>
      </c>
      <c r="H260">
        <f t="shared" ca="1" si="29"/>
        <v>63</v>
      </c>
      <c r="I260">
        <f t="shared" ca="1" si="29"/>
        <v>62</v>
      </c>
      <c r="J260">
        <f t="shared" ca="1" si="29"/>
        <v>52</v>
      </c>
      <c r="K260">
        <f t="shared" ca="1" si="29"/>
        <v>73</v>
      </c>
      <c r="L260">
        <f t="shared" ca="1" si="29"/>
        <v>71</v>
      </c>
      <c r="M260">
        <f t="shared" ca="1" si="29"/>
        <v>64</v>
      </c>
      <c r="N260">
        <f t="shared" ca="1" si="29"/>
        <v>53</v>
      </c>
      <c r="O260">
        <f t="shared" ca="1" si="29"/>
        <v>59</v>
      </c>
      <c r="P260">
        <f t="shared" ca="1" si="29"/>
        <v>61</v>
      </c>
      <c r="Q260">
        <f t="shared" ca="1" si="29"/>
        <v>43</v>
      </c>
      <c r="R260">
        <f t="shared" ca="1" si="29"/>
        <v>64</v>
      </c>
      <c r="S260">
        <f t="shared" ca="1" si="29"/>
        <v>59</v>
      </c>
      <c r="T260">
        <f t="shared" ca="1" si="29"/>
        <v>73</v>
      </c>
      <c r="U260">
        <f t="shared" ca="1" si="29"/>
        <v>53</v>
      </c>
      <c r="V260">
        <f t="shared" ca="1" si="29"/>
        <v>54</v>
      </c>
      <c r="W260">
        <f t="shared" ref="W260:W323" ca="1" si="31">0.7+RAND()*0.6</f>
        <v>1.0828272605591596</v>
      </c>
    </row>
    <row r="261" spans="1:23" x14ac:dyDescent="0.3">
      <c r="A261" t="s">
        <v>629</v>
      </c>
      <c r="B261" t="s">
        <v>630</v>
      </c>
      <c r="C261" s="1" t="s">
        <v>6</v>
      </c>
      <c r="D261" s="1" t="s">
        <v>63</v>
      </c>
      <c r="E261" s="5">
        <f t="shared" ca="1" si="26"/>
        <v>41.411764705882355</v>
      </c>
      <c r="F261">
        <f t="shared" ca="1" si="30"/>
        <v>54</v>
      </c>
      <c r="G261">
        <f t="shared" ca="1" si="29"/>
        <v>37</v>
      </c>
      <c r="H261">
        <f t="shared" ca="1" si="29"/>
        <v>40</v>
      </c>
      <c r="I261">
        <f t="shared" ca="1" si="29"/>
        <v>37</v>
      </c>
      <c r="J261">
        <f t="shared" ca="1" si="29"/>
        <v>35</v>
      </c>
      <c r="K261">
        <f t="shared" ca="1" si="29"/>
        <v>34</v>
      </c>
      <c r="L261">
        <f t="shared" ca="1" si="29"/>
        <v>28</v>
      </c>
      <c r="M261">
        <f t="shared" ca="1" si="29"/>
        <v>32</v>
      </c>
      <c r="N261">
        <f t="shared" ca="1" si="29"/>
        <v>45</v>
      </c>
      <c r="O261">
        <f t="shared" ca="1" si="29"/>
        <v>40</v>
      </c>
      <c r="P261">
        <f t="shared" ca="1" si="29"/>
        <v>38</v>
      </c>
      <c r="Q261">
        <f t="shared" ca="1" si="29"/>
        <v>56</v>
      </c>
      <c r="R261">
        <f t="shared" ca="1" si="29"/>
        <v>39</v>
      </c>
      <c r="S261">
        <f t="shared" ca="1" si="29"/>
        <v>61</v>
      </c>
      <c r="T261">
        <f t="shared" ca="1" si="29"/>
        <v>32</v>
      </c>
      <c r="U261">
        <f t="shared" ca="1" si="29"/>
        <v>51</v>
      </c>
      <c r="V261">
        <f t="shared" ca="1" si="29"/>
        <v>45</v>
      </c>
      <c r="W261">
        <f t="shared" ca="1" si="31"/>
        <v>0.84684974639761246</v>
      </c>
    </row>
    <row r="262" spans="1:23" x14ac:dyDescent="0.3">
      <c r="A262" t="s">
        <v>631</v>
      </c>
      <c r="B262" t="s">
        <v>632</v>
      </c>
      <c r="C262" s="1" t="s">
        <v>46</v>
      </c>
      <c r="D262" s="1" t="s">
        <v>95</v>
      </c>
      <c r="E262" s="5">
        <f t="shared" ca="1" si="26"/>
        <v>52.588235294117645</v>
      </c>
      <c r="F262">
        <f t="shared" ca="1" si="30"/>
        <v>23</v>
      </c>
      <c r="G262">
        <f t="shared" ca="1" si="29"/>
        <v>48</v>
      </c>
      <c r="H262">
        <f t="shared" ca="1" si="29"/>
        <v>57</v>
      </c>
      <c r="I262">
        <f t="shared" ca="1" si="29"/>
        <v>58</v>
      </c>
      <c r="J262">
        <f t="shared" ca="1" si="29"/>
        <v>52</v>
      </c>
      <c r="K262">
        <f t="shared" ca="1" si="29"/>
        <v>65</v>
      </c>
      <c r="L262">
        <f t="shared" ca="1" si="29"/>
        <v>50</v>
      </c>
      <c r="M262">
        <f t="shared" ca="1" si="29"/>
        <v>49</v>
      </c>
      <c r="N262">
        <f t="shared" ca="1" si="29"/>
        <v>44</v>
      </c>
      <c r="O262">
        <f t="shared" ca="1" si="29"/>
        <v>64</v>
      </c>
      <c r="P262">
        <f t="shared" ca="1" si="29"/>
        <v>52</v>
      </c>
      <c r="Q262">
        <f t="shared" ca="1" si="29"/>
        <v>55</v>
      </c>
      <c r="R262">
        <f t="shared" ca="1" si="29"/>
        <v>61</v>
      </c>
      <c r="S262">
        <f t="shared" ca="1" si="29"/>
        <v>48</v>
      </c>
      <c r="T262">
        <f t="shared" ca="1" si="29"/>
        <v>55</v>
      </c>
      <c r="U262">
        <f t="shared" ca="1" si="29"/>
        <v>44</v>
      </c>
      <c r="V262">
        <f t="shared" ca="1" si="29"/>
        <v>69</v>
      </c>
      <c r="W262">
        <f t="shared" ca="1" si="31"/>
        <v>1.1133576396532807</v>
      </c>
    </row>
    <row r="263" spans="1:23" x14ac:dyDescent="0.3">
      <c r="A263" t="s">
        <v>633</v>
      </c>
      <c r="B263" t="s">
        <v>634</v>
      </c>
      <c r="C263" s="1" t="s">
        <v>19</v>
      </c>
      <c r="D263" s="1" t="s">
        <v>635</v>
      </c>
      <c r="E263" s="5">
        <f t="shared" ca="1" si="26"/>
        <v>42.470588235294116</v>
      </c>
      <c r="F263">
        <f t="shared" ca="1" si="30"/>
        <v>49</v>
      </c>
      <c r="G263">
        <f t="shared" ca="1" si="29"/>
        <v>45</v>
      </c>
      <c r="H263">
        <f t="shared" ca="1" si="29"/>
        <v>38</v>
      </c>
      <c r="I263">
        <f t="shared" ca="1" si="29"/>
        <v>47</v>
      </c>
      <c r="J263">
        <f t="shared" ca="1" si="29"/>
        <v>46</v>
      </c>
      <c r="K263">
        <f t="shared" ca="1" si="29"/>
        <v>46</v>
      </c>
      <c r="L263">
        <f t="shared" ca="1" si="29"/>
        <v>47</v>
      </c>
      <c r="M263">
        <f t="shared" ca="1" si="29"/>
        <v>34</v>
      </c>
      <c r="N263">
        <f t="shared" ca="1" si="29"/>
        <v>29</v>
      </c>
      <c r="O263">
        <f t="shared" ca="1" si="29"/>
        <v>42</v>
      </c>
      <c r="P263">
        <f t="shared" ca="1" si="29"/>
        <v>53</v>
      </c>
      <c r="Q263">
        <f t="shared" ca="1" si="29"/>
        <v>41</v>
      </c>
      <c r="R263">
        <f t="shared" ca="1" si="29"/>
        <v>31</v>
      </c>
      <c r="S263">
        <f t="shared" ca="1" si="29"/>
        <v>45</v>
      </c>
      <c r="T263">
        <f t="shared" ca="1" si="29"/>
        <v>52</v>
      </c>
      <c r="U263">
        <f t="shared" ca="1" si="29"/>
        <v>41</v>
      </c>
      <c r="V263">
        <f t="shared" ca="1" si="29"/>
        <v>36</v>
      </c>
      <c r="W263">
        <f t="shared" ca="1" si="31"/>
        <v>0.9565382685255196</v>
      </c>
    </row>
    <row r="264" spans="1:23" x14ac:dyDescent="0.3">
      <c r="A264" t="s">
        <v>636</v>
      </c>
      <c r="B264" t="s">
        <v>637</v>
      </c>
      <c r="C264" s="1" t="s">
        <v>46</v>
      </c>
      <c r="D264" s="1" t="s">
        <v>56</v>
      </c>
      <c r="E264" s="5">
        <f t="shared" ca="1" si="26"/>
        <v>36.647058823529413</v>
      </c>
      <c r="F264">
        <f t="shared" ca="1" si="30"/>
        <v>30</v>
      </c>
      <c r="G264">
        <f t="shared" ca="1" si="29"/>
        <v>49</v>
      </c>
      <c r="H264">
        <f t="shared" ca="1" si="29"/>
        <v>41</v>
      </c>
      <c r="I264">
        <f t="shared" ca="1" si="29"/>
        <v>30</v>
      </c>
      <c r="J264">
        <f t="shared" ca="1" si="29"/>
        <v>50</v>
      </c>
      <c r="K264">
        <f t="shared" ca="1" si="29"/>
        <v>41</v>
      </c>
      <c r="L264">
        <f t="shared" ca="1" si="29"/>
        <v>33</v>
      </c>
      <c r="M264">
        <f t="shared" ca="1" si="29"/>
        <v>22</v>
      </c>
      <c r="N264">
        <f t="shared" ca="1" si="29"/>
        <v>51</v>
      </c>
      <c r="O264">
        <f t="shared" ca="1" si="29"/>
        <v>39</v>
      </c>
      <c r="P264">
        <f t="shared" ca="1" si="29"/>
        <v>22</v>
      </c>
      <c r="Q264">
        <f t="shared" ca="1" si="29"/>
        <v>38</v>
      </c>
      <c r="R264">
        <f t="shared" ca="1" si="29"/>
        <v>40</v>
      </c>
      <c r="S264">
        <f t="shared" ca="1" si="29"/>
        <v>28</v>
      </c>
      <c r="T264">
        <f t="shared" ca="1" si="29"/>
        <v>41</v>
      </c>
      <c r="U264">
        <f t="shared" ca="1" si="29"/>
        <v>30</v>
      </c>
      <c r="V264">
        <f t="shared" ca="1" si="29"/>
        <v>38</v>
      </c>
      <c r="W264">
        <f t="shared" ca="1" si="31"/>
        <v>0.7655136076144593</v>
      </c>
    </row>
    <row r="265" spans="1:23" x14ac:dyDescent="0.3">
      <c r="A265" t="s">
        <v>638</v>
      </c>
      <c r="B265" t="s">
        <v>639</v>
      </c>
      <c r="C265" s="1" t="s">
        <v>15</v>
      </c>
      <c r="D265" s="1" t="s">
        <v>23</v>
      </c>
      <c r="E265" s="5">
        <f t="shared" ca="1" si="26"/>
        <v>40.823529411764703</v>
      </c>
      <c r="F265">
        <f t="shared" ca="1" si="30"/>
        <v>52</v>
      </c>
      <c r="G265">
        <f t="shared" ca="1" si="29"/>
        <v>53</v>
      </c>
      <c r="H265">
        <f t="shared" ca="1" si="29"/>
        <v>38</v>
      </c>
      <c r="I265">
        <f t="shared" ca="1" si="29"/>
        <v>46</v>
      </c>
      <c r="J265">
        <f t="shared" ca="1" si="29"/>
        <v>43</v>
      </c>
      <c r="K265">
        <f t="shared" ca="1" si="29"/>
        <v>40</v>
      </c>
      <c r="L265">
        <f t="shared" ca="1" si="29"/>
        <v>39</v>
      </c>
      <c r="M265">
        <f t="shared" ca="1" si="29"/>
        <v>49</v>
      </c>
      <c r="N265">
        <f t="shared" ca="1" si="29"/>
        <v>31</v>
      </c>
      <c r="O265">
        <f t="shared" ca="1" si="29"/>
        <v>42</v>
      </c>
      <c r="P265">
        <f t="shared" ca="1" si="29"/>
        <v>37</v>
      </c>
      <c r="Q265">
        <f t="shared" ca="1" si="29"/>
        <v>55</v>
      </c>
      <c r="R265">
        <f t="shared" ca="1" si="29"/>
        <v>20</v>
      </c>
      <c r="S265">
        <f t="shared" ca="1" si="29"/>
        <v>48</v>
      </c>
      <c r="T265">
        <f t="shared" ca="1" si="29"/>
        <v>25</v>
      </c>
      <c r="U265">
        <f t="shared" ca="1" si="29"/>
        <v>38</v>
      </c>
      <c r="V265">
        <f t="shared" ca="1" si="29"/>
        <v>38</v>
      </c>
      <c r="W265">
        <f t="shared" ca="1" si="31"/>
        <v>0.82368789947382859</v>
      </c>
    </row>
    <row r="266" spans="1:23" x14ac:dyDescent="0.3">
      <c r="A266" t="s">
        <v>640</v>
      </c>
      <c r="B266" t="s">
        <v>641</v>
      </c>
      <c r="C266" s="1" t="s">
        <v>6</v>
      </c>
      <c r="D266" s="1" t="s">
        <v>7</v>
      </c>
      <c r="E266" s="5">
        <f t="shared" ca="1" si="26"/>
        <v>61.647058823529413</v>
      </c>
      <c r="F266">
        <f t="shared" ca="1" si="30"/>
        <v>70</v>
      </c>
      <c r="G266">
        <f t="shared" ca="1" si="29"/>
        <v>79</v>
      </c>
      <c r="H266">
        <f t="shared" ca="1" si="29"/>
        <v>69</v>
      </c>
      <c r="I266">
        <f t="shared" ca="1" si="29"/>
        <v>63</v>
      </c>
      <c r="J266">
        <f t="shared" ca="1" si="29"/>
        <v>67</v>
      </c>
      <c r="K266">
        <f t="shared" ca="1" si="29"/>
        <v>66</v>
      </c>
      <c r="L266">
        <f t="shared" ca="1" si="29"/>
        <v>49</v>
      </c>
      <c r="M266">
        <f t="shared" ca="1" si="29"/>
        <v>50</v>
      </c>
      <c r="N266">
        <f t="shared" ca="1" si="29"/>
        <v>59</v>
      </c>
      <c r="O266">
        <f t="shared" ca="1" si="29"/>
        <v>62</v>
      </c>
      <c r="P266">
        <f t="shared" ca="1" si="29"/>
        <v>76</v>
      </c>
      <c r="Q266">
        <f t="shared" ca="1" si="29"/>
        <v>53</v>
      </c>
      <c r="R266">
        <f t="shared" ca="1" si="29"/>
        <v>53</v>
      </c>
      <c r="S266">
        <f t="shared" ca="1" si="29"/>
        <v>49</v>
      </c>
      <c r="T266">
        <f t="shared" ca="1" si="29"/>
        <v>80</v>
      </c>
      <c r="U266">
        <f t="shared" ca="1" si="29"/>
        <v>33</v>
      </c>
      <c r="V266">
        <f t="shared" ca="1" si="29"/>
        <v>70</v>
      </c>
      <c r="W266">
        <f t="shared" ca="1" si="31"/>
        <v>1.2871547690029346</v>
      </c>
    </row>
    <row r="267" spans="1:23" x14ac:dyDescent="0.3">
      <c r="A267" t="s">
        <v>642</v>
      </c>
      <c r="B267" t="s">
        <v>643</v>
      </c>
      <c r="C267" s="1" t="s">
        <v>37</v>
      </c>
      <c r="D267" s="1" t="s">
        <v>38</v>
      </c>
      <c r="E267" s="5">
        <f t="shared" ca="1" si="26"/>
        <v>38.529411764705884</v>
      </c>
      <c r="F267">
        <f t="shared" ca="1" si="30"/>
        <v>30</v>
      </c>
      <c r="G267">
        <f t="shared" ca="1" si="29"/>
        <v>52</v>
      </c>
      <c r="H267">
        <f t="shared" ca="1" si="29"/>
        <v>27</v>
      </c>
      <c r="I267">
        <f t="shared" ca="1" si="29"/>
        <v>38</v>
      </c>
      <c r="J267">
        <f t="shared" ca="1" si="29"/>
        <v>54</v>
      </c>
      <c r="K267">
        <f t="shared" ca="1" si="29"/>
        <v>33</v>
      </c>
      <c r="L267">
        <f t="shared" ca="1" si="29"/>
        <v>52</v>
      </c>
      <c r="M267">
        <f t="shared" ca="1" si="29"/>
        <v>37</v>
      </c>
      <c r="N267">
        <f t="shared" ca="1" si="29"/>
        <v>49</v>
      </c>
      <c r="O267">
        <f t="shared" ca="1" si="29"/>
        <v>35</v>
      </c>
      <c r="P267">
        <f t="shared" ca="1" si="29"/>
        <v>29</v>
      </c>
      <c r="Q267">
        <f t="shared" ca="1" si="29"/>
        <v>34</v>
      </c>
      <c r="R267">
        <f t="shared" ca="1" si="29"/>
        <v>29</v>
      </c>
      <c r="S267">
        <f t="shared" ca="1" si="29"/>
        <v>39</v>
      </c>
      <c r="T267">
        <f t="shared" ca="1" si="29"/>
        <v>43</v>
      </c>
      <c r="U267">
        <f t="shared" ca="1" si="29"/>
        <v>42</v>
      </c>
      <c r="V267">
        <f t="shared" ca="1" si="29"/>
        <v>32</v>
      </c>
      <c r="W267">
        <f t="shared" ca="1" si="31"/>
        <v>0.7956367509662946</v>
      </c>
    </row>
    <row r="268" spans="1:23" x14ac:dyDescent="0.3">
      <c r="A268" t="s">
        <v>644</v>
      </c>
      <c r="B268" t="s">
        <v>645</v>
      </c>
      <c r="C268" s="1" t="s">
        <v>15</v>
      </c>
      <c r="D268" s="1" t="s">
        <v>646</v>
      </c>
      <c r="E268" s="5">
        <f t="shared" ca="1" si="26"/>
        <v>56.705882352941174</v>
      </c>
      <c r="F268">
        <f t="shared" ca="1" si="30"/>
        <v>57</v>
      </c>
      <c r="G268">
        <f t="shared" ca="1" si="29"/>
        <v>34</v>
      </c>
      <c r="H268">
        <f t="shared" ca="1" si="29"/>
        <v>54</v>
      </c>
      <c r="I268">
        <f t="shared" ca="1" si="29"/>
        <v>59</v>
      </c>
      <c r="J268">
        <f t="shared" ca="1" si="29"/>
        <v>63</v>
      </c>
      <c r="K268">
        <f t="shared" ca="1" si="29"/>
        <v>52</v>
      </c>
      <c r="L268">
        <f t="shared" ca="1" si="29"/>
        <v>57</v>
      </c>
      <c r="M268">
        <f t="shared" ca="1" si="29"/>
        <v>59</v>
      </c>
      <c r="N268">
        <f t="shared" ca="1" si="29"/>
        <v>55</v>
      </c>
      <c r="O268">
        <f t="shared" ca="1" si="29"/>
        <v>74</v>
      </c>
      <c r="P268">
        <f t="shared" ca="1" si="29"/>
        <v>62</v>
      </c>
      <c r="Q268">
        <f t="shared" ca="1" si="29"/>
        <v>74</v>
      </c>
      <c r="R268">
        <f t="shared" ca="1" si="29"/>
        <v>64</v>
      </c>
      <c r="S268">
        <f t="shared" ca="1" si="29"/>
        <v>51</v>
      </c>
      <c r="T268">
        <f t="shared" ca="1" si="29"/>
        <v>50</v>
      </c>
      <c r="U268">
        <f t="shared" ca="1" si="29"/>
        <v>47</v>
      </c>
      <c r="V268">
        <f t="shared" ca="1" si="29"/>
        <v>52</v>
      </c>
      <c r="W268">
        <f t="shared" ca="1" si="31"/>
        <v>1.1390306665345025</v>
      </c>
    </row>
    <row r="269" spans="1:23" x14ac:dyDescent="0.3">
      <c r="A269" t="s">
        <v>647</v>
      </c>
      <c r="B269" t="s">
        <v>648</v>
      </c>
      <c r="C269" s="1" t="s">
        <v>6</v>
      </c>
      <c r="D269" s="1" t="s">
        <v>620</v>
      </c>
      <c r="E269" s="5">
        <f t="shared" ca="1" si="26"/>
        <v>56.882352941176471</v>
      </c>
      <c r="F269">
        <f t="shared" ca="1" si="30"/>
        <v>64</v>
      </c>
      <c r="G269">
        <f t="shared" ca="1" si="29"/>
        <v>44</v>
      </c>
      <c r="H269">
        <f t="shared" ca="1" si="29"/>
        <v>59</v>
      </c>
      <c r="I269">
        <f t="shared" ca="1" si="29"/>
        <v>58</v>
      </c>
      <c r="J269">
        <f t="shared" ca="1" si="29"/>
        <v>68</v>
      </c>
      <c r="K269">
        <f t="shared" ca="1" si="29"/>
        <v>64</v>
      </c>
      <c r="L269">
        <f t="shared" ca="1" si="29"/>
        <v>63</v>
      </c>
      <c r="M269">
        <f t="shared" ca="1" si="29"/>
        <v>52</v>
      </c>
      <c r="N269">
        <f t="shared" ca="1" si="29"/>
        <v>51</v>
      </c>
      <c r="O269">
        <f t="shared" ca="1" si="29"/>
        <v>58</v>
      </c>
      <c r="P269">
        <f t="shared" ca="1" si="29"/>
        <v>45</v>
      </c>
      <c r="Q269">
        <f t="shared" ca="1" si="29"/>
        <v>49</v>
      </c>
      <c r="R269">
        <f t="shared" ca="1" si="29"/>
        <v>46</v>
      </c>
      <c r="S269">
        <f t="shared" ca="1" si="29"/>
        <v>60</v>
      </c>
      <c r="T269">
        <f t="shared" ca="1" si="29"/>
        <v>68</v>
      </c>
      <c r="U269">
        <f t="shared" ca="1" si="29"/>
        <v>63</v>
      </c>
      <c r="V269">
        <f t="shared" ca="1" si="29"/>
        <v>55</v>
      </c>
      <c r="W269">
        <f t="shared" ca="1" si="31"/>
        <v>1.0328843561093857</v>
      </c>
    </row>
    <row r="270" spans="1:23" x14ac:dyDescent="0.3">
      <c r="A270" t="s">
        <v>649</v>
      </c>
      <c r="B270" t="s">
        <v>650</v>
      </c>
      <c r="C270" s="1" t="s">
        <v>59</v>
      </c>
      <c r="D270" s="1" t="s">
        <v>110</v>
      </c>
      <c r="E270" s="5">
        <f t="shared" ca="1" si="26"/>
        <v>40.294117647058826</v>
      </c>
      <c r="F270">
        <f t="shared" ca="1" si="30"/>
        <v>48</v>
      </c>
      <c r="G270">
        <f t="shared" ca="1" si="29"/>
        <v>46</v>
      </c>
      <c r="H270">
        <f t="shared" ca="1" si="29"/>
        <v>38</v>
      </c>
      <c r="I270">
        <f t="shared" ca="1" si="29"/>
        <v>50</v>
      </c>
      <c r="J270">
        <f t="shared" ca="1" si="29"/>
        <v>30</v>
      </c>
      <c r="K270">
        <f t="shared" ca="1" si="29"/>
        <v>52</v>
      </c>
      <c r="L270">
        <f t="shared" ca="1" si="29"/>
        <v>40</v>
      </c>
      <c r="M270">
        <f t="shared" ca="1" si="29"/>
        <v>26</v>
      </c>
      <c r="N270">
        <f t="shared" ca="1" si="29"/>
        <v>45</v>
      </c>
      <c r="O270">
        <f t="shared" ca="1" si="29"/>
        <v>43</v>
      </c>
      <c r="P270">
        <f t="shared" ca="1" si="29"/>
        <v>36</v>
      </c>
      <c r="Q270">
        <f t="shared" ca="1" si="29"/>
        <v>37</v>
      </c>
      <c r="R270">
        <f t="shared" ca="1" si="29"/>
        <v>50</v>
      </c>
      <c r="S270">
        <f t="shared" ca="1" si="29"/>
        <v>42</v>
      </c>
      <c r="T270">
        <f t="shared" ca="1" si="29"/>
        <v>44</v>
      </c>
      <c r="U270">
        <f t="shared" ca="1" si="29"/>
        <v>27</v>
      </c>
      <c r="V270">
        <f t="shared" ca="1" si="29"/>
        <v>31</v>
      </c>
      <c r="W270">
        <f t="shared" ca="1" si="31"/>
        <v>0.79784248079282272</v>
      </c>
    </row>
    <row r="271" spans="1:23" x14ac:dyDescent="0.3">
      <c r="A271" t="s">
        <v>651</v>
      </c>
      <c r="B271" t="s">
        <v>652</v>
      </c>
      <c r="C271" s="1" t="s">
        <v>15</v>
      </c>
      <c r="D271" s="1" t="s">
        <v>74</v>
      </c>
      <c r="E271" s="5">
        <f t="shared" ca="1" si="26"/>
        <v>37.941176470588232</v>
      </c>
      <c r="F271">
        <f t="shared" ca="1" si="30"/>
        <v>31</v>
      </c>
      <c r="G271">
        <f t="shared" ca="1" si="29"/>
        <v>49</v>
      </c>
      <c r="H271">
        <f t="shared" ca="1" si="29"/>
        <v>36</v>
      </c>
      <c r="I271">
        <f t="shared" ca="1" si="29"/>
        <v>27</v>
      </c>
      <c r="J271">
        <f t="shared" ca="1" si="29"/>
        <v>39</v>
      </c>
      <c r="K271">
        <f t="shared" ca="1" si="29"/>
        <v>38</v>
      </c>
      <c r="L271">
        <f t="shared" ca="1" si="29"/>
        <v>35</v>
      </c>
      <c r="M271">
        <f t="shared" ca="1" si="29"/>
        <v>49</v>
      </c>
      <c r="N271">
        <f t="shared" ca="1" si="29"/>
        <v>43</v>
      </c>
      <c r="O271">
        <f t="shared" ca="1" si="29"/>
        <v>31</v>
      </c>
      <c r="P271">
        <f t="shared" ca="1" si="29"/>
        <v>45</v>
      </c>
      <c r="Q271">
        <f t="shared" ca="1" si="29"/>
        <v>33</v>
      </c>
      <c r="R271">
        <f t="shared" ca="1" si="29"/>
        <v>41</v>
      </c>
      <c r="S271">
        <f t="shared" ca="1" si="29"/>
        <v>16</v>
      </c>
      <c r="T271">
        <f t="shared" ca="1" si="29"/>
        <v>56</v>
      </c>
      <c r="U271">
        <f t="shared" ca="1" si="29"/>
        <v>29</v>
      </c>
      <c r="V271">
        <f t="shared" ca="1" si="29"/>
        <v>47</v>
      </c>
      <c r="W271">
        <f t="shared" ca="1" si="31"/>
        <v>0.7543187706359159</v>
      </c>
    </row>
    <row r="272" spans="1:23" x14ac:dyDescent="0.3">
      <c r="A272" t="s">
        <v>653</v>
      </c>
      <c r="B272" t="s">
        <v>654</v>
      </c>
      <c r="C272" s="1" t="s">
        <v>2</v>
      </c>
      <c r="D272" s="1" t="s">
        <v>655</v>
      </c>
      <c r="E272" s="5">
        <f t="shared" ca="1" si="26"/>
        <v>50.352941176470587</v>
      </c>
      <c r="F272">
        <f t="shared" ca="1" si="30"/>
        <v>40</v>
      </c>
      <c r="G272">
        <f t="shared" ca="1" si="29"/>
        <v>60</v>
      </c>
      <c r="H272">
        <f t="shared" ca="1" si="29"/>
        <v>43</v>
      </c>
      <c r="I272">
        <f t="shared" ca="1" si="29"/>
        <v>62</v>
      </c>
      <c r="J272">
        <f t="shared" ca="1" si="29"/>
        <v>68</v>
      </c>
      <c r="K272">
        <f t="shared" ca="1" si="29"/>
        <v>50</v>
      </c>
      <c r="L272">
        <f t="shared" ca="1" si="29"/>
        <v>48</v>
      </c>
      <c r="M272">
        <f t="shared" ca="1" si="29"/>
        <v>52</v>
      </c>
      <c r="N272">
        <f t="shared" ca="1" si="29"/>
        <v>68</v>
      </c>
      <c r="O272">
        <f t="shared" ca="1" si="29"/>
        <v>45</v>
      </c>
      <c r="P272">
        <f t="shared" ca="1" si="29"/>
        <v>48</v>
      </c>
      <c r="Q272">
        <f t="shared" ca="1" si="29"/>
        <v>33</v>
      </c>
      <c r="R272">
        <f t="shared" ca="1" si="29"/>
        <v>57</v>
      </c>
      <c r="S272">
        <f t="shared" ca="1" si="29"/>
        <v>30</v>
      </c>
      <c r="T272">
        <f t="shared" ca="1" si="29"/>
        <v>50</v>
      </c>
      <c r="U272">
        <f t="shared" ca="1" si="29"/>
        <v>50</v>
      </c>
      <c r="V272">
        <f t="shared" ca="1" si="29"/>
        <v>52</v>
      </c>
      <c r="W272">
        <f t="shared" ca="1" si="31"/>
        <v>1.0507913948389582</v>
      </c>
    </row>
    <row r="273" spans="1:23" x14ac:dyDescent="0.3">
      <c r="A273" t="s">
        <v>656</v>
      </c>
      <c r="B273" t="s">
        <v>657</v>
      </c>
      <c r="C273" s="1" t="s">
        <v>2</v>
      </c>
      <c r="D273" s="1" t="s">
        <v>658</v>
      </c>
      <c r="E273" s="5">
        <f t="shared" ca="1" si="26"/>
        <v>38.294117647058826</v>
      </c>
      <c r="F273">
        <f t="shared" ca="1" si="30"/>
        <v>37</v>
      </c>
      <c r="G273">
        <f t="shared" ca="1" si="29"/>
        <v>41</v>
      </c>
      <c r="H273">
        <f t="shared" ca="1" si="29"/>
        <v>46</v>
      </c>
      <c r="I273">
        <f t="shared" ca="1" si="29"/>
        <v>48</v>
      </c>
      <c r="J273">
        <f t="shared" ca="1" si="29"/>
        <v>39</v>
      </c>
      <c r="K273">
        <f t="shared" ca="1" si="29"/>
        <v>45</v>
      </c>
      <c r="L273">
        <f t="shared" ca="1" si="29"/>
        <v>30</v>
      </c>
      <c r="M273">
        <f t="shared" ca="1" si="29"/>
        <v>43</v>
      </c>
      <c r="N273">
        <f t="shared" ca="1" si="29"/>
        <v>40</v>
      </c>
      <c r="O273">
        <f t="shared" ca="1" si="29"/>
        <v>37</v>
      </c>
      <c r="P273">
        <f t="shared" ca="1" si="29"/>
        <v>23</v>
      </c>
      <c r="Q273">
        <f t="shared" ca="1" si="29"/>
        <v>52</v>
      </c>
      <c r="R273">
        <f t="shared" ca="1" si="29"/>
        <v>42</v>
      </c>
      <c r="S273">
        <f t="shared" ca="1" si="29"/>
        <v>35</v>
      </c>
      <c r="T273">
        <f t="shared" ca="1" si="29"/>
        <v>43</v>
      </c>
      <c r="U273">
        <f t="shared" ca="1" si="29"/>
        <v>22</v>
      </c>
      <c r="V273">
        <f t="shared" ca="1" si="29"/>
        <v>28</v>
      </c>
      <c r="W273">
        <f t="shared" ca="1" si="31"/>
        <v>0.80237915423310813</v>
      </c>
    </row>
    <row r="274" spans="1:23" x14ac:dyDescent="0.3">
      <c r="A274" t="s">
        <v>659</v>
      </c>
      <c r="B274" t="s">
        <v>660</v>
      </c>
      <c r="C274" s="1" t="s">
        <v>88</v>
      </c>
      <c r="D274" s="1" t="s">
        <v>245</v>
      </c>
      <c r="E274" s="5">
        <f t="shared" ca="1" si="26"/>
        <v>42.823529411764703</v>
      </c>
      <c r="F274">
        <f t="shared" ca="1" si="30"/>
        <v>35</v>
      </c>
      <c r="G274">
        <f t="shared" ca="1" si="29"/>
        <v>53</v>
      </c>
      <c r="H274">
        <f t="shared" ca="1" si="29"/>
        <v>40</v>
      </c>
      <c r="I274">
        <f t="shared" ca="1" si="29"/>
        <v>43</v>
      </c>
      <c r="J274">
        <f t="shared" ca="1" si="29"/>
        <v>48</v>
      </c>
      <c r="K274">
        <f t="shared" ca="1" si="29"/>
        <v>43</v>
      </c>
      <c r="L274">
        <f t="shared" ca="1" si="29"/>
        <v>37</v>
      </c>
      <c r="M274">
        <f t="shared" ca="1" si="29"/>
        <v>33</v>
      </c>
      <c r="N274">
        <f t="shared" ca="1" si="29"/>
        <v>37</v>
      </c>
      <c r="O274">
        <f t="shared" ca="1" si="29"/>
        <v>40</v>
      </c>
      <c r="P274">
        <f t="shared" ca="1" si="29"/>
        <v>41</v>
      </c>
      <c r="Q274">
        <f t="shared" ca="1" si="29"/>
        <v>59</v>
      </c>
      <c r="R274">
        <f t="shared" ca="1" si="29"/>
        <v>42</v>
      </c>
      <c r="S274">
        <f t="shared" ca="1" si="29"/>
        <v>47</v>
      </c>
      <c r="T274">
        <f t="shared" ca="1" si="29"/>
        <v>44</v>
      </c>
      <c r="U274">
        <f t="shared" ref="G274:V290" ca="1" si="32">ROUND(MAX(MIN($W274*_xlfn.NORM.INV(RAND(),50,$E$1),100),0),0)</f>
        <v>31</v>
      </c>
      <c r="V274">
        <f t="shared" ca="1" si="32"/>
        <v>55</v>
      </c>
      <c r="W274">
        <f t="shared" ca="1" si="31"/>
        <v>0.89808868112379303</v>
      </c>
    </row>
    <row r="275" spans="1:23" x14ac:dyDescent="0.3">
      <c r="A275" t="s">
        <v>661</v>
      </c>
      <c r="B275" t="s">
        <v>662</v>
      </c>
      <c r="C275" s="1" t="s">
        <v>6</v>
      </c>
      <c r="D275" s="1" t="s">
        <v>10</v>
      </c>
      <c r="E275" s="5">
        <f t="shared" ca="1" si="26"/>
        <v>43.705882352941174</v>
      </c>
      <c r="F275">
        <f t="shared" ca="1" si="30"/>
        <v>36</v>
      </c>
      <c r="G275">
        <f t="shared" ca="1" si="32"/>
        <v>45</v>
      </c>
      <c r="H275">
        <f t="shared" ca="1" si="32"/>
        <v>33</v>
      </c>
      <c r="I275">
        <f t="shared" ca="1" si="32"/>
        <v>47</v>
      </c>
      <c r="J275">
        <f t="shared" ca="1" si="32"/>
        <v>49</v>
      </c>
      <c r="K275">
        <f t="shared" ca="1" si="32"/>
        <v>41</v>
      </c>
      <c r="L275">
        <f t="shared" ca="1" si="32"/>
        <v>35</v>
      </c>
      <c r="M275">
        <f t="shared" ca="1" si="32"/>
        <v>55</v>
      </c>
      <c r="N275">
        <f t="shared" ca="1" si="32"/>
        <v>35</v>
      </c>
      <c r="O275">
        <f t="shared" ca="1" si="32"/>
        <v>42</v>
      </c>
      <c r="P275">
        <f t="shared" ca="1" si="32"/>
        <v>52</v>
      </c>
      <c r="Q275">
        <f t="shared" ca="1" si="32"/>
        <v>42</v>
      </c>
      <c r="R275">
        <f t="shared" ca="1" si="32"/>
        <v>56</v>
      </c>
      <c r="S275">
        <f t="shared" ca="1" si="32"/>
        <v>51</v>
      </c>
      <c r="T275">
        <f t="shared" ca="1" si="32"/>
        <v>32</v>
      </c>
      <c r="U275">
        <f t="shared" ca="1" si="32"/>
        <v>60</v>
      </c>
      <c r="V275">
        <f t="shared" ca="1" si="32"/>
        <v>32</v>
      </c>
      <c r="W275">
        <f t="shared" ca="1" si="31"/>
        <v>0.8959540182001493</v>
      </c>
    </row>
    <row r="276" spans="1:23" x14ac:dyDescent="0.3">
      <c r="A276" t="s">
        <v>663</v>
      </c>
      <c r="B276" t="s">
        <v>664</v>
      </c>
      <c r="C276" s="1" t="s">
        <v>2</v>
      </c>
      <c r="D276" s="1" t="s">
        <v>69</v>
      </c>
      <c r="E276" s="5">
        <f t="shared" ca="1" si="26"/>
        <v>57.647058823529413</v>
      </c>
      <c r="F276">
        <f t="shared" ca="1" si="30"/>
        <v>66</v>
      </c>
      <c r="G276">
        <f t="shared" ca="1" si="32"/>
        <v>56</v>
      </c>
      <c r="H276">
        <f t="shared" ca="1" si="32"/>
        <v>62</v>
      </c>
      <c r="I276">
        <f t="shared" ca="1" si="32"/>
        <v>55</v>
      </c>
      <c r="J276">
        <f t="shared" ca="1" si="32"/>
        <v>51</v>
      </c>
      <c r="K276">
        <f t="shared" ca="1" si="32"/>
        <v>58</v>
      </c>
      <c r="L276">
        <f t="shared" ca="1" si="32"/>
        <v>37</v>
      </c>
      <c r="M276">
        <f t="shared" ca="1" si="32"/>
        <v>50</v>
      </c>
      <c r="N276">
        <f t="shared" ca="1" si="32"/>
        <v>79</v>
      </c>
      <c r="O276">
        <f t="shared" ca="1" si="32"/>
        <v>69</v>
      </c>
      <c r="P276">
        <f t="shared" ca="1" si="32"/>
        <v>48</v>
      </c>
      <c r="Q276">
        <f t="shared" ca="1" si="32"/>
        <v>58</v>
      </c>
      <c r="R276">
        <f t="shared" ca="1" si="32"/>
        <v>48</v>
      </c>
      <c r="S276">
        <f t="shared" ca="1" si="32"/>
        <v>75</v>
      </c>
      <c r="T276">
        <f t="shared" ca="1" si="32"/>
        <v>69</v>
      </c>
      <c r="U276">
        <f t="shared" ca="1" si="32"/>
        <v>53</v>
      </c>
      <c r="V276">
        <f t="shared" ca="1" si="32"/>
        <v>46</v>
      </c>
      <c r="W276">
        <f t="shared" ca="1" si="31"/>
        <v>1.1322298249264413</v>
      </c>
    </row>
    <row r="277" spans="1:23" x14ac:dyDescent="0.3">
      <c r="A277" t="s">
        <v>665</v>
      </c>
      <c r="B277" t="s">
        <v>666</v>
      </c>
      <c r="C277" s="1" t="s">
        <v>37</v>
      </c>
      <c r="D277" s="1" t="s">
        <v>194</v>
      </c>
      <c r="E277" s="5">
        <f t="shared" ref="E277:E340" ca="1" si="33">AVERAGE(F277:V277)</f>
        <v>36.647058823529413</v>
      </c>
      <c r="F277">
        <f t="shared" ca="1" si="30"/>
        <v>35</v>
      </c>
      <c r="G277">
        <f t="shared" ca="1" si="32"/>
        <v>38</v>
      </c>
      <c r="H277">
        <f t="shared" ca="1" si="32"/>
        <v>35</v>
      </c>
      <c r="I277">
        <f t="shared" ca="1" si="32"/>
        <v>28</v>
      </c>
      <c r="J277">
        <f t="shared" ca="1" si="32"/>
        <v>26</v>
      </c>
      <c r="K277">
        <f t="shared" ca="1" si="32"/>
        <v>35</v>
      </c>
      <c r="L277">
        <f t="shared" ca="1" si="32"/>
        <v>31</v>
      </c>
      <c r="M277">
        <f t="shared" ca="1" si="32"/>
        <v>43</v>
      </c>
      <c r="N277">
        <f t="shared" ca="1" si="32"/>
        <v>44</v>
      </c>
      <c r="O277">
        <f t="shared" ca="1" si="32"/>
        <v>30</v>
      </c>
      <c r="P277">
        <f t="shared" ca="1" si="32"/>
        <v>38</v>
      </c>
      <c r="Q277">
        <f t="shared" ca="1" si="32"/>
        <v>47</v>
      </c>
      <c r="R277">
        <f t="shared" ca="1" si="32"/>
        <v>35</v>
      </c>
      <c r="S277">
        <f t="shared" ca="1" si="32"/>
        <v>39</v>
      </c>
      <c r="T277">
        <f t="shared" ca="1" si="32"/>
        <v>41</v>
      </c>
      <c r="U277">
        <f t="shared" ca="1" si="32"/>
        <v>35</v>
      </c>
      <c r="V277">
        <f t="shared" ca="1" si="32"/>
        <v>43</v>
      </c>
      <c r="W277">
        <f t="shared" ca="1" si="31"/>
        <v>0.70044896966204517</v>
      </c>
    </row>
    <row r="278" spans="1:23" x14ac:dyDescent="0.3">
      <c r="A278" t="s">
        <v>667</v>
      </c>
      <c r="B278" t="s">
        <v>668</v>
      </c>
      <c r="C278" s="1" t="s">
        <v>15</v>
      </c>
      <c r="D278" s="1" t="s">
        <v>163</v>
      </c>
      <c r="E278" s="5">
        <f t="shared" ca="1" si="33"/>
        <v>56.176470588235297</v>
      </c>
      <c r="F278">
        <f t="shared" ca="1" si="30"/>
        <v>68</v>
      </c>
      <c r="G278">
        <f t="shared" ca="1" si="32"/>
        <v>52</v>
      </c>
      <c r="H278">
        <f t="shared" ca="1" si="32"/>
        <v>36</v>
      </c>
      <c r="I278">
        <f t="shared" ca="1" si="32"/>
        <v>51</v>
      </c>
      <c r="J278">
        <f t="shared" ca="1" si="32"/>
        <v>28</v>
      </c>
      <c r="K278">
        <f t="shared" ca="1" si="32"/>
        <v>58</v>
      </c>
      <c r="L278">
        <f t="shared" ca="1" si="32"/>
        <v>67</v>
      </c>
      <c r="M278">
        <f t="shared" ca="1" si="32"/>
        <v>58</v>
      </c>
      <c r="N278">
        <f t="shared" ca="1" si="32"/>
        <v>41</v>
      </c>
      <c r="O278">
        <f t="shared" ca="1" si="32"/>
        <v>64</v>
      </c>
      <c r="P278">
        <f t="shared" ca="1" si="32"/>
        <v>67</v>
      </c>
      <c r="Q278">
        <f t="shared" ca="1" si="32"/>
        <v>63</v>
      </c>
      <c r="R278">
        <f t="shared" ca="1" si="32"/>
        <v>63</v>
      </c>
      <c r="S278">
        <f t="shared" ca="1" si="32"/>
        <v>58</v>
      </c>
      <c r="T278">
        <f t="shared" ca="1" si="32"/>
        <v>68</v>
      </c>
      <c r="U278">
        <f t="shared" ca="1" si="32"/>
        <v>54</v>
      </c>
      <c r="V278">
        <f t="shared" ca="1" si="32"/>
        <v>59</v>
      </c>
      <c r="W278">
        <f t="shared" ca="1" si="31"/>
        <v>1.1514214640891924</v>
      </c>
    </row>
    <row r="279" spans="1:23" x14ac:dyDescent="0.3">
      <c r="A279" t="s">
        <v>669</v>
      </c>
      <c r="B279" t="s">
        <v>670</v>
      </c>
      <c r="C279" s="1" t="s">
        <v>2</v>
      </c>
      <c r="D279" s="1" t="s">
        <v>367</v>
      </c>
      <c r="E279" s="5">
        <f t="shared" ca="1" si="33"/>
        <v>52.294117647058826</v>
      </c>
      <c r="F279">
        <f t="shared" ca="1" si="30"/>
        <v>74</v>
      </c>
      <c r="G279">
        <f t="shared" ca="1" si="32"/>
        <v>53</v>
      </c>
      <c r="H279">
        <f t="shared" ca="1" si="32"/>
        <v>45</v>
      </c>
      <c r="I279">
        <f t="shared" ca="1" si="32"/>
        <v>54</v>
      </c>
      <c r="J279">
        <f t="shared" ca="1" si="32"/>
        <v>50</v>
      </c>
      <c r="K279">
        <f t="shared" ca="1" si="32"/>
        <v>56</v>
      </c>
      <c r="L279">
        <f t="shared" ca="1" si="32"/>
        <v>46</v>
      </c>
      <c r="M279">
        <f t="shared" ca="1" si="32"/>
        <v>55</v>
      </c>
      <c r="N279">
        <f t="shared" ca="1" si="32"/>
        <v>53</v>
      </c>
      <c r="O279">
        <f t="shared" ca="1" si="32"/>
        <v>51</v>
      </c>
      <c r="P279">
        <f t="shared" ca="1" si="32"/>
        <v>56</v>
      </c>
      <c r="Q279">
        <f t="shared" ca="1" si="32"/>
        <v>46</v>
      </c>
      <c r="R279">
        <f t="shared" ca="1" si="32"/>
        <v>45</v>
      </c>
      <c r="S279">
        <f t="shared" ca="1" si="32"/>
        <v>46</v>
      </c>
      <c r="T279">
        <f t="shared" ca="1" si="32"/>
        <v>57</v>
      </c>
      <c r="U279">
        <f t="shared" ca="1" si="32"/>
        <v>61</v>
      </c>
      <c r="V279">
        <f t="shared" ca="1" si="32"/>
        <v>41</v>
      </c>
      <c r="W279">
        <f t="shared" ca="1" si="31"/>
        <v>1.0129935673670365</v>
      </c>
    </row>
    <row r="280" spans="1:23" x14ac:dyDescent="0.3">
      <c r="A280" t="s">
        <v>671</v>
      </c>
      <c r="B280" t="s">
        <v>672</v>
      </c>
      <c r="C280" s="1" t="s">
        <v>88</v>
      </c>
      <c r="D280" s="1" t="s">
        <v>245</v>
      </c>
      <c r="E280" s="5">
        <f t="shared" ca="1" si="33"/>
        <v>59.588235294117645</v>
      </c>
      <c r="F280">
        <f t="shared" ca="1" si="30"/>
        <v>73</v>
      </c>
      <c r="G280">
        <f t="shared" ca="1" si="32"/>
        <v>59</v>
      </c>
      <c r="H280">
        <f t="shared" ca="1" si="32"/>
        <v>58</v>
      </c>
      <c r="I280">
        <f t="shared" ca="1" si="32"/>
        <v>64</v>
      </c>
      <c r="J280">
        <f t="shared" ca="1" si="32"/>
        <v>54</v>
      </c>
      <c r="K280">
        <f t="shared" ca="1" si="32"/>
        <v>58</v>
      </c>
      <c r="L280">
        <f t="shared" ca="1" si="32"/>
        <v>38</v>
      </c>
      <c r="M280">
        <f t="shared" ca="1" si="32"/>
        <v>78</v>
      </c>
      <c r="N280">
        <f t="shared" ca="1" si="32"/>
        <v>60</v>
      </c>
      <c r="O280">
        <f t="shared" ca="1" si="32"/>
        <v>76</v>
      </c>
      <c r="P280">
        <f t="shared" ca="1" si="32"/>
        <v>64</v>
      </c>
      <c r="Q280">
        <f t="shared" ca="1" si="32"/>
        <v>66</v>
      </c>
      <c r="R280">
        <f t="shared" ca="1" si="32"/>
        <v>52</v>
      </c>
      <c r="S280">
        <f t="shared" ca="1" si="32"/>
        <v>61</v>
      </c>
      <c r="T280">
        <f t="shared" ca="1" si="32"/>
        <v>53</v>
      </c>
      <c r="U280">
        <f t="shared" ca="1" si="32"/>
        <v>66</v>
      </c>
      <c r="V280">
        <f t="shared" ca="1" si="32"/>
        <v>33</v>
      </c>
      <c r="W280">
        <f t="shared" ca="1" si="31"/>
        <v>1.1162217795460248</v>
      </c>
    </row>
    <row r="281" spans="1:23" x14ac:dyDescent="0.3">
      <c r="A281" t="s">
        <v>673</v>
      </c>
      <c r="B281" t="s">
        <v>674</v>
      </c>
      <c r="C281" s="1" t="s">
        <v>37</v>
      </c>
      <c r="D281" s="1" t="s">
        <v>201</v>
      </c>
      <c r="E281" s="5">
        <f t="shared" ca="1" si="33"/>
        <v>44.941176470588232</v>
      </c>
      <c r="F281">
        <f t="shared" ca="1" si="30"/>
        <v>56</v>
      </c>
      <c r="G281">
        <f t="shared" ca="1" si="32"/>
        <v>42</v>
      </c>
      <c r="H281">
        <f t="shared" ca="1" si="32"/>
        <v>56</v>
      </c>
      <c r="I281">
        <f t="shared" ca="1" si="32"/>
        <v>39</v>
      </c>
      <c r="J281">
        <f t="shared" ca="1" si="32"/>
        <v>39</v>
      </c>
      <c r="K281">
        <f t="shared" ca="1" si="32"/>
        <v>46</v>
      </c>
      <c r="L281">
        <f t="shared" ca="1" si="32"/>
        <v>27</v>
      </c>
      <c r="M281">
        <f t="shared" ca="1" si="32"/>
        <v>60</v>
      </c>
      <c r="N281">
        <f t="shared" ca="1" si="32"/>
        <v>60</v>
      </c>
      <c r="O281">
        <f t="shared" ca="1" si="32"/>
        <v>20</v>
      </c>
      <c r="P281">
        <f t="shared" ca="1" si="32"/>
        <v>39</v>
      </c>
      <c r="Q281">
        <f t="shared" ca="1" si="32"/>
        <v>58</v>
      </c>
      <c r="R281">
        <f t="shared" ca="1" si="32"/>
        <v>50</v>
      </c>
      <c r="S281">
        <f t="shared" ca="1" si="32"/>
        <v>39</v>
      </c>
      <c r="T281">
        <f t="shared" ca="1" si="32"/>
        <v>41</v>
      </c>
      <c r="U281">
        <f t="shared" ca="1" si="32"/>
        <v>45</v>
      </c>
      <c r="V281">
        <f t="shared" ca="1" si="32"/>
        <v>47</v>
      </c>
      <c r="W281">
        <f t="shared" ca="1" si="31"/>
        <v>0.97374905232715669</v>
      </c>
    </row>
    <row r="282" spans="1:23" x14ac:dyDescent="0.3">
      <c r="A282" t="s">
        <v>675</v>
      </c>
      <c r="B282" t="s">
        <v>676</v>
      </c>
      <c r="C282" s="1" t="s">
        <v>15</v>
      </c>
      <c r="D282" s="1" t="s">
        <v>504</v>
      </c>
      <c r="E282" s="5">
        <f t="shared" ca="1" si="33"/>
        <v>51.647058823529413</v>
      </c>
      <c r="F282">
        <f t="shared" ca="1" si="30"/>
        <v>46</v>
      </c>
      <c r="G282">
        <f t="shared" ca="1" si="32"/>
        <v>55</v>
      </c>
      <c r="H282">
        <f t="shared" ca="1" si="32"/>
        <v>28</v>
      </c>
      <c r="I282">
        <f t="shared" ca="1" si="32"/>
        <v>51</v>
      </c>
      <c r="J282">
        <f t="shared" ca="1" si="32"/>
        <v>57</v>
      </c>
      <c r="K282">
        <f t="shared" ca="1" si="32"/>
        <v>40</v>
      </c>
      <c r="L282">
        <f t="shared" ca="1" si="32"/>
        <v>50</v>
      </c>
      <c r="M282">
        <f t="shared" ca="1" si="32"/>
        <v>55</v>
      </c>
      <c r="N282">
        <f t="shared" ca="1" si="32"/>
        <v>47</v>
      </c>
      <c r="O282">
        <f t="shared" ca="1" si="32"/>
        <v>55</v>
      </c>
      <c r="P282">
        <f t="shared" ca="1" si="32"/>
        <v>60</v>
      </c>
      <c r="Q282">
        <f t="shared" ca="1" si="32"/>
        <v>65</v>
      </c>
      <c r="R282">
        <f t="shared" ca="1" si="32"/>
        <v>64</v>
      </c>
      <c r="S282">
        <f t="shared" ca="1" si="32"/>
        <v>48</v>
      </c>
      <c r="T282">
        <f t="shared" ca="1" si="32"/>
        <v>68</v>
      </c>
      <c r="U282">
        <f t="shared" ca="1" si="32"/>
        <v>43</v>
      </c>
      <c r="V282">
        <f t="shared" ca="1" si="32"/>
        <v>46</v>
      </c>
      <c r="W282">
        <f t="shared" ca="1" si="31"/>
        <v>1.0729760252734155</v>
      </c>
    </row>
    <row r="283" spans="1:23" x14ac:dyDescent="0.3">
      <c r="A283" t="s">
        <v>677</v>
      </c>
      <c r="B283" t="s">
        <v>678</v>
      </c>
      <c r="C283" s="1" t="s">
        <v>88</v>
      </c>
      <c r="D283" s="1" t="s">
        <v>304</v>
      </c>
      <c r="E283" s="5">
        <f t="shared" ca="1" si="33"/>
        <v>36.176470588235297</v>
      </c>
      <c r="F283">
        <f t="shared" ca="1" si="30"/>
        <v>36</v>
      </c>
      <c r="G283">
        <f t="shared" ca="1" si="32"/>
        <v>26</v>
      </c>
      <c r="H283">
        <f t="shared" ca="1" si="32"/>
        <v>23</v>
      </c>
      <c r="I283">
        <f t="shared" ca="1" si="32"/>
        <v>27</v>
      </c>
      <c r="J283">
        <f t="shared" ca="1" si="32"/>
        <v>33</v>
      </c>
      <c r="K283">
        <f t="shared" ca="1" si="32"/>
        <v>47</v>
      </c>
      <c r="L283">
        <f t="shared" ca="1" si="32"/>
        <v>40</v>
      </c>
      <c r="M283">
        <f t="shared" ca="1" si="32"/>
        <v>36</v>
      </c>
      <c r="N283">
        <f t="shared" ca="1" si="32"/>
        <v>35</v>
      </c>
      <c r="O283">
        <f t="shared" ca="1" si="32"/>
        <v>36</v>
      </c>
      <c r="P283">
        <f t="shared" ca="1" si="32"/>
        <v>37</v>
      </c>
      <c r="Q283">
        <f t="shared" ca="1" si="32"/>
        <v>38</v>
      </c>
      <c r="R283">
        <f t="shared" ca="1" si="32"/>
        <v>25</v>
      </c>
      <c r="S283">
        <f t="shared" ca="1" si="32"/>
        <v>42</v>
      </c>
      <c r="T283">
        <f t="shared" ca="1" si="32"/>
        <v>54</v>
      </c>
      <c r="U283">
        <f t="shared" ca="1" si="32"/>
        <v>36</v>
      </c>
      <c r="V283">
        <f t="shared" ca="1" si="32"/>
        <v>44</v>
      </c>
      <c r="W283">
        <f t="shared" ca="1" si="31"/>
        <v>0.77514458453995749</v>
      </c>
    </row>
    <row r="284" spans="1:23" x14ac:dyDescent="0.3">
      <c r="A284" t="s">
        <v>679</v>
      </c>
      <c r="B284" t="s">
        <v>680</v>
      </c>
      <c r="C284" s="1" t="s">
        <v>59</v>
      </c>
      <c r="D284" s="1" t="s">
        <v>487</v>
      </c>
      <c r="E284" s="5">
        <f t="shared" ca="1" si="33"/>
        <v>65.411764705882348</v>
      </c>
      <c r="F284">
        <f t="shared" ca="1" si="30"/>
        <v>46</v>
      </c>
      <c r="G284">
        <f t="shared" ca="1" si="32"/>
        <v>77</v>
      </c>
      <c r="H284">
        <f t="shared" ca="1" si="32"/>
        <v>87</v>
      </c>
      <c r="I284">
        <f t="shared" ca="1" si="32"/>
        <v>80</v>
      </c>
      <c r="J284">
        <f t="shared" ca="1" si="32"/>
        <v>65</v>
      </c>
      <c r="K284">
        <f t="shared" ca="1" si="32"/>
        <v>70</v>
      </c>
      <c r="L284">
        <f t="shared" ca="1" si="32"/>
        <v>96</v>
      </c>
      <c r="M284">
        <f t="shared" ca="1" si="32"/>
        <v>58</v>
      </c>
      <c r="N284">
        <f t="shared" ca="1" si="32"/>
        <v>71</v>
      </c>
      <c r="O284">
        <f t="shared" ca="1" si="32"/>
        <v>72</v>
      </c>
      <c r="P284">
        <f t="shared" ca="1" si="32"/>
        <v>32</v>
      </c>
      <c r="Q284">
        <f t="shared" ca="1" si="32"/>
        <v>47</v>
      </c>
      <c r="R284">
        <f t="shared" ca="1" si="32"/>
        <v>53</v>
      </c>
      <c r="S284">
        <f t="shared" ca="1" si="32"/>
        <v>80</v>
      </c>
      <c r="T284">
        <f t="shared" ca="1" si="32"/>
        <v>50</v>
      </c>
      <c r="U284">
        <f t="shared" ca="1" si="32"/>
        <v>65</v>
      </c>
      <c r="V284">
        <f t="shared" ca="1" si="32"/>
        <v>63</v>
      </c>
      <c r="W284">
        <f t="shared" ca="1" si="31"/>
        <v>1.2789396745756005</v>
      </c>
    </row>
    <row r="285" spans="1:23" x14ac:dyDescent="0.3">
      <c r="A285" t="s">
        <v>681</v>
      </c>
      <c r="B285" t="s">
        <v>682</v>
      </c>
      <c r="C285" s="1" t="s">
        <v>141</v>
      </c>
      <c r="D285" s="1" t="s">
        <v>683</v>
      </c>
      <c r="E285" s="5">
        <f t="shared" ca="1" si="33"/>
        <v>42.176470588235297</v>
      </c>
      <c r="F285">
        <f t="shared" ca="1" si="30"/>
        <v>26</v>
      </c>
      <c r="G285">
        <f t="shared" ca="1" si="32"/>
        <v>46</v>
      </c>
      <c r="H285">
        <f t="shared" ca="1" si="32"/>
        <v>34</v>
      </c>
      <c r="I285">
        <f t="shared" ca="1" si="32"/>
        <v>47</v>
      </c>
      <c r="J285">
        <f t="shared" ca="1" si="32"/>
        <v>53</v>
      </c>
      <c r="K285">
        <f t="shared" ca="1" si="32"/>
        <v>45</v>
      </c>
      <c r="L285">
        <f t="shared" ca="1" si="32"/>
        <v>53</v>
      </c>
      <c r="M285">
        <f t="shared" ca="1" si="32"/>
        <v>40</v>
      </c>
      <c r="N285">
        <f t="shared" ca="1" si="32"/>
        <v>52</v>
      </c>
      <c r="O285">
        <f t="shared" ca="1" si="32"/>
        <v>33</v>
      </c>
      <c r="P285">
        <f t="shared" ca="1" si="32"/>
        <v>25</v>
      </c>
      <c r="Q285">
        <f t="shared" ca="1" si="32"/>
        <v>42</v>
      </c>
      <c r="R285">
        <f t="shared" ca="1" si="32"/>
        <v>35</v>
      </c>
      <c r="S285">
        <f t="shared" ca="1" si="32"/>
        <v>68</v>
      </c>
      <c r="T285">
        <f t="shared" ca="1" si="32"/>
        <v>38</v>
      </c>
      <c r="U285">
        <f t="shared" ca="1" si="32"/>
        <v>38</v>
      </c>
      <c r="V285">
        <f t="shared" ca="1" si="32"/>
        <v>42</v>
      </c>
      <c r="W285">
        <f t="shared" ca="1" si="31"/>
        <v>0.84386297535692312</v>
      </c>
    </row>
    <row r="286" spans="1:23" x14ac:dyDescent="0.3">
      <c r="A286" t="s">
        <v>684</v>
      </c>
      <c r="B286" t="s">
        <v>685</v>
      </c>
      <c r="C286" s="1" t="s">
        <v>15</v>
      </c>
      <c r="D286" s="1" t="s">
        <v>151</v>
      </c>
      <c r="E286" s="5">
        <f t="shared" ca="1" si="33"/>
        <v>39.235294117647058</v>
      </c>
      <c r="F286">
        <f t="shared" ca="1" si="30"/>
        <v>34</v>
      </c>
      <c r="G286">
        <f t="shared" ca="1" si="32"/>
        <v>50</v>
      </c>
      <c r="H286">
        <f t="shared" ca="1" si="32"/>
        <v>57</v>
      </c>
      <c r="I286">
        <f t="shared" ca="1" si="32"/>
        <v>46</v>
      </c>
      <c r="J286">
        <f t="shared" ca="1" si="32"/>
        <v>47</v>
      </c>
      <c r="K286">
        <f t="shared" ca="1" si="32"/>
        <v>36</v>
      </c>
      <c r="L286">
        <f t="shared" ca="1" si="32"/>
        <v>43</v>
      </c>
      <c r="M286">
        <f t="shared" ca="1" si="32"/>
        <v>28</v>
      </c>
      <c r="N286">
        <f t="shared" ca="1" si="32"/>
        <v>34</v>
      </c>
      <c r="O286">
        <f t="shared" ca="1" si="32"/>
        <v>28</v>
      </c>
      <c r="P286">
        <f t="shared" ca="1" si="32"/>
        <v>38</v>
      </c>
      <c r="Q286">
        <f t="shared" ca="1" si="32"/>
        <v>39</v>
      </c>
      <c r="R286">
        <f t="shared" ca="1" si="32"/>
        <v>44</v>
      </c>
      <c r="S286">
        <f t="shared" ca="1" si="32"/>
        <v>38</v>
      </c>
      <c r="T286">
        <f t="shared" ca="1" si="32"/>
        <v>33</v>
      </c>
      <c r="U286">
        <f t="shared" ca="1" si="32"/>
        <v>34</v>
      </c>
      <c r="V286">
        <f t="shared" ca="1" si="32"/>
        <v>38</v>
      </c>
      <c r="W286">
        <f t="shared" ca="1" si="31"/>
        <v>0.79374232412345547</v>
      </c>
    </row>
    <row r="287" spans="1:23" x14ac:dyDescent="0.3">
      <c r="A287" t="s">
        <v>686</v>
      </c>
      <c r="B287" t="s">
        <v>687</v>
      </c>
      <c r="C287" s="1" t="s">
        <v>29</v>
      </c>
      <c r="D287" s="1" t="s">
        <v>407</v>
      </c>
      <c r="E287" s="5">
        <f t="shared" ca="1" si="33"/>
        <v>38.176470588235297</v>
      </c>
      <c r="F287">
        <f t="shared" ca="1" si="30"/>
        <v>26</v>
      </c>
      <c r="G287">
        <f t="shared" ca="1" si="32"/>
        <v>37</v>
      </c>
      <c r="H287">
        <f t="shared" ca="1" si="32"/>
        <v>57</v>
      </c>
      <c r="I287">
        <f t="shared" ca="1" si="32"/>
        <v>38</v>
      </c>
      <c r="J287">
        <f t="shared" ca="1" si="32"/>
        <v>50</v>
      </c>
      <c r="K287">
        <f t="shared" ca="1" si="32"/>
        <v>42</v>
      </c>
      <c r="L287">
        <f t="shared" ca="1" si="32"/>
        <v>39</v>
      </c>
      <c r="M287">
        <f t="shared" ca="1" si="32"/>
        <v>28</v>
      </c>
      <c r="N287">
        <f t="shared" ca="1" si="32"/>
        <v>44</v>
      </c>
      <c r="O287">
        <f t="shared" ca="1" si="32"/>
        <v>38</v>
      </c>
      <c r="P287">
        <f t="shared" ca="1" si="32"/>
        <v>39</v>
      </c>
      <c r="Q287">
        <f t="shared" ca="1" si="32"/>
        <v>46</v>
      </c>
      <c r="R287">
        <f t="shared" ca="1" si="32"/>
        <v>34</v>
      </c>
      <c r="S287">
        <f t="shared" ca="1" si="32"/>
        <v>36</v>
      </c>
      <c r="T287">
        <f t="shared" ca="1" si="32"/>
        <v>35</v>
      </c>
      <c r="U287">
        <f t="shared" ca="1" si="32"/>
        <v>31</v>
      </c>
      <c r="V287">
        <f t="shared" ca="1" si="32"/>
        <v>29</v>
      </c>
      <c r="W287">
        <f t="shared" ca="1" si="31"/>
        <v>0.79335572220316708</v>
      </c>
    </row>
    <row r="288" spans="1:23" x14ac:dyDescent="0.3">
      <c r="A288" t="s">
        <v>688</v>
      </c>
      <c r="B288" t="s">
        <v>689</v>
      </c>
      <c r="C288" s="1" t="s">
        <v>88</v>
      </c>
      <c r="D288" s="1" t="s">
        <v>245</v>
      </c>
      <c r="E288" s="5">
        <f t="shared" ca="1" si="33"/>
        <v>61.294117647058826</v>
      </c>
      <c r="F288">
        <f t="shared" ca="1" si="30"/>
        <v>53</v>
      </c>
      <c r="G288">
        <f t="shared" ca="1" si="32"/>
        <v>53</v>
      </c>
      <c r="H288">
        <f t="shared" ca="1" si="32"/>
        <v>68</v>
      </c>
      <c r="I288">
        <f t="shared" ca="1" si="32"/>
        <v>57</v>
      </c>
      <c r="J288">
        <f t="shared" ca="1" si="32"/>
        <v>50</v>
      </c>
      <c r="K288">
        <f t="shared" ca="1" si="32"/>
        <v>52</v>
      </c>
      <c r="L288">
        <f t="shared" ca="1" si="32"/>
        <v>57</v>
      </c>
      <c r="M288">
        <f t="shared" ca="1" si="32"/>
        <v>71</v>
      </c>
      <c r="N288">
        <f t="shared" ca="1" si="32"/>
        <v>82</v>
      </c>
      <c r="O288">
        <f t="shared" ca="1" si="32"/>
        <v>65</v>
      </c>
      <c r="P288">
        <f t="shared" ca="1" si="32"/>
        <v>63</v>
      </c>
      <c r="Q288">
        <f t="shared" ca="1" si="32"/>
        <v>82</v>
      </c>
      <c r="R288">
        <f t="shared" ca="1" si="32"/>
        <v>54</v>
      </c>
      <c r="S288">
        <f t="shared" ca="1" si="32"/>
        <v>59</v>
      </c>
      <c r="T288">
        <f t="shared" ca="1" si="32"/>
        <v>50</v>
      </c>
      <c r="U288">
        <f t="shared" ca="1" si="32"/>
        <v>65</v>
      </c>
      <c r="V288">
        <f t="shared" ca="1" si="32"/>
        <v>61</v>
      </c>
      <c r="W288">
        <f t="shared" ca="1" si="31"/>
        <v>1.1576407072680301</v>
      </c>
    </row>
    <row r="289" spans="1:23" x14ac:dyDescent="0.3">
      <c r="A289" t="s">
        <v>690</v>
      </c>
      <c r="B289" t="s">
        <v>691</v>
      </c>
      <c r="C289" s="1" t="s">
        <v>88</v>
      </c>
      <c r="D289" s="1" t="s">
        <v>692</v>
      </c>
      <c r="E289" s="5">
        <f t="shared" ca="1" si="33"/>
        <v>63.176470588235297</v>
      </c>
      <c r="F289">
        <f t="shared" ca="1" si="30"/>
        <v>67</v>
      </c>
      <c r="G289">
        <f t="shared" ca="1" si="32"/>
        <v>58</v>
      </c>
      <c r="H289">
        <f t="shared" ca="1" si="32"/>
        <v>86</v>
      </c>
      <c r="I289">
        <f t="shared" ca="1" si="32"/>
        <v>67</v>
      </c>
      <c r="J289">
        <f t="shared" ca="1" si="32"/>
        <v>48</v>
      </c>
      <c r="K289">
        <f t="shared" ca="1" si="32"/>
        <v>63</v>
      </c>
      <c r="L289">
        <f t="shared" ca="1" si="32"/>
        <v>69</v>
      </c>
      <c r="M289">
        <f t="shared" ca="1" si="32"/>
        <v>71</v>
      </c>
      <c r="N289">
        <f t="shared" ca="1" si="32"/>
        <v>53</v>
      </c>
      <c r="O289">
        <f t="shared" ca="1" si="32"/>
        <v>50</v>
      </c>
      <c r="P289">
        <f t="shared" ca="1" si="32"/>
        <v>61</v>
      </c>
      <c r="Q289">
        <f t="shared" ca="1" si="32"/>
        <v>61</v>
      </c>
      <c r="R289">
        <f t="shared" ca="1" si="32"/>
        <v>62</v>
      </c>
      <c r="S289">
        <f t="shared" ca="1" si="32"/>
        <v>67</v>
      </c>
      <c r="T289">
        <f t="shared" ca="1" si="32"/>
        <v>82</v>
      </c>
      <c r="U289">
        <f t="shared" ca="1" si="32"/>
        <v>49</v>
      </c>
      <c r="V289">
        <f t="shared" ca="1" si="32"/>
        <v>60</v>
      </c>
      <c r="W289">
        <f t="shared" ca="1" si="31"/>
        <v>1.2168779671063472</v>
      </c>
    </row>
    <row r="290" spans="1:23" x14ac:dyDescent="0.3">
      <c r="A290" t="s">
        <v>693</v>
      </c>
      <c r="B290" t="s">
        <v>694</v>
      </c>
      <c r="C290" s="1" t="s">
        <v>29</v>
      </c>
      <c r="D290" s="1" t="s">
        <v>531</v>
      </c>
      <c r="E290" s="5">
        <f t="shared" ca="1" si="33"/>
        <v>52.705882352941174</v>
      </c>
      <c r="F290">
        <f t="shared" ca="1" si="30"/>
        <v>42</v>
      </c>
      <c r="G290">
        <f t="shared" ca="1" si="32"/>
        <v>36</v>
      </c>
      <c r="H290">
        <f t="shared" ca="1" si="32"/>
        <v>44</v>
      </c>
      <c r="I290">
        <f t="shared" ca="1" si="32"/>
        <v>57</v>
      </c>
      <c r="J290">
        <f t="shared" ca="1" si="32"/>
        <v>67</v>
      </c>
      <c r="K290">
        <f t="shared" ca="1" si="32"/>
        <v>55</v>
      </c>
      <c r="L290">
        <f t="shared" ca="1" si="32"/>
        <v>50</v>
      </c>
      <c r="M290">
        <f t="shared" ca="1" si="32"/>
        <v>57</v>
      </c>
      <c r="N290">
        <f t="shared" ca="1" si="32"/>
        <v>69</v>
      </c>
      <c r="O290">
        <f t="shared" ca="1" si="32"/>
        <v>62</v>
      </c>
      <c r="P290">
        <f t="shared" ca="1" si="32"/>
        <v>51</v>
      </c>
      <c r="Q290">
        <f t="shared" ca="1" si="32"/>
        <v>64</v>
      </c>
      <c r="R290">
        <f t="shared" ca="1" si="32"/>
        <v>59</v>
      </c>
      <c r="S290">
        <f t="shared" ca="1" si="32"/>
        <v>46</v>
      </c>
      <c r="T290">
        <f t="shared" ref="G290:V306" ca="1" si="34">ROUND(MAX(MIN($W290*_xlfn.NORM.INV(RAND(),50,$E$1),100),0),0)</f>
        <v>47</v>
      </c>
      <c r="U290">
        <f t="shared" ca="1" si="34"/>
        <v>44</v>
      </c>
      <c r="V290">
        <f t="shared" ca="1" si="34"/>
        <v>46</v>
      </c>
      <c r="W290">
        <f t="shared" ca="1" si="31"/>
        <v>1.0369537062658385</v>
      </c>
    </row>
    <row r="291" spans="1:23" x14ac:dyDescent="0.3">
      <c r="A291" t="s">
        <v>695</v>
      </c>
      <c r="B291" t="s">
        <v>696</v>
      </c>
      <c r="C291" s="1" t="s">
        <v>2</v>
      </c>
      <c r="D291" s="1" t="s">
        <v>160</v>
      </c>
      <c r="E291" s="5">
        <f t="shared" ca="1" si="33"/>
        <v>47.588235294117645</v>
      </c>
      <c r="F291">
        <f t="shared" ca="1" si="30"/>
        <v>54</v>
      </c>
      <c r="G291">
        <f t="shared" ca="1" si="34"/>
        <v>45</v>
      </c>
      <c r="H291">
        <f t="shared" ca="1" si="34"/>
        <v>50</v>
      </c>
      <c r="I291">
        <f t="shared" ca="1" si="34"/>
        <v>53</v>
      </c>
      <c r="J291">
        <f t="shared" ca="1" si="34"/>
        <v>52</v>
      </c>
      <c r="K291">
        <f t="shared" ca="1" si="34"/>
        <v>51</v>
      </c>
      <c r="L291">
        <f t="shared" ca="1" si="34"/>
        <v>48</v>
      </c>
      <c r="M291">
        <f t="shared" ca="1" si="34"/>
        <v>49</v>
      </c>
      <c r="N291">
        <f t="shared" ca="1" si="34"/>
        <v>44</v>
      </c>
      <c r="O291">
        <f t="shared" ca="1" si="34"/>
        <v>47</v>
      </c>
      <c r="P291">
        <f t="shared" ca="1" si="34"/>
        <v>50</v>
      </c>
      <c r="Q291">
        <f t="shared" ca="1" si="34"/>
        <v>43</v>
      </c>
      <c r="R291">
        <f t="shared" ca="1" si="34"/>
        <v>52</v>
      </c>
      <c r="S291">
        <f t="shared" ca="1" si="34"/>
        <v>41</v>
      </c>
      <c r="T291">
        <f t="shared" ca="1" si="34"/>
        <v>48</v>
      </c>
      <c r="U291">
        <f t="shared" ca="1" si="34"/>
        <v>35</v>
      </c>
      <c r="V291">
        <f t="shared" ca="1" si="34"/>
        <v>47</v>
      </c>
      <c r="W291">
        <f t="shared" ca="1" si="31"/>
        <v>0.90838410885293253</v>
      </c>
    </row>
    <row r="292" spans="1:23" x14ac:dyDescent="0.3">
      <c r="A292" t="s">
        <v>697</v>
      </c>
      <c r="B292" t="s">
        <v>698</v>
      </c>
      <c r="C292" s="1" t="s">
        <v>6</v>
      </c>
      <c r="D292" s="1" t="s">
        <v>373</v>
      </c>
      <c r="E292" s="5">
        <f t="shared" ca="1" si="33"/>
        <v>47.176470588235297</v>
      </c>
      <c r="F292">
        <f t="shared" ca="1" si="30"/>
        <v>36</v>
      </c>
      <c r="G292">
        <f t="shared" ca="1" si="34"/>
        <v>54</v>
      </c>
      <c r="H292">
        <f t="shared" ca="1" si="34"/>
        <v>58</v>
      </c>
      <c r="I292">
        <f t="shared" ca="1" si="34"/>
        <v>35</v>
      </c>
      <c r="J292">
        <f t="shared" ca="1" si="34"/>
        <v>48</v>
      </c>
      <c r="K292">
        <f t="shared" ca="1" si="34"/>
        <v>48</v>
      </c>
      <c r="L292">
        <f t="shared" ca="1" si="34"/>
        <v>47</v>
      </c>
      <c r="M292">
        <f t="shared" ca="1" si="34"/>
        <v>48</v>
      </c>
      <c r="N292">
        <f t="shared" ca="1" si="34"/>
        <v>42</v>
      </c>
      <c r="O292">
        <f t="shared" ca="1" si="34"/>
        <v>45</v>
      </c>
      <c r="P292">
        <f t="shared" ca="1" si="34"/>
        <v>48</v>
      </c>
      <c r="Q292">
        <f t="shared" ca="1" si="34"/>
        <v>36</v>
      </c>
      <c r="R292">
        <f t="shared" ca="1" si="34"/>
        <v>47</v>
      </c>
      <c r="S292">
        <f t="shared" ca="1" si="34"/>
        <v>61</v>
      </c>
      <c r="T292">
        <f t="shared" ca="1" si="34"/>
        <v>46</v>
      </c>
      <c r="U292">
        <f t="shared" ca="1" si="34"/>
        <v>51</v>
      </c>
      <c r="V292">
        <f t="shared" ca="1" si="34"/>
        <v>52</v>
      </c>
      <c r="W292">
        <f t="shared" ca="1" si="31"/>
        <v>0.8597547480124198</v>
      </c>
    </row>
    <row r="293" spans="1:23" x14ac:dyDescent="0.3">
      <c r="A293" t="s">
        <v>699</v>
      </c>
      <c r="B293" t="s">
        <v>700</v>
      </c>
      <c r="C293" s="1" t="s">
        <v>15</v>
      </c>
      <c r="D293" s="1" t="s">
        <v>151</v>
      </c>
      <c r="E293" s="5">
        <f t="shared" ca="1" si="33"/>
        <v>62.058823529411768</v>
      </c>
      <c r="F293">
        <f t="shared" ca="1" si="30"/>
        <v>77</v>
      </c>
      <c r="G293">
        <f t="shared" ca="1" si="34"/>
        <v>72</v>
      </c>
      <c r="H293">
        <f t="shared" ca="1" si="34"/>
        <v>76</v>
      </c>
      <c r="I293">
        <f t="shared" ca="1" si="34"/>
        <v>54</v>
      </c>
      <c r="J293">
        <f t="shared" ca="1" si="34"/>
        <v>32</v>
      </c>
      <c r="K293">
        <f t="shared" ca="1" si="34"/>
        <v>52</v>
      </c>
      <c r="L293">
        <f t="shared" ca="1" si="34"/>
        <v>70</v>
      </c>
      <c r="M293">
        <f t="shared" ca="1" si="34"/>
        <v>71</v>
      </c>
      <c r="N293">
        <f t="shared" ca="1" si="34"/>
        <v>38</v>
      </c>
      <c r="O293">
        <f t="shared" ca="1" si="34"/>
        <v>61</v>
      </c>
      <c r="P293">
        <f t="shared" ca="1" si="34"/>
        <v>91</v>
      </c>
      <c r="Q293">
        <f t="shared" ca="1" si="34"/>
        <v>60</v>
      </c>
      <c r="R293">
        <f t="shared" ca="1" si="34"/>
        <v>77</v>
      </c>
      <c r="S293">
        <f t="shared" ca="1" si="34"/>
        <v>56</v>
      </c>
      <c r="T293">
        <f t="shared" ca="1" si="34"/>
        <v>57</v>
      </c>
      <c r="U293">
        <f t="shared" ca="1" si="34"/>
        <v>55</v>
      </c>
      <c r="V293">
        <f t="shared" ca="1" si="34"/>
        <v>56</v>
      </c>
      <c r="W293">
        <f t="shared" ca="1" si="31"/>
        <v>1.2071998295230038</v>
      </c>
    </row>
    <row r="294" spans="1:23" x14ac:dyDescent="0.3">
      <c r="A294" t="s">
        <v>701</v>
      </c>
      <c r="B294" t="s">
        <v>702</v>
      </c>
      <c r="C294" s="1" t="s">
        <v>88</v>
      </c>
      <c r="D294" s="1" t="s">
        <v>245</v>
      </c>
      <c r="E294" s="5">
        <f t="shared" ca="1" si="33"/>
        <v>48.588235294117645</v>
      </c>
      <c r="F294">
        <f t="shared" ca="1" si="30"/>
        <v>46</v>
      </c>
      <c r="G294">
        <f t="shared" ca="1" si="34"/>
        <v>51</v>
      </c>
      <c r="H294">
        <f t="shared" ca="1" si="34"/>
        <v>47</v>
      </c>
      <c r="I294">
        <f t="shared" ca="1" si="34"/>
        <v>49</v>
      </c>
      <c r="J294">
        <f t="shared" ca="1" si="34"/>
        <v>58</v>
      </c>
      <c r="K294">
        <f t="shared" ca="1" si="34"/>
        <v>36</v>
      </c>
      <c r="L294">
        <f t="shared" ca="1" si="34"/>
        <v>44</v>
      </c>
      <c r="M294">
        <f t="shared" ca="1" si="34"/>
        <v>57</v>
      </c>
      <c r="N294">
        <f t="shared" ca="1" si="34"/>
        <v>54</v>
      </c>
      <c r="O294">
        <f t="shared" ca="1" si="34"/>
        <v>42</v>
      </c>
      <c r="P294">
        <f t="shared" ca="1" si="34"/>
        <v>38</v>
      </c>
      <c r="Q294">
        <f t="shared" ca="1" si="34"/>
        <v>55</v>
      </c>
      <c r="R294">
        <f t="shared" ca="1" si="34"/>
        <v>47</v>
      </c>
      <c r="S294">
        <f t="shared" ca="1" si="34"/>
        <v>63</v>
      </c>
      <c r="T294">
        <f t="shared" ca="1" si="34"/>
        <v>54</v>
      </c>
      <c r="U294">
        <f t="shared" ca="1" si="34"/>
        <v>49</v>
      </c>
      <c r="V294">
        <f t="shared" ca="1" si="34"/>
        <v>36</v>
      </c>
      <c r="W294">
        <f t="shared" ca="1" si="31"/>
        <v>0.93192980321513019</v>
      </c>
    </row>
    <row r="295" spans="1:23" x14ac:dyDescent="0.3">
      <c r="A295" t="s">
        <v>703</v>
      </c>
      <c r="B295" t="s">
        <v>704</v>
      </c>
      <c r="C295" s="1" t="s">
        <v>29</v>
      </c>
      <c r="D295" s="1" t="s">
        <v>705</v>
      </c>
      <c r="E295" s="5">
        <f t="shared" ca="1" si="33"/>
        <v>49.470588235294116</v>
      </c>
      <c r="F295">
        <f t="shared" ca="1" si="30"/>
        <v>50</v>
      </c>
      <c r="G295">
        <f t="shared" ca="1" si="34"/>
        <v>35</v>
      </c>
      <c r="H295">
        <f t="shared" ca="1" si="34"/>
        <v>60</v>
      </c>
      <c r="I295">
        <f t="shared" ca="1" si="34"/>
        <v>52</v>
      </c>
      <c r="J295">
        <f t="shared" ca="1" si="34"/>
        <v>51</v>
      </c>
      <c r="K295">
        <f t="shared" ca="1" si="34"/>
        <v>60</v>
      </c>
      <c r="L295">
        <f t="shared" ca="1" si="34"/>
        <v>61</v>
      </c>
      <c r="M295">
        <f t="shared" ca="1" si="34"/>
        <v>45</v>
      </c>
      <c r="N295">
        <f t="shared" ca="1" si="34"/>
        <v>53</v>
      </c>
      <c r="O295">
        <f t="shared" ca="1" si="34"/>
        <v>57</v>
      </c>
      <c r="P295">
        <f t="shared" ca="1" si="34"/>
        <v>65</v>
      </c>
      <c r="Q295">
        <f t="shared" ca="1" si="34"/>
        <v>47</v>
      </c>
      <c r="R295">
        <f t="shared" ca="1" si="34"/>
        <v>42</v>
      </c>
      <c r="S295">
        <f t="shared" ca="1" si="34"/>
        <v>40</v>
      </c>
      <c r="T295">
        <f t="shared" ca="1" si="34"/>
        <v>52</v>
      </c>
      <c r="U295">
        <f t="shared" ca="1" si="34"/>
        <v>38</v>
      </c>
      <c r="V295">
        <f t="shared" ca="1" si="34"/>
        <v>33</v>
      </c>
      <c r="W295">
        <f t="shared" ca="1" si="31"/>
        <v>0.98038207083591877</v>
      </c>
    </row>
    <row r="296" spans="1:23" x14ac:dyDescent="0.3">
      <c r="A296" t="s">
        <v>706</v>
      </c>
      <c r="B296" t="s">
        <v>707</v>
      </c>
      <c r="C296" s="1" t="s">
        <v>29</v>
      </c>
      <c r="D296" s="1" t="s">
        <v>708</v>
      </c>
      <c r="E296" s="5">
        <f t="shared" ca="1" si="33"/>
        <v>51.176470588235297</v>
      </c>
      <c r="F296">
        <f t="shared" ca="1" si="30"/>
        <v>59</v>
      </c>
      <c r="G296">
        <f t="shared" ca="1" si="34"/>
        <v>57</v>
      </c>
      <c r="H296">
        <f t="shared" ca="1" si="34"/>
        <v>72</v>
      </c>
      <c r="I296">
        <f t="shared" ca="1" si="34"/>
        <v>50</v>
      </c>
      <c r="J296">
        <f t="shared" ca="1" si="34"/>
        <v>43</v>
      </c>
      <c r="K296">
        <f t="shared" ca="1" si="34"/>
        <v>58</v>
      </c>
      <c r="L296">
        <f t="shared" ca="1" si="34"/>
        <v>51</v>
      </c>
      <c r="M296">
        <f t="shared" ca="1" si="34"/>
        <v>53</v>
      </c>
      <c r="N296">
        <f t="shared" ca="1" si="34"/>
        <v>45</v>
      </c>
      <c r="O296">
        <f t="shared" ca="1" si="34"/>
        <v>50</v>
      </c>
      <c r="P296">
        <f t="shared" ca="1" si="34"/>
        <v>50</v>
      </c>
      <c r="Q296">
        <f t="shared" ca="1" si="34"/>
        <v>45</v>
      </c>
      <c r="R296">
        <f t="shared" ca="1" si="34"/>
        <v>42</v>
      </c>
      <c r="S296">
        <f t="shared" ca="1" si="34"/>
        <v>49</v>
      </c>
      <c r="T296">
        <f t="shared" ca="1" si="34"/>
        <v>64</v>
      </c>
      <c r="U296">
        <f t="shared" ca="1" si="34"/>
        <v>35</v>
      </c>
      <c r="V296">
        <f t="shared" ca="1" si="34"/>
        <v>47</v>
      </c>
      <c r="W296">
        <f t="shared" ca="1" si="31"/>
        <v>1.0729293294146132</v>
      </c>
    </row>
    <row r="297" spans="1:23" x14ac:dyDescent="0.3">
      <c r="A297" t="s">
        <v>709</v>
      </c>
      <c r="B297" t="s">
        <v>710</v>
      </c>
      <c r="C297" s="1" t="s">
        <v>15</v>
      </c>
      <c r="D297" s="1" t="s">
        <v>16</v>
      </c>
      <c r="E297" s="5">
        <f t="shared" ca="1" si="33"/>
        <v>34.764705882352942</v>
      </c>
      <c r="F297">
        <f t="shared" ca="1" si="30"/>
        <v>42</v>
      </c>
      <c r="G297">
        <f t="shared" ca="1" si="34"/>
        <v>38</v>
      </c>
      <c r="H297">
        <f t="shared" ca="1" si="34"/>
        <v>22</v>
      </c>
      <c r="I297">
        <f t="shared" ca="1" si="34"/>
        <v>27</v>
      </c>
      <c r="J297">
        <f t="shared" ca="1" si="34"/>
        <v>33</v>
      </c>
      <c r="K297">
        <f t="shared" ca="1" si="34"/>
        <v>31</v>
      </c>
      <c r="L297">
        <f t="shared" ca="1" si="34"/>
        <v>44</v>
      </c>
      <c r="M297">
        <f t="shared" ca="1" si="34"/>
        <v>46</v>
      </c>
      <c r="N297">
        <f t="shared" ca="1" si="34"/>
        <v>35</v>
      </c>
      <c r="O297">
        <f t="shared" ca="1" si="34"/>
        <v>41</v>
      </c>
      <c r="P297">
        <f t="shared" ca="1" si="34"/>
        <v>30</v>
      </c>
      <c r="Q297">
        <f t="shared" ca="1" si="34"/>
        <v>35</v>
      </c>
      <c r="R297">
        <f t="shared" ca="1" si="34"/>
        <v>34</v>
      </c>
      <c r="S297">
        <f t="shared" ca="1" si="34"/>
        <v>33</v>
      </c>
      <c r="T297">
        <f t="shared" ca="1" si="34"/>
        <v>31</v>
      </c>
      <c r="U297">
        <f t="shared" ca="1" si="34"/>
        <v>44</v>
      </c>
      <c r="V297">
        <f t="shared" ca="1" si="34"/>
        <v>25</v>
      </c>
      <c r="W297">
        <f t="shared" ca="1" si="31"/>
        <v>0.70470051074257822</v>
      </c>
    </row>
    <row r="298" spans="1:23" x14ac:dyDescent="0.3">
      <c r="A298" t="s">
        <v>711</v>
      </c>
      <c r="B298" t="s">
        <v>712</v>
      </c>
      <c r="C298" s="1" t="s">
        <v>29</v>
      </c>
      <c r="D298" s="1" t="s">
        <v>376</v>
      </c>
      <c r="E298" s="5">
        <f t="shared" ca="1" si="33"/>
        <v>60.705882352941174</v>
      </c>
      <c r="F298">
        <f t="shared" ca="1" si="30"/>
        <v>60</v>
      </c>
      <c r="G298">
        <f t="shared" ca="1" si="34"/>
        <v>38</v>
      </c>
      <c r="H298">
        <f t="shared" ca="1" si="34"/>
        <v>51</v>
      </c>
      <c r="I298">
        <f t="shared" ca="1" si="34"/>
        <v>75</v>
      </c>
      <c r="J298">
        <f t="shared" ca="1" si="34"/>
        <v>57</v>
      </c>
      <c r="K298">
        <f t="shared" ca="1" si="34"/>
        <v>62</v>
      </c>
      <c r="L298">
        <f t="shared" ca="1" si="34"/>
        <v>59</v>
      </c>
      <c r="M298">
        <f t="shared" ca="1" si="34"/>
        <v>60</v>
      </c>
      <c r="N298">
        <f t="shared" ca="1" si="34"/>
        <v>78</v>
      </c>
      <c r="O298">
        <f t="shared" ca="1" si="34"/>
        <v>74</v>
      </c>
      <c r="P298">
        <f t="shared" ca="1" si="34"/>
        <v>64</v>
      </c>
      <c r="Q298">
        <f t="shared" ca="1" si="34"/>
        <v>58</v>
      </c>
      <c r="R298">
        <f t="shared" ca="1" si="34"/>
        <v>72</v>
      </c>
      <c r="S298">
        <f t="shared" ca="1" si="34"/>
        <v>75</v>
      </c>
      <c r="T298">
        <f t="shared" ca="1" si="34"/>
        <v>45</v>
      </c>
      <c r="U298">
        <f t="shared" ca="1" si="34"/>
        <v>61</v>
      </c>
      <c r="V298">
        <f t="shared" ca="1" si="34"/>
        <v>43</v>
      </c>
      <c r="W298">
        <f t="shared" ca="1" si="31"/>
        <v>1.1603086350071314</v>
      </c>
    </row>
    <row r="299" spans="1:23" x14ac:dyDescent="0.3">
      <c r="A299" t="s">
        <v>713</v>
      </c>
      <c r="B299" t="s">
        <v>714</v>
      </c>
      <c r="C299" s="1" t="s">
        <v>6</v>
      </c>
      <c r="D299" s="1" t="s">
        <v>10</v>
      </c>
      <c r="E299" s="5">
        <f t="shared" ca="1" si="33"/>
        <v>52.117647058823529</v>
      </c>
      <c r="F299">
        <f t="shared" ca="1" si="30"/>
        <v>37</v>
      </c>
      <c r="G299">
        <f t="shared" ca="1" si="34"/>
        <v>56</v>
      </c>
      <c r="H299">
        <f t="shared" ca="1" si="34"/>
        <v>57</v>
      </c>
      <c r="I299">
        <f t="shared" ca="1" si="34"/>
        <v>52</v>
      </c>
      <c r="J299">
        <f t="shared" ca="1" si="34"/>
        <v>59</v>
      </c>
      <c r="K299">
        <f t="shared" ca="1" si="34"/>
        <v>49</v>
      </c>
      <c r="L299">
        <f t="shared" ca="1" si="34"/>
        <v>43</v>
      </c>
      <c r="M299">
        <f t="shared" ca="1" si="34"/>
        <v>62</v>
      </c>
      <c r="N299">
        <f t="shared" ca="1" si="34"/>
        <v>57</v>
      </c>
      <c r="O299">
        <f t="shared" ca="1" si="34"/>
        <v>34</v>
      </c>
      <c r="P299">
        <f t="shared" ca="1" si="34"/>
        <v>73</v>
      </c>
      <c r="Q299">
        <f t="shared" ca="1" si="34"/>
        <v>44</v>
      </c>
      <c r="R299">
        <f t="shared" ca="1" si="34"/>
        <v>59</v>
      </c>
      <c r="S299">
        <f t="shared" ca="1" si="34"/>
        <v>48</v>
      </c>
      <c r="T299">
        <f t="shared" ca="1" si="34"/>
        <v>57</v>
      </c>
      <c r="U299">
        <f t="shared" ca="1" si="34"/>
        <v>50</v>
      </c>
      <c r="V299">
        <f t="shared" ca="1" si="34"/>
        <v>49</v>
      </c>
      <c r="W299">
        <f t="shared" ca="1" si="31"/>
        <v>0.98857495458226952</v>
      </c>
    </row>
    <row r="300" spans="1:23" x14ac:dyDescent="0.3">
      <c r="A300" t="s">
        <v>715</v>
      </c>
      <c r="B300" t="s">
        <v>716</v>
      </c>
      <c r="C300" s="1" t="s">
        <v>37</v>
      </c>
      <c r="D300" s="1" t="s">
        <v>168</v>
      </c>
      <c r="E300" s="5">
        <f t="shared" ca="1" si="33"/>
        <v>34.411764705882355</v>
      </c>
      <c r="F300">
        <f t="shared" ca="1" si="30"/>
        <v>32</v>
      </c>
      <c r="G300">
        <f t="shared" ca="1" si="34"/>
        <v>33</v>
      </c>
      <c r="H300">
        <f t="shared" ca="1" si="34"/>
        <v>28</v>
      </c>
      <c r="I300">
        <f t="shared" ca="1" si="34"/>
        <v>32</v>
      </c>
      <c r="J300">
        <f t="shared" ca="1" si="34"/>
        <v>46</v>
      </c>
      <c r="K300">
        <f t="shared" ca="1" si="34"/>
        <v>36</v>
      </c>
      <c r="L300">
        <f t="shared" ca="1" si="34"/>
        <v>37</v>
      </c>
      <c r="M300">
        <f t="shared" ca="1" si="34"/>
        <v>39</v>
      </c>
      <c r="N300">
        <f t="shared" ca="1" si="34"/>
        <v>42</v>
      </c>
      <c r="O300">
        <f t="shared" ca="1" si="34"/>
        <v>32</v>
      </c>
      <c r="P300">
        <f t="shared" ca="1" si="34"/>
        <v>31</v>
      </c>
      <c r="Q300">
        <f t="shared" ca="1" si="34"/>
        <v>29</v>
      </c>
      <c r="R300">
        <f t="shared" ca="1" si="34"/>
        <v>28</v>
      </c>
      <c r="S300">
        <f t="shared" ca="1" si="34"/>
        <v>48</v>
      </c>
      <c r="T300">
        <f t="shared" ca="1" si="34"/>
        <v>33</v>
      </c>
      <c r="U300">
        <f t="shared" ca="1" si="34"/>
        <v>24</v>
      </c>
      <c r="V300">
        <f t="shared" ca="1" si="34"/>
        <v>35</v>
      </c>
      <c r="W300">
        <f t="shared" ca="1" si="31"/>
        <v>0.72351532238882454</v>
      </c>
    </row>
    <row r="301" spans="1:23" x14ac:dyDescent="0.3">
      <c r="A301" t="s">
        <v>717</v>
      </c>
      <c r="B301" t="s">
        <v>718</v>
      </c>
      <c r="C301" s="1" t="s">
        <v>46</v>
      </c>
      <c r="D301" s="1" t="s">
        <v>47</v>
      </c>
      <c r="E301" s="5">
        <f t="shared" ca="1" si="33"/>
        <v>41.529411764705884</v>
      </c>
      <c r="F301">
        <f t="shared" ca="1" si="30"/>
        <v>46</v>
      </c>
      <c r="G301">
        <f t="shared" ca="1" si="34"/>
        <v>36</v>
      </c>
      <c r="H301">
        <f t="shared" ca="1" si="34"/>
        <v>42</v>
      </c>
      <c r="I301">
        <f t="shared" ca="1" si="34"/>
        <v>46</v>
      </c>
      <c r="J301">
        <f t="shared" ca="1" si="34"/>
        <v>48</v>
      </c>
      <c r="K301">
        <f t="shared" ca="1" si="34"/>
        <v>38</v>
      </c>
      <c r="L301">
        <f t="shared" ca="1" si="34"/>
        <v>46</v>
      </c>
      <c r="M301">
        <f t="shared" ca="1" si="34"/>
        <v>41</v>
      </c>
      <c r="N301">
        <f t="shared" ca="1" si="34"/>
        <v>40</v>
      </c>
      <c r="O301">
        <f t="shared" ca="1" si="34"/>
        <v>41</v>
      </c>
      <c r="P301">
        <f t="shared" ca="1" si="34"/>
        <v>47</v>
      </c>
      <c r="Q301">
        <f t="shared" ca="1" si="34"/>
        <v>34</v>
      </c>
      <c r="R301">
        <f t="shared" ca="1" si="34"/>
        <v>42</v>
      </c>
      <c r="S301">
        <f t="shared" ca="1" si="34"/>
        <v>38</v>
      </c>
      <c r="T301">
        <f t="shared" ca="1" si="34"/>
        <v>31</v>
      </c>
      <c r="U301">
        <f t="shared" ca="1" si="34"/>
        <v>37</v>
      </c>
      <c r="V301">
        <f t="shared" ca="1" si="34"/>
        <v>53</v>
      </c>
      <c r="W301">
        <f t="shared" ca="1" si="31"/>
        <v>0.81336360624118176</v>
      </c>
    </row>
    <row r="302" spans="1:23" x14ac:dyDescent="0.3">
      <c r="A302" t="s">
        <v>719</v>
      </c>
      <c r="B302" t="s">
        <v>720</v>
      </c>
      <c r="C302" s="1" t="s">
        <v>29</v>
      </c>
      <c r="D302" s="1" t="s">
        <v>721</v>
      </c>
      <c r="E302" s="5">
        <f t="shared" ca="1" si="33"/>
        <v>38.588235294117645</v>
      </c>
      <c r="F302">
        <f t="shared" ca="1" si="30"/>
        <v>38</v>
      </c>
      <c r="G302">
        <f t="shared" ca="1" si="34"/>
        <v>31</v>
      </c>
      <c r="H302">
        <f t="shared" ca="1" si="34"/>
        <v>33</v>
      </c>
      <c r="I302">
        <f t="shared" ca="1" si="34"/>
        <v>23</v>
      </c>
      <c r="J302">
        <f t="shared" ca="1" si="34"/>
        <v>34</v>
      </c>
      <c r="K302">
        <f t="shared" ca="1" si="34"/>
        <v>44</v>
      </c>
      <c r="L302">
        <f t="shared" ca="1" si="34"/>
        <v>41</v>
      </c>
      <c r="M302">
        <f t="shared" ca="1" si="34"/>
        <v>39</v>
      </c>
      <c r="N302">
        <f t="shared" ca="1" si="34"/>
        <v>39</v>
      </c>
      <c r="O302">
        <f t="shared" ca="1" si="34"/>
        <v>49</v>
      </c>
      <c r="P302">
        <f t="shared" ca="1" si="34"/>
        <v>35</v>
      </c>
      <c r="Q302">
        <f t="shared" ca="1" si="34"/>
        <v>56</v>
      </c>
      <c r="R302">
        <f t="shared" ca="1" si="34"/>
        <v>41</v>
      </c>
      <c r="S302">
        <f t="shared" ca="1" si="34"/>
        <v>42</v>
      </c>
      <c r="T302">
        <f t="shared" ca="1" si="34"/>
        <v>40</v>
      </c>
      <c r="U302">
        <f t="shared" ca="1" si="34"/>
        <v>27</v>
      </c>
      <c r="V302">
        <f t="shared" ca="1" si="34"/>
        <v>44</v>
      </c>
      <c r="W302">
        <f t="shared" ca="1" si="31"/>
        <v>0.79110270877215216</v>
      </c>
    </row>
    <row r="303" spans="1:23" x14ac:dyDescent="0.3">
      <c r="A303" t="s">
        <v>722</v>
      </c>
      <c r="B303" t="s">
        <v>723</v>
      </c>
      <c r="C303" s="1" t="s">
        <v>2</v>
      </c>
      <c r="D303" s="1" t="s">
        <v>160</v>
      </c>
      <c r="E303" s="5">
        <f t="shared" ca="1" si="33"/>
        <v>67.470588235294116</v>
      </c>
      <c r="F303">
        <f t="shared" ca="1" si="30"/>
        <v>70</v>
      </c>
      <c r="G303">
        <f t="shared" ca="1" si="34"/>
        <v>63</v>
      </c>
      <c r="H303">
        <f t="shared" ca="1" si="34"/>
        <v>38</v>
      </c>
      <c r="I303">
        <f t="shared" ca="1" si="34"/>
        <v>75</v>
      </c>
      <c r="J303">
        <f t="shared" ca="1" si="34"/>
        <v>29</v>
      </c>
      <c r="K303">
        <f t="shared" ca="1" si="34"/>
        <v>72</v>
      </c>
      <c r="L303">
        <f t="shared" ca="1" si="34"/>
        <v>84</v>
      </c>
      <c r="M303">
        <f t="shared" ca="1" si="34"/>
        <v>72</v>
      </c>
      <c r="N303">
        <f t="shared" ca="1" si="34"/>
        <v>63</v>
      </c>
      <c r="O303">
        <f t="shared" ca="1" si="34"/>
        <v>76</v>
      </c>
      <c r="P303">
        <f t="shared" ca="1" si="34"/>
        <v>77</v>
      </c>
      <c r="Q303">
        <f t="shared" ca="1" si="34"/>
        <v>73</v>
      </c>
      <c r="R303">
        <f t="shared" ca="1" si="34"/>
        <v>54</v>
      </c>
      <c r="S303">
        <f t="shared" ca="1" si="34"/>
        <v>69</v>
      </c>
      <c r="T303">
        <f t="shared" ca="1" si="34"/>
        <v>78</v>
      </c>
      <c r="U303">
        <f t="shared" ca="1" si="34"/>
        <v>74</v>
      </c>
      <c r="V303">
        <f t="shared" ca="1" si="34"/>
        <v>80</v>
      </c>
      <c r="W303">
        <f t="shared" ca="1" si="31"/>
        <v>1.2956859323514034</v>
      </c>
    </row>
    <row r="304" spans="1:23" x14ac:dyDescent="0.3">
      <c r="A304" t="s">
        <v>724</v>
      </c>
      <c r="B304" t="s">
        <v>725</v>
      </c>
      <c r="C304" s="1" t="s">
        <v>37</v>
      </c>
      <c r="D304" s="1" t="s">
        <v>168</v>
      </c>
      <c r="E304" s="5">
        <f t="shared" ca="1" si="33"/>
        <v>58.058823529411768</v>
      </c>
      <c r="F304">
        <f t="shared" ca="1" si="30"/>
        <v>60</v>
      </c>
      <c r="G304">
        <f t="shared" ca="1" si="34"/>
        <v>45</v>
      </c>
      <c r="H304">
        <f t="shared" ca="1" si="34"/>
        <v>64</v>
      </c>
      <c r="I304">
        <f t="shared" ca="1" si="34"/>
        <v>49</v>
      </c>
      <c r="J304">
        <f t="shared" ca="1" si="34"/>
        <v>38</v>
      </c>
      <c r="K304">
        <f t="shared" ca="1" si="34"/>
        <v>73</v>
      </c>
      <c r="L304">
        <f t="shared" ca="1" si="34"/>
        <v>58</v>
      </c>
      <c r="M304">
        <f t="shared" ca="1" si="34"/>
        <v>46</v>
      </c>
      <c r="N304">
        <f t="shared" ca="1" si="34"/>
        <v>82</v>
      </c>
      <c r="O304">
        <f t="shared" ca="1" si="34"/>
        <v>67</v>
      </c>
      <c r="P304">
        <f t="shared" ca="1" si="34"/>
        <v>55</v>
      </c>
      <c r="Q304">
        <f t="shared" ca="1" si="34"/>
        <v>56</v>
      </c>
      <c r="R304">
        <f t="shared" ca="1" si="34"/>
        <v>69</v>
      </c>
      <c r="S304">
        <f t="shared" ca="1" si="34"/>
        <v>55</v>
      </c>
      <c r="T304">
        <f t="shared" ca="1" si="34"/>
        <v>57</v>
      </c>
      <c r="U304">
        <f t="shared" ca="1" si="34"/>
        <v>63</v>
      </c>
      <c r="V304">
        <f t="shared" ca="1" si="34"/>
        <v>50</v>
      </c>
      <c r="W304">
        <f t="shared" ca="1" si="31"/>
        <v>1.0773496168713284</v>
      </c>
    </row>
    <row r="305" spans="1:23" x14ac:dyDescent="0.3">
      <c r="A305" t="s">
        <v>726</v>
      </c>
      <c r="B305" t="s">
        <v>727</v>
      </c>
      <c r="C305" s="1" t="s">
        <v>29</v>
      </c>
      <c r="D305" s="1" t="s">
        <v>594</v>
      </c>
      <c r="E305" s="5">
        <f t="shared" ca="1" si="33"/>
        <v>57.941176470588232</v>
      </c>
      <c r="F305">
        <f t="shared" ca="1" si="30"/>
        <v>47</v>
      </c>
      <c r="G305">
        <f t="shared" ca="1" si="34"/>
        <v>68</v>
      </c>
      <c r="H305">
        <f t="shared" ca="1" si="34"/>
        <v>62</v>
      </c>
      <c r="I305">
        <f t="shared" ca="1" si="34"/>
        <v>56</v>
      </c>
      <c r="J305">
        <f t="shared" ca="1" si="34"/>
        <v>69</v>
      </c>
      <c r="K305">
        <f t="shared" ca="1" si="34"/>
        <v>69</v>
      </c>
      <c r="L305">
        <f t="shared" ca="1" si="34"/>
        <v>74</v>
      </c>
      <c r="M305">
        <f t="shared" ca="1" si="34"/>
        <v>57</v>
      </c>
      <c r="N305">
        <f t="shared" ca="1" si="34"/>
        <v>47</v>
      </c>
      <c r="O305">
        <f t="shared" ca="1" si="34"/>
        <v>57</v>
      </c>
      <c r="P305">
        <f t="shared" ca="1" si="34"/>
        <v>81</v>
      </c>
      <c r="Q305">
        <f t="shared" ca="1" si="34"/>
        <v>46</v>
      </c>
      <c r="R305">
        <f t="shared" ca="1" si="34"/>
        <v>39</v>
      </c>
      <c r="S305">
        <f t="shared" ca="1" si="34"/>
        <v>61</v>
      </c>
      <c r="T305">
        <f t="shared" ca="1" si="34"/>
        <v>52</v>
      </c>
      <c r="U305">
        <f t="shared" ca="1" si="34"/>
        <v>44</v>
      </c>
      <c r="V305">
        <f t="shared" ca="1" si="34"/>
        <v>56</v>
      </c>
      <c r="W305">
        <f t="shared" ca="1" si="31"/>
        <v>1.0797135970018372</v>
      </c>
    </row>
    <row r="306" spans="1:23" x14ac:dyDescent="0.3">
      <c r="A306" t="s">
        <v>728</v>
      </c>
      <c r="B306" t="s">
        <v>729</v>
      </c>
      <c r="C306" s="1" t="s">
        <v>46</v>
      </c>
      <c r="D306" s="1" t="s">
        <v>56</v>
      </c>
      <c r="E306" s="5">
        <f t="shared" ca="1" si="33"/>
        <v>39.058823529411768</v>
      </c>
      <c r="F306">
        <f t="shared" ca="1" si="30"/>
        <v>43</v>
      </c>
      <c r="G306">
        <f t="shared" ca="1" si="34"/>
        <v>50</v>
      </c>
      <c r="H306">
        <f t="shared" ca="1" si="34"/>
        <v>25</v>
      </c>
      <c r="I306">
        <f t="shared" ca="1" si="34"/>
        <v>39</v>
      </c>
      <c r="J306">
        <f t="shared" ca="1" si="34"/>
        <v>38</v>
      </c>
      <c r="K306">
        <f t="shared" ca="1" si="34"/>
        <v>43</v>
      </c>
      <c r="L306">
        <f t="shared" ca="1" si="34"/>
        <v>47</v>
      </c>
      <c r="M306">
        <f t="shared" ca="1" si="34"/>
        <v>45</v>
      </c>
      <c r="N306">
        <f t="shared" ca="1" si="34"/>
        <v>36</v>
      </c>
      <c r="O306">
        <f t="shared" ca="1" si="34"/>
        <v>43</v>
      </c>
      <c r="P306">
        <f t="shared" ca="1" si="34"/>
        <v>40</v>
      </c>
      <c r="Q306">
        <f t="shared" ca="1" si="34"/>
        <v>34</v>
      </c>
      <c r="R306">
        <f t="shared" ca="1" si="34"/>
        <v>32</v>
      </c>
      <c r="S306">
        <f t="shared" ref="G306:V322" ca="1" si="35">ROUND(MAX(MIN($W306*_xlfn.NORM.INV(RAND(),50,$E$1),100),0),0)</f>
        <v>28</v>
      </c>
      <c r="T306">
        <f t="shared" ca="1" si="35"/>
        <v>41</v>
      </c>
      <c r="U306">
        <f t="shared" ca="1" si="35"/>
        <v>45</v>
      </c>
      <c r="V306">
        <f t="shared" ca="1" si="35"/>
        <v>35</v>
      </c>
      <c r="W306">
        <f t="shared" ca="1" si="31"/>
        <v>0.8014795238124417</v>
      </c>
    </row>
    <row r="307" spans="1:23" x14ac:dyDescent="0.3">
      <c r="A307" t="s">
        <v>730</v>
      </c>
      <c r="B307" t="s">
        <v>731</v>
      </c>
      <c r="C307" s="1" t="s">
        <v>37</v>
      </c>
      <c r="D307" s="1" t="s">
        <v>201</v>
      </c>
      <c r="E307" s="5">
        <f t="shared" ca="1" si="33"/>
        <v>64.882352941176464</v>
      </c>
      <c r="F307">
        <f t="shared" ca="1" si="30"/>
        <v>64</v>
      </c>
      <c r="G307">
        <f t="shared" ca="1" si="35"/>
        <v>64</v>
      </c>
      <c r="H307">
        <f t="shared" ca="1" si="35"/>
        <v>73</v>
      </c>
      <c r="I307">
        <f t="shared" ca="1" si="35"/>
        <v>68</v>
      </c>
      <c r="J307">
        <f t="shared" ca="1" si="35"/>
        <v>61</v>
      </c>
      <c r="K307">
        <f t="shared" ca="1" si="35"/>
        <v>82</v>
      </c>
      <c r="L307">
        <f t="shared" ca="1" si="35"/>
        <v>51</v>
      </c>
      <c r="M307">
        <f t="shared" ca="1" si="35"/>
        <v>58</v>
      </c>
      <c r="N307">
        <f t="shared" ca="1" si="35"/>
        <v>64</v>
      </c>
      <c r="O307">
        <f t="shared" ca="1" si="35"/>
        <v>74</v>
      </c>
      <c r="P307">
        <f t="shared" ca="1" si="35"/>
        <v>56</v>
      </c>
      <c r="Q307">
        <f t="shared" ca="1" si="35"/>
        <v>63</v>
      </c>
      <c r="R307">
        <f t="shared" ca="1" si="35"/>
        <v>100</v>
      </c>
      <c r="S307">
        <f t="shared" ca="1" si="35"/>
        <v>51</v>
      </c>
      <c r="T307">
        <f t="shared" ca="1" si="35"/>
        <v>80</v>
      </c>
      <c r="U307">
        <f t="shared" ca="1" si="35"/>
        <v>56</v>
      </c>
      <c r="V307">
        <f t="shared" ca="1" si="35"/>
        <v>38</v>
      </c>
      <c r="W307">
        <f t="shared" ca="1" si="31"/>
        <v>1.2102919672014487</v>
      </c>
    </row>
    <row r="308" spans="1:23" x14ac:dyDescent="0.3">
      <c r="A308" t="s">
        <v>732</v>
      </c>
      <c r="B308" t="s">
        <v>733</v>
      </c>
      <c r="C308" s="1" t="s">
        <v>59</v>
      </c>
      <c r="D308" s="1" t="s">
        <v>487</v>
      </c>
      <c r="E308" s="5">
        <f t="shared" ca="1" si="33"/>
        <v>57.352941176470587</v>
      </c>
      <c r="F308">
        <f t="shared" ca="1" si="30"/>
        <v>60</v>
      </c>
      <c r="G308">
        <f t="shared" ca="1" si="35"/>
        <v>59</v>
      </c>
      <c r="H308">
        <f t="shared" ca="1" si="35"/>
        <v>62</v>
      </c>
      <c r="I308">
        <f t="shared" ca="1" si="35"/>
        <v>43</v>
      </c>
      <c r="J308">
        <f t="shared" ca="1" si="35"/>
        <v>57</v>
      </c>
      <c r="K308">
        <f t="shared" ca="1" si="35"/>
        <v>67</v>
      </c>
      <c r="L308">
        <f t="shared" ca="1" si="35"/>
        <v>76</v>
      </c>
      <c r="M308">
        <f t="shared" ca="1" si="35"/>
        <v>42</v>
      </c>
      <c r="N308">
        <f t="shared" ca="1" si="35"/>
        <v>40</v>
      </c>
      <c r="O308">
        <f t="shared" ca="1" si="35"/>
        <v>57</v>
      </c>
      <c r="P308">
        <f t="shared" ca="1" si="35"/>
        <v>50</v>
      </c>
      <c r="Q308">
        <f t="shared" ca="1" si="35"/>
        <v>49</v>
      </c>
      <c r="R308">
        <f t="shared" ca="1" si="35"/>
        <v>62</v>
      </c>
      <c r="S308">
        <f t="shared" ca="1" si="35"/>
        <v>71</v>
      </c>
      <c r="T308">
        <f t="shared" ca="1" si="35"/>
        <v>53</v>
      </c>
      <c r="U308">
        <f t="shared" ca="1" si="35"/>
        <v>54</v>
      </c>
      <c r="V308">
        <f t="shared" ca="1" si="35"/>
        <v>73</v>
      </c>
      <c r="W308">
        <f t="shared" ca="1" si="31"/>
        <v>1.0983954557656714</v>
      </c>
    </row>
    <row r="309" spans="1:23" x14ac:dyDescent="0.3">
      <c r="A309" t="s">
        <v>734</v>
      </c>
      <c r="B309" t="s">
        <v>735</v>
      </c>
      <c r="C309" s="1" t="s">
        <v>29</v>
      </c>
      <c r="D309" s="1" t="s">
        <v>736</v>
      </c>
      <c r="E309" s="5">
        <f t="shared" ca="1" si="33"/>
        <v>39.352941176470587</v>
      </c>
      <c r="F309">
        <f t="shared" ca="1" si="30"/>
        <v>37</v>
      </c>
      <c r="G309">
        <f t="shared" ca="1" si="35"/>
        <v>18</v>
      </c>
      <c r="H309">
        <f t="shared" ca="1" si="35"/>
        <v>40</v>
      </c>
      <c r="I309">
        <f t="shared" ca="1" si="35"/>
        <v>46</v>
      </c>
      <c r="J309">
        <f t="shared" ca="1" si="35"/>
        <v>50</v>
      </c>
      <c r="K309">
        <f t="shared" ca="1" si="35"/>
        <v>41</v>
      </c>
      <c r="L309">
        <f t="shared" ca="1" si="35"/>
        <v>37</v>
      </c>
      <c r="M309">
        <f t="shared" ca="1" si="35"/>
        <v>44</v>
      </c>
      <c r="N309">
        <f t="shared" ca="1" si="35"/>
        <v>42</v>
      </c>
      <c r="O309">
        <f t="shared" ca="1" si="35"/>
        <v>43</v>
      </c>
      <c r="P309">
        <f t="shared" ca="1" si="35"/>
        <v>41</v>
      </c>
      <c r="Q309">
        <f t="shared" ca="1" si="35"/>
        <v>43</v>
      </c>
      <c r="R309">
        <f t="shared" ca="1" si="35"/>
        <v>40</v>
      </c>
      <c r="S309">
        <f t="shared" ca="1" si="35"/>
        <v>45</v>
      </c>
      <c r="T309">
        <f t="shared" ca="1" si="35"/>
        <v>34</v>
      </c>
      <c r="U309">
        <f t="shared" ca="1" si="35"/>
        <v>21</v>
      </c>
      <c r="V309">
        <f t="shared" ca="1" si="35"/>
        <v>47</v>
      </c>
      <c r="W309">
        <f t="shared" ca="1" si="31"/>
        <v>0.74747211945195335</v>
      </c>
    </row>
    <row r="310" spans="1:23" x14ac:dyDescent="0.3">
      <c r="A310" t="s">
        <v>737</v>
      </c>
      <c r="B310" t="s">
        <v>738</v>
      </c>
      <c r="C310" s="1" t="s">
        <v>141</v>
      </c>
      <c r="D310" s="1" t="s">
        <v>142</v>
      </c>
      <c r="E310" s="5">
        <f t="shared" ca="1" si="33"/>
        <v>39.294117647058826</v>
      </c>
      <c r="F310">
        <f t="shared" ca="1" si="30"/>
        <v>25</v>
      </c>
      <c r="G310">
        <f t="shared" ca="1" si="35"/>
        <v>36</v>
      </c>
      <c r="H310">
        <f t="shared" ca="1" si="35"/>
        <v>31</v>
      </c>
      <c r="I310">
        <f t="shared" ca="1" si="35"/>
        <v>43</v>
      </c>
      <c r="J310">
        <f t="shared" ca="1" si="35"/>
        <v>57</v>
      </c>
      <c r="K310">
        <f t="shared" ca="1" si="35"/>
        <v>44</v>
      </c>
      <c r="L310">
        <f t="shared" ca="1" si="35"/>
        <v>37</v>
      </c>
      <c r="M310">
        <f t="shared" ca="1" si="35"/>
        <v>37</v>
      </c>
      <c r="N310">
        <f t="shared" ca="1" si="35"/>
        <v>33</v>
      </c>
      <c r="O310">
        <f t="shared" ca="1" si="35"/>
        <v>51</v>
      </c>
      <c r="P310">
        <f t="shared" ca="1" si="35"/>
        <v>42</v>
      </c>
      <c r="Q310">
        <f t="shared" ca="1" si="35"/>
        <v>39</v>
      </c>
      <c r="R310">
        <f t="shared" ca="1" si="35"/>
        <v>42</v>
      </c>
      <c r="S310">
        <f t="shared" ca="1" si="35"/>
        <v>43</v>
      </c>
      <c r="T310">
        <f t="shared" ca="1" si="35"/>
        <v>30</v>
      </c>
      <c r="U310">
        <f t="shared" ca="1" si="35"/>
        <v>40</v>
      </c>
      <c r="V310">
        <f t="shared" ca="1" si="35"/>
        <v>38</v>
      </c>
      <c r="W310">
        <f t="shared" ca="1" si="31"/>
        <v>0.78214553489798744</v>
      </c>
    </row>
    <row r="311" spans="1:23" x14ac:dyDescent="0.3">
      <c r="A311" t="s">
        <v>739</v>
      </c>
      <c r="B311" t="s">
        <v>740</v>
      </c>
      <c r="C311" s="1" t="s">
        <v>141</v>
      </c>
      <c r="D311" s="1" t="s">
        <v>589</v>
      </c>
      <c r="E311" s="5">
        <f t="shared" ca="1" si="33"/>
        <v>50.176470588235297</v>
      </c>
      <c r="F311">
        <f t="shared" ca="1" si="30"/>
        <v>60</v>
      </c>
      <c r="G311">
        <f t="shared" ca="1" si="35"/>
        <v>51</v>
      </c>
      <c r="H311">
        <f t="shared" ca="1" si="35"/>
        <v>59</v>
      </c>
      <c r="I311">
        <f t="shared" ca="1" si="35"/>
        <v>61</v>
      </c>
      <c r="J311">
        <f t="shared" ca="1" si="35"/>
        <v>61</v>
      </c>
      <c r="K311">
        <f t="shared" ca="1" si="35"/>
        <v>43</v>
      </c>
      <c r="L311">
        <f t="shared" ca="1" si="35"/>
        <v>55</v>
      </c>
      <c r="M311">
        <f t="shared" ca="1" si="35"/>
        <v>61</v>
      </c>
      <c r="N311">
        <f t="shared" ca="1" si="35"/>
        <v>40</v>
      </c>
      <c r="O311">
        <f t="shared" ca="1" si="35"/>
        <v>32</v>
      </c>
      <c r="P311">
        <f t="shared" ca="1" si="35"/>
        <v>62</v>
      </c>
      <c r="Q311">
        <f t="shared" ca="1" si="35"/>
        <v>38</v>
      </c>
      <c r="R311">
        <f t="shared" ca="1" si="35"/>
        <v>58</v>
      </c>
      <c r="S311">
        <f t="shared" ca="1" si="35"/>
        <v>15</v>
      </c>
      <c r="T311">
        <f t="shared" ca="1" si="35"/>
        <v>48</v>
      </c>
      <c r="U311">
        <f t="shared" ca="1" si="35"/>
        <v>72</v>
      </c>
      <c r="V311">
        <f t="shared" ca="1" si="35"/>
        <v>37</v>
      </c>
      <c r="W311">
        <f t="shared" ca="1" si="31"/>
        <v>1.071075763267618</v>
      </c>
    </row>
    <row r="312" spans="1:23" x14ac:dyDescent="0.3">
      <c r="A312" t="s">
        <v>741</v>
      </c>
      <c r="B312" t="s">
        <v>742</v>
      </c>
      <c r="C312" s="1" t="s">
        <v>37</v>
      </c>
      <c r="D312" s="1" t="s">
        <v>263</v>
      </c>
      <c r="E312" s="5">
        <f t="shared" ca="1" si="33"/>
        <v>36.823529411764703</v>
      </c>
      <c r="F312">
        <f t="shared" ca="1" si="30"/>
        <v>29</v>
      </c>
      <c r="G312">
        <f t="shared" ca="1" si="35"/>
        <v>31</v>
      </c>
      <c r="H312">
        <f t="shared" ca="1" si="35"/>
        <v>34</v>
      </c>
      <c r="I312">
        <f t="shared" ca="1" si="35"/>
        <v>39</v>
      </c>
      <c r="J312">
        <f t="shared" ca="1" si="35"/>
        <v>40</v>
      </c>
      <c r="K312">
        <f t="shared" ca="1" si="35"/>
        <v>40</v>
      </c>
      <c r="L312">
        <f t="shared" ca="1" si="35"/>
        <v>33</v>
      </c>
      <c r="M312">
        <f t="shared" ca="1" si="35"/>
        <v>39</v>
      </c>
      <c r="N312">
        <f t="shared" ca="1" si="35"/>
        <v>41</v>
      </c>
      <c r="O312">
        <f t="shared" ca="1" si="35"/>
        <v>46</v>
      </c>
      <c r="P312">
        <f t="shared" ca="1" si="35"/>
        <v>23</v>
      </c>
      <c r="Q312">
        <f t="shared" ca="1" si="35"/>
        <v>37</v>
      </c>
      <c r="R312">
        <f t="shared" ca="1" si="35"/>
        <v>43</v>
      </c>
      <c r="S312">
        <f t="shared" ca="1" si="35"/>
        <v>50</v>
      </c>
      <c r="T312">
        <f t="shared" ca="1" si="35"/>
        <v>30</v>
      </c>
      <c r="U312">
        <f t="shared" ca="1" si="35"/>
        <v>37</v>
      </c>
      <c r="V312">
        <f t="shared" ca="1" si="35"/>
        <v>34</v>
      </c>
      <c r="W312">
        <f t="shared" ca="1" si="31"/>
        <v>0.7180817822403075</v>
      </c>
    </row>
    <row r="313" spans="1:23" x14ac:dyDescent="0.3">
      <c r="A313" t="s">
        <v>743</v>
      </c>
      <c r="B313" t="s">
        <v>744</v>
      </c>
      <c r="C313" s="1" t="s">
        <v>29</v>
      </c>
      <c r="D313" s="1" t="s">
        <v>257</v>
      </c>
      <c r="E313" s="5">
        <f t="shared" ca="1" si="33"/>
        <v>66.82352941176471</v>
      </c>
      <c r="F313">
        <f t="shared" ca="1" si="30"/>
        <v>37</v>
      </c>
      <c r="G313">
        <f t="shared" ca="1" si="35"/>
        <v>76</v>
      </c>
      <c r="H313">
        <f t="shared" ca="1" si="35"/>
        <v>49</v>
      </c>
      <c r="I313">
        <f t="shared" ca="1" si="35"/>
        <v>47</v>
      </c>
      <c r="J313">
        <f t="shared" ca="1" si="35"/>
        <v>76</v>
      </c>
      <c r="K313">
        <f t="shared" ca="1" si="35"/>
        <v>65</v>
      </c>
      <c r="L313">
        <f t="shared" ca="1" si="35"/>
        <v>71</v>
      </c>
      <c r="M313">
        <f t="shared" ca="1" si="35"/>
        <v>59</v>
      </c>
      <c r="N313">
        <f t="shared" ca="1" si="35"/>
        <v>73</v>
      </c>
      <c r="O313">
        <f t="shared" ca="1" si="35"/>
        <v>73</v>
      </c>
      <c r="P313">
        <f t="shared" ca="1" si="35"/>
        <v>61</v>
      </c>
      <c r="Q313">
        <f t="shared" ca="1" si="35"/>
        <v>91</v>
      </c>
      <c r="R313">
        <f t="shared" ca="1" si="35"/>
        <v>91</v>
      </c>
      <c r="S313">
        <f t="shared" ca="1" si="35"/>
        <v>69</v>
      </c>
      <c r="T313">
        <f t="shared" ca="1" si="35"/>
        <v>65</v>
      </c>
      <c r="U313">
        <f t="shared" ca="1" si="35"/>
        <v>76</v>
      </c>
      <c r="V313">
        <f t="shared" ca="1" si="35"/>
        <v>57</v>
      </c>
      <c r="W313">
        <f t="shared" ca="1" si="31"/>
        <v>1.2842791960752307</v>
      </c>
    </row>
    <row r="314" spans="1:23" x14ac:dyDescent="0.3">
      <c r="A314" t="s">
        <v>745</v>
      </c>
      <c r="B314" t="s">
        <v>746</v>
      </c>
      <c r="C314" s="1" t="s">
        <v>37</v>
      </c>
      <c r="D314" s="1" t="s">
        <v>136</v>
      </c>
      <c r="E314" s="5">
        <f t="shared" ca="1" si="33"/>
        <v>36.705882352941174</v>
      </c>
      <c r="F314">
        <f t="shared" ca="1" si="30"/>
        <v>42</v>
      </c>
      <c r="G314">
        <f t="shared" ca="1" si="35"/>
        <v>38</v>
      </c>
      <c r="H314">
        <f t="shared" ca="1" si="35"/>
        <v>34</v>
      </c>
      <c r="I314">
        <f t="shared" ca="1" si="35"/>
        <v>34</v>
      </c>
      <c r="J314">
        <f t="shared" ca="1" si="35"/>
        <v>35</v>
      </c>
      <c r="K314">
        <f t="shared" ca="1" si="35"/>
        <v>43</v>
      </c>
      <c r="L314">
        <f t="shared" ca="1" si="35"/>
        <v>27</v>
      </c>
      <c r="M314">
        <f t="shared" ca="1" si="35"/>
        <v>36</v>
      </c>
      <c r="N314">
        <f t="shared" ca="1" si="35"/>
        <v>35</v>
      </c>
      <c r="O314">
        <f t="shared" ca="1" si="35"/>
        <v>38</v>
      </c>
      <c r="P314">
        <f t="shared" ca="1" si="35"/>
        <v>42</v>
      </c>
      <c r="Q314">
        <f t="shared" ca="1" si="35"/>
        <v>36</v>
      </c>
      <c r="R314">
        <f t="shared" ca="1" si="35"/>
        <v>33</v>
      </c>
      <c r="S314">
        <f t="shared" ca="1" si="35"/>
        <v>33</v>
      </c>
      <c r="T314">
        <f t="shared" ca="1" si="35"/>
        <v>54</v>
      </c>
      <c r="U314">
        <f t="shared" ca="1" si="35"/>
        <v>29</v>
      </c>
      <c r="V314">
        <f t="shared" ca="1" si="35"/>
        <v>35</v>
      </c>
      <c r="W314">
        <f t="shared" ca="1" si="31"/>
        <v>0.7060520262613289</v>
      </c>
    </row>
    <row r="315" spans="1:23" x14ac:dyDescent="0.3">
      <c r="A315" t="s">
        <v>747</v>
      </c>
      <c r="B315" t="s">
        <v>748</v>
      </c>
      <c r="C315" s="1" t="s">
        <v>46</v>
      </c>
      <c r="D315" s="1" t="s">
        <v>749</v>
      </c>
      <c r="E315" s="5">
        <f t="shared" ca="1" si="33"/>
        <v>55.764705882352942</v>
      </c>
      <c r="F315">
        <f t="shared" ca="1" si="30"/>
        <v>70</v>
      </c>
      <c r="G315">
        <f t="shared" ca="1" si="35"/>
        <v>74</v>
      </c>
      <c r="H315">
        <f t="shared" ca="1" si="35"/>
        <v>59</v>
      </c>
      <c r="I315">
        <f t="shared" ca="1" si="35"/>
        <v>52</v>
      </c>
      <c r="J315">
        <f t="shared" ca="1" si="35"/>
        <v>12</v>
      </c>
      <c r="K315">
        <f t="shared" ca="1" si="35"/>
        <v>52</v>
      </c>
      <c r="L315">
        <f t="shared" ca="1" si="35"/>
        <v>63</v>
      </c>
      <c r="M315">
        <f t="shared" ca="1" si="35"/>
        <v>57</v>
      </c>
      <c r="N315">
        <f t="shared" ca="1" si="35"/>
        <v>63</v>
      </c>
      <c r="O315">
        <f t="shared" ca="1" si="35"/>
        <v>56</v>
      </c>
      <c r="P315">
        <f t="shared" ca="1" si="35"/>
        <v>70</v>
      </c>
      <c r="Q315">
        <f t="shared" ca="1" si="35"/>
        <v>44</v>
      </c>
      <c r="R315">
        <f t="shared" ca="1" si="35"/>
        <v>40</v>
      </c>
      <c r="S315">
        <f t="shared" ca="1" si="35"/>
        <v>52</v>
      </c>
      <c r="T315">
        <f t="shared" ca="1" si="35"/>
        <v>68</v>
      </c>
      <c r="U315">
        <f t="shared" ca="1" si="35"/>
        <v>61</v>
      </c>
      <c r="V315">
        <f t="shared" ca="1" si="35"/>
        <v>55</v>
      </c>
      <c r="W315">
        <f t="shared" ca="1" si="31"/>
        <v>1.1300936345132397</v>
      </c>
    </row>
    <row r="316" spans="1:23" x14ac:dyDescent="0.3">
      <c r="A316" t="s">
        <v>750</v>
      </c>
      <c r="B316" t="s">
        <v>751</v>
      </c>
      <c r="C316" s="1" t="s">
        <v>2</v>
      </c>
      <c r="D316" s="1" t="s">
        <v>69</v>
      </c>
      <c r="E316" s="5">
        <f t="shared" ca="1" si="33"/>
        <v>44.176470588235297</v>
      </c>
      <c r="F316">
        <f t="shared" ca="1" si="30"/>
        <v>28</v>
      </c>
      <c r="G316">
        <f t="shared" ca="1" si="35"/>
        <v>45</v>
      </c>
      <c r="H316">
        <f t="shared" ca="1" si="35"/>
        <v>56</v>
      </c>
      <c r="I316">
        <f t="shared" ca="1" si="35"/>
        <v>44</v>
      </c>
      <c r="J316">
        <f t="shared" ca="1" si="35"/>
        <v>58</v>
      </c>
      <c r="K316">
        <f t="shared" ca="1" si="35"/>
        <v>32</v>
      </c>
      <c r="L316">
        <f t="shared" ca="1" si="35"/>
        <v>54</v>
      </c>
      <c r="M316">
        <f t="shared" ca="1" si="35"/>
        <v>57</v>
      </c>
      <c r="N316">
        <f t="shared" ca="1" si="35"/>
        <v>43</v>
      </c>
      <c r="O316">
        <f t="shared" ca="1" si="35"/>
        <v>52</v>
      </c>
      <c r="P316">
        <f t="shared" ca="1" si="35"/>
        <v>46</v>
      </c>
      <c r="Q316">
        <f t="shared" ca="1" si="35"/>
        <v>31</v>
      </c>
      <c r="R316">
        <f t="shared" ca="1" si="35"/>
        <v>27</v>
      </c>
      <c r="S316">
        <f t="shared" ca="1" si="35"/>
        <v>41</v>
      </c>
      <c r="T316">
        <f t="shared" ca="1" si="35"/>
        <v>39</v>
      </c>
      <c r="U316">
        <f t="shared" ca="1" si="35"/>
        <v>44</v>
      </c>
      <c r="V316">
        <f t="shared" ca="1" si="35"/>
        <v>54</v>
      </c>
      <c r="W316">
        <f t="shared" ca="1" si="31"/>
        <v>0.95832507310428117</v>
      </c>
    </row>
    <row r="317" spans="1:23" x14ac:dyDescent="0.3">
      <c r="A317" t="s">
        <v>752</v>
      </c>
      <c r="B317" t="s">
        <v>753</v>
      </c>
      <c r="C317" s="1" t="s">
        <v>15</v>
      </c>
      <c r="D317" s="1" t="s">
        <v>74</v>
      </c>
      <c r="E317" s="5">
        <f t="shared" ca="1" si="33"/>
        <v>36.411764705882355</v>
      </c>
      <c r="F317">
        <f t="shared" ca="1" si="30"/>
        <v>46</v>
      </c>
      <c r="G317">
        <f t="shared" ca="1" si="35"/>
        <v>19</v>
      </c>
      <c r="H317">
        <f t="shared" ca="1" si="35"/>
        <v>31</v>
      </c>
      <c r="I317">
        <f t="shared" ca="1" si="35"/>
        <v>31</v>
      </c>
      <c r="J317">
        <f t="shared" ca="1" si="35"/>
        <v>44</v>
      </c>
      <c r="K317">
        <f t="shared" ca="1" si="35"/>
        <v>41</v>
      </c>
      <c r="L317">
        <f t="shared" ca="1" si="35"/>
        <v>42</v>
      </c>
      <c r="M317">
        <f t="shared" ca="1" si="35"/>
        <v>43</v>
      </c>
      <c r="N317">
        <f t="shared" ca="1" si="35"/>
        <v>36</v>
      </c>
      <c r="O317">
        <f t="shared" ca="1" si="35"/>
        <v>22</v>
      </c>
      <c r="P317">
        <f t="shared" ca="1" si="35"/>
        <v>37</v>
      </c>
      <c r="Q317">
        <f t="shared" ca="1" si="35"/>
        <v>34</v>
      </c>
      <c r="R317">
        <f t="shared" ca="1" si="35"/>
        <v>33</v>
      </c>
      <c r="S317">
        <f t="shared" ca="1" si="35"/>
        <v>42</v>
      </c>
      <c r="T317">
        <f t="shared" ca="1" si="35"/>
        <v>40</v>
      </c>
      <c r="U317">
        <f t="shared" ca="1" si="35"/>
        <v>31</v>
      </c>
      <c r="V317">
        <f t="shared" ca="1" si="35"/>
        <v>47</v>
      </c>
      <c r="W317">
        <f t="shared" ca="1" si="31"/>
        <v>0.79626152855877441</v>
      </c>
    </row>
    <row r="318" spans="1:23" x14ac:dyDescent="0.3">
      <c r="A318" t="s">
        <v>754</v>
      </c>
      <c r="B318" t="s">
        <v>755</v>
      </c>
      <c r="C318" s="1" t="s">
        <v>88</v>
      </c>
      <c r="D318" s="1" t="s">
        <v>245</v>
      </c>
      <c r="E318" s="5">
        <f t="shared" ca="1" si="33"/>
        <v>45.705882352941174</v>
      </c>
      <c r="F318">
        <f t="shared" ca="1" si="30"/>
        <v>48</v>
      </c>
      <c r="G318">
        <f t="shared" ca="1" si="35"/>
        <v>49</v>
      </c>
      <c r="H318">
        <f t="shared" ca="1" si="35"/>
        <v>36</v>
      </c>
      <c r="I318">
        <f t="shared" ca="1" si="35"/>
        <v>41</v>
      </c>
      <c r="J318">
        <f t="shared" ca="1" si="35"/>
        <v>47</v>
      </c>
      <c r="K318">
        <f t="shared" ca="1" si="35"/>
        <v>50</v>
      </c>
      <c r="L318">
        <f t="shared" ca="1" si="35"/>
        <v>41</v>
      </c>
      <c r="M318">
        <f t="shared" ca="1" si="35"/>
        <v>25</v>
      </c>
      <c r="N318">
        <f t="shared" ca="1" si="35"/>
        <v>50</v>
      </c>
      <c r="O318">
        <f t="shared" ca="1" si="35"/>
        <v>47</v>
      </c>
      <c r="P318">
        <f t="shared" ca="1" si="35"/>
        <v>47</v>
      </c>
      <c r="Q318">
        <f t="shared" ca="1" si="35"/>
        <v>62</v>
      </c>
      <c r="R318">
        <f t="shared" ca="1" si="35"/>
        <v>62</v>
      </c>
      <c r="S318">
        <f t="shared" ca="1" si="35"/>
        <v>46</v>
      </c>
      <c r="T318">
        <f t="shared" ca="1" si="35"/>
        <v>51</v>
      </c>
      <c r="U318">
        <f t="shared" ca="1" si="35"/>
        <v>38</v>
      </c>
      <c r="V318">
        <f t="shared" ca="1" si="35"/>
        <v>37</v>
      </c>
      <c r="W318">
        <f t="shared" ca="1" si="31"/>
        <v>0.89387012113233877</v>
      </c>
    </row>
    <row r="319" spans="1:23" x14ac:dyDescent="0.3">
      <c r="A319" t="s">
        <v>756</v>
      </c>
      <c r="B319" t="s">
        <v>757</v>
      </c>
      <c r="C319" s="1" t="s">
        <v>15</v>
      </c>
      <c r="D319" s="1" t="s">
        <v>26</v>
      </c>
      <c r="E319" s="5">
        <f t="shared" ca="1" si="33"/>
        <v>42.941176470588232</v>
      </c>
      <c r="F319">
        <f t="shared" ca="1" si="30"/>
        <v>35</v>
      </c>
      <c r="G319">
        <f t="shared" ca="1" si="35"/>
        <v>31</v>
      </c>
      <c r="H319">
        <f t="shared" ca="1" si="35"/>
        <v>53</v>
      </c>
      <c r="I319">
        <f t="shared" ca="1" si="35"/>
        <v>33</v>
      </c>
      <c r="J319">
        <f t="shared" ca="1" si="35"/>
        <v>44</v>
      </c>
      <c r="K319">
        <f t="shared" ca="1" si="35"/>
        <v>42</v>
      </c>
      <c r="L319">
        <f t="shared" ca="1" si="35"/>
        <v>53</v>
      </c>
      <c r="M319">
        <f t="shared" ca="1" si="35"/>
        <v>43</v>
      </c>
      <c r="N319">
        <f t="shared" ca="1" si="35"/>
        <v>42</v>
      </c>
      <c r="O319">
        <f t="shared" ca="1" si="35"/>
        <v>50</v>
      </c>
      <c r="P319">
        <f t="shared" ca="1" si="35"/>
        <v>51</v>
      </c>
      <c r="Q319">
        <f t="shared" ca="1" si="35"/>
        <v>35</v>
      </c>
      <c r="R319">
        <f t="shared" ca="1" si="35"/>
        <v>39</v>
      </c>
      <c r="S319">
        <f t="shared" ca="1" si="35"/>
        <v>45</v>
      </c>
      <c r="T319">
        <f t="shared" ca="1" si="35"/>
        <v>47</v>
      </c>
      <c r="U319">
        <f t="shared" ca="1" si="35"/>
        <v>39</v>
      </c>
      <c r="V319">
        <f t="shared" ca="1" si="35"/>
        <v>48</v>
      </c>
      <c r="W319">
        <f t="shared" ca="1" si="31"/>
        <v>0.87099525328403749</v>
      </c>
    </row>
    <row r="320" spans="1:23" x14ac:dyDescent="0.3">
      <c r="A320" t="s">
        <v>758</v>
      </c>
      <c r="B320" t="s">
        <v>759</v>
      </c>
      <c r="C320" s="1" t="s">
        <v>29</v>
      </c>
      <c r="D320" s="1" t="s">
        <v>299</v>
      </c>
      <c r="E320" s="5">
        <f t="shared" ca="1" si="33"/>
        <v>58.235294117647058</v>
      </c>
      <c r="F320">
        <f t="shared" ca="1" si="30"/>
        <v>58</v>
      </c>
      <c r="G320">
        <f t="shared" ca="1" si="35"/>
        <v>57</v>
      </c>
      <c r="H320">
        <f t="shared" ca="1" si="35"/>
        <v>62</v>
      </c>
      <c r="I320">
        <f t="shared" ca="1" si="35"/>
        <v>72</v>
      </c>
      <c r="J320">
        <f t="shared" ca="1" si="35"/>
        <v>51</v>
      </c>
      <c r="K320">
        <f t="shared" ca="1" si="35"/>
        <v>56</v>
      </c>
      <c r="L320">
        <f t="shared" ca="1" si="35"/>
        <v>61</v>
      </c>
      <c r="M320">
        <f t="shared" ca="1" si="35"/>
        <v>56</v>
      </c>
      <c r="N320">
        <f t="shared" ca="1" si="35"/>
        <v>57</v>
      </c>
      <c r="O320">
        <f t="shared" ca="1" si="35"/>
        <v>73</v>
      </c>
      <c r="P320">
        <f t="shared" ca="1" si="35"/>
        <v>42</v>
      </c>
      <c r="Q320">
        <f t="shared" ca="1" si="35"/>
        <v>50</v>
      </c>
      <c r="R320">
        <f t="shared" ca="1" si="35"/>
        <v>68</v>
      </c>
      <c r="S320">
        <f t="shared" ca="1" si="35"/>
        <v>54</v>
      </c>
      <c r="T320">
        <f t="shared" ca="1" si="35"/>
        <v>56</v>
      </c>
      <c r="U320">
        <f t="shared" ca="1" si="35"/>
        <v>50</v>
      </c>
      <c r="V320">
        <f t="shared" ca="1" si="35"/>
        <v>67</v>
      </c>
      <c r="W320">
        <f t="shared" ca="1" si="31"/>
        <v>1.1749672414252312</v>
      </c>
    </row>
    <row r="321" spans="1:23" x14ac:dyDescent="0.3">
      <c r="A321" t="s">
        <v>760</v>
      </c>
      <c r="B321" t="s">
        <v>761</v>
      </c>
      <c r="C321" s="1" t="s">
        <v>6</v>
      </c>
      <c r="D321" s="1" t="s">
        <v>118</v>
      </c>
      <c r="E321" s="5">
        <f t="shared" ca="1" si="33"/>
        <v>57.529411764705884</v>
      </c>
      <c r="F321">
        <f t="shared" ca="1" si="30"/>
        <v>62</v>
      </c>
      <c r="G321">
        <f t="shared" ca="1" si="35"/>
        <v>49</v>
      </c>
      <c r="H321">
        <f t="shared" ca="1" si="35"/>
        <v>65</v>
      </c>
      <c r="I321">
        <f t="shared" ca="1" si="35"/>
        <v>64</v>
      </c>
      <c r="J321">
        <f t="shared" ca="1" si="35"/>
        <v>61</v>
      </c>
      <c r="K321">
        <f t="shared" ca="1" si="35"/>
        <v>39</v>
      </c>
      <c r="L321">
        <f t="shared" ca="1" si="35"/>
        <v>64</v>
      </c>
      <c r="M321">
        <f t="shared" ca="1" si="35"/>
        <v>75</v>
      </c>
      <c r="N321">
        <f t="shared" ca="1" si="35"/>
        <v>60</v>
      </c>
      <c r="O321">
        <f t="shared" ca="1" si="35"/>
        <v>62</v>
      </c>
      <c r="P321">
        <f t="shared" ca="1" si="35"/>
        <v>62</v>
      </c>
      <c r="Q321">
        <f t="shared" ca="1" si="35"/>
        <v>59</v>
      </c>
      <c r="R321">
        <f t="shared" ca="1" si="35"/>
        <v>50</v>
      </c>
      <c r="S321">
        <f t="shared" ca="1" si="35"/>
        <v>39</v>
      </c>
      <c r="T321">
        <f t="shared" ca="1" si="35"/>
        <v>55</v>
      </c>
      <c r="U321">
        <f t="shared" ca="1" si="35"/>
        <v>40</v>
      </c>
      <c r="V321">
        <f t="shared" ca="1" si="35"/>
        <v>72</v>
      </c>
      <c r="W321">
        <f t="shared" ca="1" si="31"/>
        <v>1.0965607654711977</v>
      </c>
    </row>
    <row r="322" spans="1:23" x14ac:dyDescent="0.3">
      <c r="A322" t="s">
        <v>762</v>
      </c>
      <c r="B322" t="s">
        <v>763</v>
      </c>
      <c r="C322" s="1" t="s">
        <v>6</v>
      </c>
      <c r="D322" s="1" t="s">
        <v>7</v>
      </c>
      <c r="E322" s="5">
        <f t="shared" ca="1" si="33"/>
        <v>48.529411764705884</v>
      </c>
      <c r="F322">
        <f t="shared" ca="1" si="30"/>
        <v>52</v>
      </c>
      <c r="G322">
        <f t="shared" ca="1" si="35"/>
        <v>58</v>
      </c>
      <c r="H322">
        <f t="shared" ca="1" si="35"/>
        <v>56</v>
      </c>
      <c r="I322">
        <f t="shared" ca="1" si="35"/>
        <v>56</v>
      </c>
      <c r="J322">
        <f t="shared" ca="1" si="35"/>
        <v>35</v>
      </c>
      <c r="K322">
        <f t="shared" ca="1" si="35"/>
        <v>47</v>
      </c>
      <c r="L322">
        <f t="shared" ca="1" si="35"/>
        <v>46</v>
      </c>
      <c r="M322">
        <f t="shared" ca="1" si="35"/>
        <v>48</v>
      </c>
      <c r="N322">
        <f t="shared" ca="1" si="35"/>
        <v>46</v>
      </c>
      <c r="O322">
        <f t="shared" ca="1" si="35"/>
        <v>52</v>
      </c>
      <c r="P322">
        <f t="shared" ca="1" si="35"/>
        <v>29</v>
      </c>
      <c r="Q322">
        <f t="shared" ca="1" si="35"/>
        <v>55</v>
      </c>
      <c r="R322">
        <f t="shared" ref="G322:V338" ca="1" si="36">ROUND(MAX(MIN($W322*_xlfn.NORM.INV(RAND(),50,$E$1),100),0),0)</f>
        <v>43</v>
      </c>
      <c r="S322">
        <f t="shared" ca="1" si="36"/>
        <v>51</v>
      </c>
      <c r="T322">
        <f t="shared" ca="1" si="36"/>
        <v>49</v>
      </c>
      <c r="U322">
        <f t="shared" ca="1" si="36"/>
        <v>46</v>
      </c>
      <c r="V322">
        <f t="shared" ca="1" si="36"/>
        <v>56</v>
      </c>
      <c r="W322">
        <f t="shared" ca="1" si="31"/>
        <v>0.98939924546246583</v>
      </c>
    </row>
    <row r="323" spans="1:23" x14ac:dyDescent="0.3">
      <c r="A323" t="s">
        <v>764</v>
      </c>
      <c r="B323" t="s">
        <v>765</v>
      </c>
      <c r="C323" s="1" t="s">
        <v>6</v>
      </c>
      <c r="D323" s="1" t="s">
        <v>10</v>
      </c>
      <c r="E323" s="5">
        <f t="shared" ca="1" si="33"/>
        <v>36.705882352941174</v>
      </c>
      <c r="F323">
        <f t="shared" ca="1" si="30"/>
        <v>31</v>
      </c>
      <c r="G323">
        <f t="shared" ca="1" si="36"/>
        <v>42</v>
      </c>
      <c r="H323">
        <f t="shared" ca="1" si="36"/>
        <v>35</v>
      </c>
      <c r="I323">
        <f t="shared" ca="1" si="36"/>
        <v>39</v>
      </c>
      <c r="J323">
        <f t="shared" ca="1" si="36"/>
        <v>43</v>
      </c>
      <c r="K323">
        <f t="shared" ca="1" si="36"/>
        <v>39</v>
      </c>
      <c r="L323">
        <f t="shared" ca="1" si="36"/>
        <v>44</v>
      </c>
      <c r="M323">
        <f t="shared" ca="1" si="36"/>
        <v>29</v>
      </c>
      <c r="N323">
        <f t="shared" ca="1" si="36"/>
        <v>39</v>
      </c>
      <c r="O323">
        <f t="shared" ca="1" si="36"/>
        <v>46</v>
      </c>
      <c r="P323">
        <f t="shared" ca="1" si="36"/>
        <v>19</v>
      </c>
      <c r="Q323">
        <f t="shared" ca="1" si="36"/>
        <v>27</v>
      </c>
      <c r="R323">
        <f t="shared" ca="1" si="36"/>
        <v>53</v>
      </c>
      <c r="S323">
        <f t="shared" ca="1" si="36"/>
        <v>41</v>
      </c>
      <c r="T323">
        <f t="shared" ca="1" si="36"/>
        <v>32</v>
      </c>
      <c r="U323">
        <f t="shared" ca="1" si="36"/>
        <v>26</v>
      </c>
      <c r="V323">
        <f t="shared" ca="1" si="36"/>
        <v>39</v>
      </c>
      <c r="W323">
        <f t="shared" ca="1" si="31"/>
        <v>0.74807820418111803</v>
      </c>
    </row>
    <row r="324" spans="1:23" x14ac:dyDescent="0.3">
      <c r="A324" t="s">
        <v>766</v>
      </c>
      <c r="B324" t="s">
        <v>767</v>
      </c>
      <c r="C324" s="1" t="s">
        <v>37</v>
      </c>
      <c r="D324" s="1" t="s">
        <v>41</v>
      </c>
      <c r="E324" s="5">
        <f t="shared" ca="1" si="33"/>
        <v>40.117647058823529</v>
      </c>
      <c r="F324">
        <f t="shared" ref="F324:F387" ca="1" si="37">ROUND(MAX(MIN($W324*_xlfn.NORM.INV(RAND(),50,$E$1),100),0),0)</f>
        <v>34</v>
      </c>
      <c r="G324">
        <f t="shared" ca="1" si="36"/>
        <v>44</v>
      </c>
      <c r="H324">
        <f t="shared" ca="1" si="36"/>
        <v>44</v>
      </c>
      <c r="I324">
        <f t="shared" ca="1" si="36"/>
        <v>45</v>
      </c>
      <c r="J324">
        <f t="shared" ca="1" si="36"/>
        <v>28</v>
      </c>
      <c r="K324">
        <f t="shared" ca="1" si="36"/>
        <v>43</v>
      </c>
      <c r="L324">
        <f t="shared" ca="1" si="36"/>
        <v>35</v>
      </c>
      <c r="M324">
        <f t="shared" ca="1" si="36"/>
        <v>36</v>
      </c>
      <c r="N324">
        <f t="shared" ca="1" si="36"/>
        <v>37</v>
      </c>
      <c r="O324">
        <f t="shared" ca="1" si="36"/>
        <v>36</v>
      </c>
      <c r="P324">
        <f t="shared" ca="1" si="36"/>
        <v>47</v>
      </c>
      <c r="Q324">
        <f t="shared" ca="1" si="36"/>
        <v>39</v>
      </c>
      <c r="R324">
        <f t="shared" ca="1" si="36"/>
        <v>43</v>
      </c>
      <c r="S324">
        <f t="shared" ca="1" si="36"/>
        <v>44</v>
      </c>
      <c r="T324">
        <f t="shared" ca="1" si="36"/>
        <v>43</v>
      </c>
      <c r="U324">
        <f t="shared" ca="1" si="36"/>
        <v>37</v>
      </c>
      <c r="V324">
        <f t="shared" ca="1" si="36"/>
        <v>47</v>
      </c>
      <c r="W324">
        <f t="shared" ref="W324:W387" ca="1" si="38">0.7+RAND()*0.6</f>
        <v>0.86554421831479744</v>
      </c>
    </row>
    <row r="325" spans="1:23" x14ac:dyDescent="0.3">
      <c r="A325" t="s">
        <v>768</v>
      </c>
      <c r="B325" t="s">
        <v>769</v>
      </c>
      <c r="C325" s="1" t="s">
        <v>6</v>
      </c>
      <c r="D325" s="1" t="s">
        <v>620</v>
      </c>
      <c r="E325" s="5">
        <f t="shared" ca="1" si="33"/>
        <v>59.352941176470587</v>
      </c>
      <c r="F325">
        <f t="shared" ca="1" si="37"/>
        <v>56</v>
      </c>
      <c r="G325">
        <f t="shared" ca="1" si="36"/>
        <v>58</v>
      </c>
      <c r="H325">
        <f t="shared" ca="1" si="36"/>
        <v>39</v>
      </c>
      <c r="I325">
        <f t="shared" ca="1" si="36"/>
        <v>63</v>
      </c>
      <c r="J325">
        <f t="shared" ca="1" si="36"/>
        <v>72</v>
      </c>
      <c r="K325">
        <f t="shared" ca="1" si="36"/>
        <v>57</v>
      </c>
      <c r="L325">
        <f t="shared" ca="1" si="36"/>
        <v>48</v>
      </c>
      <c r="M325">
        <f t="shared" ca="1" si="36"/>
        <v>48</v>
      </c>
      <c r="N325">
        <f t="shared" ca="1" si="36"/>
        <v>59</v>
      </c>
      <c r="O325">
        <f t="shared" ca="1" si="36"/>
        <v>67</v>
      </c>
      <c r="P325">
        <f t="shared" ca="1" si="36"/>
        <v>67</v>
      </c>
      <c r="Q325">
        <f t="shared" ca="1" si="36"/>
        <v>50</v>
      </c>
      <c r="R325">
        <f t="shared" ca="1" si="36"/>
        <v>58</v>
      </c>
      <c r="S325">
        <f t="shared" ca="1" si="36"/>
        <v>84</v>
      </c>
      <c r="T325">
        <f t="shared" ca="1" si="36"/>
        <v>60</v>
      </c>
      <c r="U325">
        <f t="shared" ca="1" si="36"/>
        <v>76</v>
      </c>
      <c r="V325">
        <f t="shared" ca="1" si="36"/>
        <v>47</v>
      </c>
      <c r="W325">
        <f t="shared" ca="1" si="38"/>
        <v>1.2247511166468956</v>
      </c>
    </row>
    <row r="326" spans="1:23" x14ac:dyDescent="0.3">
      <c r="A326" t="s">
        <v>770</v>
      </c>
      <c r="B326" t="s">
        <v>771</v>
      </c>
      <c r="C326" s="1" t="s">
        <v>29</v>
      </c>
      <c r="D326" s="1" t="s">
        <v>705</v>
      </c>
      <c r="E326" s="5">
        <f t="shared" ca="1" si="33"/>
        <v>47.117647058823529</v>
      </c>
      <c r="F326">
        <f t="shared" ca="1" si="37"/>
        <v>35</v>
      </c>
      <c r="G326">
        <f t="shared" ca="1" si="36"/>
        <v>42</v>
      </c>
      <c r="H326">
        <f t="shared" ca="1" si="36"/>
        <v>62</v>
      </c>
      <c r="I326">
        <f t="shared" ca="1" si="36"/>
        <v>49</v>
      </c>
      <c r="J326">
        <f t="shared" ca="1" si="36"/>
        <v>50</v>
      </c>
      <c r="K326">
        <f t="shared" ca="1" si="36"/>
        <v>26</v>
      </c>
      <c r="L326">
        <f t="shared" ca="1" si="36"/>
        <v>37</v>
      </c>
      <c r="M326">
        <f t="shared" ca="1" si="36"/>
        <v>49</v>
      </c>
      <c r="N326">
        <f t="shared" ca="1" si="36"/>
        <v>51</v>
      </c>
      <c r="O326">
        <f t="shared" ca="1" si="36"/>
        <v>48</v>
      </c>
      <c r="P326">
        <f t="shared" ca="1" si="36"/>
        <v>69</v>
      </c>
      <c r="Q326">
        <f t="shared" ca="1" si="36"/>
        <v>33</v>
      </c>
      <c r="R326">
        <f t="shared" ca="1" si="36"/>
        <v>51</v>
      </c>
      <c r="S326">
        <f t="shared" ca="1" si="36"/>
        <v>47</v>
      </c>
      <c r="T326">
        <f t="shared" ca="1" si="36"/>
        <v>46</v>
      </c>
      <c r="U326">
        <f t="shared" ca="1" si="36"/>
        <v>49</v>
      </c>
      <c r="V326">
        <f t="shared" ca="1" si="36"/>
        <v>57</v>
      </c>
      <c r="W326">
        <f t="shared" ca="1" si="38"/>
        <v>0.93327524289864949</v>
      </c>
    </row>
    <row r="327" spans="1:23" x14ac:dyDescent="0.3">
      <c r="A327" t="s">
        <v>772</v>
      </c>
      <c r="B327" t="s">
        <v>773</v>
      </c>
      <c r="C327" s="1" t="s">
        <v>15</v>
      </c>
      <c r="D327" s="1" t="s">
        <v>26</v>
      </c>
      <c r="E327" s="5">
        <f t="shared" ca="1" si="33"/>
        <v>35.058823529411768</v>
      </c>
      <c r="F327">
        <f t="shared" ca="1" si="37"/>
        <v>25</v>
      </c>
      <c r="G327">
        <f t="shared" ca="1" si="36"/>
        <v>37</v>
      </c>
      <c r="H327">
        <f t="shared" ca="1" si="36"/>
        <v>37</v>
      </c>
      <c r="I327">
        <f t="shared" ca="1" si="36"/>
        <v>36</v>
      </c>
      <c r="J327">
        <f t="shared" ca="1" si="36"/>
        <v>15</v>
      </c>
      <c r="K327">
        <f t="shared" ca="1" si="36"/>
        <v>34</v>
      </c>
      <c r="L327">
        <f t="shared" ca="1" si="36"/>
        <v>41</v>
      </c>
      <c r="M327">
        <f t="shared" ca="1" si="36"/>
        <v>37</v>
      </c>
      <c r="N327">
        <f t="shared" ca="1" si="36"/>
        <v>45</v>
      </c>
      <c r="O327">
        <f t="shared" ca="1" si="36"/>
        <v>51</v>
      </c>
      <c r="P327">
        <f t="shared" ca="1" si="36"/>
        <v>28</v>
      </c>
      <c r="Q327">
        <f t="shared" ca="1" si="36"/>
        <v>30</v>
      </c>
      <c r="R327">
        <f t="shared" ca="1" si="36"/>
        <v>33</v>
      </c>
      <c r="S327">
        <f t="shared" ca="1" si="36"/>
        <v>38</v>
      </c>
      <c r="T327">
        <f t="shared" ca="1" si="36"/>
        <v>41</v>
      </c>
      <c r="U327">
        <f t="shared" ca="1" si="36"/>
        <v>35</v>
      </c>
      <c r="V327">
        <f t="shared" ca="1" si="36"/>
        <v>33</v>
      </c>
      <c r="W327">
        <f t="shared" ca="1" si="38"/>
        <v>0.7423418846843739</v>
      </c>
    </row>
    <row r="328" spans="1:23" x14ac:dyDescent="0.3">
      <c r="A328" t="s">
        <v>774</v>
      </c>
      <c r="B328" t="s">
        <v>775</v>
      </c>
      <c r="C328" s="1" t="s">
        <v>15</v>
      </c>
      <c r="D328" s="1" t="s">
        <v>26</v>
      </c>
      <c r="E328" s="5">
        <f t="shared" ca="1" si="33"/>
        <v>41.941176470588232</v>
      </c>
      <c r="F328">
        <f t="shared" ca="1" si="37"/>
        <v>53</v>
      </c>
      <c r="G328">
        <f t="shared" ca="1" si="36"/>
        <v>37</v>
      </c>
      <c r="H328">
        <f t="shared" ca="1" si="36"/>
        <v>42</v>
      </c>
      <c r="I328">
        <f t="shared" ca="1" si="36"/>
        <v>42</v>
      </c>
      <c r="J328">
        <f t="shared" ca="1" si="36"/>
        <v>41</v>
      </c>
      <c r="K328">
        <f t="shared" ca="1" si="36"/>
        <v>55</v>
      </c>
      <c r="L328">
        <f t="shared" ca="1" si="36"/>
        <v>38</v>
      </c>
      <c r="M328">
        <f t="shared" ca="1" si="36"/>
        <v>32</v>
      </c>
      <c r="N328">
        <f t="shared" ca="1" si="36"/>
        <v>53</v>
      </c>
      <c r="O328">
        <f t="shared" ca="1" si="36"/>
        <v>55</v>
      </c>
      <c r="P328">
        <f t="shared" ca="1" si="36"/>
        <v>29</v>
      </c>
      <c r="Q328">
        <f t="shared" ca="1" si="36"/>
        <v>49</v>
      </c>
      <c r="R328">
        <f t="shared" ca="1" si="36"/>
        <v>29</v>
      </c>
      <c r="S328">
        <f t="shared" ca="1" si="36"/>
        <v>40</v>
      </c>
      <c r="T328">
        <f t="shared" ca="1" si="36"/>
        <v>40</v>
      </c>
      <c r="U328">
        <f t="shared" ca="1" si="36"/>
        <v>36</v>
      </c>
      <c r="V328">
        <f t="shared" ca="1" si="36"/>
        <v>42</v>
      </c>
      <c r="W328">
        <f t="shared" ca="1" si="38"/>
        <v>0.82114520940739089</v>
      </c>
    </row>
    <row r="329" spans="1:23" x14ac:dyDescent="0.3">
      <c r="A329" t="s">
        <v>776</v>
      </c>
      <c r="B329" t="s">
        <v>777</v>
      </c>
      <c r="C329" s="1" t="s">
        <v>15</v>
      </c>
      <c r="D329" s="1" t="s">
        <v>514</v>
      </c>
      <c r="E329" s="5">
        <f t="shared" ca="1" si="33"/>
        <v>38.882352941176471</v>
      </c>
      <c r="F329">
        <f t="shared" ca="1" si="37"/>
        <v>30</v>
      </c>
      <c r="G329">
        <f t="shared" ca="1" si="36"/>
        <v>37</v>
      </c>
      <c r="H329">
        <f t="shared" ca="1" si="36"/>
        <v>52</v>
      </c>
      <c r="I329">
        <f t="shared" ca="1" si="36"/>
        <v>33</v>
      </c>
      <c r="J329">
        <f t="shared" ca="1" si="36"/>
        <v>40</v>
      </c>
      <c r="K329">
        <f t="shared" ca="1" si="36"/>
        <v>44</v>
      </c>
      <c r="L329">
        <f t="shared" ca="1" si="36"/>
        <v>42</v>
      </c>
      <c r="M329">
        <f t="shared" ca="1" si="36"/>
        <v>32</v>
      </c>
      <c r="N329">
        <f t="shared" ca="1" si="36"/>
        <v>36</v>
      </c>
      <c r="O329">
        <f t="shared" ca="1" si="36"/>
        <v>41</v>
      </c>
      <c r="P329">
        <f t="shared" ca="1" si="36"/>
        <v>40</v>
      </c>
      <c r="Q329">
        <f t="shared" ca="1" si="36"/>
        <v>41</v>
      </c>
      <c r="R329">
        <f t="shared" ca="1" si="36"/>
        <v>52</v>
      </c>
      <c r="S329">
        <f t="shared" ca="1" si="36"/>
        <v>36</v>
      </c>
      <c r="T329">
        <f t="shared" ca="1" si="36"/>
        <v>40</v>
      </c>
      <c r="U329">
        <f t="shared" ca="1" si="36"/>
        <v>26</v>
      </c>
      <c r="V329">
        <f t="shared" ca="1" si="36"/>
        <v>39</v>
      </c>
      <c r="W329">
        <f t="shared" ca="1" si="38"/>
        <v>0.73877409145248296</v>
      </c>
    </row>
    <row r="330" spans="1:23" x14ac:dyDescent="0.3">
      <c r="A330" t="s">
        <v>778</v>
      </c>
      <c r="B330" t="s">
        <v>779</v>
      </c>
      <c r="C330" s="1" t="s">
        <v>59</v>
      </c>
      <c r="D330" s="1" t="s">
        <v>145</v>
      </c>
      <c r="E330" s="5">
        <f t="shared" ca="1" si="33"/>
        <v>44.470588235294116</v>
      </c>
      <c r="F330">
        <f t="shared" ca="1" si="37"/>
        <v>37</v>
      </c>
      <c r="G330">
        <f t="shared" ca="1" si="36"/>
        <v>55</v>
      </c>
      <c r="H330">
        <f t="shared" ca="1" si="36"/>
        <v>61</v>
      </c>
      <c r="I330">
        <f t="shared" ca="1" si="36"/>
        <v>49</v>
      </c>
      <c r="J330">
        <f t="shared" ca="1" si="36"/>
        <v>36</v>
      </c>
      <c r="K330">
        <f t="shared" ca="1" si="36"/>
        <v>44</v>
      </c>
      <c r="L330">
        <f t="shared" ca="1" si="36"/>
        <v>43</v>
      </c>
      <c r="M330">
        <f t="shared" ca="1" si="36"/>
        <v>43</v>
      </c>
      <c r="N330">
        <f t="shared" ca="1" si="36"/>
        <v>40</v>
      </c>
      <c r="O330">
        <f t="shared" ca="1" si="36"/>
        <v>52</v>
      </c>
      <c r="P330">
        <f t="shared" ca="1" si="36"/>
        <v>40</v>
      </c>
      <c r="Q330">
        <f t="shared" ca="1" si="36"/>
        <v>36</v>
      </c>
      <c r="R330">
        <f t="shared" ca="1" si="36"/>
        <v>39</v>
      </c>
      <c r="S330">
        <f t="shared" ca="1" si="36"/>
        <v>43</v>
      </c>
      <c r="T330">
        <f t="shared" ca="1" si="36"/>
        <v>60</v>
      </c>
      <c r="U330">
        <f t="shared" ca="1" si="36"/>
        <v>35</v>
      </c>
      <c r="V330">
        <f t="shared" ca="1" si="36"/>
        <v>43</v>
      </c>
      <c r="W330">
        <f t="shared" ca="1" si="38"/>
        <v>0.88110307732016058</v>
      </c>
    </row>
    <row r="331" spans="1:23" x14ac:dyDescent="0.3">
      <c r="A331" t="s">
        <v>780</v>
      </c>
      <c r="B331" t="s">
        <v>781</v>
      </c>
      <c r="C331" s="1" t="s">
        <v>29</v>
      </c>
      <c r="D331" s="1" t="s">
        <v>708</v>
      </c>
      <c r="E331" s="5">
        <f t="shared" ca="1" si="33"/>
        <v>50.235294117647058</v>
      </c>
      <c r="F331">
        <f t="shared" ca="1" si="37"/>
        <v>54</v>
      </c>
      <c r="G331">
        <f t="shared" ca="1" si="36"/>
        <v>51</v>
      </c>
      <c r="H331">
        <f t="shared" ca="1" si="36"/>
        <v>32</v>
      </c>
      <c r="I331">
        <f t="shared" ca="1" si="36"/>
        <v>66</v>
      </c>
      <c r="J331">
        <f t="shared" ca="1" si="36"/>
        <v>56</v>
      </c>
      <c r="K331">
        <f t="shared" ca="1" si="36"/>
        <v>71</v>
      </c>
      <c r="L331">
        <f t="shared" ca="1" si="36"/>
        <v>45</v>
      </c>
      <c r="M331">
        <f t="shared" ca="1" si="36"/>
        <v>42</v>
      </c>
      <c r="N331">
        <f t="shared" ca="1" si="36"/>
        <v>41</v>
      </c>
      <c r="O331">
        <f t="shared" ca="1" si="36"/>
        <v>55</v>
      </c>
      <c r="P331">
        <f t="shared" ca="1" si="36"/>
        <v>54</v>
      </c>
      <c r="Q331">
        <f t="shared" ca="1" si="36"/>
        <v>50</v>
      </c>
      <c r="R331">
        <f t="shared" ca="1" si="36"/>
        <v>36</v>
      </c>
      <c r="S331">
        <f t="shared" ca="1" si="36"/>
        <v>54</v>
      </c>
      <c r="T331">
        <f t="shared" ca="1" si="36"/>
        <v>41</v>
      </c>
      <c r="U331">
        <f t="shared" ca="1" si="36"/>
        <v>48</v>
      </c>
      <c r="V331">
        <f t="shared" ca="1" si="36"/>
        <v>58</v>
      </c>
      <c r="W331">
        <f t="shared" ca="1" si="38"/>
        <v>1.0688692934435786</v>
      </c>
    </row>
    <row r="332" spans="1:23" x14ac:dyDescent="0.3">
      <c r="A332" t="s">
        <v>782</v>
      </c>
      <c r="B332" t="s">
        <v>783</v>
      </c>
      <c r="C332" s="1" t="s">
        <v>88</v>
      </c>
      <c r="D332" s="1" t="s">
        <v>784</v>
      </c>
      <c r="E332" s="5">
        <f t="shared" ca="1" si="33"/>
        <v>57</v>
      </c>
      <c r="F332">
        <f t="shared" ca="1" si="37"/>
        <v>42</v>
      </c>
      <c r="G332">
        <f t="shared" ca="1" si="36"/>
        <v>64</v>
      </c>
      <c r="H332">
        <f t="shared" ca="1" si="36"/>
        <v>55</v>
      </c>
      <c r="I332">
        <f t="shared" ca="1" si="36"/>
        <v>48</v>
      </c>
      <c r="J332">
        <f t="shared" ca="1" si="36"/>
        <v>38</v>
      </c>
      <c r="K332">
        <f t="shared" ca="1" si="36"/>
        <v>47</v>
      </c>
      <c r="L332">
        <f t="shared" ca="1" si="36"/>
        <v>60</v>
      </c>
      <c r="M332">
        <f t="shared" ca="1" si="36"/>
        <v>57</v>
      </c>
      <c r="N332">
        <f t="shared" ca="1" si="36"/>
        <v>37</v>
      </c>
      <c r="O332">
        <f t="shared" ca="1" si="36"/>
        <v>42</v>
      </c>
      <c r="P332">
        <f t="shared" ca="1" si="36"/>
        <v>73</v>
      </c>
      <c r="Q332">
        <f t="shared" ca="1" si="36"/>
        <v>59</v>
      </c>
      <c r="R332">
        <f t="shared" ca="1" si="36"/>
        <v>73</v>
      </c>
      <c r="S332">
        <f t="shared" ca="1" si="36"/>
        <v>75</v>
      </c>
      <c r="T332">
        <f t="shared" ca="1" si="36"/>
        <v>63</v>
      </c>
      <c r="U332">
        <f t="shared" ca="1" si="36"/>
        <v>71</v>
      </c>
      <c r="V332">
        <f t="shared" ca="1" si="36"/>
        <v>65</v>
      </c>
      <c r="W332">
        <f t="shared" ca="1" si="38"/>
        <v>1.1252250191456175</v>
      </c>
    </row>
    <row r="333" spans="1:23" x14ac:dyDescent="0.3">
      <c r="A333" t="s">
        <v>785</v>
      </c>
      <c r="B333" t="s">
        <v>786</v>
      </c>
      <c r="C333" s="1" t="s">
        <v>88</v>
      </c>
      <c r="D333" s="1" t="s">
        <v>245</v>
      </c>
      <c r="E333" s="5">
        <f t="shared" ca="1" si="33"/>
        <v>59.705882352941174</v>
      </c>
      <c r="F333">
        <f t="shared" ca="1" si="37"/>
        <v>62</v>
      </c>
      <c r="G333">
        <f t="shared" ca="1" si="36"/>
        <v>55</v>
      </c>
      <c r="H333">
        <f t="shared" ca="1" si="36"/>
        <v>74</v>
      </c>
      <c r="I333">
        <f t="shared" ca="1" si="36"/>
        <v>67</v>
      </c>
      <c r="J333">
        <f t="shared" ca="1" si="36"/>
        <v>52</v>
      </c>
      <c r="K333">
        <f t="shared" ca="1" si="36"/>
        <v>49</v>
      </c>
      <c r="L333">
        <f t="shared" ca="1" si="36"/>
        <v>54</v>
      </c>
      <c r="M333">
        <f t="shared" ca="1" si="36"/>
        <v>59</v>
      </c>
      <c r="N333">
        <f t="shared" ca="1" si="36"/>
        <v>52</v>
      </c>
      <c r="O333">
        <f t="shared" ca="1" si="36"/>
        <v>72</v>
      </c>
      <c r="P333">
        <f t="shared" ca="1" si="36"/>
        <v>53</v>
      </c>
      <c r="Q333">
        <f t="shared" ca="1" si="36"/>
        <v>58</v>
      </c>
      <c r="R333">
        <f t="shared" ca="1" si="36"/>
        <v>55</v>
      </c>
      <c r="S333">
        <f t="shared" ca="1" si="36"/>
        <v>70</v>
      </c>
      <c r="T333">
        <f t="shared" ca="1" si="36"/>
        <v>64</v>
      </c>
      <c r="U333">
        <f t="shared" ca="1" si="36"/>
        <v>55</v>
      </c>
      <c r="V333">
        <f t="shared" ca="1" si="36"/>
        <v>64</v>
      </c>
      <c r="W333">
        <f t="shared" ca="1" si="38"/>
        <v>1.1650544655531054</v>
      </c>
    </row>
    <row r="334" spans="1:23" x14ac:dyDescent="0.3">
      <c r="A334" t="s">
        <v>787</v>
      </c>
      <c r="B334" t="s">
        <v>788</v>
      </c>
      <c r="C334" s="1" t="s">
        <v>88</v>
      </c>
      <c r="D334" s="1" t="s">
        <v>330</v>
      </c>
      <c r="E334" s="5">
        <f t="shared" ca="1" si="33"/>
        <v>52.411764705882355</v>
      </c>
      <c r="F334">
        <f t="shared" ca="1" si="37"/>
        <v>43</v>
      </c>
      <c r="G334">
        <f t="shared" ca="1" si="36"/>
        <v>53</v>
      </c>
      <c r="H334">
        <f t="shared" ca="1" si="36"/>
        <v>41</v>
      </c>
      <c r="I334">
        <f t="shared" ca="1" si="36"/>
        <v>53</v>
      </c>
      <c r="J334">
        <f t="shared" ca="1" si="36"/>
        <v>57</v>
      </c>
      <c r="K334">
        <f t="shared" ca="1" si="36"/>
        <v>58</v>
      </c>
      <c r="L334">
        <f t="shared" ca="1" si="36"/>
        <v>48</v>
      </c>
      <c r="M334">
        <f t="shared" ca="1" si="36"/>
        <v>53</v>
      </c>
      <c r="N334">
        <f t="shared" ca="1" si="36"/>
        <v>58</v>
      </c>
      <c r="O334">
        <f t="shared" ca="1" si="36"/>
        <v>48</v>
      </c>
      <c r="P334">
        <f t="shared" ca="1" si="36"/>
        <v>56</v>
      </c>
      <c r="Q334">
        <f t="shared" ca="1" si="36"/>
        <v>35</v>
      </c>
      <c r="R334">
        <f t="shared" ca="1" si="36"/>
        <v>56</v>
      </c>
      <c r="S334">
        <f t="shared" ca="1" si="36"/>
        <v>78</v>
      </c>
      <c r="T334">
        <f t="shared" ca="1" si="36"/>
        <v>38</v>
      </c>
      <c r="U334">
        <f t="shared" ca="1" si="36"/>
        <v>51</v>
      </c>
      <c r="V334">
        <f t="shared" ca="1" si="36"/>
        <v>65</v>
      </c>
      <c r="W334">
        <f t="shared" ca="1" si="38"/>
        <v>1.0949546805238399</v>
      </c>
    </row>
    <row r="335" spans="1:23" x14ac:dyDescent="0.3">
      <c r="A335" t="s">
        <v>789</v>
      </c>
      <c r="B335" t="s">
        <v>790</v>
      </c>
      <c r="C335" s="1" t="s">
        <v>37</v>
      </c>
      <c r="D335" s="1" t="s">
        <v>263</v>
      </c>
      <c r="E335" s="5">
        <f t="shared" ca="1" si="33"/>
        <v>46.823529411764703</v>
      </c>
      <c r="F335">
        <f t="shared" ca="1" si="37"/>
        <v>43</v>
      </c>
      <c r="G335">
        <f t="shared" ca="1" si="36"/>
        <v>40</v>
      </c>
      <c r="H335">
        <f t="shared" ca="1" si="36"/>
        <v>62</v>
      </c>
      <c r="I335">
        <f t="shared" ca="1" si="36"/>
        <v>54</v>
      </c>
      <c r="J335">
        <f t="shared" ca="1" si="36"/>
        <v>44</v>
      </c>
      <c r="K335">
        <f t="shared" ca="1" si="36"/>
        <v>47</v>
      </c>
      <c r="L335">
        <f t="shared" ca="1" si="36"/>
        <v>43</v>
      </c>
      <c r="M335">
        <f t="shared" ca="1" si="36"/>
        <v>45</v>
      </c>
      <c r="N335">
        <f t="shared" ca="1" si="36"/>
        <v>39</v>
      </c>
      <c r="O335">
        <f t="shared" ca="1" si="36"/>
        <v>42</v>
      </c>
      <c r="P335">
        <f t="shared" ca="1" si="36"/>
        <v>45</v>
      </c>
      <c r="Q335">
        <f t="shared" ca="1" si="36"/>
        <v>44</v>
      </c>
      <c r="R335">
        <f t="shared" ca="1" si="36"/>
        <v>50</v>
      </c>
      <c r="S335">
        <f t="shared" ca="1" si="36"/>
        <v>45</v>
      </c>
      <c r="T335">
        <f t="shared" ca="1" si="36"/>
        <v>65</v>
      </c>
      <c r="U335">
        <f t="shared" ca="1" si="36"/>
        <v>39</v>
      </c>
      <c r="V335">
        <f t="shared" ca="1" si="36"/>
        <v>49</v>
      </c>
      <c r="W335">
        <f t="shared" ca="1" si="38"/>
        <v>0.83222732346889505</v>
      </c>
    </row>
    <row r="336" spans="1:23" x14ac:dyDescent="0.3">
      <c r="A336" t="s">
        <v>791</v>
      </c>
      <c r="B336" t="s">
        <v>792</v>
      </c>
      <c r="C336" s="1" t="s">
        <v>37</v>
      </c>
      <c r="D336" s="1" t="s">
        <v>290</v>
      </c>
      <c r="E336" s="5">
        <f t="shared" ca="1" si="33"/>
        <v>56.647058823529413</v>
      </c>
      <c r="F336">
        <f t="shared" ca="1" si="37"/>
        <v>54</v>
      </c>
      <c r="G336">
        <f t="shared" ca="1" si="36"/>
        <v>68</v>
      </c>
      <c r="H336">
        <f t="shared" ca="1" si="36"/>
        <v>57</v>
      </c>
      <c r="I336">
        <f t="shared" ca="1" si="36"/>
        <v>50</v>
      </c>
      <c r="J336">
        <f t="shared" ca="1" si="36"/>
        <v>64</v>
      </c>
      <c r="K336">
        <f t="shared" ca="1" si="36"/>
        <v>55</v>
      </c>
      <c r="L336">
        <f t="shared" ca="1" si="36"/>
        <v>64</v>
      </c>
      <c r="M336">
        <f t="shared" ca="1" si="36"/>
        <v>65</v>
      </c>
      <c r="N336">
        <f t="shared" ca="1" si="36"/>
        <v>49</v>
      </c>
      <c r="O336">
        <f t="shared" ca="1" si="36"/>
        <v>55</v>
      </c>
      <c r="P336">
        <f t="shared" ca="1" si="36"/>
        <v>58</v>
      </c>
      <c r="Q336">
        <f t="shared" ca="1" si="36"/>
        <v>51</v>
      </c>
      <c r="R336">
        <f t="shared" ca="1" si="36"/>
        <v>31</v>
      </c>
      <c r="S336">
        <f t="shared" ca="1" si="36"/>
        <v>54</v>
      </c>
      <c r="T336">
        <f t="shared" ca="1" si="36"/>
        <v>58</v>
      </c>
      <c r="U336">
        <f t="shared" ca="1" si="36"/>
        <v>71</v>
      </c>
      <c r="V336">
        <f t="shared" ca="1" si="36"/>
        <v>59</v>
      </c>
      <c r="W336">
        <f t="shared" ca="1" si="38"/>
        <v>1.1188965430562008</v>
      </c>
    </row>
    <row r="337" spans="1:23" x14ac:dyDescent="0.3">
      <c r="A337" t="s">
        <v>793</v>
      </c>
      <c r="B337" t="s">
        <v>794</v>
      </c>
      <c r="C337" s="1" t="s">
        <v>46</v>
      </c>
      <c r="D337" s="1" t="s">
        <v>287</v>
      </c>
      <c r="E337" s="5">
        <f t="shared" ca="1" si="33"/>
        <v>42.882352941176471</v>
      </c>
      <c r="F337">
        <f t="shared" ca="1" si="37"/>
        <v>35</v>
      </c>
      <c r="G337">
        <f t="shared" ca="1" si="36"/>
        <v>46</v>
      </c>
      <c r="H337">
        <f t="shared" ca="1" si="36"/>
        <v>27</v>
      </c>
      <c r="I337">
        <f t="shared" ca="1" si="36"/>
        <v>42</v>
      </c>
      <c r="J337">
        <f t="shared" ca="1" si="36"/>
        <v>33</v>
      </c>
      <c r="K337">
        <f t="shared" ca="1" si="36"/>
        <v>39</v>
      </c>
      <c r="L337">
        <f t="shared" ca="1" si="36"/>
        <v>26</v>
      </c>
      <c r="M337">
        <f t="shared" ca="1" si="36"/>
        <v>53</v>
      </c>
      <c r="N337">
        <f t="shared" ca="1" si="36"/>
        <v>34</v>
      </c>
      <c r="O337">
        <f t="shared" ca="1" si="36"/>
        <v>49</v>
      </c>
      <c r="P337">
        <f t="shared" ca="1" si="36"/>
        <v>52</v>
      </c>
      <c r="Q337">
        <f t="shared" ca="1" si="36"/>
        <v>48</v>
      </c>
      <c r="R337">
        <f t="shared" ca="1" si="36"/>
        <v>49</v>
      </c>
      <c r="S337">
        <f t="shared" ca="1" si="36"/>
        <v>53</v>
      </c>
      <c r="T337">
        <f t="shared" ca="1" si="36"/>
        <v>41</v>
      </c>
      <c r="U337">
        <f t="shared" ca="1" si="36"/>
        <v>54</v>
      </c>
      <c r="V337">
        <f t="shared" ca="1" si="36"/>
        <v>48</v>
      </c>
      <c r="W337">
        <f t="shared" ca="1" si="38"/>
        <v>0.85911220532317212</v>
      </c>
    </row>
    <row r="338" spans="1:23" x14ac:dyDescent="0.3">
      <c r="A338" t="s">
        <v>795</v>
      </c>
      <c r="B338" t="s">
        <v>796</v>
      </c>
      <c r="C338" s="1" t="s">
        <v>15</v>
      </c>
      <c r="D338" s="1" t="s">
        <v>163</v>
      </c>
      <c r="E338" s="5">
        <f t="shared" ca="1" si="33"/>
        <v>41.529411764705884</v>
      </c>
      <c r="F338">
        <f t="shared" ca="1" si="37"/>
        <v>67</v>
      </c>
      <c r="G338">
        <f t="shared" ca="1" si="36"/>
        <v>49</v>
      </c>
      <c r="H338">
        <f t="shared" ca="1" si="36"/>
        <v>45</v>
      </c>
      <c r="I338">
        <f t="shared" ca="1" si="36"/>
        <v>53</v>
      </c>
      <c r="J338">
        <f t="shared" ca="1" si="36"/>
        <v>31</v>
      </c>
      <c r="K338">
        <f t="shared" ca="1" si="36"/>
        <v>25</v>
      </c>
      <c r="L338">
        <f t="shared" ca="1" si="36"/>
        <v>40</v>
      </c>
      <c r="M338">
        <f t="shared" ca="1" si="36"/>
        <v>41</v>
      </c>
      <c r="N338">
        <f t="shared" ca="1" si="36"/>
        <v>31</v>
      </c>
      <c r="O338">
        <f t="shared" ca="1" si="36"/>
        <v>26</v>
      </c>
      <c r="P338">
        <f t="shared" ca="1" si="36"/>
        <v>45</v>
      </c>
      <c r="Q338">
        <f t="shared" ref="G338:V354" ca="1" si="39">ROUND(MAX(MIN($W338*_xlfn.NORM.INV(RAND(),50,$E$1),100),0),0)</f>
        <v>39</v>
      </c>
      <c r="R338">
        <f t="shared" ca="1" si="39"/>
        <v>38</v>
      </c>
      <c r="S338">
        <f t="shared" ca="1" si="39"/>
        <v>40</v>
      </c>
      <c r="T338">
        <f t="shared" ca="1" si="39"/>
        <v>39</v>
      </c>
      <c r="U338">
        <f t="shared" ca="1" si="39"/>
        <v>48</v>
      </c>
      <c r="V338">
        <f t="shared" ca="1" si="39"/>
        <v>49</v>
      </c>
      <c r="W338">
        <f t="shared" ca="1" si="38"/>
        <v>0.83888498350611707</v>
      </c>
    </row>
    <row r="339" spans="1:23" x14ac:dyDescent="0.3">
      <c r="A339" t="s">
        <v>797</v>
      </c>
      <c r="B339" t="s">
        <v>798</v>
      </c>
      <c r="C339" s="1" t="s">
        <v>37</v>
      </c>
      <c r="D339" s="1" t="s">
        <v>263</v>
      </c>
      <c r="E339" s="5">
        <f t="shared" ca="1" si="33"/>
        <v>37.647058823529413</v>
      </c>
      <c r="F339">
        <f t="shared" ca="1" si="37"/>
        <v>33</v>
      </c>
      <c r="G339">
        <f t="shared" ca="1" si="39"/>
        <v>46</v>
      </c>
      <c r="H339">
        <f t="shared" ca="1" si="39"/>
        <v>37</v>
      </c>
      <c r="I339">
        <f t="shared" ca="1" si="39"/>
        <v>48</v>
      </c>
      <c r="J339">
        <f t="shared" ca="1" si="39"/>
        <v>23</v>
      </c>
      <c r="K339">
        <f t="shared" ca="1" si="39"/>
        <v>35</v>
      </c>
      <c r="L339">
        <f t="shared" ca="1" si="39"/>
        <v>49</v>
      </c>
      <c r="M339">
        <f t="shared" ca="1" si="39"/>
        <v>37</v>
      </c>
      <c r="N339">
        <f t="shared" ca="1" si="39"/>
        <v>44</v>
      </c>
      <c r="O339">
        <f t="shared" ca="1" si="39"/>
        <v>33</v>
      </c>
      <c r="P339">
        <f t="shared" ca="1" si="39"/>
        <v>38</v>
      </c>
      <c r="Q339">
        <f t="shared" ca="1" si="39"/>
        <v>32</v>
      </c>
      <c r="R339">
        <f t="shared" ca="1" si="39"/>
        <v>31</v>
      </c>
      <c r="S339">
        <f t="shared" ca="1" si="39"/>
        <v>40</v>
      </c>
      <c r="T339">
        <f t="shared" ca="1" si="39"/>
        <v>43</v>
      </c>
      <c r="U339">
        <f t="shared" ca="1" si="39"/>
        <v>39</v>
      </c>
      <c r="V339">
        <f t="shared" ca="1" si="39"/>
        <v>32</v>
      </c>
      <c r="W339">
        <f t="shared" ca="1" si="38"/>
        <v>0.73395946785207733</v>
      </c>
    </row>
    <row r="340" spans="1:23" x14ac:dyDescent="0.3">
      <c r="A340" t="s">
        <v>799</v>
      </c>
      <c r="B340" t="s">
        <v>800</v>
      </c>
      <c r="C340" s="1" t="s">
        <v>6</v>
      </c>
      <c r="D340" s="1" t="s">
        <v>10</v>
      </c>
      <c r="E340" s="5">
        <f t="shared" ca="1" si="33"/>
        <v>51.647058823529413</v>
      </c>
      <c r="F340">
        <f t="shared" ca="1" si="37"/>
        <v>42</v>
      </c>
      <c r="G340">
        <f t="shared" ca="1" si="39"/>
        <v>49</v>
      </c>
      <c r="H340">
        <f t="shared" ca="1" si="39"/>
        <v>41</v>
      </c>
      <c r="I340">
        <f t="shared" ca="1" si="39"/>
        <v>57</v>
      </c>
      <c r="J340">
        <f t="shared" ca="1" si="39"/>
        <v>63</v>
      </c>
      <c r="K340">
        <f t="shared" ca="1" si="39"/>
        <v>43</v>
      </c>
      <c r="L340">
        <f t="shared" ca="1" si="39"/>
        <v>65</v>
      </c>
      <c r="M340">
        <f t="shared" ca="1" si="39"/>
        <v>37</v>
      </c>
      <c r="N340">
        <f t="shared" ca="1" si="39"/>
        <v>52</v>
      </c>
      <c r="O340">
        <f t="shared" ca="1" si="39"/>
        <v>31</v>
      </c>
      <c r="P340">
        <f t="shared" ca="1" si="39"/>
        <v>45</v>
      </c>
      <c r="Q340">
        <f t="shared" ca="1" si="39"/>
        <v>54</v>
      </c>
      <c r="R340">
        <f t="shared" ca="1" si="39"/>
        <v>57</v>
      </c>
      <c r="S340">
        <f t="shared" ca="1" si="39"/>
        <v>76</v>
      </c>
      <c r="T340">
        <f t="shared" ca="1" si="39"/>
        <v>65</v>
      </c>
      <c r="U340">
        <f t="shared" ca="1" si="39"/>
        <v>44</v>
      </c>
      <c r="V340">
        <f t="shared" ca="1" si="39"/>
        <v>57</v>
      </c>
      <c r="W340">
        <f t="shared" ca="1" si="38"/>
        <v>1.1274061932470389</v>
      </c>
    </row>
    <row r="341" spans="1:23" x14ac:dyDescent="0.3">
      <c r="A341" t="s">
        <v>801</v>
      </c>
      <c r="B341" t="s">
        <v>802</v>
      </c>
      <c r="C341" s="1" t="s">
        <v>37</v>
      </c>
      <c r="D341" s="1" t="s">
        <v>263</v>
      </c>
      <c r="E341" s="5">
        <f t="shared" ref="E341:E404" ca="1" si="40">AVERAGE(F341:V341)</f>
        <v>54.647058823529413</v>
      </c>
      <c r="F341">
        <f t="shared" ca="1" si="37"/>
        <v>57</v>
      </c>
      <c r="G341">
        <f t="shared" ca="1" si="39"/>
        <v>47</v>
      </c>
      <c r="H341">
        <f t="shared" ca="1" si="39"/>
        <v>50</v>
      </c>
      <c r="I341">
        <f t="shared" ca="1" si="39"/>
        <v>56</v>
      </c>
      <c r="J341">
        <f t="shared" ca="1" si="39"/>
        <v>43</v>
      </c>
      <c r="K341">
        <f t="shared" ca="1" si="39"/>
        <v>66</v>
      </c>
      <c r="L341">
        <f t="shared" ca="1" si="39"/>
        <v>56</v>
      </c>
      <c r="M341">
        <f t="shared" ca="1" si="39"/>
        <v>39</v>
      </c>
      <c r="N341">
        <f t="shared" ca="1" si="39"/>
        <v>65</v>
      </c>
      <c r="O341">
        <f t="shared" ca="1" si="39"/>
        <v>47</v>
      </c>
      <c r="P341">
        <f t="shared" ca="1" si="39"/>
        <v>57</v>
      </c>
      <c r="Q341">
        <f t="shared" ca="1" si="39"/>
        <v>53</v>
      </c>
      <c r="R341">
        <f t="shared" ca="1" si="39"/>
        <v>69</v>
      </c>
      <c r="S341">
        <f t="shared" ca="1" si="39"/>
        <v>49</v>
      </c>
      <c r="T341">
        <f t="shared" ca="1" si="39"/>
        <v>58</v>
      </c>
      <c r="U341">
        <f t="shared" ca="1" si="39"/>
        <v>60</v>
      </c>
      <c r="V341">
        <f t="shared" ca="1" si="39"/>
        <v>57</v>
      </c>
      <c r="W341">
        <f t="shared" ca="1" si="38"/>
        <v>1.1096779961989913</v>
      </c>
    </row>
    <row r="342" spans="1:23" x14ac:dyDescent="0.3">
      <c r="A342" t="s">
        <v>803</v>
      </c>
      <c r="B342" t="s">
        <v>804</v>
      </c>
      <c r="C342" s="1" t="s">
        <v>141</v>
      </c>
      <c r="D342" s="1" t="s">
        <v>188</v>
      </c>
      <c r="E342" s="5">
        <f t="shared" ca="1" si="40"/>
        <v>59.117647058823529</v>
      </c>
      <c r="F342">
        <f t="shared" ca="1" si="37"/>
        <v>68</v>
      </c>
      <c r="G342">
        <f t="shared" ca="1" si="39"/>
        <v>41</v>
      </c>
      <c r="H342">
        <f t="shared" ca="1" si="39"/>
        <v>54</v>
      </c>
      <c r="I342">
        <f t="shared" ca="1" si="39"/>
        <v>78</v>
      </c>
      <c r="J342">
        <f t="shared" ca="1" si="39"/>
        <v>57</v>
      </c>
      <c r="K342">
        <f t="shared" ca="1" si="39"/>
        <v>60</v>
      </c>
      <c r="L342">
        <f t="shared" ca="1" si="39"/>
        <v>53</v>
      </c>
      <c r="M342">
        <f t="shared" ca="1" si="39"/>
        <v>36</v>
      </c>
      <c r="N342">
        <f t="shared" ca="1" si="39"/>
        <v>70</v>
      </c>
      <c r="O342">
        <f t="shared" ca="1" si="39"/>
        <v>42</v>
      </c>
      <c r="P342">
        <f t="shared" ca="1" si="39"/>
        <v>59</v>
      </c>
      <c r="Q342">
        <f t="shared" ca="1" si="39"/>
        <v>75</v>
      </c>
      <c r="R342">
        <f t="shared" ca="1" si="39"/>
        <v>61</v>
      </c>
      <c r="S342">
        <f t="shared" ca="1" si="39"/>
        <v>74</v>
      </c>
      <c r="T342">
        <f t="shared" ca="1" si="39"/>
        <v>54</v>
      </c>
      <c r="U342">
        <f t="shared" ca="1" si="39"/>
        <v>64</v>
      </c>
      <c r="V342">
        <f t="shared" ca="1" si="39"/>
        <v>59</v>
      </c>
      <c r="W342">
        <f t="shared" ca="1" si="38"/>
        <v>1.1813088506193459</v>
      </c>
    </row>
    <row r="343" spans="1:23" x14ac:dyDescent="0.3">
      <c r="A343" t="s">
        <v>805</v>
      </c>
      <c r="B343" t="s">
        <v>806</v>
      </c>
      <c r="C343" s="1" t="s">
        <v>15</v>
      </c>
      <c r="D343" s="1" t="s">
        <v>148</v>
      </c>
      <c r="E343" s="5">
        <f t="shared" ca="1" si="40"/>
        <v>45.411764705882355</v>
      </c>
      <c r="F343">
        <f t="shared" ca="1" si="37"/>
        <v>44</v>
      </c>
      <c r="G343">
        <f t="shared" ca="1" si="39"/>
        <v>46</v>
      </c>
      <c r="H343">
        <f t="shared" ca="1" si="39"/>
        <v>39</v>
      </c>
      <c r="I343">
        <f t="shared" ca="1" si="39"/>
        <v>37</v>
      </c>
      <c r="J343">
        <f t="shared" ca="1" si="39"/>
        <v>47</v>
      </c>
      <c r="K343">
        <f t="shared" ca="1" si="39"/>
        <v>47</v>
      </c>
      <c r="L343">
        <f t="shared" ca="1" si="39"/>
        <v>42</v>
      </c>
      <c r="M343">
        <f t="shared" ca="1" si="39"/>
        <v>40</v>
      </c>
      <c r="N343">
        <f t="shared" ca="1" si="39"/>
        <v>37</v>
      </c>
      <c r="O343">
        <f t="shared" ca="1" si="39"/>
        <v>44</v>
      </c>
      <c r="P343">
        <f t="shared" ca="1" si="39"/>
        <v>62</v>
      </c>
      <c r="Q343">
        <f t="shared" ca="1" si="39"/>
        <v>46</v>
      </c>
      <c r="R343">
        <f t="shared" ca="1" si="39"/>
        <v>42</v>
      </c>
      <c r="S343">
        <f t="shared" ca="1" si="39"/>
        <v>44</v>
      </c>
      <c r="T343">
        <f t="shared" ca="1" si="39"/>
        <v>51</v>
      </c>
      <c r="U343">
        <f t="shared" ca="1" si="39"/>
        <v>58</v>
      </c>
      <c r="V343">
        <f t="shared" ca="1" si="39"/>
        <v>46</v>
      </c>
      <c r="W343">
        <f t="shared" ca="1" si="38"/>
        <v>0.85628811676367933</v>
      </c>
    </row>
    <row r="344" spans="1:23" x14ac:dyDescent="0.3">
      <c r="A344" t="s">
        <v>807</v>
      </c>
      <c r="B344" t="s">
        <v>808</v>
      </c>
      <c r="C344" s="1" t="s">
        <v>19</v>
      </c>
      <c r="D344" s="1" t="s">
        <v>521</v>
      </c>
      <c r="E344" s="5">
        <f t="shared" ca="1" si="40"/>
        <v>44.882352941176471</v>
      </c>
      <c r="F344">
        <f t="shared" ca="1" si="37"/>
        <v>40</v>
      </c>
      <c r="G344">
        <f t="shared" ca="1" si="39"/>
        <v>33</v>
      </c>
      <c r="H344">
        <f t="shared" ca="1" si="39"/>
        <v>49</v>
      </c>
      <c r="I344">
        <f t="shared" ca="1" si="39"/>
        <v>60</v>
      </c>
      <c r="J344">
        <f t="shared" ca="1" si="39"/>
        <v>48</v>
      </c>
      <c r="K344">
        <f t="shared" ca="1" si="39"/>
        <v>41</v>
      </c>
      <c r="L344">
        <f t="shared" ca="1" si="39"/>
        <v>54</v>
      </c>
      <c r="M344">
        <f t="shared" ca="1" si="39"/>
        <v>35</v>
      </c>
      <c r="N344">
        <f t="shared" ca="1" si="39"/>
        <v>52</v>
      </c>
      <c r="O344">
        <f t="shared" ca="1" si="39"/>
        <v>37</v>
      </c>
      <c r="P344">
        <f t="shared" ca="1" si="39"/>
        <v>31</v>
      </c>
      <c r="Q344">
        <f t="shared" ca="1" si="39"/>
        <v>50</v>
      </c>
      <c r="R344">
        <f t="shared" ca="1" si="39"/>
        <v>41</v>
      </c>
      <c r="S344">
        <f t="shared" ca="1" si="39"/>
        <v>45</v>
      </c>
      <c r="T344">
        <f t="shared" ca="1" si="39"/>
        <v>53</v>
      </c>
      <c r="U344">
        <f t="shared" ca="1" si="39"/>
        <v>49</v>
      </c>
      <c r="V344">
        <f t="shared" ca="1" si="39"/>
        <v>45</v>
      </c>
      <c r="W344">
        <f t="shared" ca="1" si="38"/>
        <v>0.87630439344463829</v>
      </c>
    </row>
    <row r="345" spans="1:23" x14ac:dyDescent="0.3">
      <c r="A345" t="s">
        <v>809</v>
      </c>
      <c r="B345" t="s">
        <v>810</v>
      </c>
      <c r="C345" s="1" t="s">
        <v>29</v>
      </c>
      <c r="D345" s="1" t="s">
        <v>811</v>
      </c>
      <c r="E345" s="5">
        <f t="shared" ca="1" si="40"/>
        <v>46.529411764705884</v>
      </c>
      <c r="F345">
        <f t="shared" ca="1" si="37"/>
        <v>37</v>
      </c>
      <c r="G345">
        <f t="shared" ca="1" si="39"/>
        <v>35</v>
      </c>
      <c r="H345">
        <f t="shared" ca="1" si="39"/>
        <v>58</v>
      </c>
      <c r="I345">
        <f t="shared" ca="1" si="39"/>
        <v>33</v>
      </c>
      <c r="J345">
        <f t="shared" ca="1" si="39"/>
        <v>49</v>
      </c>
      <c r="K345">
        <f t="shared" ca="1" si="39"/>
        <v>55</v>
      </c>
      <c r="L345">
        <f t="shared" ca="1" si="39"/>
        <v>63</v>
      </c>
      <c r="M345">
        <f t="shared" ca="1" si="39"/>
        <v>62</v>
      </c>
      <c r="N345">
        <f t="shared" ca="1" si="39"/>
        <v>58</v>
      </c>
      <c r="O345">
        <f t="shared" ca="1" si="39"/>
        <v>37</v>
      </c>
      <c r="P345">
        <f t="shared" ca="1" si="39"/>
        <v>53</v>
      </c>
      <c r="Q345">
        <f t="shared" ca="1" si="39"/>
        <v>37</v>
      </c>
      <c r="R345">
        <f t="shared" ca="1" si="39"/>
        <v>43</v>
      </c>
      <c r="S345">
        <f t="shared" ca="1" si="39"/>
        <v>43</v>
      </c>
      <c r="T345">
        <f t="shared" ca="1" si="39"/>
        <v>62</v>
      </c>
      <c r="U345">
        <f t="shared" ca="1" si="39"/>
        <v>23</v>
      </c>
      <c r="V345">
        <f t="shared" ca="1" si="39"/>
        <v>43</v>
      </c>
      <c r="W345">
        <f t="shared" ca="1" si="38"/>
        <v>1.0482373830408072</v>
      </c>
    </row>
    <row r="346" spans="1:23" x14ac:dyDescent="0.3">
      <c r="A346" t="s">
        <v>812</v>
      </c>
      <c r="B346" t="s">
        <v>813</v>
      </c>
      <c r="C346" s="1" t="s">
        <v>46</v>
      </c>
      <c r="D346" s="1" t="s">
        <v>814</v>
      </c>
      <c r="E346" s="5">
        <f t="shared" ca="1" si="40"/>
        <v>50.176470588235297</v>
      </c>
      <c r="F346">
        <f t="shared" ca="1" si="37"/>
        <v>51</v>
      </c>
      <c r="G346">
        <f t="shared" ca="1" si="39"/>
        <v>47</v>
      </c>
      <c r="H346">
        <f t="shared" ca="1" si="39"/>
        <v>64</v>
      </c>
      <c r="I346">
        <f t="shared" ca="1" si="39"/>
        <v>42</v>
      </c>
      <c r="J346">
        <f t="shared" ca="1" si="39"/>
        <v>49</v>
      </c>
      <c r="K346">
        <f t="shared" ca="1" si="39"/>
        <v>51</v>
      </c>
      <c r="L346">
        <f t="shared" ca="1" si="39"/>
        <v>41</v>
      </c>
      <c r="M346">
        <f t="shared" ca="1" si="39"/>
        <v>59</v>
      </c>
      <c r="N346">
        <f t="shared" ca="1" si="39"/>
        <v>60</v>
      </c>
      <c r="O346">
        <f t="shared" ca="1" si="39"/>
        <v>47</v>
      </c>
      <c r="P346">
        <f t="shared" ca="1" si="39"/>
        <v>31</v>
      </c>
      <c r="Q346">
        <f t="shared" ca="1" si="39"/>
        <v>50</v>
      </c>
      <c r="R346">
        <f t="shared" ca="1" si="39"/>
        <v>58</v>
      </c>
      <c r="S346">
        <f t="shared" ca="1" si="39"/>
        <v>45</v>
      </c>
      <c r="T346">
        <f t="shared" ca="1" si="39"/>
        <v>49</v>
      </c>
      <c r="U346">
        <f t="shared" ca="1" si="39"/>
        <v>46</v>
      </c>
      <c r="V346">
        <f t="shared" ca="1" si="39"/>
        <v>63</v>
      </c>
      <c r="W346">
        <f t="shared" ca="1" si="38"/>
        <v>0.94433376973190797</v>
      </c>
    </row>
    <row r="347" spans="1:23" x14ac:dyDescent="0.3">
      <c r="A347" t="s">
        <v>815</v>
      </c>
      <c r="B347" t="s">
        <v>816</v>
      </c>
      <c r="C347" s="1" t="s">
        <v>19</v>
      </c>
      <c r="D347" s="1" t="s">
        <v>817</v>
      </c>
      <c r="E347" s="5">
        <f t="shared" ca="1" si="40"/>
        <v>37</v>
      </c>
      <c r="F347">
        <f t="shared" ca="1" si="37"/>
        <v>37</v>
      </c>
      <c r="G347">
        <f t="shared" ca="1" si="39"/>
        <v>46</v>
      </c>
      <c r="H347">
        <f t="shared" ca="1" si="39"/>
        <v>48</v>
      </c>
      <c r="I347">
        <f t="shared" ca="1" si="39"/>
        <v>42</v>
      </c>
      <c r="J347">
        <f t="shared" ca="1" si="39"/>
        <v>37</v>
      </c>
      <c r="K347">
        <f t="shared" ca="1" si="39"/>
        <v>38</v>
      </c>
      <c r="L347">
        <f t="shared" ca="1" si="39"/>
        <v>24</v>
      </c>
      <c r="M347">
        <f t="shared" ca="1" si="39"/>
        <v>31</v>
      </c>
      <c r="N347">
        <f t="shared" ca="1" si="39"/>
        <v>37</v>
      </c>
      <c r="O347">
        <f t="shared" ca="1" si="39"/>
        <v>45</v>
      </c>
      <c r="P347">
        <f t="shared" ca="1" si="39"/>
        <v>39</v>
      </c>
      <c r="Q347">
        <f t="shared" ca="1" si="39"/>
        <v>31</v>
      </c>
      <c r="R347">
        <f t="shared" ca="1" si="39"/>
        <v>34</v>
      </c>
      <c r="S347">
        <f t="shared" ca="1" si="39"/>
        <v>32</v>
      </c>
      <c r="T347">
        <f t="shared" ca="1" si="39"/>
        <v>36</v>
      </c>
      <c r="U347">
        <f t="shared" ca="1" si="39"/>
        <v>43</v>
      </c>
      <c r="V347">
        <f t="shared" ca="1" si="39"/>
        <v>29</v>
      </c>
      <c r="W347">
        <f t="shared" ca="1" si="38"/>
        <v>0.70387790415712259</v>
      </c>
    </row>
    <row r="348" spans="1:23" x14ac:dyDescent="0.3">
      <c r="A348" t="s">
        <v>818</v>
      </c>
      <c r="B348" t="s">
        <v>819</v>
      </c>
      <c r="C348" s="1" t="s">
        <v>19</v>
      </c>
      <c r="D348" s="1" t="s">
        <v>817</v>
      </c>
      <c r="E348" s="5">
        <f t="shared" ca="1" si="40"/>
        <v>52.117647058823529</v>
      </c>
      <c r="F348">
        <f t="shared" ca="1" si="37"/>
        <v>51</v>
      </c>
      <c r="G348">
        <f t="shared" ca="1" si="39"/>
        <v>50</v>
      </c>
      <c r="H348">
        <f t="shared" ca="1" si="39"/>
        <v>43</v>
      </c>
      <c r="I348">
        <f t="shared" ca="1" si="39"/>
        <v>43</v>
      </c>
      <c r="J348">
        <f t="shared" ca="1" si="39"/>
        <v>59</v>
      </c>
      <c r="K348">
        <f t="shared" ca="1" si="39"/>
        <v>63</v>
      </c>
      <c r="L348">
        <f t="shared" ca="1" si="39"/>
        <v>57</v>
      </c>
      <c r="M348">
        <f t="shared" ca="1" si="39"/>
        <v>61</v>
      </c>
      <c r="N348">
        <f t="shared" ca="1" si="39"/>
        <v>47</v>
      </c>
      <c r="O348">
        <f t="shared" ca="1" si="39"/>
        <v>49</v>
      </c>
      <c r="P348">
        <f t="shared" ca="1" si="39"/>
        <v>45</v>
      </c>
      <c r="Q348">
        <f t="shared" ca="1" si="39"/>
        <v>62</v>
      </c>
      <c r="R348">
        <f t="shared" ca="1" si="39"/>
        <v>42</v>
      </c>
      <c r="S348">
        <f t="shared" ca="1" si="39"/>
        <v>61</v>
      </c>
      <c r="T348">
        <f t="shared" ca="1" si="39"/>
        <v>57</v>
      </c>
      <c r="U348">
        <f t="shared" ca="1" si="39"/>
        <v>45</v>
      </c>
      <c r="V348">
        <f t="shared" ca="1" si="39"/>
        <v>51</v>
      </c>
      <c r="W348">
        <f t="shared" ca="1" si="38"/>
        <v>1.0111034364855285</v>
      </c>
    </row>
    <row r="349" spans="1:23" x14ac:dyDescent="0.3">
      <c r="A349" t="s">
        <v>820</v>
      </c>
      <c r="B349" t="s">
        <v>821</v>
      </c>
      <c r="C349" s="1" t="s">
        <v>33</v>
      </c>
      <c r="D349" s="1" t="s">
        <v>98</v>
      </c>
      <c r="E349" s="5">
        <f t="shared" ca="1" si="40"/>
        <v>49.588235294117645</v>
      </c>
      <c r="F349">
        <f t="shared" ca="1" si="37"/>
        <v>49</v>
      </c>
      <c r="G349">
        <f t="shared" ca="1" si="39"/>
        <v>50</v>
      </c>
      <c r="H349">
        <f t="shared" ca="1" si="39"/>
        <v>45</v>
      </c>
      <c r="I349">
        <f t="shared" ca="1" si="39"/>
        <v>42</v>
      </c>
      <c r="J349">
        <f t="shared" ca="1" si="39"/>
        <v>59</v>
      </c>
      <c r="K349">
        <f t="shared" ca="1" si="39"/>
        <v>31</v>
      </c>
      <c r="L349">
        <f t="shared" ca="1" si="39"/>
        <v>42</v>
      </c>
      <c r="M349">
        <f t="shared" ca="1" si="39"/>
        <v>58</v>
      </c>
      <c r="N349">
        <f t="shared" ca="1" si="39"/>
        <v>51</v>
      </c>
      <c r="O349">
        <f t="shared" ca="1" si="39"/>
        <v>46</v>
      </c>
      <c r="P349">
        <f t="shared" ca="1" si="39"/>
        <v>64</v>
      </c>
      <c r="Q349">
        <f t="shared" ca="1" si="39"/>
        <v>44</v>
      </c>
      <c r="R349">
        <f t="shared" ca="1" si="39"/>
        <v>53</v>
      </c>
      <c r="S349">
        <f t="shared" ca="1" si="39"/>
        <v>48</v>
      </c>
      <c r="T349">
        <f t="shared" ca="1" si="39"/>
        <v>51</v>
      </c>
      <c r="U349">
        <f t="shared" ca="1" si="39"/>
        <v>46</v>
      </c>
      <c r="V349">
        <f t="shared" ca="1" si="39"/>
        <v>64</v>
      </c>
      <c r="W349">
        <f t="shared" ca="1" si="38"/>
        <v>0.92602196917168489</v>
      </c>
    </row>
    <row r="350" spans="1:23" x14ac:dyDescent="0.3">
      <c r="A350" t="s">
        <v>822</v>
      </c>
      <c r="B350" t="s">
        <v>823</v>
      </c>
      <c r="C350" s="1" t="s">
        <v>2</v>
      </c>
      <c r="D350" s="1" t="s">
        <v>453</v>
      </c>
      <c r="E350" s="5">
        <f t="shared" ca="1" si="40"/>
        <v>65.529411764705884</v>
      </c>
      <c r="F350">
        <f t="shared" ca="1" si="37"/>
        <v>66</v>
      </c>
      <c r="G350">
        <f t="shared" ca="1" si="39"/>
        <v>83</v>
      </c>
      <c r="H350">
        <f t="shared" ca="1" si="39"/>
        <v>59</v>
      </c>
      <c r="I350">
        <f t="shared" ca="1" si="39"/>
        <v>51</v>
      </c>
      <c r="J350">
        <f t="shared" ca="1" si="39"/>
        <v>71</v>
      </c>
      <c r="K350">
        <f t="shared" ca="1" si="39"/>
        <v>73</v>
      </c>
      <c r="L350">
        <f t="shared" ca="1" si="39"/>
        <v>68</v>
      </c>
      <c r="M350">
        <f t="shared" ca="1" si="39"/>
        <v>66</v>
      </c>
      <c r="N350">
        <f t="shared" ca="1" si="39"/>
        <v>57</v>
      </c>
      <c r="O350">
        <f t="shared" ca="1" si="39"/>
        <v>48</v>
      </c>
      <c r="P350">
        <f t="shared" ca="1" si="39"/>
        <v>63</v>
      </c>
      <c r="Q350">
        <f t="shared" ca="1" si="39"/>
        <v>73</v>
      </c>
      <c r="R350">
        <f t="shared" ca="1" si="39"/>
        <v>62</v>
      </c>
      <c r="S350">
        <f t="shared" ca="1" si="39"/>
        <v>74</v>
      </c>
      <c r="T350">
        <f t="shared" ca="1" si="39"/>
        <v>61</v>
      </c>
      <c r="U350">
        <f t="shared" ca="1" si="39"/>
        <v>66</v>
      </c>
      <c r="V350">
        <f t="shared" ca="1" si="39"/>
        <v>73</v>
      </c>
      <c r="W350">
        <f t="shared" ca="1" si="38"/>
        <v>1.2647853309800472</v>
      </c>
    </row>
    <row r="351" spans="1:23" x14ac:dyDescent="0.3">
      <c r="A351" t="s">
        <v>824</v>
      </c>
      <c r="B351" t="s">
        <v>825</v>
      </c>
      <c r="C351" s="1" t="s">
        <v>29</v>
      </c>
      <c r="D351" s="1" t="s">
        <v>250</v>
      </c>
      <c r="E351" s="5">
        <f t="shared" ca="1" si="40"/>
        <v>48.294117647058826</v>
      </c>
      <c r="F351">
        <f t="shared" ca="1" si="37"/>
        <v>29</v>
      </c>
      <c r="G351">
        <f t="shared" ca="1" si="39"/>
        <v>51</v>
      </c>
      <c r="H351">
        <f t="shared" ca="1" si="39"/>
        <v>57</v>
      </c>
      <c r="I351">
        <f t="shared" ca="1" si="39"/>
        <v>54</v>
      </c>
      <c r="J351">
        <f t="shared" ca="1" si="39"/>
        <v>40</v>
      </c>
      <c r="K351">
        <f t="shared" ca="1" si="39"/>
        <v>29</v>
      </c>
      <c r="L351">
        <f t="shared" ca="1" si="39"/>
        <v>62</v>
      </c>
      <c r="M351">
        <f t="shared" ca="1" si="39"/>
        <v>43</v>
      </c>
      <c r="N351">
        <f t="shared" ca="1" si="39"/>
        <v>37</v>
      </c>
      <c r="O351">
        <f t="shared" ca="1" si="39"/>
        <v>54</v>
      </c>
      <c r="P351">
        <f t="shared" ca="1" si="39"/>
        <v>49</v>
      </c>
      <c r="Q351">
        <f t="shared" ca="1" si="39"/>
        <v>65</v>
      </c>
      <c r="R351">
        <f t="shared" ca="1" si="39"/>
        <v>45</v>
      </c>
      <c r="S351">
        <f t="shared" ca="1" si="39"/>
        <v>54</v>
      </c>
      <c r="T351">
        <f t="shared" ca="1" si="39"/>
        <v>68</v>
      </c>
      <c r="U351">
        <f t="shared" ca="1" si="39"/>
        <v>51</v>
      </c>
      <c r="V351">
        <f t="shared" ca="1" si="39"/>
        <v>33</v>
      </c>
      <c r="W351">
        <f t="shared" ca="1" si="38"/>
        <v>0.92897616739942102</v>
      </c>
    </row>
    <row r="352" spans="1:23" x14ac:dyDescent="0.3">
      <c r="A352" t="s">
        <v>826</v>
      </c>
      <c r="B352" t="s">
        <v>827</v>
      </c>
      <c r="C352" s="1" t="s">
        <v>33</v>
      </c>
      <c r="D352" s="1" t="s">
        <v>98</v>
      </c>
      <c r="E352" s="5">
        <f t="shared" ca="1" si="40"/>
        <v>63.823529411764703</v>
      </c>
      <c r="F352">
        <f t="shared" ca="1" si="37"/>
        <v>60</v>
      </c>
      <c r="G352">
        <f t="shared" ca="1" si="39"/>
        <v>79</v>
      </c>
      <c r="H352">
        <f t="shared" ca="1" si="39"/>
        <v>56</v>
      </c>
      <c r="I352">
        <f t="shared" ca="1" si="39"/>
        <v>61</v>
      </c>
      <c r="J352">
        <f t="shared" ca="1" si="39"/>
        <v>63</v>
      </c>
      <c r="K352">
        <f t="shared" ca="1" si="39"/>
        <v>53</v>
      </c>
      <c r="L352">
        <f t="shared" ca="1" si="39"/>
        <v>58</v>
      </c>
      <c r="M352">
        <f t="shared" ca="1" si="39"/>
        <v>68</v>
      </c>
      <c r="N352">
        <f t="shared" ca="1" si="39"/>
        <v>87</v>
      </c>
      <c r="O352">
        <f t="shared" ca="1" si="39"/>
        <v>68</v>
      </c>
      <c r="P352">
        <f t="shared" ca="1" si="39"/>
        <v>51</v>
      </c>
      <c r="Q352">
        <f t="shared" ca="1" si="39"/>
        <v>64</v>
      </c>
      <c r="R352">
        <f t="shared" ca="1" si="39"/>
        <v>72</v>
      </c>
      <c r="S352">
        <f t="shared" ca="1" si="39"/>
        <v>44</v>
      </c>
      <c r="T352">
        <f t="shared" ca="1" si="39"/>
        <v>66</v>
      </c>
      <c r="U352">
        <f t="shared" ca="1" si="39"/>
        <v>76</v>
      </c>
      <c r="V352">
        <f t="shared" ca="1" si="39"/>
        <v>59</v>
      </c>
      <c r="W352">
        <f t="shared" ca="1" si="38"/>
        <v>1.1958224483338957</v>
      </c>
    </row>
    <row r="353" spans="1:23" x14ac:dyDescent="0.3">
      <c r="A353" t="s">
        <v>828</v>
      </c>
      <c r="B353" t="s">
        <v>829</v>
      </c>
      <c r="C353" s="1" t="s">
        <v>141</v>
      </c>
      <c r="D353" s="1" t="s">
        <v>142</v>
      </c>
      <c r="E353" s="5">
        <f t="shared" ca="1" si="40"/>
        <v>41.588235294117645</v>
      </c>
      <c r="F353">
        <f t="shared" ca="1" si="37"/>
        <v>50</v>
      </c>
      <c r="G353">
        <f t="shared" ca="1" si="39"/>
        <v>34</v>
      </c>
      <c r="H353">
        <f t="shared" ca="1" si="39"/>
        <v>43</v>
      </c>
      <c r="I353">
        <f t="shared" ca="1" si="39"/>
        <v>36</v>
      </c>
      <c r="J353">
        <f t="shared" ca="1" si="39"/>
        <v>35</v>
      </c>
      <c r="K353">
        <f t="shared" ca="1" si="39"/>
        <v>36</v>
      </c>
      <c r="L353">
        <f t="shared" ca="1" si="39"/>
        <v>44</v>
      </c>
      <c r="M353">
        <f t="shared" ca="1" si="39"/>
        <v>33</v>
      </c>
      <c r="N353">
        <f t="shared" ca="1" si="39"/>
        <v>43</v>
      </c>
      <c r="O353">
        <f t="shared" ca="1" si="39"/>
        <v>40</v>
      </c>
      <c r="P353">
        <f t="shared" ca="1" si="39"/>
        <v>33</v>
      </c>
      <c r="Q353">
        <f t="shared" ca="1" si="39"/>
        <v>48</v>
      </c>
      <c r="R353">
        <f t="shared" ca="1" si="39"/>
        <v>46</v>
      </c>
      <c r="S353">
        <f t="shared" ca="1" si="39"/>
        <v>48</v>
      </c>
      <c r="T353">
        <f t="shared" ca="1" si="39"/>
        <v>41</v>
      </c>
      <c r="U353">
        <f t="shared" ca="1" si="39"/>
        <v>48</v>
      </c>
      <c r="V353">
        <f t="shared" ca="1" si="39"/>
        <v>49</v>
      </c>
      <c r="W353">
        <f t="shared" ca="1" si="38"/>
        <v>0.78601971402110293</v>
      </c>
    </row>
    <row r="354" spans="1:23" x14ac:dyDescent="0.3">
      <c r="A354" t="s">
        <v>830</v>
      </c>
      <c r="B354" t="s">
        <v>831</v>
      </c>
      <c r="C354" s="1" t="s">
        <v>29</v>
      </c>
      <c r="D354" s="1" t="s">
        <v>736</v>
      </c>
      <c r="E354" s="5">
        <f t="shared" ca="1" si="40"/>
        <v>49.294117647058826</v>
      </c>
      <c r="F354">
        <f t="shared" ca="1" si="37"/>
        <v>65</v>
      </c>
      <c r="G354">
        <f t="shared" ca="1" si="39"/>
        <v>41</v>
      </c>
      <c r="H354">
        <f t="shared" ca="1" si="39"/>
        <v>41</v>
      </c>
      <c r="I354">
        <f t="shared" ca="1" si="39"/>
        <v>46</v>
      </c>
      <c r="J354">
        <f t="shared" ca="1" si="39"/>
        <v>63</v>
      </c>
      <c r="K354">
        <f t="shared" ca="1" si="39"/>
        <v>57</v>
      </c>
      <c r="L354">
        <f t="shared" ca="1" si="39"/>
        <v>54</v>
      </c>
      <c r="M354">
        <f t="shared" ca="1" si="39"/>
        <v>67</v>
      </c>
      <c r="N354">
        <f t="shared" ca="1" si="39"/>
        <v>47</v>
      </c>
      <c r="O354">
        <f t="shared" ca="1" si="39"/>
        <v>37</v>
      </c>
      <c r="P354">
        <f t="shared" ref="G354:V370" ca="1" si="41">ROUND(MAX(MIN($W354*_xlfn.NORM.INV(RAND(),50,$E$1),100),0),0)</f>
        <v>38</v>
      </c>
      <c r="Q354">
        <f t="shared" ca="1" si="41"/>
        <v>37</v>
      </c>
      <c r="R354">
        <f t="shared" ca="1" si="41"/>
        <v>64</v>
      </c>
      <c r="S354">
        <f t="shared" ca="1" si="41"/>
        <v>32</v>
      </c>
      <c r="T354">
        <f t="shared" ca="1" si="41"/>
        <v>44</v>
      </c>
      <c r="U354">
        <f t="shared" ca="1" si="41"/>
        <v>45</v>
      </c>
      <c r="V354">
        <f t="shared" ca="1" si="41"/>
        <v>60</v>
      </c>
      <c r="W354">
        <f t="shared" ca="1" si="38"/>
        <v>1.0495977462300132</v>
      </c>
    </row>
    <row r="355" spans="1:23" x14ac:dyDescent="0.3">
      <c r="A355" t="s">
        <v>832</v>
      </c>
      <c r="B355" t="s">
        <v>833</v>
      </c>
      <c r="C355" s="1" t="s">
        <v>2</v>
      </c>
      <c r="D355" s="1" t="s">
        <v>367</v>
      </c>
      <c r="E355" s="5">
        <f t="shared" ca="1" si="40"/>
        <v>46.764705882352942</v>
      </c>
      <c r="F355">
        <f t="shared" ca="1" si="37"/>
        <v>54</v>
      </c>
      <c r="G355">
        <f t="shared" ca="1" si="41"/>
        <v>61</v>
      </c>
      <c r="H355">
        <f t="shared" ca="1" si="41"/>
        <v>56</v>
      </c>
      <c r="I355">
        <f t="shared" ca="1" si="41"/>
        <v>37</v>
      </c>
      <c r="J355">
        <f t="shared" ca="1" si="41"/>
        <v>40</v>
      </c>
      <c r="K355">
        <f t="shared" ca="1" si="41"/>
        <v>33</v>
      </c>
      <c r="L355">
        <f t="shared" ca="1" si="41"/>
        <v>59</v>
      </c>
      <c r="M355">
        <f t="shared" ca="1" si="41"/>
        <v>43</v>
      </c>
      <c r="N355">
        <f t="shared" ca="1" si="41"/>
        <v>36</v>
      </c>
      <c r="O355">
        <f t="shared" ca="1" si="41"/>
        <v>64</v>
      </c>
      <c r="P355">
        <f t="shared" ca="1" si="41"/>
        <v>51</v>
      </c>
      <c r="Q355">
        <f t="shared" ca="1" si="41"/>
        <v>46</v>
      </c>
      <c r="R355">
        <f t="shared" ca="1" si="41"/>
        <v>40</v>
      </c>
      <c r="S355">
        <f t="shared" ca="1" si="41"/>
        <v>54</v>
      </c>
      <c r="T355">
        <f t="shared" ca="1" si="41"/>
        <v>32</v>
      </c>
      <c r="U355">
        <f t="shared" ca="1" si="41"/>
        <v>47</v>
      </c>
      <c r="V355">
        <f t="shared" ca="1" si="41"/>
        <v>42</v>
      </c>
      <c r="W355">
        <f t="shared" ca="1" si="38"/>
        <v>0.98723958636803411</v>
      </c>
    </row>
    <row r="356" spans="1:23" x14ac:dyDescent="0.3">
      <c r="A356" t="s">
        <v>834</v>
      </c>
      <c r="B356" t="s">
        <v>835</v>
      </c>
      <c r="C356" s="1" t="s">
        <v>37</v>
      </c>
      <c r="D356" s="1" t="s">
        <v>38</v>
      </c>
      <c r="E356" s="5">
        <f t="shared" ca="1" si="40"/>
        <v>50.705882352941174</v>
      </c>
      <c r="F356">
        <f t="shared" ca="1" si="37"/>
        <v>22</v>
      </c>
      <c r="G356">
        <f t="shared" ca="1" si="41"/>
        <v>55</v>
      </c>
      <c r="H356">
        <f t="shared" ca="1" si="41"/>
        <v>62</v>
      </c>
      <c r="I356">
        <f t="shared" ca="1" si="41"/>
        <v>57</v>
      </c>
      <c r="J356">
        <f t="shared" ca="1" si="41"/>
        <v>26</v>
      </c>
      <c r="K356">
        <f t="shared" ca="1" si="41"/>
        <v>41</v>
      </c>
      <c r="L356">
        <f t="shared" ca="1" si="41"/>
        <v>50</v>
      </c>
      <c r="M356">
        <f t="shared" ca="1" si="41"/>
        <v>46</v>
      </c>
      <c r="N356">
        <f t="shared" ca="1" si="41"/>
        <v>55</v>
      </c>
      <c r="O356">
        <f t="shared" ca="1" si="41"/>
        <v>47</v>
      </c>
      <c r="P356">
        <f t="shared" ca="1" si="41"/>
        <v>67</v>
      </c>
      <c r="Q356">
        <f t="shared" ca="1" si="41"/>
        <v>68</v>
      </c>
      <c r="R356">
        <f t="shared" ca="1" si="41"/>
        <v>60</v>
      </c>
      <c r="S356">
        <f t="shared" ca="1" si="41"/>
        <v>48</v>
      </c>
      <c r="T356">
        <f t="shared" ca="1" si="41"/>
        <v>65</v>
      </c>
      <c r="U356">
        <f t="shared" ca="1" si="41"/>
        <v>49</v>
      </c>
      <c r="V356">
        <f t="shared" ca="1" si="41"/>
        <v>44</v>
      </c>
      <c r="W356">
        <f t="shared" ca="1" si="38"/>
        <v>1.0041757100367532</v>
      </c>
    </row>
    <row r="357" spans="1:23" x14ac:dyDescent="0.3">
      <c r="A357" t="s">
        <v>836</v>
      </c>
      <c r="B357" t="s">
        <v>837</v>
      </c>
      <c r="C357" s="1" t="s">
        <v>2</v>
      </c>
      <c r="D357" s="1" t="s">
        <v>160</v>
      </c>
      <c r="E357" s="5">
        <f t="shared" ca="1" si="40"/>
        <v>51.294117647058826</v>
      </c>
      <c r="F357">
        <f t="shared" ca="1" si="37"/>
        <v>69</v>
      </c>
      <c r="G357">
        <f t="shared" ca="1" si="41"/>
        <v>40</v>
      </c>
      <c r="H357">
        <f t="shared" ca="1" si="41"/>
        <v>48</v>
      </c>
      <c r="I357">
        <f t="shared" ca="1" si="41"/>
        <v>64</v>
      </c>
      <c r="J357">
        <f t="shared" ca="1" si="41"/>
        <v>54</v>
      </c>
      <c r="K357">
        <f t="shared" ca="1" si="41"/>
        <v>36</v>
      </c>
      <c r="L357">
        <f t="shared" ca="1" si="41"/>
        <v>74</v>
      </c>
      <c r="M357">
        <f t="shared" ca="1" si="41"/>
        <v>41</v>
      </c>
      <c r="N357">
        <f t="shared" ca="1" si="41"/>
        <v>49</v>
      </c>
      <c r="O357">
        <f t="shared" ca="1" si="41"/>
        <v>57</v>
      </c>
      <c r="P357">
        <f t="shared" ca="1" si="41"/>
        <v>51</v>
      </c>
      <c r="Q357">
        <f t="shared" ca="1" si="41"/>
        <v>42</v>
      </c>
      <c r="R357">
        <f t="shared" ca="1" si="41"/>
        <v>39</v>
      </c>
      <c r="S357">
        <f t="shared" ca="1" si="41"/>
        <v>50</v>
      </c>
      <c r="T357">
        <f t="shared" ca="1" si="41"/>
        <v>46</v>
      </c>
      <c r="U357">
        <f t="shared" ca="1" si="41"/>
        <v>54</v>
      </c>
      <c r="V357">
        <f t="shared" ca="1" si="41"/>
        <v>58</v>
      </c>
      <c r="W357">
        <f t="shared" ca="1" si="38"/>
        <v>1.0871544476810044</v>
      </c>
    </row>
    <row r="358" spans="1:23" x14ac:dyDescent="0.3">
      <c r="A358" t="s">
        <v>838</v>
      </c>
      <c r="B358" t="s">
        <v>839</v>
      </c>
      <c r="C358" s="1" t="s">
        <v>29</v>
      </c>
      <c r="D358" s="1" t="s">
        <v>257</v>
      </c>
      <c r="E358" s="5">
        <f t="shared" ca="1" si="40"/>
        <v>56.470588235294116</v>
      </c>
      <c r="F358">
        <f t="shared" ca="1" si="37"/>
        <v>52</v>
      </c>
      <c r="G358">
        <f t="shared" ca="1" si="41"/>
        <v>59</v>
      </c>
      <c r="H358">
        <f t="shared" ca="1" si="41"/>
        <v>66</v>
      </c>
      <c r="I358">
        <f t="shared" ca="1" si="41"/>
        <v>48</v>
      </c>
      <c r="J358">
        <f t="shared" ca="1" si="41"/>
        <v>50</v>
      </c>
      <c r="K358">
        <f t="shared" ca="1" si="41"/>
        <v>49</v>
      </c>
      <c r="L358">
        <f t="shared" ca="1" si="41"/>
        <v>52</v>
      </c>
      <c r="M358">
        <f t="shared" ca="1" si="41"/>
        <v>68</v>
      </c>
      <c r="N358">
        <f t="shared" ca="1" si="41"/>
        <v>58</v>
      </c>
      <c r="O358">
        <f t="shared" ca="1" si="41"/>
        <v>61</v>
      </c>
      <c r="P358">
        <f t="shared" ca="1" si="41"/>
        <v>66</v>
      </c>
      <c r="Q358">
        <f t="shared" ca="1" si="41"/>
        <v>53</v>
      </c>
      <c r="R358">
        <f t="shared" ca="1" si="41"/>
        <v>43</v>
      </c>
      <c r="S358">
        <f t="shared" ca="1" si="41"/>
        <v>49</v>
      </c>
      <c r="T358">
        <f t="shared" ca="1" si="41"/>
        <v>62</v>
      </c>
      <c r="U358">
        <f t="shared" ca="1" si="41"/>
        <v>55</v>
      </c>
      <c r="V358">
        <f t="shared" ca="1" si="41"/>
        <v>69</v>
      </c>
      <c r="W358">
        <f t="shared" ca="1" si="38"/>
        <v>1.1397701422669777</v>
      </c>
    </row>
    <row r="359" spans="1:23" x14ac:dyDescent="0.3">
      <c r="A359" t="s">
        <v>840</v>
      </c>
      <c r="B359" t="s">
        <v>841</v>
      </c>
      <c r="C359" s="1" t="s">
        <v>33</v>
      </c>
      <c r="D359" s="1" t="s">
        <v>34</v>
      </c>
      <c r="E359" s="5">
        <f t="shared" ca="1" si="40"/>
        <v>35.058823529411768</v>
      </c>
      <c r="F359">
        <f t="shared" ca="1" si="37"/>
        <v>45</v>
      </c>
      <c r="G359">
        <f t="shared" ca="1" si="41"/>
        <v>31</v>
      </c>
      <c r="H359">
        <f t="shared" ca="1" si="41"/>
        <v>37</v>
      </c>
      <c r="I359">
        <f t="shared" ca="1" si="41"/>
        <v>28</v>
      </c>
      <c r="J359">
        <f t="shared" ca="1" si="41"/>
        <v>39</v>
      </c>
      <c r="K359">
        <f t="shared" ca="1" si="41"/>
        <v>42</v>
      </c>
      <c r="L359">
        <f t="shared" ca="1" si="41"/>
        <v>34</v>
      </c>
      <c r="M359">
        <f t="shared" ca="1" si="41"/>
        <v>39</v>
      </c>
      <c r="N359">
        <f t="shared" ca="1" si="41"/>
        <v>46</v>
      </c>
      <c r="O359">
        <f t="shared" ca="1" si="41"/>
        <v>39</v>
      </c>
      <c r="P359">
        <f t="shared" ca="1" si="41"/>
        <v>28</v>
      </c>
      <c r="Q359">
        <f t="shared" ca="1" si="41"/>
        <v>35</v>
      </c>
      <c r="R359">
        <f t="shared" ca="1" si="41"/>
        <v>32</v>
      </c>
      <c r="S359">
        <f t="shared" ca="1" si="41"/>
        <v>15</v>
      </c>
      <c r="T359">
        <f t="shared" ca="1" si="41"/>
        <v>35</v>
      </c>
      <c r="U359">
        <f t="shared" ca="1" si="41"/>
        <v>33</v>
      </c>
      <c r="V359">
        <f t="shared" ca="1" si="41"/>
        <v>38</v>
      </c>
      <c r="W359">
        <f t="shared" ca="1" si="38"/>
        <v>0.70910266524177712</v>
      </c>
    </row>
    <row r="360" spans="1:23" x14ac:dyDescent="0.3">
      <c r="A360" t="s">
        <v>842</v>
      </c>
      <c r="B360" t="s">
        <v>843</v>
      </c>
      <c r="C360" s="1" t="s">
        <v>46</v>
      </c>
      <c r="D360" s="1" t="s">
        <v>844</v>
      </c>
      <c r="E360" s="5">
        <f t="shared" ca="1" si="40"/>
        <v>41.294117647058826</v>
      </c>
      <c r="F360">
        <f t="shared" ca="1" si="37"/>
        <v>56</v>
      </c>
      <c r="G360">
        <f t="shared" ca="1" si="41"/>
        <v>39</v>
      </c>
      <c r="H360">
        <f t="shared" ca="1" si="41"/>
        <v>43</v>
      </c>
      <c r="I360">
        <f t="shared" ca="1" si="41"/>
        <v>46</v>
      </c>
      <c r="J360">
        <f t="shared" ca="1" si="41"/>
        <v>20</v>
      </c>
      <c r="K360">
        <f t="shared" ca="1" si="41"/>
        <v>43</v>
      </c>
      <c r="L360">
        <f t="shared" ca="1" si="41"/>
        <v>52</v>
      </c>
      <c r="M360">
        <f t="shared" ca="1" si="41"/>
        <v>40</v>
      </c>
      <c r="N360">
        <f t="shared" ca="1" si="41"/>
        <v>44</v>
      </c>
      <c r="O360">
        <f t="shared" ca="1" si="41"/>
        <v>39</v>
      </c>
      <c r="P360">
        <f t="shared" ca="1" si="41"/>
        <v>34</v>
      </c>
      <c r="Q360">
        <f t="shared" ca="1" si="41"/>
        <v>48</v>
      </c>
      <c r="R360">
        <f t="shared" ca="1" si="41"/>
        <v>54</v>
      </c>
      <c r="S360">
        <f t="shared" ca="1" si="41"/>
        <v>42</v>
      </c>
      <c r="T360">
        <f t="shared" ca="1" si="41"/>
        <v>34</v>
      </c>
      <c r="U360">
        <f t="shared" ca="1" si="41"/>
        <v>26</v>
      </c>
      <c r="V360">
        <f t="shared" ca="1" si="41"/>
        <v>42</v>
      </c>
      <c r="W360">
        <f t="shared" ca="1" si="38"/>
        <v>0.82007955991067372</v>
      </c>
    </row>
    <row r="361" spans="1:23" x14ac:dyDescent="0.3">
      <c r="A361" t="s">
        <v>845</v>
      </c>
      <c r="B361" t="s">
        <v>846</v>
      </c>
      <c r="C361" s="1" t="s">
        <v>15</v>
      </c>
      <c r="D361" s="1" t="s">
        <v>26</v>
      </c>
      <c r="E361" s="5">
        <f t="shared" ca="1" si="40"/>
        <v>51.588235294117645</v>
      </c>
      <c r="F361">
        <f t="shared" ca="1" si="37"/>
        <v>73</v>
      </c>
      <c r="G361">
        <f t="shared" ca="1" si="41"/>
        <v>46</v>
      </c>
      <c r="H361">
        <f t="shared" ca="1" si="41"/>
        <v>51</v>
      </c>
      <c r="I361">
        <f t="shared" ca="1" si="41"/>
        <v>64</v>
      </c>
      <c r="J361">
        <f t="shared" ca="1" si="41"/>
        <v>66</v>
      </c>
      <c r="K361">
        <f t="shared" ca="1" si="41"/>
        <v>52</v>
      </c>
      <c r="L361">
        <f t="shared" ca="1" si="41"/>
        <v>51</v>
      </c>
      <c r="M361">
        <f t="shared" ca="1" si="41"/>
        <v>32</v>
      </c>
      <c r="N361">
        <f t="shared" ca="1" si="41"/>
        <v>47</v>
      </c>
      <c r="O361">
        <f t="shared" ca="1" si="41"/>
        <v>57</v>
      </c>
      <c r="P361">
        <f t="shared" ca="1" si="41"/>
        <v>66</v>
      </c>
      <c r="Q361">
        <f t="shared" ca="1" si="41"/>
        <v>49</v>
      </c>
      <c r="R361">
        <f t="shared" ca="1" si="41"/>
        <v>47</v>
      </c>
      <c r="S361">
        <f t="shared" ca="1" si="41"/>
        <v>52</v>
      </c>
      <c r="T361">
        <f t="shared" ca="1" si="41"/>
        <v>45</v>
      </c>
      <c r="U361">
        <f t="shared" ca="1" si="41"/>
        <v>41</v>
      </c>
      <c r="V361">
        <f t="shared" ca="1" si="41"/>
        <v>38</v>
      </c>
      <c r="W361">
        <f t="shared" ca="1" si="38"/>
        <v>1.0058157187646242</v>
      </c>
    </row>
    <row r="362" spans="1:23" x14ac:dyDescent="0.3">
      <c r="A362" t="s">
        <v>847</v>
      </c>
      <c r="B362" t="s">
        <v>848</v>
      </c>
      <c r="C362" s="1" t="s">
        <v>29</v>
      </c>
      <c r="D362" s="1" t="s">
        <v>376</v>
      </c>
      <c r="E362" s="5">
        <f t="shared" ca="1" si="40"/>
        <v>38.705882352941174</v>
      </c>
      <c r="F362">
        <f t="shared" ca="1" si="37"/>
        <v>47</v>
      </c>
      <c r="G362">
        <f t="shared" ca="1" si="41"/>
        <v>29</v>
      </c>
      <c r="H362">
        <f t="shared" ca="1" si="41"/>
        <v>37</v>
      </c>
      <c r="I362">
        <f t="shared" ca="1" si="41"/>
        <v>28</v>
      </c>
      <c r="J362">
        <f t="shared" ca="1" si="41"/>
        <v>36</v>
      </c>
      <c r="K362">
        <f t="shared" ca="1" si="41"/>
        <v>35</v>
      </c>
      <c r="L362">
        <f t="shared" ca="1" si="41"/>
        <v>21</v>
      </c>
      <c r="M362">
        <f t="shared" ca="1" si="41"/>
        <v>39</v>
      </c>
      <c r="N362">
        <f t="shared" ca="1" si="41"/>
        <v>51</v>
      </c>
      <c r="O362">
        <f t="shared" ca="1" si="41"/>
        <v>44</v>
      </c>
      <c r="P362">
        <f t="shared" ca="1" si="41"/>
        <v>40</v>
      </c>
      <c r="Q362">
        <f t="shared" ca="1" si="41"/>
        <v>47</v>
      </c>
      <c r="R362">
        <f t="shared" ca="1" si="41"/>
        <v>28</v>
      </c>
      <c r="S362">
        <f t="shared" ca="1" si="41"/>
        <v>44</v>
      </c>
      <c r="T362">
        <f t="shared" ca="1" si="41"/>
        <v>49</v>
      </c>
      <c r="U362">
        <f t="shared" ca="1" si="41"/>
        <v>41</v>
      </c>
      <c r="V362">
        <f t="shared" ca="1" si="41"/>
        <v>42</v>
      </c>
      <c r="W362">
        <f t="shared" ca="1" si="38"/>
        <v>0.76344293908274252</v>
      </c>
    </row>
    <row r="363" spans="1:23" x14ac:dyDescent="0.3">
      <c r="A363" t="s">
        <v>849</v>
      </c>
      <c r="B363" t="s">
        <v>850</v>
      </c>
      <c r="C363" s="1" t="s">
        <v>29</v>
      </c>
      <c r="D363" s="1" t="s">
        <v>181</v>
      </c>
      <c r="E363" s="5">
        <f t="shared" ca="1" si="40"/>
        <v>48.058823529411768</v>
      </c>
      <c r="F363">
        <f t="shared" ca="1" si="37"/>
        <v>49</v>
      </c>
      <c r="G363">
        <f t="shared" ca="1" si="41"/>
        <v>49</v>
      </c>
      <c r="H363">
        <f t="shared" ca="1" si="41"/>
        <v>37</v>
      </c>
      <c r="I363">
        <f t="shared" ca="1" si="41"/>
        <v>27</v>
      </c>
      <c r="J363">
        <f t="shared" ca="1" si="41"/>
        <v>46</v>
      </c>
      <c r="K363">
        <f t="shared" ca="1" si="41"/>
        <v>48</v>
      </c>
      <c r="L363">
        <f t="shared" ca="1" si="41"/>
        <v>39</v>
      </c>
      <c r="M363">
        <f t="shared" ca="1" si="41"/>
        <v>66</v>
      </c>
      <c r="N363">
        <f t="shared" ca="1" si="41"/>
        <v>52</v>
      </c>
      <c r="O363">
        <f t="shared" ca="1" si="41"/>
        <v>50</v>
      </c>
      <c r="P363">
        <f t="shared" ca="1" si="41"/>
        <v>69</v>
      </c>
      <c r="Q363">
        <f t="shared" ca="1" si="41"/>
        <v>39</v>
      </c>
      <c r="R363">
        <f t="shared" ca="1" si="41"/>
        <v>46</v>
      </c>
      <c r="S363">
        <f t="shared" ca="1" si="41"/>
        <v>58</v>
      </c>
      <c r="T363">
        <f t="shared" ca="1" si="41"/>
        <v>51</v>
      </c>
      <c r="U363">
        <f t="shared" ca="1" si="41"/>
        <v>37</v>
      </c>
      <c r="V363">
        <f t="shared" ca="1" si="41"/>
        <v>54</v>
      </c>
      <c r="W363">
        <f t="shared" ca="1" si="38"/>
        <v>1.0164796584490581</v>
      </c>
    </row>
    <row r="364" spans="1:23" x14ac:dyDescent="0.3">
      <c r="A364" t="s">
        <v>851</v>
      </c>
      <c r="B364" t="s">
        <v>852</v>
      </c>
      <c r="C364" s="1" t="s">
        <v>141</v>
      </c>
      <c r="D364" s="1" t="s">
        <v>142</v>
      </c>
      <c r="E364" s="5">
        <f t="shared" ca="1" si="40"/>
        <v>56.235294117647058</v>
      </c>
      <c r="F364">
        <f t="shared" ca="1" si="37"/>
        <v>45</v>
      </c>
      <c r="G364">
        <f t="shared" ca="1" si="41"/>
        <v>46</v>
      </c>
      <c r="H364">
        <f t="shared" ca="1" si="41"/>
        <v>70</v>
      </c>
      <c r="I364">
        <f t="shared" ca="1" si="41"/>
        <v>67</v>
      </c>
      <c r="J364">
        <f t="shared" ca="1" si="41"/>
        <v>51</v>
      </c>
      <c r="K364">
        <f t="shared" ca="1" si="41"/>
        <v>59</v>
      </c>
      <c r="L364">
        <f t="shared" ca="1" si="41"/>
        <v>54</v>
      </c>
      <c r="M364">
        <f t="shared" ca="1" si="41"/>
        <v>68</v>
      </c>
      <c r="N364">
        <f t="shared" ca="1" si="41"/>
        <v>58</v>
      </c>
      <c r="O364">
        <f t="shared" ca="1" si="41"/>
        <v>29</v>
      </c>
      <c r="P364">
        <f t="shared" ca="1" si="41"/>
        <v>56</v>
      </c>
      <c r="Q364">
        <f t="shared" ca="1" si="41"/>
        <v>59</v>
      </c>
      <c r="R364">
        <f t="shared" ca="1" si="41"/>
        <v>58</v>
      </c>
      <c r="S364">
        <f t="shared" ca="1" si="41"/>
        <v>71</v>
      </c>
      <c r="T364">
        <f t="shared" ca="1" si="41"/>
        <v>67</v>
      </c>
      <c r="U364">
        <f t="shared" ca="1" si="41"/>
        <v>58</v>
      </c>
      <c r="V364">
        <f t="shared" ca="1" si="41"/>
        <v>40</v>
      </c>
      <c r="W364">
        <f t="shared" ca="1" si="38"/>
        <v>1.1824444815632789</v>
      </c>
    </row>
    <row r="365" spans="1:23" x14ac:dyDescent="0.3">
      <c r="A365" t="s">
        <v>853</v>
      </c>
      <c r="B365" t="s">
        <v>854</v>
      </c>
      <c r="C365" s="1" t="s">
        <v>19</v>
      </c>
      <c r="D365" s="1" t="s">
        <v>635</v>
      </c>
      <c r="E365" s="5">
        <f t="shared" ca="1" si="40"/>
        <v>57.588235294117645</v>
      </c>
      <c r="F365">
        <f t="shared" ca="1" si="37"/>
        <v>58</v>
      </c>
      <c r="G365">
        <f t="shared" ca="1" si="41"/>
        <v>55</v>
      </c>
      <c r="H365">
        <f t="shared" ca="1" si="41"/>
        <v>37</v>
      </c>
      <c r="I365">
        <f t="shared" ca="1" si="41"/>
        <v>54</v>
      </c>
      <c r="J365">
        <f t="shared" ca="1" si="41"/>
        <v>63</v>
      </c>
      <c r="K365">
        <f t="shared" ca="1" si="41"/>
        <v>47</v>
      </c>
      <c r="L365">
        <f t="shared" ca="1" si="41"/>
        <v>53</v>
      </c>
      <c r="M365">
        <f t="shared" ca="1" si="41"/>
        <v>50</v>
      </c>
      <c r="N365">
        <f t="shared" ca="1" si="41"/>
        <v>74</v>
      </c>
      <c r="O365">
        <f t="shared" ca="1" si="41"/>
        <v>65</v>
      </c>
      <c r="P365">
        <f t="shared" ca="1" si="41"/>
        <v>46</v>
      </c>
      <c r="Q365">
        <f t="shared" ca="1" si="41"/>
        <v>52</v>
      </c>
      <c r="R365">
        <f t="shared" ca="1" si="41"/>
        <v>61</v>
      </c>
      <c r="S365">
        <f t="shared" ca="1" si="41"/>
        <v>76</v>
      </c>
      <c r="T365">
        <f t="shared" ca="1" si="41"/>
        <v>81</v>
      </c>
      <c r="U365">
        <f t="shared" ca="1" si="41"/>
        <v>56</v>
      </c>
      <c r="V365">
        <f t="shared" ca="1" si="41"/>
        <v>51</v>
      </c>
      <c r="W365">
        <f t="shared" ca="1" si="38"/>
        <v>1.1919475799975754</v>
      </c>
    </row>
    <row r="366" spans="1:23" x14ac:dyDescent="0.3">
      <c r="A366" t="s">
        <v>855</v>
      </c>
      <c r="B366" t="s">
        <v>856</v>
      </c>
      <c r="C366" s="1" t="s">
        <v>141</v>
      </c>
      <c r="D366" s="1" t="s">
        <v>683</v>
      </c>
      <c r="E366" s="5">
        <f t="shared" ca="1" si="40"/>
        <v>39.352941176470587</v>
      </c>
      <c r="F366">
        <f t="shared" ca="1" si="37"/>
        <v>54</v>
      </c>
      <c r="G366">
        <f t="shared" ca="1" si="41"/>
        <v>34</v>
      </c>
      <c r="H366">
        <f t="shared" ca="1" si="41"/>
        <v>34</v>
      </c>
      <c r="I366">
        <f t="shared" ca="1" si="41"/>
        <v>37</v>
      </c>
      <c r="J366">
        <f t="shared" ca="1" si="41"/>
        <v>41</v>
      </c>
      <c r="K366">
        <f t="shared" ca="1" si="41"/>
        <v>44</v>
      </c>
      <c r="L366">
        <f t="shared" ca="1" si="41"/>
        <v>44</v>
      </c>
      <c r="M366">
        <f t="shared" ca="1" si="41"/>
        <v>34</v>
      </c>
      <c r="N366">
        <f t="shared" ca="1" si="41"/>
        <v>45</v>
      </c>
      <c r="O366">
        <f t="shared" ca="1" si="41"/>
        <v>28</v>
      </c>
      <c r="P366">
        <f t="shared" ca="1" si="41"/>
        <v>32</v>
      </c>
      <c r="Q366">
        <f t="shared" ca="1" si="41"/>
        <v>45</v>
      </c>
      <c r="R366">
        <f t="shared" ca="1" si="41"/>
        <v>26</v>
      </c>
      <c r="S366">
        <f t="shared" ca="1" si="41"/>
        <v>47</v>
      </c>
      <c r="T366">
        <f t="shared" ca="1" si="41"/>
        <v>47</v>
      </c>
      <c r="U366">
        <f t="shared" ca="1" si="41"/>
        <v>38</v>
      </c>
      <c r="V366">
        <f t="shared" ca="1" si="41"/>
        <v>39</v>
      </c>
      <c r="W366">
        <f t="shared" ca="1" si="38"/>
        <v>0.83055059494116579</v>
      </c>
    </row>
    <row r="367" spans="1:23" x14ac:dyDescent="0.3">
      <c r="A367" t="s">
        <v>857</v>
      </c>
      <c r="B367" t="s">
        <v>858</v>
      </c>
      <c r="C367" s="1" t="s">
        <v>15</v>
      </c>
      <c r="D367" s="1" t="s">
        <v>23</v>
      </c>
      <c r="E367" s="5">
        <f t="shared" ca="1" si="40"/>
        <v>62.823529411764703</v>
      </c>
      <c r="F367">
        <f t="shared" ca="1" si="37"/>
        <v>65</v>
      </c>
      <c r="G367">
        <f t="shared" ca="1" si="41"/>
        <v>52</v>
      </c>
      <c r="H367">
        <f t="shared" ca="1" si="41"/>
        <v>54</v>
      </c>
      <c r="I367">
        <f t="shared" ca="1" si="41"/>
        <v>86</v>
      </c>
      <c r="J367">
        <f t="shared" ca="1" si="41"/>
        <v>72</v>
      </c>
      <c r="K367">
        <f t="shared" ca="1" si="41"/>
        <v>58</v>
      </c>
      <c r="L367">
        <f t="shared" ca="1" si="41"/>
        <v>72</v>
      </c>
      <c r="M367">
        <f t="shared" ca="1" si="41"/>
        <v>60</v>
      </c>
      <c r="N367">
        <f t="shared" ca="1" si="41"/>
        <v>67</v>
      </c>
      <c r="O367">
        <f t="shared" ca="1" si="41"/>
        <v>25</v>
      </c>
      <c r="P367">
        <f t="shared" ca="1" si="41"/>
        <v>64</v>
      </c>
      <c r="Q367">
        <f t="shared" ca="1" si="41"/>
        <v>52</v>
      </c>
      <c r="R367">
        <f t="shared" ca="1" si="41"/>
        <v>80</v>
      </c>
      <c r="S367">
        <f t="shared" ca="1" si="41"/>
        <v>57</v>
      </c>
      <c r="T367">
        <f t="shared" ca="1" si="41"/>
        <v>74</v>
      </c>
      <c r="U367">
        <f t="shared" ca="1" si="41"/>
        <v>67</v>
      </c>
      <c r="V367">
        <f t="shared" ca="1" si="41"/>
        <v>63</v>
      </c>
      <c r="W367">
        <f t="shared" ca="1" si="38"/>
        <v>1.2932853539153344</v>
      </c>
    </row>
    <row r="368" spans="1:23" x14ac:dyDescent="0.3">
      <c r="A368" t="s">
        <v>859</v>
      </c>
      <c r="B368" t="s">
        <v>860</v>
      </c>
      <c r="C368" s="1" t="s">
        <v>2</v>
      </c>
      <c r="D368" s="1" t="s">
        <v>260</v>
      </c>
      <c r="E368" s="5">
        <f t="shared" ca="1" si="40"/>
        <v>39.588235294117645</v>
      </c>
      <c r="F368">
        <f t="shared" ca="1" si="37"/>
        <v>44</v>
      </c>
      <c r="G368">
        <f t="shared" ca="1" si="41"/>
        <v>25</v>
      </c>
      <c r="H368">
        <f t="shared" ca="1" si="41"/>
        <v>30</v>
      </c>
      <c r="I368">
        <f t="shared" ca="1" si="41"/>
        <v>41</v>
      </c>
      <c r="J368">
        <f t="shared" ca="1" si="41"/>
        <v>32</v>
      </c>
      <c r="K368">
        <f t="shared" ca="1" si="41"/>
        <v>40</v>
      </c>
      <c r="L368">
        <f t="shared" ca="1" si="41"/>
        <v>44</v>
      </c>
      <c r="M368">
        <f t="shared" ca="1" si="41"/>
        <v>55</v>
      </c>
      <c r="N368">
        <f t="shared" ca="1" si="41"/>
        <v>49</v>
      </c>
      <c r="O368">
        <f t="shared" ca="1" si="41"/>
        <v>36</v>
      </c>
      <c r="P368">
        <f t="shared" ca="1" si="41"/>
        <v>43</v>
      </c>
      <c r="Q368">
        <f t="shared" ca="1" si="41"/>
        <v>41</v>
      </c>
      <c r="R368">
        <f t="shared" ca="1" si="41"/>
        <v>40</v>
      </c>
      <c r="S368">
        <f t="shared" ca="1" si="41"/>
        <v>45</v>
      </c>
      <c r="T368">
        <f t="shared" ca="1" si="41"/>
        <v>36</v>
      </c>
      <c r="U368">
        <f t="shared" ca="1" si="41"/>
        <v>43</v>
      </c>
      <c r="V368">
        <f t="shared" ca="1" si="41"/>
        <v>29</v>
      </c>
      <c r="W368">
        <f t="shared" ca="1" si="38"/>
        <v>0.80174683835263705</v>
      </c>
    </row>
    <row r="369" spans="1:23" x14ac:dyDescent="0.3">
      <c r="A369" t="s">
        <v>861</v>
      </c>
      <c r="B369" t="s">
        <v>862</v>
      </c>
      <c r="C369" s="1" t="s">
        <v>46</v>
      </c>
      <c r="D369" s="1" t="s">
        <v>95</v>
      </c>
      <c r="E369" s="5">
        <f t="shared" ca="1" si="40"/>
        <v>66.705882352941174</v>
      </c>
      <c r="F369">
        <f t="shared" ca="1" si="37"/>
        <v>56</v>
      </c>
      <c r="G369">
        <f t="shared" ca="1" si="41"/>
        <v>43</v>
      </c>
      <c r="H369">
        <f t="shared" ca="1" si="41"/>
        <v>80</v>
      </c>
      <c r="I369">
        <f t="shared" ca="1" si="41"/>
        <v>58</v>
      </c>
      <c r="J369">
        <f t="shared" ca="1" si="41"/>
        <v>59</v>
      </c>
      <c r="K369">
        <f t="shared" ca="1" si="41"/>
        <v>77</v>
      </c>
      <c r="L369">
        <f t="shared" ca="1" si="41"/>
        <v>56</v>
      </c>
      <c r="M369">
        <f t="shared" ca="1" si="41"/>
        <v>67</v>
      </c>
      <c r="N369">
        <f t="shared" ca="1" si="41"/>
        <v>56</v>
      </c>
      <c r="O369">
        <f t="shared" ca="1" si="41"/>
        <v>84</v>
      </c>
      <c r="P369">
        <f t="shared" ca="1" si="41"/>
        <v>69</v>
      </c>
      <c r="Q369">
        <f t="shared" ca="1" si="41"/>
        <v>66</v>
      </c>
      <c r="R369">
        <f t="shared" ca="1" si="41"/>
        <v>73</v>
      </c>
      <c r="S369">
        <f t="shared" ca="1" si="41"/>
        <v>67</v>
      </c>
      <c r="T369">
        <f t="shared" ca="1" si="41"/>
        <v>82</v>
      </c>
      <c r="U369">
        <f t="shared" ca="1" si="41"/>
        <v>78</v>
      </c>
      <c r="V369">
        <f t="shared" ca="1" si="41"/>
        <v>63</v>
      </c>
      <c r="W369">
        <f t="shared" ca="1" si="38"/>
        <v>1.2522366826540856</v>
      </c>
    </row>
    <row r="370" spans="1:23" x14ac:dyDescent="0.3">
      <c r="A370" t="s">
        <v>863</v>
      </c>
      <c r="B370" t="s">
        <v>864</v>
      </c>
      <c r="C370" s="1" t="s">
        <v>2</v>
      </c>
      <c r="D370" s="1" t="s">
        <v>370</v>
      </c>
      <c r="E370" s="5">
        <f t="shared" ca="1" si="40"/>
        <v>61.705882352941174</v>
      </c>
      <c r="F370">
        <f t="shared" ca="1" si="37"/>
        <v>95</v>
      </c>
      <c r="G370">
        <f t="shared" ca="1" si="41"/>
        <v>68</v>
      </c>
      <c r="H370">
        <f t="shared" ca="1" si="41"/>
        <v>53</v>
      </c>
      <c r="I370">
        <f t="shared" ca="1" si="41"/>
        <v>71</v>
      </c>
      <c r="J370">
        <f t="shared" ca="1" si="41"/>
        <v>65</v>
      </c>
      <c r="K370">
        <f t="shared" ca="1" si="41"/>
        <v>62</v>
      </c>
      <c r="L370">
        <f t="shared" ca="1" si="41"/>
        <v>63</v>
      </c>
      <c r="M370">
        <f t="shared" ca="1" si="41"/>
        <v>59</v>
      </c>
      <c r="N370">
        <f t="shared" ca="1" si="41"/>
        <v>48</v>
      </c>
      <c r="O370">
        <f t="shared" ref="G370:V386" ca="1" si="42">ROUND(MAX(MIN($W370*_xlfn.NORM.INV(RAND(),50,$E$1),100),0),0)</f>
        <v>51</v>
      </c>
      <c r="P370">
        <f t="shared" ca="1" si="42"/>
        <v>60</v>
      </c>
      <c r="Q370">
        <f t="shared" ca="1" si="42"/>
        <v>64</v>
      </c>
      <c r="R370">
        <f t="shared" ca="1" si="42"/>
        <v>48</v>
      </c>
      <c r="S370">
        <f t="shared" ca="1" si="42"/>
        <v>56</v>
      </c>
      <c r="T370">
        <f t="shared" ca="1" si="42"/>
        <v>62</v>
      </c>
      <c r="U370">
        <f t="shared" ca="1" si="42"/>
        <v>75</v>
      </c>
      <c r="V370">
        <f t="shared" ca="1" si="42"/>
        <v>49</v>
      </c>
      <c r="W370">
        <f t="shared" ca="1" si="38"/>
        <v>1.2762114847052892</v>
      </c>
    </row>
    <row r="371" spans="1:23" x14ac:dyDescent="0.3">
      <c r="A371" t="s">
        <v>865</v>
      </c>
      <c r="B371" t="s">
        <v>866</v>
      </c>
      <c r="C371" s="1" t="s">
        <v>15</v>
      </c>
      <c r="D371" s="1" t="s">
        <v>74</v>
      </c>
      <c r="E371" s="5">
        <f t="shared" ca="1" si="40"/>
        <v>54</v>
      </c>
      <c r="F371">
        <f t="shared" ca="1" si="37"/>
        <v>58</v>
      </c>
      <c r="G371">
        <f t="shared" ca="1" si="42"/>
        <v>63</v>
      </c>
      <c r="H371">
        <f t="shared" ca="1" si="42"/>
        <v>64</v>
      </c>
      <c r="I371">
        <f t="shared" ca="1" si="42"/>
        <v>49</v>
      </c>
      <c r="J371">
        <f t="shared" ca="1" si="42"/>
        <v>53</v>
      </c>
      <c r="K371">
        <f t="shared" ca="1" si="42"/>
        <v>44</v>
      </c>
      <c r="L371">
        <f t="shared" ca="1" si="42"/>
        <v>49</v>
      </c>
      <c r="M371">
        <f t="shared" ca="1" si="42"/>
        <v>42</v>
      </c>
      <c r="N371">
        <f t="shared" ca="1" si="42"/>
        <v>58</v>
      </c>
      <c r="O371">
        <f t="shared" ca="1" si="42"/>
        <v>49</v>
      </c>
      <c r="P371">
        <f t="shared" ca="1" si="42"/>
        <v>52</v>
      </c>
      <c r="Q371">
        <f t="shared" ca="1" si="42"/>
        <v>62</v>
      </c>
      <c r="R371">
        <f t="shared" ca="1" si="42"/>
        <v>52</v>
      </c>
      <c r="S371">
        <f t="shared" ca="1" si="42"/>
        <v>49</v>
      </c>
      <c r="T371">
        <f t="shared" ca="1" si="42"/>
        <v>59</v>
      </c>
      <c r="U371">
        <f t="shared" ca="1" si="42"/>
        <v>59</v>
      </c>
      <c r="V371">
        <f t="shared" ca="1" si="42"/>
        <v>56</v>
      </c>
      <c r="W371">
        <f t="shared" ca="1" si="38"/>
        <v>0.95444698250326399</v>
      </c>
    </row>
    <row r="372" spans="1:23" x14ac:dyDescent="0.3">
      <c r="A372" t="s">
        <v>867</v>
      </c>
      <c r="B372" t="s">
        <v>868</v>
      </c>
      <c r="C372" s="1" t="s">
        <v>15</v>
      </c>
      <c r="D372" s="1" t="s">
        <v>74</v>
      </c>
      <c r="E372" s="5">
        <f t="shared" ca="1" si="40"/>
        <v>47.823529411764703</v>
      </c>
      <c r="F372">
        <f t="shared" ca="1" si="37"/>
        <v>28</v>
      </c>
      <c r="G372">
        <f t="shared" ca="1" si="42"/>
        <v>57</v>
      </c>
      <c r="H372">
        <f t="shared" ca="1" si="42"/>
        <v>39</v>
      </c>
      <c r="I372">
        <f t="shared" ca="1" si="42"/>
        <v>64</v>
      </c>
      <c r="J372">
        <f t="shared" ca="1" si="42"/>
        <v>48</v>
      </c>
      <c r="K372">
        <f t="shared" ca="1" si="42"/>
        <v>46</v>
      </c>
      <c r="L372">
        <f t="shared" ca="1" si="42"/>
        <v>51</v>
      </c>
      <c r="M372">
        <f t="shared" ca="1" si="42"/>
        <v>41</v>
      </c>
      <c r="N372">
        <f t="shared" ca="1" si="42"/>
        <v>59</v>
      </c>
      <c r="O372">
        <f t="shared" ca="1" si="42"/>
        <v>44</v>
      </c>
      <c r="P372">
        <f t="shared" ca="1" si="42"/>
        <v>43</v>
      </c>
      <c r="Q372">
        <f t="shared" ca="1" si="42"/>
        <v>33</v>
      </c>
      <c r="R372">
        <f t="shared" ca="1" si="42"/>
        <v>61</v>
      </c>
      <c r="S372">
        <f t="shared" ca="1" si="42"/>
        <v>53</v>
      </c>
      <c r="T372">
        <f t="shared" ca="1" si="42"/>
        <v>46</v>
      </c>
      <c r="U372">
        <f t="shared" ca="1" si="42"/>
        <v>52</v>
      </c>
      <c r="V372">
        <f t="shared" ca="1" si="42"/>
        <v>48</v>
      </c>
      <c r="W372">
        <f t="shared" ca="1" si="38"/>
        <v>0.95260449794662372</v>
      </c>
    </row>
    <row r="373" spans="1:23" x14ac:dyDescent="0.3">
      <c r="A373" t="s">
        <v>869</v>
      </c>
      <c r="B373" t="s">
        <v>870</v>
      </c>
      <c r="C373" s="1" t="s">
        <v>2</v>
      </c>
      <c r="D373" s="1" t="s">
        <v>370</v>
      </c>
      <c r="E373" s="5">
        <f t="shared" ca="1" si="40"/>
        <v>43.294117647058826</v>
      </c>
      <c r="F373">
        <f t="shared" ca="1" si="37"/>
        <v>38</v>
      </c>
      <c r="G373">
        <f t="shared" ca="1" si="42"/>
        <v>37</v>
      </c>
      <c r="H373">
        <f t="shared" ca="1" si="42"/>
        <v>39</v>
      </c>
      <c r="I373">
        <f t="shared" ca="1" si="42"/>
        <v>45</v>
      </c>
      <c r="J373">
        <f t="shared" ca="1" si="42"/>
        <v>44</v>
      </c>
      <c r="K373">
        <f t="shared" ca="1" si="42"/>
        <v>46</v>
      </c>
      <c r="L373">
        <f t="shared" ca="1" si="42"/>
        <v>34</v>
      </c>
      <c r="M373">
        <f t="shared" ca="1" si="42"/>
        <v>41</v>
      </c>
      <c r="N373">
        <f t="shared" ca="1" si="42"/>
        <v>42</v>
      </c>
      <c r="O373">
        <f t="shared" ca="1" si="42"/>
        <v>46</v>
      </c>
      <c r="P373">
        <f t="shared" ca="1" si="42"/>
        <v>43</v>
      </c>
      <c r="Q373">
        <f t="shared" ca="1" si="42"/>
        <v>44</v>
      </c>
      <c r="R373">
        <f t="shared" ca="1" si="42"/>
        <v>51</v>
      </c>
      <c r="S373">
        <f t="shared" ca="1" si="42"/>
        <v>31</v>
      </c>
      <c r="T373">
        <f t="shared" ca="1" si="42"/>
        <v>60</v>
      </c>
      <c r="U373">
        <f t="shared" ca="1" si="42"/>
        <v>51</v>
      </c>
      <c r="V373">
        <f t="shared" ca="1" si="42"/>
        <v>44</v>
      </c>
      <c r="W373">
        <f t="shared" ca="1" si="38"/>
        <v>0.86464572733853273</v>
      </c>
    </row>
    <row r="374" spans="1:23" x14ac:dyDescent="0.3">
      <c r="A374" t="s">
        <v>871</v>
      </c>
      <c r="B374" t="s">
        <v>872</v>
      </c>
      <c r="C374" s="1" t="s">
        <v>37</v>
      </c>
      <c r="D374" s="1" t="s">
        <v>873</v>
      </c>
      <c r="E374" s="5">
        <f t="shared" ca="1" si="40"/>
        <v>62.235294117647058</v>
      </c>
      <c r="F374">
        <f t="shared" ca="1" si="37"/>
        <v>52</v>
      </c>
      <c r="G374">
        <f t="shared" ca="1" si="42"/>
        <v>66</v>
      </c>
      <c r="H374">
        <f t="shared" ca="1" si="42"/>
        <v>57</v>
      </c>
      <c r="I374">
        <f t="shared" ca="1" si="42"/>
        <v>42</v>
      </c>
      <c r="J374">
        <f t="shared" ca="1" si="42"/>
        <v>47</v>
      </c>
      <c r="K374">
        <f t="shared" ca="1" si="42"/>
        <v>48</v>
      </c>
      <c r="L374">
        <f t="shared" ca="1" si="42"/>
        <v>62</v>
      </c>
      <c r="M374">
        <f t="shared" ca="1" si="42"/>
        <v>76</v>
      </c>
      <c r="N374">
        <f t="shared" ca="1" si="42"/>
        <v>70</v>
      </c>
      <c r="O374">
        <f t="shared" ca="1" si="42"/>
        <v>68</v>
      </c>
      <c r="P374">
        <f t="shared" ca="1" si="42"/>
        <v>77</v>
      </c>
      <c r="Q374">
        <f t="shared" ca="1" si="42"/>
        <v>78</v>
      </c>
      <c r="R374">
        <f t="shared" ca="1" si="42"/>
        <v>62</v>
      </c>
      <c r="S374">
        <f t="shared" ca="1" si="42"/>
        <v>47</v>
      </c>
      <c r="T374">
        <f t="shared" ca="1" si="42"/>
        <v>67</v>
      </c>
      <c r="U374">
        <f t="shared" ca="1" si="42"/>
        <v>79</v>
      </c>
      <c r="V374">
        <f t="shared" ca="1" si="42"/>
        <v>60</v>
      </c>
      <c r="W374">
        <f t="shared" ca="1" si="38"/>
        <v>1.2494536591908236</v>
      </c>
    </row>
    <row r="375" spans="1:23" x14ac:dyDescent="0.3">
      <c r="A375" t="s">
        <v>874</v>
      </c>
      <c r="B375" t="s">
        <v>875</v>
      </c>
      <c r="C375" s="1" t="s">
        <v>88</v>
      </c>
      <c r="D375" s="1" t="s">
        <v>330</v>
      </c>
      <c r="E375" s="5">
        <f t="shared" ca="1" si="40"/>
        <v>60.705882352941174</v>
      </c>
      <c r="F375">
        <f t="shared" ca="1" si="37"/>
        <v>59</v>
      </c>
      <c r="G375">
        <f t="shared" ca="1" si="42"/>
        <v>59</v>
      </c>
      <c r="H375">
        <f t="shared" ca="1" si="42"/>
        <v>65</v>
      </c>
      <c r="I375">
        <f t="shared" ca="1" si="42"/>
        <v>56</v>
      </c>
      <c r="J375">
        <f t="shared" ca="1" si="42"/>
        <v>72</v>
      </c>
      <c r="K375">
        <f t="shared" ca="1" si="42"/>
        <v>52</v>
      </c>
      <c r="L375">
        <f t="shared" ca="1" si="42"/>
        <v>64</v>
      </c>
      <c r="M375">
        <f t="shared" ca="1" si="42"/>
        <v>66</v>
      </c>
      <c r="N375">
        <f t="shared" ca="1" si="42"/>
        <v>56</v>
      </c>
      <c r="O375">
        <f t="shared" ca="1" si="42"/>
        <v>58</v>
      </c>
      <c r="P375">
        <f t="shared" ca="1" si="42"/>
        <v>46</v>
      </c>
      <c r="Q375">
        <f t="shared" ca="1" si="42"/>
        <v>64</v>
      </c>
      <c r="R375">
        <f t="shared" ca="1" si="42"/>
        <v>46</v>
      </c>
      <c r="S375">
        <f t="shared" ca="1" si="42"/>
        <v>60</v>
      </c>
      <c r="T375">
        <f t="shared" ca="1" si="42"/>
        <v>75</v>
      </c>
      <c r="U375">
        <f t="shared" ca="1" si="42"/>
        <v>72</v>
      </c>
      <c r="V375">
        <f t="shared" ca="1" si="42"/>
        <v>62</v>
      </c>
      <c r="W375">
        <f t="shared" ca="1" si="38"/>
        <v>1.1607158252361431</v>
      </c>
    </row>
    <row r="376" spans="1:23" x14ac:dyDescent="0.3">
      <c r="A376" t="s">
        <v>876</v>
      </c>
      <c r="B376" t="s">
        <v>877</v>
      </c>
      <c r="C376" s="1" t="s">
        <v>6</v>
      </c>
      <c r="D376" s="1" t="s">
        <v>7</v>
      </c>
      <c r="E376" s="5">
        <f t="shared" ca="1" si="40"/>
        <v>63.529411764705884</v>
      </c>
      <c r="F376">
        <f t="shared" ca="1" si="37"/>
        <v>57</v>
      </c>
      <c r="G376">
        <f t="shared" ca="1" si="42"/>
        <v>42</v>
      </c>
      <c r="H376">
        <f t="shared" ca="1" si="42"/>
        <v>56</v>
      </c>
      <c r="I376">
        <f t="shared" ca="1" si="42"/>
        <v>70</v>
      </c>
      <c r="J376">
        <f t="shared" ca="1" si="42"/>
        <v>72</v>
      </c>
      <c r="K376">
        <f t="shared" ca="1" si="42"/>
        <v>52</v>
      </c>
      <c r="L376">
        <f t="shared" ca="1" si="42"/>
        <v>43</v>
      </c>
      <c r="M376">
        <f t="shared" ca="1" si="42"/>
        <v>88</v>
      </c>
      <c r="N376">
        <f t="shared" ca="1" si="42"/>
        <v>65</v>
      </c>
      <c r="O376">
        <f t="shared" ca="1" si="42"/>
        <v>58</v>
      </c>
      <c r="P376">
        <f t="shared" ca="1" si="42"/>
        <v>93</v>
      </c>
      <c r="Q376">
        <f t="shared" ca="1" si="42"/>
        <v>67</v>
      </c>
      <c r="R376">
        <f t="shared" ca="1" si="42"/>
        <v>56</v>
      </c>
      <c r="S376">
        <f t="shared" ca="1" si="42"/>
        <v>76</v>
      </c>
      <c r="T376">
        <f t="shared" ca="1" si="42"/>
        <v>68</v>
      </c>
      <c r="U376">
        <f t="shared" ca="1" si="42"/>
        <v>68</v>
      </c>
      <c r="V376">
        <f t="shared" ca="1" si="42"/>
        <v>49</v>
      </c>
      <c r="W376">
        <f t="shared" ca="1" si="38"/>
        <v>1.2531833665396839</v>
      </c>
    </row>
    <row r="377" spans="1:23" x14ac:dyDescent="0.3">
      <c r="A377" t="s">
        <v>878</v>
      </c>
      <c r="B377" t="s">
        <v>879</v>
      </c>
      <c r="C377" s="1" t="s">
        <v>6</v>
      </c>
      <c r="D377" s="1" t="s">
        <v>10</v>
      </c>
      <c r="E377" s="5">
        <f t="shared" ca="1" si="40"/>
        <v>65.294117647058826</v>
      </c>
      <c r="F377">
        <f t="shared" ca="1" si="37"/>
        <v>65</v>
      </c>
      <c r="G377">
        <f t="shared" ca="1" si="42"/>
        <v>59</v>
      </c>
      <c r="H377">
        <f t="shared" ca="1" si="42"/>
        <v>36</v>
      </c>
      <c r="I377">
        <f t="shared" ca="1" si="42"/>
        <v>62</v>
      </c>
      <c r="J377">
        <f t="shared" ca="1" si="42"/>
        <v>61</v>
      </c>
      <c r="K377">
        <f t="shared" ca="1" si="42"/>
        <v>56</v>
      </c>
      <c r="L377">
        <f t="shared" ca="1" si="42"/>
        <v>71</v>
      </c>
      <c r="M377">
        <f t="shared" ca="1" si="42"/>
        <v>63</v>
      </c>
      <c r="N377">
        <f t="shared" ca="1" si="42"/>
        <v>71</v>
      </c>
      <c r="O377">
        <f t="shared" ca="1" si="42"/>
        <v>70</v>
      </c>
      <c r="P377">
        <f t="shared" ca="1" si="42"/>
        <v>72</v>
      </c>
      <c r="Q377">
        <f t="shared" ca="1" si="42"/>
        <v>74</v>
      </c>
      <c r="R377">
        <f t="shared" ca="1" si="42"/>
        <v>75</v>
      </c>
      <c r="S377">
        <f t="shared" ca="1" si="42"/>
        <v>62</v>
      </c>
      <c r="T377">
        <f t="shared" ca="1" si="42"/>
        <v>70</v>
      </c>
      <c r="U377">
        <f t="shared" ca="1" si="42"/>
        <v>74</v>
      </c>
      <c r="V377">
        <f t="shared" ca="1" si="42"/>
        <v>69</v>
      </c>
      <c r="W377">
        <f t="shared" ca="1" si="38"/>
        <v>1.2333329837946707</v>
      </c>
    </row>
    <row r="378" spans="1:23" x14ac:dyDescent="0.3">
      <c r="A378" t="s">
        <v>880</v>
      </c>
      <c r="B378" t="s">
        <v>881</v>
      </c>
      <c r="C378" s="1" t="s">
        <v>6</v>
      </c>
      <c r="D378" s="1" t="s">
        <v>10</v>
      </c>
      <c r="E378" s="5">
        <f t="shared" ca="1" si="40"/>
        <v>55.117647058823529</v>
      </c>
      <c r="F378">
        <f t="shared" ca="1" si="37"/>
        <v>66</v>
      </c>
      <c r="G378">
        <f t="shared" ca="1" si="42"/>
        <v>65</v>
      </c>
      <c r="H378">
        <f t="shared" ca="1" si="42"/>
        <v>49</v>
      </c>
      <c r="I378">
        <f t="shared" ca="1" si="42"/>
        <v>65</v>
      </c>
      <c r="J378">
        <f t="shared" ca="1" si="42"/>
        <v>53</v>
      </c>
      <c r="K378">
        <f t="shared" ca="1" si="42"/>
        <v>44</v>
      </c>
      <c r="L378">
        <f t="shared" ca="1" si="42"/>
        <v>55</v>
      </c>
      <c r="M378">
        <f t="shared" ca="1" si="42"/>
        <v>62</v>
      </c>
      <c r="N378">
        <f t="shared" ca="1" si="42"/>
        <v>53</v>
      </c>
      <c r="O378">
        <f t="shared" ca="1" si="42"/>
        <v>39</v>
      </c>
      <c r="P378">
        <f t="shared" ca="1" si="42"/>
        <v>66</v>
      </c>
      <c r="Q378">
        <f t="shared" ca="1" si="42"/>
        <v>65</v>
      </c>
      <c r="R378">
        <f t="shared" ca="1" si="42"/>
        <v>49</v>
      </c>
      <c r="S378">
        <f t="shared" ca="1" si="42"/>
        <v>47</v>
      </c>
      <c r="T378">
        <f t="shared" ca="1" si="42"/>
        <v>49</v>
      </c>
      <c r="U378">
        <f t="shared" ca="1" si="42"/>
        <v>66</v>
      </c>
      <c r="V378">
        <f t="shared" ca="1" si="42"/>
        <v>44</v>
      </c>
      <c r="W378">
        <f t="shared" ca="1" si="38"/>
        <v>1.1486750948377176</v>
      </c>
    </row>
    <row r="379" spans="1:23" x14ac:dyDescent="0.3">
      <c r="A379" t="s">
        <v>882</v>
      </c>
      <c r="B379" t="s">
        <v>883</v>
      </c>
      <c r="C379" s="1" t="s">
        <v>88</v>
      </c>
      <c r="D379" s="1" t="s">
        <v>89</v>
      </c>
      <c r="E379" s="5">
        <f t="shared" ca="1" si="40"/>
        <v>45.176470588235297</v>
      </c>
      <c r="F379">
        <f t="shared" ca="1" si="37"/>
        <v>45</v>
      </c>
      <c r="G379">
        <f t="shared" ca="1" si="42"/>
        <v>53</v>
      </c>
      <c r="H379">
        <f t="shared" ca="1" si="42"/>
        <v>54</v>
      </c>
      <c r="I379">
        <f t="shared" ca="1" si="42"/>
        <v>32</v>
      </c>
      <c r="J379">
        <f t="shared" ca="1" si="42"/>
        <v>53</v>
      </c>
      <c r="K379">
        <f t="shared" ca="1" si="42"/>
        <v>39</v>
      </c>
      <c r="L379">
        <f t="shared" ca="1" si="42"/>
        <v>35</v>
      </c>
      <c r="M379">
        <f t="shared" ca="1" si="42"/>
        <v>42</v>
      </c>
      <c r="N379">
        <f t="shared" ca="1" si="42"/>
        <v>38</v>
      </c>
      <c r="O379">
        <f t="shared" ca="1" si="42"/>
        <v>46</v>
      </c>
      <c r="P379">
        <f t="shared" ca="1" si="42"/>
        <v>27</v>
      </c>
      <c r="Q379">
        <f t="shared" ca="1" si="42"/>
        <v>52</v>
      </c>
      <c r="R379">
        <f t="shared" ca="1" si="42"/>
        <v>51</v>
      </c>
      <c r="S379">
        <f t="shared" ca="1" si="42"/>
        <v>57</v>
      </c>
      <c r="T379">
        <f t="shared" ca="1" si="42"/>
        <v>46</v>
      </c>
      <c r="U379">
        <f t="shared" ca="1" si="42"/>
        <v>47</v>
      </c>
      <c r="V379">
        <f t="shared" ca="1" si="42"/>
        <v>51</v>
      </c>
      <c r="W379">
        <f t="shared" ca="1" si="38"/>
        <v>0.88337493050742277</v>
      </c>
    </row>
    <row r="380" spans="1:23" x14ac:dyDescent="0.3">
      <c r="A380" t="s">
        <v>884</v>
      </c>
      <c r="B380" t="s">
        <v>885</v>
      </c>
      <c r="C380" s="1" t="s">
        <v>141</v>
      </c>
      <c r="D380" s="1" t="s">
        <v>589</v>
      </c>
      <c r="E380" s="5">
        <f t="shared" ca="1" si="40"/>
        <v>47.176470588235297</v>
      </c>
      <c r="F380">
        <f t="shared" ca="1" si="37"/>
        <v>48</v>
      </c>
      <c r="G380">
        <f t="shared" ca="1" si="42"/>
        <v>52</v>
      </c>
      <c r="H380">
        <f t="shared" ca="1" si="42"/>
        <v>39</v>
      </c>
      <c r="I380">
        <f t="shared" ca="1" si="42"/>
        <v>52</v>
      </c>
      <c r="J380">
        <f t="shared" ca="1" si="42"/>
        <v>32</v>
      </c>
      <c r="K380">
        <f t="shared" ca="1" si="42"/>
        <v>37</v>
      </c>
      <c r="L380">
        <f t="shared" ca="1" si="42"/>
        <v>53</v>
      </c>
      <c r="M380">
        <f t="shared" ca="1" si="42"/>
        <v>63</v>
      </c>
      <c r="N380">
        <f t="shared" ca="1" si="42"/>
        <v>44</v>
      </c>
      <c r="O380">
        <f t="shared" ca="1" si="42"/>
        <v>34</v>
      </c>
      <c r="P380">
        <f t="shared" ca="1" si="42"/>
        <v>52</v>
      </c>
      <c r="Q380">
        <f t="shared" ca="1" si="42"/>
        <v>37</v>
      </c>
      <c r="R380">
        <f t="shared" ca="1" si="42"/>
        <v>43</v>
      </c>
      <c r="S380">
        <f t="shared" ca="1" si="42"/>
        <v>54</v>
      </c>
      <c r="T380">
        <f t="shared" ca="1" si="42"/>
        <v>50</v>
      </c>
      <c r="U380">
        <f t="shared" ca="1" si="42"/>
        <v>52</v>
      </c>
      <c r="V380">
        <f t="shared" ca="1" si="42"/>
        <v>60</v>
      </c>
      <c r="W380">
        <f t="shared" ca="1" si="38"/>
        <v>0.91846184061959457</v>
      </c>
    </row>
    <row r="381" spans="1:23" x14ac:dyDescent="0.3">
      <c r="A381" t="s">
        <v>886</v>
      </c>
      <c r="B381" t="s">
        <v>887</v>
      </c>
      <c r="C381" s="1" t="s">
        <v>33</v>
      </c>
      <c r="D381" s="1" t="s">
        <v>98</v>
      </c>
      <c r="E381" s="5">
        <f t="shared" ca="1" si="40"/>
        <v>50.117647058823529</v>
      </c>
      <c r="F381">
        <f t="shared" ca="1" si="37"/>
        <v>52</v>
      </c>
      <c r="G381">
        <f t="shared" ca="1" si="42"/>
        <v>67</v>
      </c>
      <c r="H381">
        <f t="shared" ca="1" si="42"/>
        <v>60</v>
      </c>
      <c r="I381">
        <f t="shared" ca="1" si="42"/>
        <v>38</v>
      </c>
      <c r="J381">
        <f t="shared" ca="1" si="42"/>
        <v>45</v>
      </c>
      <c r="K381">
        <f t="shared" ca="1" si="42"/>
        <v>52</v>
      </c>
      <c r="L381">
        <f t="shared" ca="1" si="42"/>
        <v>50</v>
      </c>
      <c r="M381">
        <f t="shared" ca="1" si="42"/>
        <v>36</v>
      </c>
      <c r="N381">
        <f t="shared" ca="1" si="42"/>
        <v>52</v>
      </c>
      <c r="O381">
        <f t="shared" ca="1" si="42"/>
        <v>48</v>
      </c>
      <c r="P381">
        <f t="shared" ca="1" si="42"/>
        <v>51</v>
      </c>
      <c r="Q381">
        <f t="shared" ca="1" si="42"/>
        <v>54</v>
      </c>
      <c r="R381">
        <f t="shared" ca="1" si="42"/>
        <v>32</v>
      </c>
      <c r="S381">
        <f t="shared" ca="1" si="42"/>
        <v>59</v>
      </c>
      <c r="T381">
        <f t="shared" ca="1" si="42"/>
        <v>47</v>
      </c>
      <c r="U381">
        <f t="shared" ca="1" si="42"/>
        <v>63</v>
      </c>
      <c r="V381">
        <f t="shared" ca="1" si="42"/>
        <v>46</v>
      </c>
      <c r="W381">
        <f t="shared" ca="1" si="38"/>
        <v>1.0306104247773997</v>
      </c>
    </row>
    <row r="382" spans="1:23" x14ac:dyDescent="0.3">
      <c r="A382" t="s">
        <v>888</v>
      </c>
      <c r="B382" t="s">
        <v>889</v>
      </c>
      <c r="C382" s="1" t="s">
        <v>141</v>
      </c>
      <c r="D382" s="1" t="s">
        <v>142</v>
      </c>
      <c r="E382" s="5">
        <f t="shared" ca="1" si="40"/>
        <v>51.647058823529413</v>
      </c>
      <c r="F382">
        <f t="shared" ca="1" si="37"/>
        <v>41</v>
      </c>
      <c r="G382">
        <f t="shared" ca="1" si="42"/>
        <v>39</v>
      </c>
      <c r="H382">
        <f t="shared" ca="1" si="42"/>
        <v>53</v>
      </c>
      <c r="I382">
        <f t="shared" ca="1" si="42"/>
        <v>61</v>
      </c>
      <c r="J382">
        <f t="shared" ca="1" si="42"/>
        <v>63</v>
      </c>
      <c r="K382">
        <f t="shared" ca="1" si="42"/>
        <v>67</v>
      </c>
      <c r="L382">
        <f t="shared" ca="1" si="42"/>
        <v>55</v>
      </c>
      <c r="M382">
        <f t="shared" ca="1" si="42"/>
        <v>43</v>
      </c>
      <c r="N382">
        <f t="shared" ca="1" si="42"/>
        <v>56</v>
      </c>
      <c r="O382">
        <f t="shared" ca="1" si="42"/>
        <v>70</v>
      </c>
      <c r="P382">
        <f t="shared" ca="1" si="42"/>
        <v>58</v>
      </c>
      <c r="Q382">
        <f t="shared" ca="1" si="42"/>
        <v>31</v>
      </c>
      <c r="R382">
        <f t="shared" ca="1" si="42"/>
        <v>46</v>
      </c>
      <c r="S382">
        <f t="shared" ca="1" si="42"/>
        <v>47</v>
      </c>
      <c r="T382">
        <f t="shared" ca="1" si="42"/>
        <v>49</v>
      </c>
      <c r="U382">
        <f t="shared" ca="1" si="42"/>
        <v>51</v>
      </c>
      <c r="V382">
        <f t="shared" ca="1" si="42"/>
        <v>48</v>
      </c>
      <c r="W382">
        <f t="shared" ca="1" si="38"/>
        <v>1.0115963979880702</v>
      </c>
    </row>
    <row r="383" spans="1:23" x14ac:dyDescent="0.3">
      <c r="A383" t="s">
        <v>890</v>
      </c>
      <c r="B383" t="s">
        <v>891</v>
      </c>
      <c r="C383" s="1" t="s">
        <v>37</v>
      </c>
      <c r="D383" s="1" t="s">
        <v>201</v>
      </c>
      <c r="E383" s="5">
        <f t="shared" ca="1" si="40"/>
        <v>61.470588235294116</v>
      </c>
      <c r="F383">
        <f t="shared" ca="1" si="37"/>
        <v>51</v>
      </c>
      <c r="G383">
        <f t="shared" ca="1" si="42"/>
        <v>54</v>
      </c>
      <c r="H383">
        <f t="shared" ca="1" si="42"/>
        <v>68</v>
      </c>
      <c r="I383">
        <f t="shared" ca="1" si="42"/>
        <v>72</v>
      </c>
      <c r="J383">
        <f t="shared" ca="1" si="42"/>
        <v>60</v>
      </c>
      <c r="K383">
        <f t="shared" ca="1" si="42"/>
        <v>55</v>
      </c>
      <c r="L383">
        <f t="shared" ca="1" si="42"/>
        <v>80</v>
      </c>
      <c r="M383">
        <f t="shared" ca="1" si="42"/>
        <v>67</v>
      </c>
      <c r="N383">
        <f t="shared" ca="1" si="42"/>
        <v>68</v>
      </c>
      <c r="O383">
        <f t="shared" ca="1" si="42"/>
        <v>64</v>
      </c>
      <c r="P383">
        <f t="shared" ca="1" si="42"/>
        <v>58</v>
      </c>
      <c r="Q383">
        <f t="shared" ca="1" si="42"/>
        <v>46</v>
      </c>
      <c r="R383">
        <f t="shared" ca="1" si="42"/>
        <v>51</v>
      </c>
      <c r="S383">
        <f t="shared" ca="1" si="42"/>
        <v>57</v>
      </c>
      <c r="T383">
        <f t="shared" ca="1" si="42"/>
        <v>83</v>
      </c>
      <c r="U383">
        <f t="shared" ca="1" si="42"/>
        <v>65</v>
      </c>
      <c r="V383">
        <f t="shared" ca="1" si="42"/>
        <v>46</v>
      </c>
      <c r="W383">
        <f t="shared" ca="1" si="38"/>
        <v>1.1876177846771212</v>
      </c>
    </row>
    <row r="384" spans="1:23" x14ac:dyDescent="0.3">
      <c r="A384" t="s">
        <v>892</v>
      </c>
      <c r="B384" t="s">
        <v>893</v>
      </c>
      <c r="C384" s="1" t="s">
        <v>46</v>
      </c>
      <c r="D384" s="1" t="s">
        <v>56</v>
      </c>
      <c r="E384" s="5">
        <f t="shared" ca="1" si="40"/>
        <v>57.470588235294116</v>
      </c>
      <c r="F384">
        <f t="shared" ca="1" si="37"/>
        <v>35</v>
      </c>
      <c r="G384">
        <f t="shared" ca="1" si="42"/>
        <v>55</v>
      </c>
      <c r="H384">
        <f t="shared" ca="1" si="42"/>
        <v>41</v>
      </c>
      <c r="I384">
        <f t="shared" ca="1" si="42"/>
        <v>51</v>
      </c>
      <c r="J384">
        <f t="shared" ca="1" si="42"/>
        <v>45</v>
      </c>
      <c r="K384">
        <f t="shared" ca="1" si="42"/>
        <v>90</v>
      </c>
      <c r="L384">
        <f t="shared" ca="1" si="42"/>
        <v>64</v>
      </c>
      <c r="M384">
        <f t="shared" ca="1" si="42"/>
        <v>54</v>
      </c>
      <c r="N384">
        <f t="shared" ca="1" si="42"/>
        <v>44</v>
      </c>
      <c r="O384">
        <f t="shared" ca="1" si="42"/>
        <v>71</v>
      </c>
      <c r="P384">
        <f t="shared" ca="1" si="42"/>
        <v>65</v>
      </c>
      <c r="Q384">
        <f t="shared" ca="1" si="42"/>
        <v>42</v>
      </c>
      <c r="R384">
        <f t="shared" ca="1" si="42"/>
        <v>61</v>
      </c>
      <c r="S384">
        <f t="shared" ca="1" si="42"/>
        <v>67</v>
      </c>
      <c r="T384">
        <f t="shared" ca="1" si="42"/>
        <v>53</v>
      </c>
      <c r="U384">
        <f t="shared" ca="1" si="42"/>
        <v>63</v>
      </c>
      <c r="V384">
        <f t="shared" ca="1" si="42"/>
        <v>76</v>
      </c>
      <c r="W384">
        <f t="shared" ca="1" si="38"/>
        <v>1.195267413412151</v>
      </c>
    </row>
    <row r="385" spans="1:23" x14ac:dyDescent="0.3">
      <c r="A385" t="s">
        <v>894</v>
      </c>
      <c r="B385" t="s">
        <v>895</v>
      </c>
      <c r="C385" s="1" t="s">
        <v>33</v>
      </c>
      <c r="D385" s="1" t="s">
        <v>77</v>
      </c>
      <c r="E385" s="5">
        <f t="shared" ca="1" si="40"/>
        <v>39.470588235294116</v>
      </c>
      <c r="F385">
        <f t="shared" ca="1" si="37"/>
        <v>34</v>
      </c>
      <c r="G385">
        <f t="shared" ca="1" si="42"/>
        <v>30</v>
      </c>
      <c r="H385">
        <f t="shared" ca="1" si="42"/>
        <v>35</v>
      </c>
      <c r="I385">
        <f t="shared" ca="1" si="42"/>
        <v>41</v>
      </c>
      <c r="J385">
        <f t="shared" ca="1" si="42"/>
        <v>27</v>
      </c>
      <c r="K385">
        <f t="shared" ca="1" si="42"/>
        <v>55</v>
      </c>
      <c r="L385">
        <f t="shared" ca="1" si="42"/>
        <v>44</v>
      </c>
      <c r="M385">
        <f t="shared" ca="1" si="42"/>
        <v>46</v>
      </c>
      <c r="N385">
        <f t="shared" ca="1" si="42"/>
        <v>34</v>
      </c>
      <c r="O385">
        <f t="shared" ca="1" si="42"/>
        <v>47</v>
      </c>
      <c r="P385">
        <f t="shared" ca="1" si="42"/>
        <v>26</v>
      </c>
      <c r="Q385">
        <f t="shared" ca="1" si="42"/>
        <v>42</v>
      </c>
      <c r="R385">
        <f t="shared" ca="1" si="42"/>
        <v>42</v>
      </c>
      <c r="S385">
        <f t="shared" ca="1" si="42"/>
        <v>31</v>
      </c>
      <c r="T385">
        <f t="shared" ca="1" si="42"/>
        <v>51</v>
      </c>
      <c r="U385">
        <f t="shared" ca="1" si="42"/>
        <v>43</v>
      </c>
      <c r="V385">
        <f t="shared" ca="1" si="42"/>
        <v>43</v>
      </c>
      <c r="W385">
        <f t="shared" ca="1" si="38"/>
        <v>0.82450086238812237</v>
      </c>
    </row>
    <row r="386" spans="1:23" x14ac:dyDescent="0.3">
      <c r="A386" t="s">
        <v>896</v>
      </c>
      <c r="B386" t="s">
        <v>897</v>
      </c>
      <c r="C386" s="1" t="s">
        <v>37</v>
      </c>
      <c r="D386" s="1" t="s">
        <v>41</v>
      </c>
      <c r="E386" s="5">
        <f t="shared" ca="1" si="40"/>
        <v>35.705882352941174</v>
      </c>
      <c r="F386">
        <f t="shared" ca="1" si="37"/>
        <v>25</v>
      </c>
      <c r="G386">
        <f t="shared" ca="1" si="42"/>
        <v>36</v>
      </c>
      <c r="H386">
        <f t="shared" ca="1" si="42"/>
        <v>40</v>
      </c>
      <c r="I386">
        <f t="shared" ca="1" si="42"/>
        <v>37</v>
      </c>
      <c r="J386">
        <f t="shared" ca="1" si="42"/>
        <v>32</v>
      </c>
      <c r="K386">
        <f t="shared" ca="1" si="42"/>
        <v>55</v>
      </c>
      <c r="L386">
        <f t="shared" ca="1" si="42"/>
        <v>31</v>
      </c>
      <c r="M386">
        <f t="shared" ca="1" si="42"/>
        <v>41</v>
      </c>
      <c r="N386">
        <f t="shared" ref="G386:V402" ca="1" si="43">ROUND(MAX(MIN($W386*_xlfn.NORM.INV(RAND(),50,$E$1),100),0),0)</f>
        <v>32</v>
      </c>
      <c r="O386">
        <f t="shared" ca="1" si="43"/>
        <v>29</v>
      </c>
      <c r="P386">
        <f t="shared" ca="1" si="43"/>
        <v>27</v>
      </c>
      <c r="Q386">
        <f t="shared" ca="1" si="43"/>
        <v>36</v>
      </c>
      <c r="R386">
        <f t="shared" ca="1" si="43"/>
        <v>46</v>
      </c>
      <c r="S386">
        <f t="shared" ca="1" si="43"/>
        <v>44</v>
      </c>
      <c r="T386">
        <f t="shared" ca="1" si="43"/>
        <v>34</v>
      </c>
      <c r="U386">
        <f t="shared" ca="1" si="43"/>
        <v>33</v>
      </c>
      <c r="V386">
        <f t="shared" ca="1" si="43"/>
        <v>29</v>
      </c>
      <c r="W386">
        <f t="shared" ca="1" si="38"/>
        <v>0.796676741130251</v>
      </c>
    </row>
    <row r="387" spans="1:23" x14ac:dyDescent="0.3">
      <c r="A387" t="s">
        <v>898</v>
      </c>
      <c r="B387" t="s">
        <v>899</v>
      </c>
      <c r="C387" s="1" t="s">
        <v>88</v>
      </c>
      <c r="D387" s="1" t="s">
        <v>362</v>
      </c>
      <c r="E387" s="5">
        <f t="shared" ca="1" si="40"/>
        <v>46.411764705882355</v>
      </c>
      <c r="F387">
        <f t="shared" ca="1" si="37"/>
        <v>57</v>
      </c>
      <c r="G387">
        <f t="shared" ca="1" si="43"/>
        <v>39</v>
      </c>
      <c r="H387">
        <f t="shared" ca="1" si="43"/>
        <v>54</v>
      </c>
      <c r="I387">
        <f t="shared" ca="1" si="43"/>
        <v>42</v>
      </c>
      <c r="J387">
        <f t="shared" ca="1" si="43"/>
        <v>51</v>
      </c>
      <c r="K387">
        <f t="shared" ca="1" si="43"/>
        <v>69</v>
      </c>
      <c r="L387">
        <f t="shared" ca="1" si="43"/>
        <v>48</v>
      </c>
      <c r="M387">
        <f t="shared" ca="1" si="43"/>
        <v>58</v>
      </c>
      <c r="N387">
        <f t="shared" ca="1" si="43"/>
        <v>42</v>
      </c>
      <c r="O387">
        <f t="shared" ca="1" si="43"/>
        <v>43</v>
      </c>
      <c r="P387">
        <f t="shared" ca="1" si="43"/>
        <v>22</v>
      </c>
      <c r="Q387">
        <f t="shared" ca="1" si="43"/>
        <v>49</v>
      </c>
      <c r="R387">
        <f t="shared" ca="1" si="43"/>
        <v>41</v>
      </c>
      <c r="S387">
        <f t="shared" ca="1" si="43"/>
        <v>45</v>
      </c>
      <c r="T387">
        <f t="shared" ca="1" si="43"/>
        <v>53</v>
      </c>
      <c r="U387">
        <f t="shared" ca="1" si="43"/>
        <v>34</v>
      </c>
      <c r="V387">
        <f t="shared" ca="1" si="43"/>
        <v>42</v>
      </c>
      <c r="W387">
        <f t="shared" ca="1" si="38"/>
        <v>0.92150869241123345</v>
      </c>
    </row>
    <row r="388" spans="1:23" x14ac:dyDescent="0.3">
      <c r="A388" t="s">
        <v>900</v>
      </c>
      <c r="B388" t="s">
        <v>901</v>
      </c>
      <c r="C388" s="1" t="s">
        <v>37</v>
      </c>
      <c r="D388" s="1" t="s">
        <v>80</v>
      </c>
      <c r="E388" s="5">
        <f t="shared" ca="1" si="40"/>
        <v>49.470588235294116</v>
      </c>
      <c r="F388">
        <f t="shared" ref="F388:F451" ca="1" si="44">ROUND(MAX(MIN($W388*_xlfn.NORM.INV(RAND(),50,$E$1),100),0),0)</f>
        <v>70</v>
      </c>
      <c r="G388">
        <f t="shared" ca="1" si="43"/>
        <v>50</v>
      </c>
      <c r="H388">
        <f t="shared" ca="1" si="43"/>
        <v>53</v>
      </c>
      <c r="I388">
        <f t="shared" ca="1" si="43"/>
        <v>54</v>
      </c>
      <c r="J388">
        <f t="shared" ca="1" si="43"/>
        <v>32</v>
      </c>
      <c r="K388">
        <f t="shared" ca="1" si="43"/>
        <v>47</v>
      </c>
      <c r="L388">
        <f t="shared" ca="1" si="43"/>
        <v>33</v>
      </c>
      <c r="M388">
        <f t="shared" ca="1" si="43"/>
        <v>43</v>
      </c>
      <c r="N388">
        <f t="shared" ca="1" si="43"/>
        <v>42</v>
      </c>
      <c r="O388">
        <f t="shared" ca="1" si="43"/>
        <v>56</v>
      </c>
      <c r="P388">
        <f t="shared" ca="1" si="43"/>
        <v>41</v>
      </c>
      <c r="Q388">
        <f t="shared" ca="1" si="43"/>
        <v>58</v>
      </c>
      <c r="R388">
        <f t="shared" ca="1" si="43"/>
        <v>63</v>
      </c>
      <c r="S388">
        <f t="shared" ca="1" si="43"/>
        <v>45</v>
      </c>
      <c r="T388">
        <f t="shared" ca="1" si="43"/>
        <v>47</v>
      </c>
      <c r="U388">
        <f t="shared" ca="1" si="43"/>
        <v>43</v>
      </c>
      <c r="V388">
        <f t="shared" ca="1" si="43"/>
        <v>64</v>
      </c>
      <c r="W388">
        <f t="shared" ref="W388:W451" ca="1" si="45">0.7+RAND()*0.6</f>
        <v>0.91568000530591576</v>
      </c>
    </row>
    <row r="389" spans="1:23" x14ac:dyDescent="0.3">
      <c r="A389" t="s">
        <v>902</v>
      </c>
      <c r="B389" t="s">
        <v>903</v>
      </c>
      <c r="C389" s="1" t="s">
        <v>59</v>
      </c>
      <c r="D389" s="1" t="s">
        <v>423</v>
      </c>
      <c r="E389" s="5">
        <f t="shared" ca="1" si="40"/>
        <v>43.588235294117645</v>
      </c>
      <c r="F389">
        <f t="shared" ca="1" si="44"/>
        <v>58</v>
      </c>
      <c r="G389">
        <f t="shared" ca="1" si="43"/>
        <v>63</v>
      </c>
      <c r="H389">
        <f t="shared" ca="1" si="43"/>
        <v>32</v>
      </c>
      <c r="I389">
        <f t="shared" ca="1" si="43"/>
        <v>39</v>
      </c>
      <c r="J389">
        <f t="shared" ca="1" si="43"/>
        <v>27</v>
      </c>
      <c r="K389">
        <f t="shared" ca="1" si="43"/>
        <v>52</v>
      </c>
      <c r="L389">
        <f t="shared" ca="1" si="43"/>
        <v>44</v>
      </c>
      <c r="M389">
        <f t="shared" ca="1" si="43"/>
        <v>39</v>
      </c>
      <c r="N389">
        <f t="shared" ca="1" si="43"/>
        <v>49</v>
      </c>
      <c r="O389">
        <f t="shared" ca="1" si="43"/>
        <v>33</v>
      </c>
      <c r="P389">
        <f t="shared" ca="1" si="43"/>
        <v>53</v>
      </c>
      <c r="Q389">
        <f t="shared" ca="1" si="43"/>
        <v>46</v>
      </c>
      <c r="R389">
        <f t="shared" ca="1" si="43"/>
        <v>49</v>
      </c>
      <c r="S389">
        <f t="shared" ca="1" si="43"/>
        <v>51</v>
      </c>
      <c r="T389">
        <f t="shared" ca="1" si="43"/>
        <v>41</v>
      </c>
      <c r="U389">
        <f t="shared" ca="1" si="43"/>
        <v>32</v>
      </c>
      <c r="V389">
        <f t="shared" ca="1" si="43"/>
        <v>33</v>
      </c>
      <c r="W389">
        <f t="shared" ca="1" si="45"/>
        <v>0.89369048269898377</v>
      </c>
    </row>
    <row r="390" spans="1:23" x14ac:dyDescent="0.3">
      <c r="A390" t="s">
        <v>904</v>
      </c>
      <c r="B390" t="s">
        <v>905</v>
      </c>
      <c r="C390" s="1" t="s">
        <v>37</v>
      </c>
      <c r="D390" s="1" t="s">
        <v>41</v>
      </c>
      <c r="E390" s="5">
        <f t="shared" ca="1" si="40"/>
        <v>37.235294117647058</v>
      </c>
      <c r="F390">
        <f t="shared" ca="1" si="44"/>
        <v>31</v>
      </c>
      <c r="G390">
        <f t="shared" ca="1" si="43"/>
        <v>36</v>
      </c>
      <c r="H390">
        <f t="shared" ca="1" si="43"/>
        <v>28</v>
      </c>
      <c r="I390">
        <f t="shared" ca="1" si="43"/>
        <v>32</v>
      </c>
      <c r="J390">
        <f t="shared" ca="1" si="43"/>
        <v>33</v>
      </c>
      <c r="K390">
        <f t="shared" ca="1" si="43"/>
        <v>41</v>
      </c>
      <c r="L390">
        <f t="shared" ca="1" si="43"/>
        <v>44</v>
      </c>
      <c r="M390">
        <f t="shared" ca="1" si="43"/>
        <v>38</v>
      </c>
      <c r="N390">
        <f t="shared" ca="1" si="43"/>
        <v>33</v>
      </c>
      <c r="O390">
        <f t="shared" ca="1" si="43"/>
        <v>43</v>
      </c>
      <c r="P390">
        <f t="shared" ca="1" si="43"/>
        <v>46</v>
      </c>
      <c r="Q390">
        <f t="shared" ca="1" si="43"/>
        <v>34</v>
      </c>
      <c r="R390">
        <f t="shared" ca="1" si="43"/>
        <v>27</v>
      </c>
      <c r="S390">
        <f t="shared" ca="1" si="43"/>
        <v>45</v>
      </c>
      <c r="T390">
        <f t="shared" ca="1" si="43"/>
        <v>41</v>
      </c>
      <c r="U390">
        <f t="shared" ca="1" si="43"/>
        <v>32</v>
      </c>
      <c r="V390">
        <f t="shared" ca="1" si="43"/>
        <v>49</v>
      </c>
      <c r="W390">
        <f t="shared" ca="1" si="45"/>
        <v>0.75340578886849785</v>
      </c>
    </row>
    <row r="391" spans="1:23" x14ac:dyDescent="0.3">
      <c r="A391" t="s">
        <v>906</v>
      </c>
      <c r="B391" t="s">
        <v>907</v>
      </c>
      <c r="C391" s="1" t="s">
        <v>33</v>
      </c>
      <c r="D391" s="1" t="s">
        <v>77</v>
      </c>
      <c r="E391" s="5">
        <f t="shared" ca="1" si="40"/>
        <v>51.705882352941174</v>
      </c>
      <c r="F391">
        <f t="shared" ca="1" si="44"/>
        <v>45</v>
      </c>
      <c r="G391">
        <f t="shared" ca="1" si="43"/>
        <v>53</v>
      </c>
      <c r="H391">
        <f t="shared" ca="1" si="43"/>
        <v>56</v>
      </c>
      <c r="I391">
        <f t="shared" ca="1" si="43"/>
        <v>48</v>
      </c>
      <c r="J391">
        <f t="shared" ca="1" si="43"/>
        <v>49</v>
      </c>
      <c r="K391">
        <f t="shared" ca="1" si="43"/>
        <v>48</v>
      </c>
      <c r="L391">
        <f t="shared" ca="1" si="43"/>
        <v>47</v>
      </c>
      <c r="M391">
        <f t="shared" ca="1" si="43"/>
        <v>51</v>
      </c>
      <c r="N391">
        <f t="shared" ca="1" si="43"/>
        <v>59</v>
      </c>
      <c r="O391">
        <f t="shared" ca="1" si="43"/>
        <v>50</v>
      </c>
      <c r="P391">
        <f t="shared" ca="1" si="43"/>
        <v>53</v>
      </c>
      <c r="Q391">
        <f t="shared" ca="1" si="43"/>
        <v>46</v>
      </c>
      <c r="R391">
        <f t="shared" ca="1" si="43"/>
        <v>57</v>
      </c>
      <c r="S391">
        <f t="shared" ca="1" si="43"/>
        <v>54</v>
      </c>
      <c r="T391">
        <f t="shared" ca="1" si="43"/>
        <v>53</v>
      </c>
      <c r="U391">
        <f t="shared" ca="1" si="43"/>
        <v>52</v>
      </c>
      <c r="V391">
        <f t="shared" ca="1" si="43"/>
        <v>58</v>
      </c>
      <c r="W391">
        <f t="shared" ca="1" si="45"/>
        <v>1.0241535793692265</v>
      </c>
    </row>
    <row r="392" spans="1:23" x14ac:dyDescent="0.3">
      <c r="A392" t="s">
        <v>908</v>
      </c>
      <c r="B392" t="s">
        <v>909</v>
      </c>
      <c r="C392" s="1" t="s">
        <v>59</v>
      </c>
      <c r="D392" s="1" t="s">
        <v>110</v>
      </c>
      <c r="E392" s="5">
        <f t="shared" ca="1" si="40"/>
        <v>40.058823529411768</v>
      </c>
      <c r="F392">
        <f t="shared" ca="1" si="44"/>
        <v>52</v>
      </c>
      <c r="G392">
        <f t="shared" ca="1" si="43"/>
        <v>27</v>
      </c>
      <c r="H392">
        <f t="shared" ca="1" si="43"/>
        <v>44</v>
      </c>
      <c r="I392">
        <f t="shared" ca="1" si="43"/>
        <v>45</v>
      </c>
      <c r="J392">
        <f t="shared" ca="1" si="43"/>
        <v>36</v>
      </c>
      <c r="K392">
        <f t="shared" ca="1" si="43"/>
        <v>35</v>
      </c>
      <c r="L392">
        <f t="shared" ca="1" si="43"/>
        <v>42</v>
      </c>
      <c r="M392">
        <f t="shared" ca="1" si="43"/>
        <v>46</v>
      </c>
      <c r="N392">
        <f t="shared" ca="1" si="43"/>
        <v>50</v>
      </c>
      <c r="O392">
        <f t="shared" ca="1" si="43"/>
        <v>44</v>
      </c>
      <c r="P392">
        <f t="shared" ca="1" si="43"/>
        <v>32</v>
      </c>
      <c r="Q392">
        <f t="shared" ca="1" si="43"/>
        <v>42</v>
      </c>
      <c r="R392">
        <f t="shared" ca="1" si="43"/>
        <v>38</v>
      </c>
      <c r="S392">
        <f t="shared" ca="1" si="43"/>
        <v>36</v>
      </c>
      <c r="T392">
        <f t="shared" ca="1" si="43"/>
        <v>27</v>
      </c>
      <c r="U392">
        <f t="shared" ca="1" si="43"/>
        <v>44</v>
      </c>
      <c r="V392">
        <f t="shared" ca="1" si="43"/>
        <v>41</v>
      </c>
      <c r="W392">
        <f t="shared" ca="1" si="45"/>
        <v>0.83172347503319988</v>
      </c>
    </row>
    <row r="393" spans="1:23" x14ac:dyDescent="0.3">
      <c r="A393" t="s">
        <v>910</v>
      </c>
      <c r="B393" t="s">
        <v>911</v>
      </c>
      <c r="C393" s="1" t="s">
        <v>29</v>
      </c>
      <c r="D393" s="1" t="s">
        <v>376</v>
      </c>
      <c r="E393" s="5">
        <f t="shared" ca="1" si="40"/>
        <v>53.588235294117645</v>
      </c>
      <c r="F393">
        <f t="shared" ca="1" si="44"/>
        <v>76</v>
      </c>
      <c r="G393">
        <f t="shared" ca="1" si="43"/>
        <v>73</v>
      </c>
      <c r="H393">
        <f t="shared" ca="1" si="43"/>
        <v>55</v>
      </c>
      <c r="I393">
        <f t="shared" ca="1" si="43"/>
        <v>39</v>
      </c>
      <c r="J393">
        <f t="shared" ca="1" si="43"/>
        <v>43</v>
      </c>
      <c r="K393">
        <f t="shared" ca="1" si="43"/>
        <v>61</v>
      </c>
      <c r="L393">
        <f t="shared" ca="1" si="43"/>
        <v>46</v>
      </c>
      <c r="M393">
        <f t="shared" ca="1" si="43"/>
        <v>67</v>
      </c>
      <c r="N393">
        <f t="shared" ca="1" si="43"/>
        <v>37</v>
      </c>
      <c r="O393">
        <f t="shared" ca="1" si="43"/>
        <v>54</v>
      </c>
      <c r="P393">
        <f t="shared" ca="1" si="43"/>
        <v>60</v>
      </c>
      <c r="Q393">
        <f t="shared" ca="1" si="43"/>
        <v>45</v>
      </c>
      <c r="R393">
        <f t="shared" ca="1" si="43"/>
        <v>46</v>
      </c>
      <c r="S393">
        <f t="shared" ca="1" si="43"/>
        <v>47</v>
      </c>
      <c r="T393">
        <f t="shared" ca="1" si="43"/>
        <v>43</v>
      </c>
      <c r="U393">
        <f t="shared" ca="1" si="43"/>
        <v>40</v>
      </c>
      <c r="V393">
        <f t="shared" ca="1" si="43"/>
        <v>79</v>
      </c>
      <c r="W393">
        <f t="shared" ca="1" si="45"/>
        <v>1.0620112940047433</v>
      </c>
    </row>
    <row r="394" spans="1:23" x14ac:dyDescent="0.3">
      <c r="A394" t="s">
        <v>912</v>
      </c>
      <c r="B394" t="s">
        <v>913</v>
      </c>
      <c r="C394" s="1" t="s">
        <v>29</v>
      </c>
      <c r="D394" s="1" t="s">
        <v>250</v>
      </c>
      <c r="E394" s="5">
        <f t="shared" ca="1" si="40"/>
        <v>46</v>
      </c>
      <c r="F394">
        <f t="shared" ca="1" si="44"/>
        <v>60</v>
      </c>
      <c r="G394">
        <f t="shared" ca="1" si="43"/>
        <v>28</v>
      </c>
      <c r="H394">
        <f t="shared" ca="1" si="43"/>
        <v>48</v>
      </c>
      <c r="I394">
        <f t="shared" ca="1" si="43"/>
        <v>45</v>
      </c>
      <c r="J394">
        <f t="shared" ca="1" si="43"/>
        <v>48</v>
      </c>
      <c r="K394">
        <f t="shared" ca="1" si="43"/>
        <v>60</v>
      </c>
      <c r="L394">
        <f t="shared" ca="1" si="43"/>
        <v>39</v>
      </c>
      <c r="M394">
        <f t="shared" ca="1" si="43"/>
        <v>40</v>
      </c>
      <c r="N394">
        <f t="shared" ca="1" si="43"/>
        <v>45</v>
      </c>
      <c r="O394">
        <f t="shared" ca="1" si="43"/>
        <v>47</v>
      </c>
      <c r="P394">
        <f t="shared" ca="1" si="43"/>
        <v>37</v>
      </c>
      <c r="Q394">
        <f t="shared" ca="1" si="43"/>
        <v>53</v>
      </c>
      <c r="R394">
        <f t="shared" ca="1" si="43"/>
        <v>37</v>
      </c>
      <c r="S394">
        <f t="shared" ca="1" si="43"/>
        <v>33</v>
      </c>
      <c r="T394">
        <f t="shared" ca="1" si="43"/>
        <v>48</v>
      </c>
      <c r="U394">
        <f t="shared" ca="1" si="43"/>
        <v>66</v>
      </c>
      <c r="V394">
        <f t="shared" ca="1" si="43"/>
        <v>48</v>
      </c>
      <c r="W394">
        <f t="shared" ca="1" si="45"/>
        <v>0.99715923934460571</v>
      </c>
    </row>
    <row r="395" spans="1:23" x14ac:dyDescent="0.3">
      <c r="A395" t="s">
        <v>914</v>
      </c>
      <c r="B395" t="s">
        <v>915</v>
      </c>
      <c r="C395" s="1" t="s">
        <v>15</v>
      </c>
      <c r="D395" s="1" t="s">
        <v>26</v>
      </c>
      <c r="E395" s="5">
        <f t="shared" ca="1" si="40"/>
        <v>53.352941176470587</v>
      </c>
      <c r="F395">
        <f t="shared" ca="1" si="44"/>
        <v>38</v>
      </c>
      <c r="G395">
        <f t="shared" ca="1" si="43"/>
        <v>57</v>
      </c>
      <c r="H395">
        <f t="shared" ca="1" si="43"/>
        <v>47</v>
      </c>
      <c r="I395">
        <f t="shared" ca="1" si="43"/>
        <v>38</v>
      </c>
      <c r="J395">
        <f t="shared" ca="1" si="43"/>
        <v>56</v>
      </c>
      <c r="K395">
        <f t="shared" ca="1" si="43"/>
        <v>56</v>
      </c>
      <c r="L395">
        <f t="shared" ca="1" si="43"/>
        <v>65</v>
      </c>
      <c r="M395">
        <f t="shared" ca="1" si="43"/>
        <v>51</v>
      </c>
      <c r="N395">
        <f t="shared" ca="1" si="43"/>
        <v>57</v>
      </c>
      <c r="O395">
        <f t="shared" ca="1" si="43"/>
        <v>54</v>
      </c>
      <c r="P395">
        <f t="shared" ca="1" si="43"/>
        <v>56</v>
      </c>
      <c r="Q395">
        <f t="shared" ca="1" si="43"/>
        <v>55</v>
      </c>
      <c r="R395">
        <f t="shared" ca="1" si="43"/>
        <v>65</v>
      </c>
      <c r="S395">
        <f t="shared" ca="1" si="43"/>
        <v>45</v>
      </c>
      <c r="T395">
        <f t="shared" ca="1" si="43"/>
        <v>57</v>
      </c>
      <c r="U395">
        <f t="shared" ca="1" si="43"/>
        <v>49</v>
      </c>
      <c r="V395">
        <f t="shared" ca="1" si="43"/>
        <v>61</v>
      </c>
      <c r="W395">
        <f t="shared" ca="1" si="45"/>
        <v>1.119704989658141</v>
      </c>
    </row>
    <row r="396" spans="1:23" x14ac:dyDescent="0.3">
      <c r="A396" t="s">
        <v>916</v>
      </c>
      <c r="B396" t="s">
        <v>917</v>
      </c>
      <c r="C396" s="1" t="s">
        <v>2</v>
      </c>
      <c r="D396" s="1" t="s">
        <v>655</v>
      </c>
      <c r="E396" s="5">
        <f t="shared" ca="1" si="40"/>
        <v>41.941176470588232</v>
      </c>
      <c r="F396">
        <f t="shared" ca="1" si="44"/>
        <v>53</v>
      </c>
      <c r="G396">
        <f t="shared" ca="1" si="43"/>
        <v>50</v>
      </c>
      <c r="H396">
        <f t="shared" ca="1" si="43"/>
        <v>36</v>
      </c>
      <c r="I396">
        <f t="shared" ca="1" si="43"/>
        <v>50</v>
      </c>
      <c r="J396">
        <f t="shared" ca="1" si="43"/>
        <v>31</v>
      </c>
      <c r="K396">
        <f t="shared" ca="1" si="43"/>
        <v>44</v>
      </c>
      <c r="L396">
        <f t="shared" ca="1" si="43"/>
        <v>34</v>
      </c>
      <c r="M396">
        <f t="shared" ca="1" si="43"/>
        <v>45</v>
      </c>
      <c r="N396">
        <f t="shared" ca="1" si="43"/>
        <v>44</v>
      </c>
      <c r="O396">
        <f t="shared" ca="1" si="43"/>
        <v>36</v>
      </c>
      <c r="P396">
        <f t="shared" ca="1" si="43"/>
        <v>43</v>
      </c>
      <c r="Q396">
        <f t="shared" ca="1" si="43"/>
        <v>42</v>
      </c>
      <c r="R396">
        <f t="shared" ca="1" si="43"/>
        <v>42</v>
      </c>
      <c r="S396">
        <f t="shared" ca="1" si="43"/>
        <v>44</v>
      </c>
      <c r="T396">
        <f t="shared" ca="1" si="43"/>
        <v>40</v>
      </c>
      <c r="U396">
        <f t="shared" ca="1" si="43"/>
        <v>40</v>
      </c>
      <c r="V396">
        <f t="shared" ca="1" si="43"/>
        <v>39</v>
      </c>
      <c r="W396">
        <f t="shared" ca="1" si="45"/>
        <v>0.86508260260952918</v>
      </c>
    </row>
    <row r="397" spans="1:23" x14ac:dyDescent="0.3">
      <c r="A397" t="s">
        <v>918</v>
      </c>
      <c r="B397" t="s">
        <v>919</v>
      </c>
      <c r="C397" s="1" t="s">
        <v>15</v>
      </c>
      <c r="D397" s="1" t="s">
        <v>26</v>
      </c>
      <c r="E397" s="5">
        <f t="shared" ca="1" si="40"/>
        <v>47.529411764705884</v>
      </c>
      <c r="F397">
        <f t="shared" ca="1" si="44"/>
        <v>56</v>
      </c>
      <c r="G397">
        <f t="shared" ca="1" si="43"/>
        <v>28</v>
      </c>
      <c r="H397">
        <f t="shared" ca="1" si="43"/>
        <v>53</v>
      </c>
      <c r="I397">
        <f t="shared" ca="1" si="43"/>
        <v>50</v>
      </c>
      <c r="J397">
        <f t="shared" ca="1" si="43"/>
        <v>37</v>
      </c>
      <c r="K397">
        <f t="shared" ca="1" si="43"/>
        <v>45</v>
      </c>
      <c r="L397">
        <f t="shared" ca="1" si="43"/>
        <v>54</v>
      </c>
      <c r="M397">
        <f t="shared" ca="1" si="43"/>
        <v>38</v>
      </c>
      <c r="N397">
        <f t="shared" ca="1" si="43"/>
        <v>47</v>
      </c>
      <c r="O397">
        <f t="shared" ca="1" si="43"/>
        <v>55</v>
      </c>
      <c r="P397">
        <f t="shared" ca="1" si="43"/>
        <v>47</v>
      </c>
      <c r="Q397">
        <f t="shared" ca="1" si="43"/>
        <v>47</v>
      </c>
      <c r="R397">
        <f t="shared" ca="1" si="43"/>
        <v>52</v>
      </c>
      <c r="S397">
        <f t="shared" ca="1" si="43"/>
        <v>57</v>
      </c>
      <c r="T397">
        <f t="shared" ca="1" si="43"/>
        <v>51</v>
      </c>
      <c r="U397">
        <f t="shared" ca="1" si="43"/>
        <v>49</v>
      </c>
      <c r="V397">
        <f t="shared" ca="1" si="43"/>
        <v>42</v>
      </c>
      <c r="W397">
        <f t="shared" ca="1" si="45"/>
        <v>0.93089625004806265</v>
      </c>
    </row>
    <row r="398" spans="1:23" x14ac:dyDescent="0.3">
      <c r="A398" t="s">
        <v>920</v>
      </c>
      <c r="B398" t="s">
        <v>921</v>
      </c>
      <c r="C398" s="1" t="s">
        <v>6</v>
      </c>
      <c r="D398" s="1" t="s">
        <v>373</v>
      </c>
      <c r="E398" s="5">
        <f t="shared" ca="1" si="40"/>
        <v>40.411764705882355</v>
      </c>
      <c r="F398">
        <f t="shared" ca="1" si="44"/>
        <v>61</v>
      </c>
      <c r="G398">
        <f t="shared" ca="1" si="43"/>
        <v>38</v>
      </c>
      <c r="H398">
        <f t="shared" ca="1" si="43"/>
        <v>31</v>
      </c>
      <c r="I398">
        <f t="shared" ca="1" si="43"/>
        <v>49</v>
      </c>
      <c r="J398">
        <f t="shared" ca="1" si="43"/>
        <v>43</v>
      </c>
      <c r="K398">
        <f t="shared" ca="1" si="43"/>
        <v>37</v>
      </c>
      <c r="L398">
        <f t="shared" ca="1" si="43"/>
        <v>62</v>
      </c>
      <c r="M398">
        <f t="shared" ca="1" si="43"/>
        <v>47</v>
      </c>
      <c r="N398">
        <f t="shared" ca="1" si="43"/>
        <v>36</v>
      </c>
      <c r="O398">
        <f t="shared" ca="1" si="43"/>
        <v>43</v>
      </c>
      <c r="P398">
        <f t="shared" ca="1" si="43"/>
        <v>42</v>
      </c>
      <c r="Q398">
        <f t="shared" ca="1" si="43"/>
        <v>43</v>
      </c>
      <c r="R398">
        <f t="shared" ca="1" si="43"/>
        <v>25</v>
      </c>
      <c r="S398">
        <f t="shared" ca="1" si="43"/>
        <v>20</v>
      </c>
      <c r="T398">
        <f t="shared" ca="1" si="43"/>
        <v>24</v>
      </c>
      <c r="U398">
        <f t="shared" ca="1" si="43"/>
        <v>39</v>
      </c>
      <c r="V398">
        <f t="shared" ca="1" si="43"/>
        <v>47</v>
      </c>
      <c r="W398">
        <f t="shared" ca="1" si="45"/>
        <v>0.84327010848345252</v>
      </c>
    </row>
    <row r="399" spans="1:23" x14ac:dyDescent="0.3">
      <c r="A399" t="s">
        <v>922</v>
      </c>
      <c r="B399" t="s">
        <v>923</v>
      </c>
      <c r="C399" s="1" t="s">
        <v>29</v>
      </c>
      <c r="D399" s="1" t="s">
        <v>250</v>
      </c>
      <c r="E399" s="5">
        <f t="shared" ca="1" si="40"/>
        <v>45.352941176470587</v>
      </c>
      <c r="F399">
        <f t="shared" ca="1" si="44"/>
        <v>45</v>
      </c>
      <c r="G399">
        <f t="shared" ca="1" si="43"/>
        <v>26</v>
      </c>
      <c r="H399">
        <f t="shared" ca="1" si="43"/>
        <v>64</v>
      </c>
      <c r="I399">
        <f t="shared" ca="1" si="43"/>
        <v>45</v>
      </c>
      <c r="J399">
        <f t="shared" ca="1" si="43"/>
        <v>44</v>
      </c>
      <c r="K399">
        <f t="shared" ca="1" si="43"/>
        <v>34</v>
      </c>
      <c r="L399">
        <f t="shared" ca="1" si="43"/>
        <v>31</v>
      </c>
      <c r="M399">
        <f t="shared" ca="1" si="43"/>
        <v>39</v>
      </c>
      <c r="N399">
        <f t="shared" ca="1" si="43"/>
        <v>44</v>
      </c>
      <c r="O399">
        <f t="shared" ca="1" si="43"/>
        <v>43</v>
      </c>
      <c r="P399">
        <f t="shared" ca="1" si="43"/>
        <v>42</v>
      </c>
      <c r="Q399">
        <f t="shared" ca="1" si="43"/>
        <v>42</v>
      </c>
      <c r="R399">
        <f t="shared" ca="1" si="43"/>
        <v>52</v>
      </c>
      <c r="S399">
        <f t="shared" ca="1" si="43"/>
        <v>65</v>
      </c>
      <c r="T399">
        <f t="shared" ca="1" si="43"/>
        <v>60</v>
      </c>
      <c r="U399">
        <f t="shared" ca="1" si="43"/>
        <v>37</v>
      </c>
      <c r="V399">
        <f t="shared" ca="1" si="43"/>
        <v>58</v>
      </c>
      <c r="W399">
        <f t="shared" ca="1" si="45"/>
        <v>0.88431713998907902</v>
      </c>
    </row>
    <row r="400" spans="1:23" x14ac:dyDescent="0.3">
      <c r="A400" t="s">
        <v>924</v>
      </c>
      <c r="B400" t="s">
        <v>925</v>
      </c>
      <c r="C400" s="1" t="s">
        <v>37</v>
      </c>
      <c r="D400" s="1" t="s">
        <v>290</v>
      </c>
      <c r="E400" s="5">
        <f t="shared" ca="1" si="40"/>
        <v>47.647058823529413</v>
      </c>
      <c r="F400">
        <f t="shared" ca="1" si="44"/>
        <v>26</v>
      </c>
      <c r="G400">
        <f t="shared" ca="1" si="43"/>
        <v>45</v>
      </c>
      <c r="H400">
        <f t="shared" ca="1" si="43"/>
        <v>50</v>
      </c>
      <c r="I400">
        <f t="shared" ca="1" si="43"/>
        <v>56</v>
      </c>
      <c r="J400">
        <f t="shared" ca="1" si="43"/>
        <v>55</v>
      </c>
      <c r="K400">
        <f t="shared" ca="1" si="43"/>
        <v>61</v>
      </c>
      <c r="L400">
        <f t="shared" ca="1" si="43"/>
        <v>50</v>
      </c>
      <c r="M400">
        <f t="shared" ca="1" si="43"/>
        <v>48</v>
      </c>
      <c r="N400">
        <f t="shared" ca="1" si="43"/>
        <v>60</v>
      </c>
      <c r="O400">
        <f t="shared" ca="1" si="43"/>
        <v>44</v>
      </c>
      <c r="P400">
        <f t="shared" ca="1" si="43"/>
        <v>57</v>
      </c>
      <c r="Q400">
        <f t="shared" ca="1" si="43"/>
        <v>44</v>
      </c>
      <c r="R400">
        <f t="shared" ca="1" si="43"/>
        <v>43</v>
      </c>
      <c r="S400">
        <f t="shared" ca="1" si="43"/>
        <v>53</v>
      </c>
      <c r="T400">
        <f t="shared" ca="1" si="43"/>
        <v>27</v>
      </c>
      <c r="U400">
        <f t="shared" ca="1" si="43"/>
        <v>49</v>
      </c>
      <c r="V400">
        <f t="shared" ca="1" si="43"/>
        <v>42</v>
      </c>
      <c r="W400">
        <f t="shared" ca="1" si="45"/>
        <v>1.0135564687663097</v>
      </c>
    </row>
    <row r="401" spans="1:23" x14ac:dyDescent="0.3">
      <c r="A401" t="s">
        <v>926</v>
      </c>
      <c r="B401" t="s">
        <v>927</v>
      </c>
      <c r="C401" s="1" t="s">
        <v>2</v>
      </c>
      <c r="D401" s="1" t="s">
        <v>160</v>
      </c>
      <c r="E401" s="5">
        <f t="shared" ca="1" si="40"/>
        <v>64.588235294117652</v>
      </c>
      <c r="F401">
        <f t="shared" ca="1" si="44"/>
        <v>68</v>
      </c>
      <c r="G401">
        <f t="shared" ca="1" si="43"/>
        <v>71</v>
      </c>
      <c r="H401">
        <f t="shared" ca="1" si="43"/>
        <v>68</v>
      </c>
      <c r="I401">
        <f t="shared" ca="1" si="43"/>
        <v>25</v>
      </c>
      <c r="J401">
        <f t="shared" ca="1" si="43"/>
        <v>64</v>
      </c>
      <c r="K401">
        <f t="shared" ca="1" si="43"/>
        <v>74</v>
      </c>
      <c r="L401">
        <f t="shared" ca="1" si="43"/>
        <v>60</v>
      </c>
      <c r="M401">
        <f t="shared" ca="1" si="43"/>
        <v>60</v>
      </c>
      <c r="N401">
        <f t="shared" ca="1" si="43"/>
        <v>55</v>
      </c>
      <c r="O401">
        <f t="shared" ca="1" si="43"/>
        <v>87</v>
      </c>
      <c r="P401">
        <f t="shared" ca="1" si="43"/>
        <v>55</v>
      </c>
      <c r="Q401">
        <f t="shared" ca="1" si="43"/>
        <v>68</v>
      </c>
      <c r="R401">
        <f t="shared" ca="1" si="43"/>
        <v>52</v>
      </c>
      <c r="S401">
        <f t="shared" ca="1" si="43"/>
        <v>65</v>
      </c>
      <c r="T401">
        <f t="shared" ca="1" si="43"/>
        <v>81</v>
      </c>
      <c r="U401">
        <f t="shared" ca="1" si="43"/>
        <v>65</v>
      </c>
      <c r="V401">
        <f t="shared" ca="1" si="43"/>
        <v>80</v>
      </c>
      <c r="W401">
        <f t="shared" ca="1" si="45"/>
        <v>1.2541883242579384</v>
      </c>
    </row>
    <row r="402" spans="1:23" x14ac:dyDescent="0.3">
      <c r="A402" t="s">
        <v>928</v>
      </c>
      <c r="B402" t="s">
        <v>929</v>
      </c>
      <c r="C402" s="1" t="s">
        <v>59</v>
      </c>
      <c r="D402" s="1" t="s">
        <v>487</v>
      </c>
      <c r="E402" s="5">
        <f t="shared" ca="1" si="40"/>
        <v>60.823529411764703</v>
      </c>
      <c r="F402">
        <f t="shared" ca="1" si="44"/>
        <v>55</v>
      </c>
      <c r="G402">
        <f t="shared" ca="1" si="43"/>
        <v>53</v>
      </c>
      <c r="H402">
        <f t="shared" ca="1" si="43"/>
        <v>70</v>
      </c>
      <c r="I402">
        <f t="shared" ca="1" si="43"/>
        <v>59</v>
      </c>
      <c r="J402">
        <f t="shared" ca="1" si="43"/>
        <v>66</v>
      </c>
      <c r="K402">
        <f t="shared" ca="1" si="43"/>
        <v>64</v>
      </c>
      <c r="L402">
        <f t="shared" ca="1" si="43"/>
        <v>82</v>
      </c>
      <c r="M402">
        <f t="shared" ref="G402:V418" ca="1" si="46">ROUND(MAX(MIN($W402*_xlfn.NORM.INV(RAND(),50,$E$1),100),0),0)</f>
        <v>52</v>
      </c>
      <c r="N402">
        <f t="shared" ca="1" si="46"/>
        <v>61</v>
      </c>
      <c r="O402">
        <f t="shared" ca="1" si="46"/>
        <v>55</v>
      </c>
      <c r="P402">
        <f t="shared" ca="1" si="46"/>
        <v>63</v>
      </c>
      <c r="Q402">
        <f t="shared" ca="1" si="46"/>
        <v>96</v>
      </c>
      <c r="R402">
        <f t="shared" ca="1" si="46"/>
        <v>42</v>
      </c>
      <c r="S402">
        <f t="shared" ca="1" si="46"/>
        <v>36</v>
      </c>
      <c r="T402">
        <f t="shared" ca="1" si="46"/>
        <v>48</v>
      </c>
      <c r="U402">
        <f t="shared" ca="1" si="46"/>
        <v>72</v>
      </c>
      <c r="V402">
        <f t="shared" ca="1" si="46"/>
        <v>60</v>
      </c>
      <c r="W402">
        <f t="shared" ca="1" si="45"/>
        <v>1.1833683472806265</v>
      </c>
    </row>
    <row r="403" spans="1:23" x14ac:dyDescent="0.3">
      <c r="A403" t="s">
        <v>930</v>
      </c>
      <c r="B403" t="s">
        <v>931</v>
      </c>
      <c r="C403" s="1" t="s">
        <v>59</v>
      </c>
      <c r="D403" s="1" t="s">
        <v>487</v>
      </c>
      <c r="E403" s="5">
        <f t="shared" ca="1" si="40"/>
        <v>37.647058823529413</v>
      </c>
      <c r="F403">
        <f t="shared" ca="1" si="44"/>
        <v>46</v>
      </c>
      <c r="G403">
        <f t="shared" ca="1" si="46"/>
        <v>40</v>
      </c>
      <c r="H403">
        <f t="shared" ca="1" si="46"/>
        <v>39</v>
      </c>
      <c r="I403">
        <f t="shared" ca="1" si="46"/>
        <v>25</v>
      </c>
      <c r="J403">
        <f t="shared" ca="1" si="46"/>
        <v>44</v>
      </c>
      <c r="K403">
        <f t="shared" ca="1" si="46"/>
        <v>43</v>
      </c>
      <c r="L403">
        <f t="shared" ca="1" si="46"/>
        <v>35</v>
      </c>
      <c r="M403">
        <f t="shared" ca="1" si="46"/>
        <v>41</v>
      </c>
      <c r="N403">
        <f t="shared" ca="1" si="46"/>
        <v>39</v>
      </c>
      <c r="O403">
        <f t="shared" ca="1" si="46"/>
        <v>41</v>
      </c>
      <c r="P403">
        <f t="shared" ca="1" si="46"/>
        <v>32</v>
      </c>
      <c r="Q403">
        <f t="shared" ca="1" si="46"/>
        <v>38</v>
      </c>
      <c r="R403">
        <f t="shared" ca="1" si="46"/>
        <v>42</v>
      </c>
      <c r="S403">
        <f t="shared" ca="1" si="46"/>
        <v>28</v>
      </c>
      <c r="T403">
        <f t="shared" ca="1" si="46"/>
        <v>29</v>
      </c>
      <c r="U403">
        <f t="shared" ca="1" si="46"/>
        <v>44</v>
      </c>
      <c r="V403">
        <f t="shared" ca="1" si="46"/>
        <v>34</v>
      </c>
      <c r="W403">
        <f t="shared" ca="1" si="45"/>
        <v>0.78592141836757479</v>
      </c>
    </row>
    <row r="404" spans="1:23" x14ac:dyDescent="0.3">
      <c r="A404" t="s">
        <v>932</v>
      </c>
      <c r="B404" t="s">
        <v>933</v>
      </c>
      <c r="C404" s="1" t="s">
        <v>6</v>
      </c>
      <c r="D404" s="1" t="s">
        <v>63</v>
      </c>
      <c r="E404" s="5">
        <f t="shared" ca="1" si="40"/>
        <v>60.882352941176471</v>
      </c>
      <c r="F404">
        <f t="shared" ca="1" si="44"/>
        <v>63</v>
      </c>
      <c r="G404">
        <f t="shared" ca="1" si="46"/>
        <v>87</v>
      </c>
      <c r="H404">
        <f t="shared" ca="1" si="46"/>
        <v>54</v>
      </c>
      <c r="I404">
        <f t="shared" ca="1" si="46"/>
        <v>55</v>
      </c>
      <c r="J404">
        <f t="shared" ca="1" si="46"/>
        <v>63</v>
      </c>
      <c r="K404">
        <f t="shared" ca="1" si="46"/>
        <v>59</v>
      </c>
      <c r="L404">
        <f t="shared" ca="1" si="46"/>
        <v>64</v>
      </c>
      <c r="M404">
        <f t="shared" ca="1" si="46"/>
        <v>70</v>
      </c>
      <c r="N404">
        <f t="shared" ca="1" si="46"/>
        <v>44</v>
      </c>
      <c r="O404">
        <f t="shared" ca="1" si="46"/>
        <v>66</v>
      </c>
      <c r="P404">
        <f t="shared" ca="1" si="46"/>
        <v>42</v>
      </c>
      <c r="Q404">
        <f t="shared" ca="1" si="46"/>
        <v>50</v>
      </c>
      <c r="R404">
        <f t="shared" ca="1" si="46"/>
        <v>80</v>
      </c>
      <c r="S404">
        <f t="shared" ca="1" si="46"/>
        <v>44</v>
      </c>
      <c r="T404">
        <f t="shared" ca="1" si="46"/>
        <v>64</v>
      </c>
      <c r="U404">
        <f t="shared" ca="1" si="46"/>
        <v>69</v>
      </c>
      <c r="V404">
        <f t="shared" ca="1" si="46"/>
        <v>61</v>
      </c>
      <c r="W404">
        <f t="shared" ca="1" si="45"/>
        <v>1.1923057267461552</v>
      </c>
    </row>
    <row r="405" spans="1:23" x14ac:dyDescent="0.3">
      <c r="A405" t="s">
        <v>934</v>
      </c>
      <c r="B405" t="s">
        <v>935</v>
      </c>
      <c r="C405" s="1" t="s">
        <v>37</v>
      </c>
      <c r="D405" s="1" t="s">
        <v>201</v>
      </c>
      <c r="E405" s="5">
        <f t="shared" ref="E405:E468" ca="1" si="47">AVERAGE(F405:V405)</f>
        <v>36.705882352941174</v>
      </c>
      <c r="F405">
        <f t="shared" ca="1" si="44"/>
        <v>42</v>
      </c>
      <c r="G405">
        <f t="shared" ca="1" si="46"/>
        <v>34</v>
      </c>
      <c r="H405">
        <f t="shared" ca="1" si="46"/>
        <v>18</v>
      </c>
      <c r="I405">
        <f t="shared" ca="1" si="46"/>
        <v>32</v>
      </c>
      <c r="J405">
        <f t="shared" ca="1" si="46"/>
        <v>50</v>
      </c>
      <c r="K405">
        <f t="shared" ca="1" si="46"/>
        <v>49</v>
      </c>
      <c r="L405">
        <f t="shared" ca="1" si="46"/>
        <v>41</v>
      </c>
      <c r="M405">
        <f t="shared" ca="1" si="46"/>
        <v>32</v>
      </c>
      <c r="N405">
        <f t="shared" ca="1" si="46"/>
        <v>30</v>
      </c>
      <c r="O405">
        <f t="shared" ca="1" si="46"/>
        <v>27</v>
      </c>
      <c r="P405">
        <f t="shared" ca="1" si="46"/>
        <v>35</v>
      </c>
      <c r="Q405">
        <f t="shared" ca="1" si="46"/>
        <v>36</v>
      </c>
      <c r="R405">
        <f t="shared" ca="1" si="46"/>
        <v>38</v>
      </c>
      <c r="S405">
        <f t="shared" ca="1" si="46"/>
        <v>56</v>
      </c>
      <c r="T405">
        <f t="shared" ca="1" si="46"/>
        <v>33</v>
      </c>
      <c r="U405">
        <f t="shared" ca="1" si="46"/>
        <v>37</v>
      </c>
      <c r="V405">
        <f t="shared" ca="1" si="46"/>
        <v>34</v>
      </c>
      <c r="W405">
        <f t="shared" ca="1" si="45"/>
        <v>0.7532344512381941</v>
      </c>
    </row>
    <row r="406" spans="1:23" x14ac:dyDescent="0.3">
      <c r="A406" t="s">
        <v>936</v>
      </c>
      <c r="B406" t="s">
        <v>937</v>
      </c>
      <c r="C406" s="1" t="s">
        <v>2</v>
      </c>
      <c r="D406" s="1" t="s">
        <v>938</v>
      </c>
      <c r="E406" s="5">
        <f t="shared" ca="1" si="47"/>
        <v>48.764705882352942</v>
      </c>
      <c r="F406">
        <f t="shared" ca="1" si="44"/>
        <v>45</v>
      </c>
      <c r="G406">
        <f t="shared" ca="1" si="46"/>
        <v>45</v>
      </c>
      <c r="H406">
        <f t="shared" ca="1" si="46"/>
        <v>57</v>
      </c>
      <c r="I406">
        <f t="shared" ca="1" si="46"/>
        <v>69</v>
      </c>
      <c r="J406">
        <f t="shared" ca="1" si="46"/>
        <v>44</v>
      </c>
      <c r="K406">
        <f t="shared" ca="1" si="46"/>
        <v>47</v>
      </c>
      <c r="L406">
        <f t="shared" ca="1" si="46"/>
        <v>40</v>
      </c>
      <c r="M406">
        <f t="shared" ca="1" si="46"/>
        <v>46</v>
      </c>
      <c r="N406">
        <f t="shared" ca="1" si="46"/>
        <v>46</v>
      </c>
      <c r="O406">
        <f t="shared" ca="1" si="46"/>
        <v>67</v>
      </c>
      <c r="P406">
        <f t="shared" ca="1" si="46"/>
        <v>52</v>
      </c>
      <c r="Q406">
        <f t="shared" ca="1" si="46"/>
        <v>50</v>
      </c>
      <c r="R406">
        <f t="shared" ca="1" si="46"/>
        <v>67</v>
      </c>
      <c r="S406">
        <f t="shared" ca="1" si="46"/>
        <v>27</v>
      </c>
      <c r="T406">
        <f t="shared" ca="1" si="46"/>
        <v>45</v>
      </c>
      <c r="U406">
        <f t="shared" ca="1" si="46"/>
        <v>38</v>
      </c>
      <c r="V406">
        <f t="shared" ca="1" si="46"/>
        <v>44</v>
      </c>
      <c r="W406">
        <f t="shared" ca="1" si="45"/>
        <v>0.95946053395501141</v>
      </c>
    </row>
    <row r="407" spans="1:23" x14ac:dyDescent="0.3">
      <c r="A407" t="s">
        <v>939</v>
      </c>
      <c r="B407" t="s">
        <v>940</v>
      </c>
      <c r="C407" s="1" t="s">
        <v>6</v>
      </c>
      <c r="D407" s="1" t="s">
        <v>7</v>
      </c>
      <c r="E407" s="5">
        <f t="shared" ca="1" si="47"/>
        <v>35.235294117647058</v>
      </c>
      <c r="F407">
        <f t="shared" ca="1" si="44"/>
        <v>42</v>
      </c>
      <c r="G407">
        <f t="shared" ca="1" si="46"/>
        <v>34</v>
      </c>
      <c r="H407">
        <f t="shared" ca="1" si="46"/>
        <v>26</v>
      </c>
      <c r="I407">
        <f t="shared" ca="1" si="46"/>
        <v>31</v>
      </c>
      <c r="J407">
        <f t="shared" ca="1" si="46"/>
        <v>20</v>
      </c>
      <c r="K407">
        <f t="shared" ca="1" si="46"/>
        <v>27</v>
      </c>
      <c r="L407">
        <f t="shared" ca="1" si="46"/>
        <v>28</v>
      </c>
      <c r="M407">
        <f t="shared" ca="1" si="46"/>
        <v>51</v>
      </c>
      <c r="N407">
        <f t="shared" ca="1" si="46"/>
        <v>44</v>
      </c>
      <c r="O407">
        <f t="shared" ca="1" si="46"/>
        <v>32</v>
      </c>
      <c r="P407">
        <f t="shared" ca="1" si="46"/>
        <v>37</v>
      </c>
      <c r="Q407">
        <f t="shared" ca="1" si="46"/>
        <v>31</v>
      </c>
      <c r="R407">
        <f t="shared" ca="1" si="46"/>
        <v>44</v>
      </c>
      <c r="S407">
        <f t="shared" ca="1" si="46"/>
        <v>30</v>
      </c>
      <c r="T407">
        <f t="shared" ca="1" si="46"/>
        <v>40</v>
      </c>
      <c r="U407">
        <f t="shared" ca="1" si="46"/>
        <v>39</v>
      </c>
      <c r="V407">
        <f t="shared" ca="1" si="46"/>
        <v>43</v>
      </c>
      <c r="W407">
        <f t="shared" ca="1" si="45"/>
        <v>0.70224475652398244</v>
      </c>
    </row>
    <row r="408" spans="1:23" x14ac:dyDescent="0.3">
      <c r="A408" t="s">
        <v>941</v>
      </c>
      <c r="B408" t="s">
        <v>942</v>
      </c>
      <c r="C408" s="1" t="s">
        <v>2</v>
      </c>
      <c r="D408" s="1" t="s">
        <v>943</v>
      </c>
      <c r="E408" s="5">
        <f t="shared" ca="1" si="47"/>
        <v>38.529411764705884</v>
      </c>
      <c r="F408">
        <f t="shared" ca="1" si="44"/>
        <v>25</v>
      </c>
      <c r="G408">
        <f t="shared" ca="1" si="46"/>
        <v>41</v>
      </c>
      <c r="H408">
        <f t="shared" ca="1" si="46"/>
        <v>51</v>
      </c>
      <c r="I408">
        <f t="shared" ca="1" si="46"/>
        <v>36</v>
      </c>
      <c r="J408">
        <f t="shared" ca="1" si="46"/>
        <v>30</v>
      </c>
      <c r="K408">
        <f t="shared" ca="1" si="46"/>
        <v>37</v>
      </c>
      <c r="L408">
        <f t="shared" ca="1" si="46"/>
        <v>41</v>
      </c>
      <c r="M408">
        <f t="shared" ca="1" si="46"/>
        <v>56</v>
      </c>
      <c r="N408">
        <f t="shared" ca="1" si="46"/>
        <v>37</v>
      </c>
      <c r="O408">
        <f t="shared" ca="1" si="46"/>
        <v>37</v>
      </c>
      <c r="P408">
        <f t="shared" ca="1" si="46"/>
        <v>41</v>
      </c>
      <c r="Q408">
        <f t="shared" ca="1" si="46"/>
        <v>38</v>
      </c>
      <c r="R408">
        <f t="shared" ca="1" si="46"/>
        <v>35</v>
      </c>
      <c r="S408">
        <f t="shared" ca="1" si="46"/>
        <v>18</v>
      </c>
      <c r="T408">
        <f t="shared" ca="1" si="46"/>
        <v>49</v>
      </c>
      <c r="U408">
        <f t="shared" ca="1" si="46"/>
        <v>40</v>
      </c>
      <c r="V408">
        <f t="shared" ca="1" si="46"/>
        <v>43</v>
      </c>
      <c r="W408">
        <f t="shared" ca="1" si="45"/>
        <v>0.74286795323081434</v>
      </c>
    </row>
    <row r="409" spans="1:23" x14ac:dyDescent="0.3">
      <c r="A409" t="s">
        <v>944</v>
      </c>
      <c r="B409" t="s">
        <v>945</v>
      </c>
      <c r="C409" s="1" t="s">
        <v>2</v>
      </c>
      <c r="D409" s="1" t="s">
        <v>121</v>
      </c>
      <c r="E409" s="5">
        <f t="shared" ca="1" si="47"/>
        <v>48.470588235294116</v>
      </c>
      <c r="F409">
        <f t="shared" ca="1" si="44"/>
        <v>38</v>
      </c>
      <c r="G409">
        <f t="shared" ca="1" si="46"/>
        <v>46</v>
      </c>
      <c r="H409">
        <f t="shared" ca="1" si="46"/>
        <v>52</v>
      </c>
      <c r="I409">
        <f t="shared" ca="1" si="46"/>
        <v>38</v>
      </c>
      <c r="J409">
        <f t="shared" ca="1" si="46"/>
        <v>44</v>
      </c>
      <c r="K409">
        <f t="shared" ca="1" si="46"/>
        <v>43</v>
      </c>
      <c r="L409">
        <f t="shared" ca="1" si="46"/>
        <v>42</v>
      </c>
      <c r="M409">
        <f t="shared" ca="1" si="46"/>
        <v>53</v>
      </c>
      <c r="N409">
        <f t="shared" ca="1" si="46"/>
        <v>37</v>
      </c>
      <c r="O409">
        <f t="shared" ca="1" si="46"/>
        <v>53</v>
      </c>
      <c r="P409">
        <f t="shared" ca="1" si="46"/>
        <v>77</v>
      </c>
      <c r="Q409">
        <f t="shared" ca="1" si="46"/>
        <v>41</v>
      </c>
      <c r="R409">
        <f t="shared" ca="1" si="46"/>
        <v>73</v>
      </c>
      <c r="S409">
        <f t="shared" ca="1" si="46"/>
        <v>32</v>
      </c>
      <c r="T409">
        <f t="shared" ca="1" si="46"/>
        <v>43</v>
      </c>
      <c r="U409">
        <f t="shared" ca="1" si="46"/>
        <v>64</v>
      </c>
      <c r="V409">
        <f t="shared" ca="1" si="46"/>
        <v>48</v>
      </c>
      <c r="W409">
        <f t="shared" ca="1" si="45"/>
        <v>0.97580972626218088</v>
      </c>
    </row>
    <row r="410" spans="1:23" x14ac:dyDescent="0.3">
      <c r="A410" t="s">
        <v>946</v>
      </c>
      <c r="B410" t="s">
        <v>947</v>
      </c>
      <c r="C410" s="1" t="s">
        <v>2</v>
      </c>
      <c r="D410" s="1" t="s">
        <v>938</v>
      </c>
      <c r="E410" s="5">
        <f t="shared" ca="1" si="47"/>
        <v>39.764705882352942</v>
      </c>
      <c r="F410">
        <f t="shared" ca="1" si="44"/>
        <v>45</v>
      </c>
      <c r="G410">
        <f t="shared" ca="1" si="46"/>
        <v>38</v>
      </c>
      <c r="H410">
        <f t="shared" ca="1" si="46"/>
        <v>45</v>
      </c>
      <c r="I410">
        <f t="shared" ca="1" si="46"/>
        <v>23</v>
      </c>
      <c r="J410">
        <f t="shared" ca="1" si="46"/>
        <v>40</v>
      </c>
      <c r="K410">
        <f t="shared" ca="1" si="46"/>
        <v>47</v>
      </c>
      <c r="L410">
        <f t="shared" ca="1" si="46"/>
        <v>37</v>
      </c>
      <c r="M410">
        <f t="shared" ca="1" si="46"/>
        <v>45</v>
      </c>
      <c r="N410">
        <f t="shared" ca="1" si="46"/>
        <v>50</v>
      </c>
      <c r="O410">
        <f t="shared" ca="1" si="46"/>
        <v>13</v>
      </c>
      <c r="P410">
        <f t="shared" ca="1" si="46"/>
        <v>43</v>
      </c>
      <c r="Q410">
        <f t="shared" ca="1" si="46"/>
        <v>40</v>
      </c>
      <c r="R410">
        <f t="shared" ca="1" si="46"/>
        <v>51</v>
      </c>
      <c r="S410">
        <f t="shared" ca="1" si="46"/>
        <v>41</v>
      </c>
      <c r="T410">
        <f t="shared" ca="1" si="46"/>
        <v>40</v>
      </c>
      <c r="U410">
        <f t="shared" ca="1" si="46"/>
        <v>47</v>
      </c>
      <c r="V410">
        <f t="shared" ca="1" si="46"/>
        <v>31</v>
      </c>
      <c r="W410">
        <f t="shared" ca="1" si="45"/>
        <v>0.84884497274432369</v>
      </c>
    </row>
    <row r="411" spans="1:23" x14ac:dyDescent="0.3">
      <c r="A411" t="s">
        <v>948</v>
      </c>
      <c r="B411" t="s">
        <v>949</v>
      </c>
      <c r="C411" s="1" t="s">
        <v>2</v>
      </c>
      <c r="D411" s="1" t="s">
        <v>3</v>
      </c>
      <c r="E411" s="5">
        <f t="shared" ca="1" si="47"/>
        <v>47.176470588235297</v>
      </c>
      <c r="F411">
        <f t="shared" ca="1" si="44"/>
        <v>44</v>
      </c>
      <c r="G411">
        <f t="shared" ca="1" si="46"/>
        <v>52</v>
      </c>
      <c r="H411">
        <f t="shared" ca="1" si="46"/>
        <v>49</v>
      </c>
      <c r="I411">
        <f t="shared" ca="1" si="46"/>
        <v>58</v>
      </c>
      <c r="J411">
        <f t="shared" ca="1" si="46"/>
        <v>54</v>
      </c>
      <c r="K411">
        <f t="shared" ca="1" si="46"/>
        <v>34</v>
      </c>
      <c r="L411">
        <f t="shared" ca="1" si="46"/>
        <v>58</v>
      </c>
      <c r="M411">
        <f t="shared" ca="1" si="46"/>
        <v>47</v>
      </c>
      <c r="N411">
        <f t="shared" ca="1" si="46"/>
        <v>30</v>
      </c>
      <c r="O411">
        <f t="shared" ca="1" si="46"/>
        <v>51</v>
      </c>
      <c r="P411">
        <f t="shared" ca="1" si="46"/>
        <v>66</v>
      </c>
      <c r="Q411">
        <f t="shared" ca="1" si="46"/>
        <v>37</v>
      </c>
      <c r="R411">
        <f t="shared" ca="1" si="46"/>
        <v>35</v>
      </c>
      <c r="S411">
        <f t="shared" ca="1" si="46"/>
        <v>52</v>
      </c>
      <c r="T411">
        <f t="shared" ca="1" si="46"/>
        <v>58</v>
      </c>
      <c r="U411">
        <f t="shared" ca="1" si="46"/>
        <v>30</v>
      </c>
      <c r="V411">
        <f t="shared" ca="1" si="46"/>
        <v>47</v>
      </c>
      <c r="W411">
        <f t="shared" ca="1" si="45"/>
        <v>0.9170974727828094</v>
      </c>
    </row>
    <row r="412" spans="1:23" x14ac:dyDescent="0.3">
      <c r="A412" t="s">
        <v>950</v>
      </c>
      <c r="B412" t="s">
        <v>951</v>
      </c>
      <c r="C412" s="1" t="s">
        <v>29</v>
      </c>
      <c r="D412" s="1" t="s">
        <v>531</v>
      </c>
      <c r="E412" s="5">
        <f t="shared" ca="1" si="47"/>
        <v>36.117647058823529</v>
      </c>
      <c r="F412">
        <f t="shared" ca="1" si="44"/>
        <v>28</v>
      </c>
      <c r="G412">
        <f t="shared" ca="1" si="46"/>
        <v>34</v>
      </c>
      <c r="H412">
        <f t="shared" ca="1" si="46"/>
        <v>46</v>
      </c>
      <c r="I412">
        <f t="shared" ca="1" si="46"/>
        <v>42</v>
      </c>
      <c r="J412">
        <f t="shared" ca="1" si="46"/>
        <v>33</v>
      </c>
      <c r="K412">
        <f t="shared" ca="1" si="46"/>
        <v>41</v>
      </c>
      <c r="L412">
        <f t="shared" ca="1" si="46"/>
        <v>41</v>
      </c>
      <c r="M412">
        <f t="shared" ca="1" si="46"/>
        <v>42</v>
      </c>
      <c r="N412">
        <f t="shared" ca="1" si="46"/>
        <v>47</v>
      </c>
      <c r="O412">
        <f t="shared" ca="1" si="46"/>
        <v>27</v>
      </c>
      <c r="P412">
        <f t="shared" ca="1" si="46"/>
        <v>33</v>
      </c>
      <c r="Q412">
        <f t="shared" ca="1" si="46"/>
        <v>31</v>
      </c>
      <c r="R412">
        <f t="shared" ca="1" si="46"/>
        <v>29</v>
      </c>
      <c r="S412">
        <f t="shared" ca="1" si="46"/>
        <v>31</v>
      </c>
      <c r="T412">
        <f t="shared" ca="1" si="46"/>
        <v>36</v>
      </c>
      <c r="U412">
        <f t="shared" ca="1" si="46"/>
        <v>32</v>
      </c>
      <c r="V412">
        <f t="shared" ca="1" si="46"/>
        <v>41</v>
      </c>
      <c r="W412">
        <f t="shared" ca="1" si="45"/>
        <v>0.70547123938188794</v>
      </c>
    </row>
    <row r="413" spans="1:23" x14ac:dyDescent="0.3">
      <c r="A413" t="s">
        <v>952</v>
      </c>
      <c r="B413" t="s">
        <v>953</v>
      </c>
      <c r="C413" s="1" t="s">
        <v>29</v>
      </c>
      <c r="D413" s="1" t="s">
        <v>257</v>
      </c>
      <c r="E413" s="5">
        <f t="shared" ca="1" si="47"/>
        <v>63.470588235294116</v>
      </c>
      <c r="F413">
        <f t="shared" ca="1" si="44"/>
        <v>47</v>
      </c>
      <c r="G413">
        <f t="shared" ca="1" si="46"/>
        <v>63</v>
      </c>
      <c r="H413">
        <f t="shared" ca="1" si="46"/>
        <v>55</v>
      </c>
      <c r="I413">
        <f t="shared" ca="1" si="46"/>
        <v>90</v>
      </c>
      <c r="J413">
        <f t="shared" ca="1" si="46"/>
        <v>60</v>
      </c>
      <c r="K413">
        <f t="shared" ca="1" si="46"/>
        <v>74</v>
      </c>
      <c r="L413">
        <f t="shared" ca="1" si="46"/>
        <v>55</v>
      </c>
      <c r="M413">
        <f t="shared" ca="1" si="46"/>
        <v>68</v>
      </c>
      <c r="N413">
        <f t="shared" ca="1" si="46"/>
        <v>91</v>
      </c>
      <c r="O413">
        <f t="shared" ca="1" si="46"/>
        <v>44</v>
      </c>
      <c r="P413">
        <f t="shared" ca="1" si="46"/>
        <v>56</v>
      </c>
      <c r="Q413">
        <f t="shared" ca="1" si="46"/>
        <v>68</v>
      </c>
      <c r="R413">
        <f t="shared" ca="1" si="46"/>
        <v>51</v>
      </c>
      <c r="S413">
        <f t="shared" ca="1" si="46"/>
        <v>68</v>
      </c>
      <c r="T413">
        <f t="shared" ca="1" si="46"/>
        <v>61</v>
      </c>
      <c r="U413">
        <f t="shared" ca="1" si="46"/>
        <v>47</v>
      </c>
      <c r="V413">
        <f t="shared" ca="1" si="46"/>
        <v>81</v>
      </c>
      <c r="W413">
        <f t="shared" ca="1" si="45"/>
        <v>1.1837155486998556</v>
      </c>
    </row>
    <row r="414" spans="1:23" x14ac:dyDescent="0.3">
      <c r="A414" t="s">
        <v>954</v>
      </c>
      <c r="B414" t="s">
        <v>955</v>
      </c>
      <c r="C414" s="1" t="s">
        <v>15</v>
      </c>
      <c r="D414" s="1" t="s">
        <v>23</v>
      </c>
      <c r="E414" s="5">
        <f t="shared" ca="1" si="47"/>
        <v>54</v>
      </c>
      <c r="F414">
        <f t="shared" ca="1" si="44"/>
        <v>42</v>
      </c>
      <c r="G414">
        <f t="shared" ca="1" si="46"/>
        <v>65</v>
      </c>
      <c r="H414">
        <f t="shared" ca="1" si="46"/>
        <v>70</v>
      </c>
      <c r="I414">
        <f t="shared" ca="1" si="46"/>
        <v>40</v>
      </c>
      <c r="J414">
        <f t="shared" ca="1" si="46"/>
        <v>56</v>
      </c>
      <c r="K414">
        <f t="shared" ca="1" si="46"/>
        <v>61</v>
      </c>
      <c r="L414">
        <f t="shared" ca="1" si="46"/>
        <v>51</v>
      </c>
      <c r="M414">
        <f t="shared" ca="1" si="46"/>
        <v>57</v>
      </c>
      <c r="N414">
        <f t="shared" ca="1" si="46"/>
        <v>41</v>
      </c>
      <c r="O414">
        <f t="shared" ca="1" si="46"/>
        <v>57</v>
      </c>
      <c r="P414">
        <f t="shared" ca="1" si="46"/>
        <v>52</v>
      </c>
      <c r="Q414">
        <f t="shared" ca="1" si="46"/>
        <v>51</v>
      </c>
      <c r="R414">
        <f t="shared" ca="1" si="46"/>
        <v>55</v>
      </c>
      <c r="S414">
        <f t="shared" ca="1" si="46"/>
        <v>52</v>
      </c>
      <c r="T414">
        <f t="shared" ca="1" si="46"/>
        <v>53</v>
      </c>
      <c r="U414">
        <f t="shared" ca="1" si="46"/>
        <v>61</v>
      </c>
      <c r="V414">
        <f t="shared" ca="1" si="46"/>
        <v>54</v>
      </c>
      <c r="W414">
        <f t="shared" ca="1" si="45"/>
        <v>1.0430124760925132</v>
      </c>
    </row>
    <row r="415" spans="1:23" x14ac:dyDescent="0.3">
      <c r="A415" t="s">
        <v>956</v>
      </c>
      <c r="B415" t="s">
        <v>957</v>
      </c>
      <c r="C415" s="1" t="s">
        <v>59</v>
      </c>
      <c r="D415" s="1" t="s">
        <v>110</v>
      </c>
      <c r="E415" s="5">
        <f t="shared" ca="1" si="47"/>
        <v>64.941176470588232</v>
      </c>
      <c r="F415">
        <f t="shared" ca="1" si="44"/>
        <v>52</v>
      </c>
      <c r="G415">
        <f t="shared" ca="1" si="46"/>
        <v>72</v>
      </c>
      <c r="H415">
        <f t="shared" ca="1" si="46"/>
        <v>59</v>
      </c>
      <c r="I415">
        <f t="shared" ca="1" si="46"/>
        <v>79</v>
      </c>
      <c r="J415">
        <f t="shared" ca="1" si="46"/>
        <v>61</v>
      </c>
      <c r="K415">
        <f t="shared" ca="1" si="46"/>
        <v>70</v>
      </c>
      <c r="L415">
        <f t="shared" ca="1" si="46"/>
        <v>60</v>
      </c>
      <c r="M415">
        <f t="shared" ca="1" si="46"/>
        <v>61</v>
      </c>
      <c r="N415">
        <f t="shared" ca="1" si="46"/>
        <v>66</v>
      </c>
      <c r="O415">
        <f t="shared" ca="1" si="46"/>
        <v>57</v>
      </c>
      <c r="P415">
        <f t="shared" ca="1" si="46"/>
        <v>73</v>
      </c>
      <c r="Q415">
        <f t="shared" ca="1" si="46"/>
        <v>58</v>
      </c>
      <c r="R415">
        <f t="shared" ca="1" si="46"/>
        <v>78</v>
      </c>
      <c r="S415">
        <f t="shared" ca="1" si="46"/>
        <v>66</v>
      </c>
      <c r="T415">
        <f t="shared" ca="1" si="46"/>
        <v>56</v>
      </c>
      <c r="U415">
        <f t="shared" ca="1" si="46"/>
        <v>40</v>
      </c>
      <c r="V415">
        <f t="shared" ca="1" si="46"/>
        <v>96</v>
      </c>
      <c r="W415">
        <f t="shared" ca="1" si="45"/>
        <v>1.2607245127841709</v>
      </c>
    </row>
    <row r="416" spans="1:23" x14ac:dyDescent="0.3">
      <c r="A416" t="s">
        <v>958</v>
      </c>
      <c r="B416" t="s">
        <v>959</v>
      </c>
      <c r="C416" s="1" t="s">
        <v>141</v>
      </c>
      <c r="D416" s="1" t="s">
        <v>188</v>
      </c>
      <c r="E416" s="5">
        <f t="shared" ca="1" si="47"/>
        <v>56.117647058823529</v>
      </c>
      <c r="F416">
        <f t="shared" ca="1" si="44"/>
        <v>46</v>
      </c>
      <c r="G416">
        <f t="shared" ca="1" si="46"/>
        <v>70</v>
      </c>
      <c r="H416">
        <f t="shared" ca="1" si="46"/>
        <v>59</v>
      </c>
      <c r="I416">
        <f t="shared" ca="1" si="46"/>
        <v>49</v>
      </c>
      <c r="J416">
        <f t="shared" ca="1" si="46"/>
        <v>62</v>
      </c>
      <c r="K416">
        <f t="shared" ca="1" si="46"/>
        <v>62</v>
      </c>
      <c r="L416">
        <f t="shared" ca="1" si="46"/>
        <v>58</v>
      </c>
      <c r="M416">
        <f t="shared" ca="1" si="46"/>
        <v>67</v>
      </c>
      <c r="N416">
        <f t="shared" ca="1" si="46"/>
        <v>43</v>
      </c>
      <c r="O416">
        <f t="shared" ca="1" si="46"/>
        <v>52</v>
      </c>
      <c r="P416">
        <f t="shared" ca="1" si="46"/>
        <v>54</v>
      </c>
      <c r="Q416">
        <f t="shared" ca="1" si="46"/>
        <v>43</v>
      </c>
      <c r="R416">
        <f t="shared" ca="1" si="46"/>
        <v>48</v>
      </c>
      <c r="S416">
        <f t="shared" ca="1" si="46"/>
        <v>42</v>
      </c>
      <c r="T416">
        <f t="shared" ca="1" si="46"/>
        <v>72</v>
      </c>
      <c r="U416">
        <f t="shared" ca="1" si="46"/>
        <v>77</v>
      </c>
      <c r="V416">
        <f t="shared" ca="1" si="46"/>
        <v>50</v>
      </c>
      <c r="W416">
        <f t="shared" ca="1" si="45"/>
        <v>1.0589131622933075</v>
      </c>
    </row>
    <row r="417" spans="1:23" x14ac:dyDescent="0.3">
      <c r="A417" t="s">
        <v>960</v>
      </c>
      <c r="B417" t="s">
        <v>961</v>
      </c>
      <c r="C417" s="1" t="s">
        <v>15</v>
      </c>
      <c r="D417" s="1" t="s">
        <v>148</v>
      </c>
      <c r="E417" s="5">
        <f t="shared" ca="1" si="47"/>
        <v>36.882352941176471</v>
      </c>
      <c r="F417">
        <f t="shared" ca="1" si="44"/>
        <v>33</v>
      </c>
      <c r="G417">
        <f t="shared" ca="1" si="46"/>
        <v>25</v>
      </c>
      <c r="H417">
        <f t="shared" ca="1" si="46"/>
        <v>48</v>
      </c>
      <c r="I417">
        <f t="shared" ca="1" si="46"/>
        <v>48</v>
      </c>
      <c r="J417">
        <f t="shared" ca="1" si="46"/>
        <v>37</v>
      </c>
      <c r="K417">
        <f t="shared" ca="1" si="46"/>
        <v>46</v>
      </c>
      <c r="L417">
        <f t="shared" ca="1" si="46"/>
        <v>44</v>
      </c>
      <c r="M417">
        <f t="shared" ca="1" si="46"/>
        <v>37</v>
      </c>
      <c r="N417">
        <f t="shared" ca="1" si="46"/>
        <v>37</v>
      </c>
      <c r="O417">
        <f t="shared" ca="1" si="46"/>
        <v>35</v>
      </c>
      <c r="P417">
        <f t="shared" ca="1" si="46"/>
        <v>31</v>
      </c>
      <c r="Q417">
        <f t="shared" ca="1" si="46"/>
        <v>38</v>
      </c>
      <c r="R417">
        <f t="shared" ca="1" si="46"/>
        <v>40</v>
      </c>
      <c r="S417">
        <f t="shared" ca="1" si="46"/>
        <v>32</v>
      </c>
      <c r="T417">
        <f t="shared" ca="1" si="46"/>
        <v>23</v>
      </c>
      <c r="U417">
        <f t="shared" ca="1" si="46"/>
        <v>35</v>
      </c>
      <c r="V417">
        <f t="shared" ca="1" si="46"/>
        <v>38</v>
      </c>
      <c r="W417">
        <f t="shared" ca="1" si="45"/>
        <v>0.75779987744257427</v>
      </c>
    </row>
    <row r="418" spans="1:23" x14ac:dyDescent="0.3">
      <c r="A418" t="s">
        <v>962</v>
      </c>
      <c r="B418" t="s">
        <v>963</v>
      </c>
      <c r="C418" s="1" t="s">
        <v>46</v>
      </c>
      <c r="D418" s="1" t="s">
        <v>95</v>
      </c>
      <c r="E418" s="5">
        <f t="shared" ca="1" si="47"/>
        <v>38.588235294117645</v>
      </c>
      <c r="F418">
        <f t="shared" ca="1" si="44"/>
        <v>38</v>
      </c>
      <c r="G418">
        <f t="shared" ca="1" si="46"/>
        <v>27</v>
      </c>
      <c r="H418">
        <f t="shared" ca="1" si="46"/>
        <v>37</v>
      </c>
      <c r="I418">
        <f t="shared" ca="1" si="46"/>
        <v>50</v>
      </c>
      <c r="J418">
        <f t="shared" ca="1" si="46"/>
        <v>24</v>
      </c>
      <c r="K418">
        <f t="shared" ca="1" si="46"/>
        <v>33</v>
      </c>
      <c r="L418">
        <f t="shared" ref="G418:V434" ca="1" si="48">ROUND(MAX(MIN($W418*_xlfn.NORM.INV(RAND(),50,$E$1),100),0),0)</f>
        <v>34</v>
      </c>
      <c r="M418">
        <f t="shared" ca="1" si="48"/>
        <v>41</v>
      </c>
      <c r="N418">
        <f t="shared" ca="1" si="48"/>
        <v>43</v>
      </c>
      <c r="O418">
        <f t="shared" ca="1" si="48"/>
        <v>33</v>
      </c>
      <c r="P418">
        <f t="shared" ca="1" si="48"/>
        <v>23</v>
      </c>
      <c r="Q418">
        <f t="shared" ca="1" si="48"/>
        <v>42</v>
      </c>
      <c r="R418">
        <f t="shared" ca="1" si="48"/>
        <v>34</v>
      </c>
      <c r="S418">
        <f t="shared" ca="1" si="48"/>
        <v>34</v>
      </c>
      <c r="T418">
        <f t="shared" ca="1" si="48"/>
        <v>58</v>
      </c>
      <c r="U418">
        <f t="shared" ca="1" si="48"/>
        <v>55</v>
      </c>
      <c r="V418">
        <f t="shared" ca="1" si="48"/>
        <v>50</v>
      </c>
      <c r="W418">
        <f t="shared" ca="1" si="45"/>
        <v>0.76457553484229279</v>
      </c>
    </row>
    <row r="419" spans="1:23" x14ac:dyDescent="0.3">
      <c r="A419" t="s">
        <v>964</v>
      </c>
      <c r="B419" t="s">
        <v>965</v>
      </c>
      <c r="C419" s="1" t="s">
        <v>33</v>
      </c>
      <c r="D419" s="1" t="s">
        <v>98</v>
      </c>
      <c r="E419" s="5">
        <f t="shared" ca="1" si="47"/>
        <v>49.882352941176471</v>
      </c>
      <c r="F419">
        <f t="shared" ca="1" si="44"/>
        <v>52</v>
      </c>
      <c r="G419">
        <f t="shared" ca="1" si="48"/>
        <v>49</v>
      </c>
      <c r="H419">
        <f t="shared" ca="1" si="48"/>
        <v>36</v>
      </c>
      <c r="I419">
        <f t="shared" ca="1" si="48"/>
        <v>45</v>
      </c>
      <c r="J419">
        <f t="shared" ca="1" si="48"/>
        <v>48</v>
      </c>
      <c r="K419">
        <f t="shared" ca="1" si="48"/>
        <v>56</v>
      </c>
      <c r="L419">
        <f t="shared" ca="1" si="48"/>
        <v>51</v>
      </c>
      <c r="M419">
        <f t="shared" ca="1" si="48"/>
        <v>47</v>
      </c>
      <c r="N419">
        <f t="shared" ca="1" si="48"/>
        <v>47</v>
      </c>
      <c r="O419">
        <f t="shared" ca="1" si="48"/>
        <v>71</v>
      </c>
      <c r="P419">
        <f t="shared" ca="1" si="48"/>
        <v>40</v>
      </c>
      <c r="Q419">
        <f t="shared" ca="1" si="48"/>
        <v>59</v>
      </c>
      <c r="R419">
        <f t="shared" ca="1" si="48"/>
        <v>46</v>
      </c>
      <c r="S419">
        <f t="shared" ca="1" si="48"/>
        <v>36</v>
      </c>
      <c r="T419">
        <f t="shared" ca="1" si="48"/>
        <v>53</v>
      </c>
      <c r="U419">
        <f t="shared" ca="1" si="48"/>
        <v>62</v>
      </c>
      <c r="V419">
        <f t="shared" ca="1" si="48"/>
        <v>50</v>
      </c>
      <c r="W419">
        <f t="shared" ca="1" si="45"/>
        <v>0.99435956552885729</v>
      </c>
    </row>
    <row r="420" spans="1:23" x14ac:dyDescent="0.3">
      <c r="A420" t="s">
        <v>966</v>
      </c>
      <c r="B420" t="s">
        <v>967</v>
      </c>
      <c r="C420" s="1" t="s">
        <v>46</v>
      </c>
      <c r="D420" s="1" t="s">
        <v>56</v>
      </c>
      <c r="E420" s="5">
        <f t="shared" ca="1" si="47"/>
        <v>59.294117647058826</v>
      </c>
      <c r="F420">
        <f t="shared" ca="1" si="44"/>
        <v>46</v>
      </c>
      <c r="G420">
        <f t="shared" ca="1" si="48"/>
        <v>91</v>
      </c>
      <c r="H420">
        <f t="shared" ca="1" si="48"/>
        <v>64</v>
      </c>
      <c r="I420">
        <f t="shared" ca="1" si="48"/>
        <v>60</v>
      </c>
      <c r="J420">
        <f t="shared" ca="1" si="48"/>
        <v>64</v>
      </c>
      <c r="K420">
        <f t="shared" ca="1" si="48"/>
        <v>71</v>
      </c>
      <c r="L420">
        <f t="shared" ca="1" si="48"/>
        <v>39</v>
      </c>
      <c r="M420">
        <f t="shared" ca="1" si="48"/>
        <v>51</v>
      </c>
      <c r="N420">
        <f t="shared" ca="1" si="48"/>
        <v>56</v>
      </c>
      <c r="O420">
        <f t="shared" ca="1" si="48"/>
        <v>63</v>
      </c>
      <c r="P420">
        <f t="shared" ca="1" si="48"/>
        <v>52</v>
      </c>
      <c r="Q420">
        <f t="shared" ca="1" si="48"/>
        <v>72</v>
      </c>
      <c r="R420">
        <f t="shared" ca="1" si="48"/>
        <v>55</v>
      </c>
      <c r="S420">
        <f t="shared" ca="1" si="48"/>
        <v>63</v>
      </c>
      <c r="T420">
        <f t="shared" ca="1" si="48"/>
        <v>47</v>
      </c>
      <c r="U420">
        <f t="shared" ca="1" si="48"/>
        <v>68</v>
      </c>
      <c r="V420">
        <f t="shared" ca="1" si="48"/>
        <v>46</v>
      </c>
      <c r="W420">
        <f t="shared" ca="1" si="45"/>
        <v>1.2386378406017098</v>
      </c>
    </row>
    <row r="421" spans="1:23" x14ac:dyDescent="0.3">
      <c r="A421" t="s">
        <v>968</v>
      </c>
      <c r="B421" t="s">
        <v>969</v>
      </c>
      <c r="C421" s="1" t="s">
        <v>59</v>
      </c>
      <c r="D421" s="1" t="s">
        <v>487</v>
      </c>
      <c r="E421" s="5">
        <f t="shared" ca="1" si="47"/>
        <v>57.176470588235297</v>
      </c>
      <c r="F421">
        <f t="shared" ca="1" si="44"/>
        <v>46</v>
      </c>
      <c r="G421">
        <f t="shared" ca="1" si="48"/>
        <v>48</v>
      </c>
      <c r="H421">
        <f t="shared" ca="1" si="48"/>
        <v>52</v>
      </c>
      <c r="I421">
        <f t="shared" ca="1" si="48"/>
        <v>67</v>
      </c>
      <c r="J421">
        <f t="shared" ca="1" si="48"/>
        <v>54</v>
      </c>
      <c r="K421">
        <f t="shared" ca="1" si="48"/>
        <v>53</v>
      </c>
      <c r="L421">
        <f t="shared" ca="1" si="48"/>
        <v>45</v>
      </c>
      <c r="M421">
        <f t="shared" ca="1" si="48"/>
        <v>80</v>
      </c>
      <c r="N421">
        <f t="shared" ca="1" si="48"/>
        <v>48</v>
      </c>
      <c r="O421">
        <f t="shared" ca="1" si="48"/>
        <v>72</v>
      </c>
      <c r="P421">
        <f t="shared" ca="1" si="48"/>
        <v>49</v>
      </c>
      <c r="Q421">
        <f t="shared" ca="1" si="48"/>
        <v>56</v>
      </c>
      <c r="R421">
        <f t="shared" ca="1" si="48"/>
        <v>64</v>
      </c>
      <c r="S421">
        <f t="shared" ca="1" si="48"/>
        <v>51</v>
      </c>
      <c r="T421">
        <f t="shared" ca="1" si="48"/>
        <v>52</v>
      </c>
      <c r="U421">
        <f t="shared" ca="1" si="48"/>
        <v>63</v>
      </c>
      <c r="V421">
        <f t="shared" ca="1" si="48"/>
        <v>72</v>
      </c>
      <c r="W421">
        <f t="shared" ca="1" si="45"/>
        <v>1.0588947539204792</v>
      </c>
    </row>
    <row r="422" spans="1:23" x14ac:dyDescent="0.3">
      <c r="A422" t="s">
        <v>970</v>
      </c>
      <c r="B422" t="s">
        <v>971</v>
      </c>
      <c r="C422" s="1" t="s">
        <v>15</v>
      </c>
      <c r="D422" s="1" t="s">
        <v>26</v>
      </c>
      <c r="E422" s="5">
        <f t="shared" ca="1" si="47"/>
        <v>43.647058823529413</v>
      </c>
      <c r="F422">
        <f t="shared" ca="1" si="44"/>
        <v>35</v>
      </c>
      <c r="G422">
        <f t="shared" ca="1" si="48"/>
        <v>41</v>
      </c>
      <c r="H422">
        <f t="shared" ca="1" si="48"/>
        <v>45</v>
      </c>
      <c r="I422">
        <f t="shared" ca="1" si="48"/>
        <v>49</v>
      </c>
      <c r="J422">
        <f t="shared" ca="1" si="48"/>
        <v>47</v>
      </c>
      <c r="K422">
        <f t="shared" ca="1" si="48"/>
        <v>49</v>
      </c>
      <c r="L422">
        <f t="shared" ca="1" si="48"/>
        <v>42</v>
      </c>
      <c r="M422">
        <f t="shared" ca="1" si="48"/>
        <v>35</v>
      </c>
      <c r="N422">
        <f t="shared" ca="1" si="48"/>
        <v>34</v>
      </c>
      <c r="O422">
        <f t="shared" ca="1" si="48"/>
        <v>52</v>
      </c>
      <c r="P422">
        <f t="shared" ca="1" si="48"/>
        <v>52</v>
      </c>
      <c r="Q422">
        <f t="shared" ca="1" si="48"/>
        <v>38</v>
      </c>
      <c r="R422">
        <f t="shared" ca="1" si="48"/>
        <v>54</v>
      </c>
      <c r="S422">
        <f t="shared" ca="1" si="48"/>
        <v>50</v>
      </c>
      <c r="T422">
        <f t="shared" ca="1" si="48"/>
        <v>30</v>
      </c>
      <c r="U422">
        <f t="shared" ca="1" si="48"/>
        <v>53</v>
      </c>
      <c r="V422">
        <f t="shared" ca="1" si="48"/>
        <v>36</v>
      </c>
      <c r="W422">
        <f t="shared" ca="1" si="45"/>
        <v>0.79303928140927293</v>
      </c>
    </row>
    <row r="423" spans="1:23" x14ac:dyDescent="0.3">
      <c r="A423" t="s">
        <v>972</v>
      </c>
      <c r="B423" t="s">
        <v>973</v>
      </c>
      <c r="C423" s="1" t="s">
        <v>59</v>
      </c>
      <c r="D423" s="1" t="s">
        <v>60</v>
      </c>
      <c r="E423" s="5">
        <f t="shared" ca="1" si="47"/>
        <v>36.294117647058826</v>
      </c>
      <c r="F423">
        <f t="shared" ca="1" si="44"/>
        <v>35</v>
      </c>
      <c r="G423">
        <f t="shared" ca="1" si="48"/>
        <v>33</v>
      </c>
      <c r="H423">
        <f t="shared" ca="1" si="48"/>
        <v>39</v>
      </c>
      <c r="I423">
        <f t="shared" ca="1" si="48"/>
        <v>25</v>
      </c>
      <c r="J423">
        <f t="shared" ca="1" si="48"/>
        <v>38</v>
      </c>
      <c r="K423">
        <f t="shared" ca="1" si="48"/>
        <v>33</v>
      </c>
      <c r="L423">
        <f t="shared" ca="1" si="48"/>
        <v>50</v>
      </c>
      <c r="M423">
        <f t="shared" ca="1" si="48"/>
        <v>55</v>
      </c>
      <c r="N423">
        <f t="shared" ca="1" si="48"/>
        <v>43</v>
      </c>
      <c r="O423">
        <f t="shared" ca="1" si="48"/>
        <v>24</v>
      </c>
      <c r="P423">
        <f t="shared" ca="1" si="48"/>
        <v>38</v>
      </c>
      <c r="Q423">
        <f t="shared" ca="1" si="48"/>
        <v>33</v>
      </c>
      <c r="R423">
        <f t="shared" ca="1" si="48"/>
        <v>19</v>
      </c>
      <c r="S423">
        <f t="shared" ca="1" si="48"/>
        <v>46</v>
      </c>
      <c r="T423">
        <f t="shared" ca="1" si="48"/>
        <v>46</v>
      </c>
      <c r="U423">
        <f t="shared" ca="1" si="48"/>
        <v>36</v>
      </c>
      <c r="V423">
        <f t="shared" ca="1" si="48"/>
        <v>24</v>
      </c>
      <c r="W423">
        <f t="shared" ca="1" si="45"/>
        <v>0.70801847731921952</v>
      </c>
    </row>
    <row r="424" spans="1:23" x14ac:dyDescent="0.3">
      <c r="A424" t="s">
        <v>974</v>
      </c>
      <c r="B424" t="s">
        <v>975</v>
      </c>
      <c r="C424" s="1" t="s">
        <v>2</v>
      </c>
      <c r="D424" s="1" t="s">
        <v>370</v>
      </c>
      <c r="E424" s="5">
        <f t="shared" ca="1" si="47"/>
        <v>41.411764705882355</v>
      </c>
      <c r="F424">
        <f t="shared" ca="1" si="44"/>
        <v>39</v>
      </c>
      <c r="G424">
        <f t="shared" ca="1" si="48"/>
        <v>34</v>
      </c>
      <c r="H424">
        <f t="shared" ca="1" si="48"/>
        <v>34</v>
      </c>
      <c r="I424">
        <f t="shared" ca="1" si="48"/>
        <v>46</v>
      </c>
      <c r="J424">
        <f t="shared" ca="1" si="48"/>
        <v>53</v>
      </c>
      <c r="K424">
        <f t="shared" ca="1" si="48"/>
        <v>33</v>
      </c>
      <c r="L424">
        <f t="shared" ca="1" si="48"/>
        <v>39</v>
      </c>
      <c r="M424">
        <f t="shared" ca="1" si="48"/>
        <v>45</v>
      </c>
      <c r="N424">
        <f t="shared" ca="1" si="48"/>
        <v>42</v>
      </c>
      <c r="O424">
        <f t="shared" ca="1" si="48"/>
        <v>31</v>
      </c>
      <c r="P424">
        <f t="shared" ca="1" si="48"/>
        <v>50</v>
      </c>
      <c r="Q424">
        <f t="shared" ca="1" si="48"/>
        <v>39</v>
      </c>
      <c r="R424">
        <f t="shared" ca="1" si="48"/>
        <v>48</v>
      </c>
      <c r="S424">
        <f t="shared" ca="1" si="48"/>
        <v>30</v>
      </c>
      <c r="T424">
        <f t="shared" ca="1" si="48"/>
        <v>46</v>
      </c>
      <c r="U424">
        <f t="shared" ca="1" si="48"/>
        <v>53</v>
      </c>
      <c r="V424">
        <f t="shared" ca="1" si="48"/>
        <v>42</v>
      </c>
      <c r="W424">
        <f t="shared" ca="1" si="45"/>
        <v>0.76114438513031357</v>
      </c>
    </row>
    <row r="425" spans="1:23" x14ac:dyDescent="0.3">
      <c r="A425" t="s">
        <v>976</v>
      </c>
      <c r="B425" t="s">
        <v>977</v>
      </c>
      <c r="C425" s="1" t="s">
        <v>33</v>
      </c>
      <c r="D425" s="1" t="s">
        <v>77</v>
      </c>
      <c r="E425" s="5">
        <f t="shared" ca="1" si="47"/>
        <v>67.705882352941174</v>
      </c>
      <c r="F425">
        <f t="shared" ca="1" si="44"/>
        <v>51</v>
      </c>
      <c r="G425">
        <f t="shared" ca="1" si="48"/>
        <v>68</v>
      </c>
      <c r="H425">
        <f t="shared" ca="1" si="48"/>
        <v>66</v>
      </c>
      <c r="I425">
        <f t="shared" ca="1" si="48"/>
        <v>84</v>
      </c>
      <c r="J425">
        <f t="shared" ca="1" si="48"/>
        <v>59</v>
      </c>
      <c r="K425">
        <f t="shared" ca="1" si="48"/>
        <v>59</v>
      </c>
      <c r="L425">
        <f t="shared" ca="1" si="48"/>
        <v>80</v>
      </c>
      <c r="M425">
        <f t="shared" ca="1" si="48"/>
        <v>58</v>
      </c>
      <c r="N425">
        <f t="shared" ca="1" si="48"/>
        <v>83</v>
      </c>
      <c r="O425">
        <f t="shared" ca="1" si="48"/>
        <v>61</v>
      </c>
      <c r="P425">
        <f t="shared" ca="1" si="48"/>
        <v>58</v>
      </c>
      <c r="Q425">
        <f t="shared" ca="1" si="48"/>
        <v>68</v>
      </c>
      <c r="R425">
        <f t="shared" ca="1" si="48"/>
        <v>83</v>
      </c>
      <c r="S425">
        <f t="shared" ca="1" si="48"/>
        <v>86</v>
      </c>
      <c r="T425">
        <f t="shared" ca="1" si="48"/>
        <v>65</v>
      </c>
      <c r="U425">
        <f t="shared" ca="1" si="48"/>
        <v>67</v>
      </c>
      <c r="V425">
        <f t="shared" ca="1" si="48"/>
        <v>55</v>
      </c>
      <c r="W425">
        <f t="shared" ca="1" si="45"/>
        <v>1.2647576618222831</v>
      </c>
    </row>
    <row r="426" spans="1:23" x14ac:dyDescent="0.3">
      <c r="A426" t="s">
        <v>978</v>
      </c>
      <c r="B426" t="s">
        <v>979</v>
      </c>
      <c r="C426" s="1" t="s">
        <v>2</v>
      </c>
      <c r="D426" s="1" t="s">
        <v>53</v>
      </c>
      <c r="E426" s="5">
        <f t="shared" ca="1" si="47"/>
        <v>50.352941176470587</v>
      </c>
      <c r="F426">
        <f t="shared" ca="1" si="44"/>
        <v>40</v>
      </c>
      <c r="G426">
        <f t="shared" ca="1" si="48"/>
        <v>52</v>
      </c>
      <c r="H426">
        <f t="shared" ca="1" si="48"/>
        <v>42</v>
      </c>
      <c r="I426">
        <f t="shared" ca="1" si="48"/>
        <v>44</v>
      </c>
      <c r="J426">
        <f t="shared" ca="1" si="48"/>
        <v>67</v>
      </c>
      <c r="K426">
        <f t="shared" ca="1" si="48"/>
        <v>52</v>
      </c>
      <c r="L426">
        <f t="shared" ca="1" si="48"/>
        <v>45</v>
      </c>
      <c r="M426">
        <f t="shared" ca="1" si="48"/>
        <v>38</v>
      </c>
      <c r="N426">
        <f t="shared" ca="1" si="48"/>
        <v>60</v>
      </c>
      <c r="O426">
        <f t="shared" ca="1" si="48"/>
        <v>52</v>
      </c>
      <c r="P426">
        <f t="shared" ca="1" si="48"/>
        <v>40</v>
      </c>
      <c r="Q426">
        <f t="shared" ca="1" si="48"/>
        <v>55</v>
      </c>
      <c r="R426">
        <f t="shared" ca="1" si="48"/>
        <v>55</v>
      </c>
      <c r="S426">
        <f t="shared" ca="1" si="48"/>
        <v>48</v>
      </c>
      <c r="T426">
        <f t="shared" ca="1" si="48"/>
        <v>49</v>
      </c>
      <c r="U426">
        <f t="shared" ca="1" si="48"/>
        <v>53</v>
      </c>
      <c r="V426">
        <f t="shared" ca="1" si="48"/>
        <v>64</v>
      </c>
      <c r="W426">
        <f t="shared" ca="1" si="45"/>
        <v>1.0169799858711746</v>
      </c>
    </row>
    <row r="427" spans="1:23" x14ac:dyDescent="0.3">
      <c r="A427" t="s">
        <v>980</v>
      </c>
      <c r="B427" t="s">
        <v>981</v>
      </c>
      <c r="C427" s="1" t="s">
        <v>37</v>
      </c>
      <c r="D427" s="1" t="s">
        <v>263</v>
      </c>
      <c r="E427" s="5">
        <f t="shared" ca="1" si="47"/>
        <v>46.882352941176471</v>
      </c>
      <c r="F427">
        <f t="shared" ca="1" si="44"/>
        <v>38</v>
      </c>
      <c r="G427">
        <f t="shared" ca="1" si="48"/>
        <v>53</v>
      </c>
      <c r="H427">
        <f t="shared" ca="1" si="48"/>
        <v>43</v>
      </c>
      <c r="I427">
        <f t="shared" ca="1" si="48"/>
        <v>40</v>
      </c>
      <c r="J427">
        <f t="shared" ca="1" si="48"/>
        <v>63</v>
      </c>
      <c r="K427">
        <f t="shared" ca="1" si="48"/>
        <v>53</v>
      </c>
      <c r="L427">
        <f t="shared" ca="1" si="48"/>
        <v>46</v>
      </c>
      <c r="M427">
        <f t="shared" ca="1" si="48"/>
        <v>65</v>
      </c>
      <c r="N427">
        <f t="shared" ca="1" si="48"/>
        <v>60</v>
      </c>
      <c r="O427">
        <f t="shared" ca="1" si="48"/>
        <v>34</v>
      </c>
      <c r="P427">
        <f t="shared" ca="1" si="48"/>
        <v>30</v>
      </c>
      <c r="Q427">
        <f t="shared" ca="1" si="48"/>
        <v>49</v>
      </c>
      <c r="R427">
        <f t="shared" ca="1" si="48"/>
        <v>43</v>
      </c>
      <c r="S427">
        <f t="shared" ca="1" si="48"/>
        <v>28</v>
      </c>
      <c r="T427">
        <f t="shared" ca="1" si="48"/>
        <v>45</v>
      </c>
      <c r="U427">
        <f t="shared" ca="1" si="48"/>
        <v>55</v>
      </c>
      <c r="V427">
        <f t="shared" ca="1" si="48"/>
        <v>52</v>
      </c>
      <c r="W427">
        <f t="shared" ca="1" si="45"/>
        <v>1.0258935399149172</v>
      </c>
    </row>
    <row r="428" spans="1:23" x14ac:dyDescent="0.3">
      <c r="A428" t="s">
        <v>982</v>
      </c>
      <c r="B428" t="s">
        <v>983</v>
      </c>
      <c r="C428" s="1" t="s">
        <v>2</v>
      </c>
      <c r="D428" s="1" t="s">
        <v>370</v>
      </c>
      <c r="E428" s="5">
        <f t="shared" ca="1" si="47"/>
        <v>53.176470588235297</v>
      </c>
      <c r="F428">
        <f t="shared" ca="1" si="44"/>
        <v>61</v>
      </c>
      <c r="G428">
        <f t="shared" ca="1" si="48"/>
        <v>75</v>
      </c>
      <c r="H428">
        <f t="shared" ca="1" si="48"/>
        <v>45</v>
      </c>
      <c r="I428">
        <f t="shared" ca="1" si="48"/>
        <v>47</v>
      </c>
      <c r="J428">
        <f t="shared" ca="1" si="48"/>
        <v>64</v>
      </c>
      <c r="K428">
        <f t="shared" ca="1" si="48"/>
        <v>54</v>
      </c>
      <c r="L428">
        <f t="shared" ca="1" si="48"/>
        <v>48</v>
      </c>
      <c r="M428">
        <f t="shared" ca="1" si="48"/>
        <v>55</v>
      </c>
      <c r="N428">
        <f t="shared" ca="1" si="48"/>
        <v>61</v>
      </c>
      <c r="O428">
        <f t="shared" ca="1" si="48"/>
        <v>45</v>
      </c>
      <c r="P428">
        <f t="shared" ca="1" si="48"/>
        <v>56</v>
      </c>
      <c r="Q428">
        <f t="shared" ca="1" si="48"/>
        <v>43</v>
      </c>
      <c r="R428">
        <f t="shared" ca="1" si="48"/>
        <v>58</v>
      </c>
      <c r="S428">
        <f t="shared" ca="1" si="48"/>
        <v>35</v>
      </c>
      <c r="T428">
        <f t="shared" ca="1" si="48"/>
        <v>33</v>
      </c>
      <c r="U428">
        <f t="shared" ca="1" si="48"/>
        <v>58</v>
      </c>
      <c r="V428">
        <f t="shared" ca="1" si="48"/>
        <v>66</v>
      </c>
      <c r="W428">
        <f t="shared" ca="1" si="45"/>
        <v>1.0409798891420772</v>
      </c>
    </row>
    <row r="429" spans="1:23" x14ac:dyDescent="0.3">
      <c r="A429" t="s">
        <v>984</v>
      </c>
      <c r="B429" t="s">
        <v>985</v>
      </c>
      <c r="C429" s="1" t="s">
        <v>29</v>
      </c>
      <c r="D429" s="1" t="s">
        <v>299</v>
      </c>
      <c r="E429" s="5">
        <f t="shared" ca="1" si="47"/>
        <v>39.529411764705884</v>
      </c>
      <c r="F429">
        <f t="shared" ca="1" si="44"/>
        <v>25</v>
      </c>
      <c r="G429">
        <f t="shared" ca="1" si="48"/>
        <v>46</v>
      </c>
      <c r="H429">
        <f t="shared" ca="1" si="48"/>
        <v>37</v>
      </c>
      <c r="I429">
        <f t="shared" ca="1" si="48"/>
        <v>40</v>
      </c>
      <c r="J429">
        <f t="shared" ca="1" si="48"/>
        <v>29</v>
      </c>
      <c r="K429">
        <f t="shared" ca="1" si="48"/>
        <v>32</v>
      </c>
      <c r="L429">
        <f t="shared" ca="1" si="48"/>
        <v>33</v>
      </c>
      <c r="M429">
        <f t="shared" ca="1" si="48"/>
        <v>35</v>
      </c>
      <c r="N429">
        <f t="shared" ca="1" si="48"/>
        <v>56</v>
      </c>
      <c r="O429">
        <f t="shared" ca="1" si="48"/>
        <v>43</v>
      </c>
      <c r="P429">
        <f t="shared" ca="1" si="48"/>
        <v>47</v>
      </c>
      <c r="Q429">
        <f t="shared" ca="1" si="48"/>
        <v>46</v>
      </c>
      <c r="R429">
        <f t="shared" ca="1" si="48"/>
        <v>43</v>
      </c>
      <c r="S429">
        <f t="shared" ca="1" si="48"/>
        <v>32</v>
      </c>
      <c r="T429">
        <f t="shared" ca="1" si="48"/>
        <v>45</v>
      </c>
      <c r="U429">
        <f t="shared" ca="1" si="48"/>
        <v>39</v>
      </c>
      <c r="V429">
        <f t="shared" ca="1" si="48"/>
        <v>44</v>
      </c>
      <c r="W429">
        <f t="shared" ca="1" si="45"/>
        <v>0.75316420889446056</v>
      </c>
    </row>
    <row r="430" spans="1:23" x14ac:dyDescent="0.3">
      <c r="A430" t="s">
        <v>986</v>
      </c>
      <c r="B430" t="s">
        <v>987</v>
      </c>
      <c r="C430" s="1" t="s">
        <v>37</v>
      </c>
      <c r="D430" s="1" t="s">
        <v>38</v>
      </c>
      <c r="E430" s="5">
        <f t="shared" ca="1" si="47"/>
        <v>59.529411764705884</v>
      </c>
      <c r="F430">
        <f t="shared" ca="1" si="44"/>
        <v>74</v>
      </c>
      <c r="G430">
        <f t="shared" ca="1" si="48"/>
        <v>59</v>
      </c>
      <c r="H430">
        <f t="shared" ca="1" si="48"/>
        <v>60</v>
      </c>
      <c r="I430">
        <f t="shared" ca="1" si="48"/>
        <v>52</v>
      </c>
      <c r="J430">
        <f t="shared" ca="1" si="48"/>
        <v>61</v>
      </c>
      <c r="K430">
        <f t="shared" ca="1" si="48"/>
        <v>79</v>
      </c>
      <c r="L430">
        <f t="shared" ca="1" si="48"/>
        <v>49</v>
      </c>
      <c r="M430">
        <f t="shared" ca="1" si="48"/>
        <v>35</v>
      </c>
      <c r="N430">
        <f t="shared" ca="1" si="48"/>
        <v>41</v>
      </c>
      <c r="O430">
        <f t="shared" ca="1" si="48"/>
        <v>48</v>
      </c>
      <c r="P430">
        <f t="shared" ca="1" si="48"/>
        <v>60</v>
      </c>
      <c r="Q430">
        <f t="shared" ca="1" si="48"/>
        <v>54</v>
      </c>
      <c r="R430">
        <f t="shared" ca="1" si="48"/>
        <v>67</v>
      </c>
      <c r="S430">
        <f t="shared" ca="1" si="48"/>
        <v>67</v>
      </c>
      <c r="T430">
        <f t="shared" ca="1" si="48"/>
        <v>56</v>
      </c>
      <c r="U430">
        <f t="shared" ca="1" si="48"/>
        <v>66</v>
      </c>
      <c r="V430">
        <f t="shared" ca="1" si="48"/>
        <v>84</v>
      </c>
      <c r="W430">
        <f t="shared" ca="1" si="45"/>
        <v>1.1230684931599946</v>
      </c>
    </row>
    <row r="431" spans="1:23" x14ac:dyDescent="0.3">
      <c r="A431" t="s">
        <v>988</v>
      </c>
      <c r="B431" t="s">
        <v>989</v>
      </c>
      <c r="C431" s="1" t="s">
        <v>6</v>
      </c>
      <c r="D431" s="1" t="s">
        <v>7</v>
      </c>
      <c r="E431" s="5">
        <f t="shared" ca="1" si="47"/>
        <v>46.294117647058826</v>
      </c>
      <c r="F431">
        <f t="shared" ca="1" si="44"/>
        <v>57</v>
      </c>
      <c r="G431">
        <f t="shared" ca="1" si="48"/>
        <v>55</v>
      </c>
      <c r="H431">
        <f t="shared" ca="1" si="48"/>
        <v>43</v>
      </c>
      <c r="I431">
        <f t="shared" ca="1" si="48"/>
        <v>42</v>
      </c>
      <c r="J431">
        <f t="shared" ca="1" si="48"/>
        <v>46</v>
      </c>
      <c r="K431">
        <f t="shared" ca="1" si="48"/>
        <v>39</v>
      </c>
      <c r="L431">
        <f t="shared" ca="1" si="48"/>
        <v>54</v>
      </c>
      <c r="M431">
        <f t="shared" ca="1" si="48"/>
        <v>39</v>
      </c>
      <c r="N431">
        <f t="shared" ca="1" si="48"/>
        <v>44</v>
      </c>
      <c r="O431">
        <f t="shared" ca="1" si="48"/>
        <v>49</v>
      </c>
      <c r="P431">
        <f t="shared" ca="1" si="48"/>
        <v>53</v>
      </c>
      <c r="Q431">
        <f t="shared" ca="1" si="48"/>
        <v>50</v>
      </c>
      <c r="R431">
        <f t="shared" ca="1" si="48"/>
        <v>44</v>
      </c>
      <c r="S431">
        <f t="shared" ca="1" si="48"/>
        <v>43</v>
      </c>
      <c r="T431">
        <f t="shared" ca="1" si="48"/>
        <v>55</v>
      </c>
      <c r="U431">
        <f t="shared" ca="1" si="48"/>
        <v>41</v>
      </c>
      <c r="V431">
        <f t="shared" ca="1" si="48"/>
        <v>33</v>
      </c>
      <c r="W431">
        <f t="shared" ca="1" si="45"/>
        <v>0.97742273372159705</v>
      </c>
    </row>
    <row r="432" spans="1:23" x14ac:dyDescent="0.3">
      <c r="A432" t="s">
        <v>990</v>
      </c>
      <c r="B432" t="s">
        <v>991</v>
      </c>
      <c r="C432" s="1" t="s">
        <v>37</v>
      </c>
      <c r="D432" s="1" t="s">
        <v>201</v>
      </c>
      <c r="E432" s="5">
        <f t="shared" ca="1" si="47"/>
        <v>45.352941176470587</v>
      </c>
      <c r="F432">
        <f t="shared" ca="1" si="44"/>
        <v>55</v>
      </c>
      <c r="G432">
        <f t="shared" ca="1" si="48"/>
        <v>33</v>
      </c>
      <c r="H432">
        <f t="shared" ca="1" si="48"/>
        <v>55</v>
      </c>
      <c r="I432">
        <f t="shared" ca="1" si="48"/>
        <v>44</v>
      </c>
      <c r="J432">
        <f t="shared" ca="1" si="48"/>
        <v>26</v>
      </c>
      <c r="K432">
        <f t="shared" ca="1" si="48"/>
        <v>47</v>
      </c>
      <c r="L432">
        <f t="shared" ca="1" si="48"/>
        <v>57</v>
      </c>
      <c r="M432">
        <f t="shared" ca="1" si="48"/>
        <v>46</v>
      </c>
      <c r="N432">
        <f t="shared" ca="1" si="48"/>
        <v>54</v>
      </c>
      <c r="O432">
        <f t="shared" ca="1" si="48"/>
        <v>37</v>
      </c>
      <c r="P432">
        <f t="shared" ca="1" si="48"/>
        <v>46</v>
      </c>
      <c r="Q432">
        <f t="shared" ca="1" si="48"/>
        <v>45</v>
      </c>
      <c r="R432">
        <f t="shared" ca="1" si="48"/>
        <v>40</v>
      </c>
      <c r="S432">
        <f t="shared" ca="1" si="48"/>
        <v>46</v>
      </c>
      <c r="T432">
        <f t="shared" ca="1" si="48"/>
        <v>41</v>
      </c>
      <c r="U432">
        <f t="shared" ca="1" si="48"/>
        <v>44</v>
      </c>
      <c r="V432">
        <f t="shared" ca="1" si="48"/>
        <v>55</v>
      </c>
      <c r="W432">
        <f t="shared" ca="1" si="45"/>
        <v>0.94163240204071719</v>
      </c>
    </row>
    <row r="433" spans="1:23" x14ac:dyDescent="0.3">
      <c r="A433" t="s">
        <v>992</v>
      </c>
      <c r="B433" t="s">
        <v>993</v>
      </c>
      <c r="C433" s="1" t="s">
        <v>37</v>
      </c>
      <c r="D433" s="1" t="s">
        <v>201</v>
      </c>
      <c r="E433" s="5">
        <f t="shared" ca="1" si="47"/>
        <v>51.294117647058826</v>
      </c>
      <c r="F433">
        <f t="shared" ca="1" si="44"/>
        <v>37</v>
      </c>
      <c r="G433">
        <f t="shared" ca="1" si="48"/>
        <v>37</v>
      </c>
      <c r="H433">
        <f t="shared" ca="1" si="48"/>
        <v>45</v>
      </c>
      <c r="I433">
        <f t="shared" ca="1" si="48"/>
        <v>53</v>
      </c>
      <c r="J433">
        <f t="shared" ca="1" si="48"/>
        <v>59</v>
      </c>
      <c r="K433">
        <f t="shared" ca="1" si="48"/>
        <v>56</v>
      </c>
      <c r="L433">
        <f t="shared" ca="1" si="48"/>
        <v>49</v>
      </c>
      <c r="M433">
        <f t="shared" ca="1" si="48"/>
        <v>51</v>
      </c>
      <c r="N433">
        <f t="shared" ca="1" si="48"/>
        <v>53</v>
      </c>
      <c r="O433">
        <f t="shared" ca="1" si="48"/>
        <v>48</v>
      </c>
      <c r="P433">
        <f t="shared" ca="1" si="48"/>
        <v>57</v>
      </c>
      <c r="Q433">
        <f t="shared" ca="1" si="48"/>
        <v>41</v>
      </c>
      <c r="R433">
        <f t="shared" ca="1" si="48"/>
        <v>73</v>
      </c>
      <c r="S433">
        <f t="shared" ca="1" si="48"/>
        <v>49</v>
      </c>
      <c r="T433">
        <f t="shared" ca="1" si="48"/>
        <v>60</v>
      </c>
      <c r="U433">
        <f t="shared" ca="1" si="48"/>
        <v>43</v>
      </c>
      <c r="V433">
        <f t="shared" ca="1" si="48"/>
        <v>61</v>
      </c>
      <c r="W433">
        <f t="shared" ca="1" si="45"/>
        <v>1.0014836083078482</v>
      </c>
    </row>
    <row r="434" spans="1:23" x14ac:dyDescent="0.3">
      <c r="A434" t="s">
        <v>994</v>
      </c>
      <c r="B434" t="s">
        <v>995</v>
      </c>
      <c r="C434" s="1" t="s">
        <v>15</v>
      </c>
      <c r="D434" s="1" t="s">
        <v>23</v>
      </c>
      <c r="E434" s="5">
        <f t="shared" ca="1" si="47"/>
        <v>42.411764705882355</v>
      </c>
      <c r="F434">
        <f t="shared" ca="1" si="44"/>
        <v>49</v>
      </c>
      <c r="G434">
        <f t="shared" ca="1" si="48"/>
        <v>48</v>
      </c>
      <c r="H434">
        <f t="shared" ca="1" si="48"/>
        <v>37</v>
      </c>
      <c r="I434">
        <f t="shared" ca="1" si="48"/>
        <v>42</v>
      </c>
      <c r="J434">
        <f t="shared" ca="1" si="48"/>
        <v>46</v>
      </c>
      <c r="K434">
        <f t="shared" ref="G434:V450" ca="1" si="49">ROUND(MAX(MIN($W434*_xlfn.NORM.INV(RAND(),50,$E$1),100),0),0)</f>
        <v>32</v>
      </c>
      <c r="L434">
        <f t="shared" ca="1" si="49"/>
        <v>39</v>
      </c>
      <c r="M434">
        <f t="shared" ca="1" si="49"/>
        <v>28</v>
      </c>
      <c r="N434">
        <f t="shared" ca="1" si="49"/>
        <v>35</v>
      </c>
      <c r="O434">
        <f t="shared" ca="1" si="49"/>
        <v>45</v>
      </c>
      <c r="P434">
        <f t="shared" ca="1" si="49"/>
        <v>43</v>
      </c>
      <c r="Q434">
        <f t="shared" ca="1" si="49"/>
        <v>48</v>
      </c>
      <c r="R434">
        <f t="shared" ca="1" si="49"/>
        <v>42</v>
      </c>
      <c r="S434">
        <f t="shared" ca="1" si="49"/>
        <v>45</v>
      </c>
      <c r="T434">
        <f t="shared" ca="1" si="49"/>
        <v>51</v>
      </c>
      <c r="U434">
        <f t="shared" ca="1" si="49"/>
        <v>48</v>
      </c>
      <c r="V434">
        <f t="shared" ca="1" si="49"/>
        <v>43</v>
      </c>
      <c r="W434">
        <f t="shared" ca="1" si="45"/>
        <v>0.82554140342874993</v>
      </c>
    </row>
    <row r="435" spans="1:23" x14ac:dyDescent="0.3">
      <c r="A435" t="s">
        <v>996</v>
      </c>
      <c r="B435" t="s">
        <v>997</v>
      </c>
      <c r="C435" s="1" t="s">
        <v>37</v>
      </c>
      <c r="D435" s="1" t="s">
        <v>105</v>
      </c>
      <c r="E435" s="5">
        <f t="shared" ca="1" si="47"/>
        <v>51.352941176470587</v>
      </c>
      <c r="F435">
        <f t="shared" ca="1" si="44"/>
        <v>50</v>
      </c>
      <c r="G435">
        <f t="shared" ca="1" si="49"/>
        <v>49</v>
      </c>
      <c r="H435">
        <f t="shared" ca="1" si="49"/>
        <v>59</v>
      </c>
      <c r="I435">
        <f t="shared" ca="1" si="49"/>
        <v>59</v>
      </c>
      <c r="J435">
        <f t="shared" ca="1" si="49"/>
        <v>40</v>
      </c>
      <c r="K435">
        <f t="shared" ca="1" si="49"/>
        <v>53</v>
      </c>
      <c r="L435">
        <f t="shared" ca="1" si="49"/>
        <v>66</v>
      </c>
      <c r="M435">
        <f t="shared" ca="1" si="49"/>
        <v>54</v>
      </c>
      <c r="N435">
        <f t="shared" ca="1" si="49"/>
        <v>58</v>
      </c>
      <c r="O435">
        <f t="shared" ca="1" si="49"/>
        <v>47</v>
      </c>
      <c r="P435">
        <f t="shared" ca="1" si="49"/>
        <v>64</v>
      </c>
      <c r="Q435">
        <f t="shared" ca="1" si="49"/>
        <v>44</v>
      </c>
      <c r="R435">
        <f t="shared" ca="1" si="49"/>
        <v>34</v>
      </c>
      <c r="S435">
        <f t="shared" ca="1" si="49"/>
        <v>51</v>
      </c>
      <c r="T435">
        <f t="shared" ca="1" si="49"/>
        <v>38</v>
      </c>
      <c r="U435">
        <f t="shared" ca="1" si="49"/>
        <v>58</v>
      </c>
      <c r="V435">
        <f t="shared" ca="1" si="49"/>
        <v>49</v>
      </c>
      <c r="W435">
        <f t="shared" ca="1" si="45"/>
        <v>0.96605679116151288</v>
      </c>
    </row>
    <row r="436" spans="1:23" x14ac:dyDescent="0.3">
      <c r="A436" t="s">
        <v>998</v>
      </c>
      <c r="B436" t="s">
        <v>999</v>
      </c>
      <c r="C436" s="1" t="s">
        <v>15</v>
      </c>
      <c r="D436" s="1" t="s">
        <v>23</v>
      </c>
      <c r="E436" s="5">
        <f t="shared" ca="1" si="47"/>
        <v>60.647058823529413</v>
      </c>
      <c r="F436">
        <f t="shared" ca="1" si="44"/>
        <v>53</v>
      </c>
      <c r="G436">
        <f t="shared" ca="1" si="49"/>
        <v>54</v>
      </c>
      <c r="H436">
        <f t="shared" ca="1" si="49"/>
        <v>62</v>
      </c>
      <c r="I436">
        <f t="shared" ca="1" si="49"/>
        <v>58</v>
      </c>
      <c r="J436">
        <f t="shared" ca="1" si="49"/>
        <v>65</v>
      </c>
      <c r="K436">
        <f t="shared" ca="1" si="49"/>
        <v>74</v>
      </c>
      <c r="L436">
        <f t="shared" ca="1" si="49"/>
        <v>53</v>
      </c>
      <c r="M436">
        <f t="shared" ca="1" si="49"/>
        <v>70</v>
      </c>
      <c r="N436">
        <f t="shared" ca="1" si="49"/>
        <v>64</v>
      </c>
      <c r="O436">
        <f t="shared" ca="1" si="49"/>
        <v>57</v>
      </c>
      <c r="P436">
        <f t="shared" ca="1" si="49"/>
        <v>45</v>
      </c>
      <c r="Q436">
        <f t="shared" ca="1" si="49"/>
        <v>65</v>
      </c>
      <c r="R436">
        <f t="shared" ca="1" si="49"/>
        <v>64</v>
      </c>
      <c r="S436">
        <f t="shared" ca="1" si="49"/>
        <v>64</v>
      </c>
      <c r="T436">
        <f t="shared" ca="1" si="49"/>
        <v>72</v>
      </c>
      <c r="U436">
        <f t="shared" ca="1" si="49"/>
        <v>55</v>
      </c>
      <c r="V436">
        <f t="shared" ca="1" si="49"/>
        <v>56</v>
      </c>
      <c r="W436">
        <f t="shared" ca="1" si="45"/>
        <v>1.1758401219600065</v>
      </c>
    </row>
    <row r="437" spans="1:23" x14ac:dyDescent="0.3">
      <c r="A437" t="s">
        <v>1000</v>
      </c>
      <c r="B437" t="s">
        <v>1001</v>
      </c>
      <c r="C437" s="1" t="s">
        <v>88</v>
      </c>
      <c r="D437" s="1" t="s">
        <v>1002</v>
      </c>
      <c r="E437" s="5">
        <f t="shared" ca="1" si="47"/>
        <v>41.352941176470587</v>
      </c>
      <c r="F437">
        <f t="shared" ca="1" si="44"/>
        <v>49</v>
      </c>
      <c r="G437">
        <f t="shared" ca="1" si="49"/>
        <v>52</v>
      </c>
      <c r="H437">
        <f t="shared" ca="1" si="49"/>
        <v>44</v>
      </c>
      <c r="I437">
        <f t="shared" ca="1" si="49"/>
        <v>54</v>
      </c>
      <c r="J437">
        <f t="shared" ca="1" si="49"/>
        <v>40</v>
      </c>
      <c r="K437">
        <f t="shared" ca="1" si="49"/>
        <v>37</v>
      </c>
      <c r="L437">
        <f t="shared" ca="1" si="49"/>
        <v>44</v>
      </c>
      <c r="M437">
        <f t="shared" ca="1" si="49"/>
        <v>31</v>
      </c>
      <c r="N437">
        <f t="shared" ca="1" si="49"/>
        <v>34</v>
      </c>
      <c r="O437">
        <f t="shared" ca="1" si="49"/>
        <v>39</v>
      </c>
      <c r="P437">
        <f t="shared" ca="1" si="49"/>
        <v>49</v>
      </c>
      <c r="Q437">
        <f t="shared" ca="1" si="49"/>
        <v>27</v>
      </c>
      <c r="R437">
        <f t="shared" ca="1" si="49"/>
        <v>26</v>
      </c>
      <c r="S437">
        <f t="shared" ca="1" si="49"/>
        <v>54</v>
      </c>
      <c r="T437">
        <f t="shared" ca="1" si="49"/>
        <v>47</v>
      </c>
      <c r="U437">
        <f t="shared" ca="1" si="49"/>
        <v>35</v>
      </c>
      <c r="V437">
        <f t="shared" ca="1" si="49"/>
        <v>41</v>
      </c>
      <c r="W437">
        <f t="shared" ca="1" si="45"/>
        <v>0.86278475347832595</v>
      </c>
    </row>
    <row r="438" spans="1:23" x14ac:dyDescent="0.3">
      <c r="A438" t="s">
        <v>1003</v>
      </c>
      <c r="B438" t="s">
        <v>1004</v>
      </c>
      <c r="C438" s="1" t="s">
        <v>19</v>
      </c>
      <c r="D438" s="1" t="s">
        <v>1005</v>
      </c>
      <c r="E438" s="5">
        <f t="shared" ca="1" si="47"/>
        <v>38.882352941176471</v>
      </c>
      <c r="F438">
        <f t="shared" ca="1" si="44"/>
        <v>49</v>
      </c>
      <c r="G438">
        <f t="shared" ca="1" si="49"/>
        <v>42</v>
      </c>
      <c r="H438">
        <f t="shared" ca="1" si="49"/>
        <v>42</v>
      </c>
      <c r="I438">
        <f t="shared" ca="1" si="49"/>
        <v>24</v>
      </c>
      <c r="J438">
        <f t="shared" ca="1" si="49"/>
        <v>30</v>
      </c>
      <c r="K438">
        <f t="shared" ca="1" si="49"/>
        <v>33</v>
      </c>
      <c r="L438">
        <f t="shared" ca="1" si="49"/>
        <v>43</v>
      </c>
      <c r="M438">
        <f t="shared" ca="1" si="49"/>
        <v>40</v>
      </c>
      <c r="N438">
        <f t="shared" ca="1" si="49"/>
        <v>43</v>
      </c>
      <c r="O438">
        <f t="shared" ca="1" si="49"/>
        <v>44</v>
      </c>
      <c r="P438">
        <f t="shared" ca="1" si="49"/>
        <v>45</v>
      </c>
      <c r="Q438">
        <f t="shared" ca="1" si="49"/>
        <v>45</v>
      </c>
      <c r="R438">
        <f t="shared" ca="1" si="49"/>
        <v>38</v>
      </c>
      <c r="S438">
        <f t="shared" ca="1" si="49"/>
        <v>44</v>
      </c>
      <c r="T438">
        <f t="shared" ca="1" si="49"/>
        <v>32</v>
      </c>
      <c r="U438">
        <f t="shared" ca="1" si="49"/>
        <v>36</v>
      </c>
      <c r="V438">
        <f t="shared" ca="1" si="49"/>
        <v>31</v>
      </c>
      <c r="W438">
        <f t="shared" ca="1" si="45"/>
        <v>0.73081369947462227</v>
      </c>
    </row>
    <row r="439" spans="1:23" x14ac:dyDescent="0.3">
      <c r="A439" t="s">
        <v>1006</v>
      </c>
      <c r="B439" t="s">
        <v>1007</v>
      </c>
      <c r="C439" s="1" t="s">
        <v>37</v>
      </c>
      <c r="D439" s="1" t="s">
        <v>38</v>
      </c>
      <c r="E439" s="5">
        <f t="shared" ca="1" si="47"/>
        <v>61.529411764705884</v>
      </c>
      <c r="F439">
        <f t="shared" ca="1" si="44"/>
        <v>47</v>
      </c>
      <c r="G439">
        <f t="shared" ca="1" si="49"/>
        <v>63</v>
      </c>
      <c r="H439">
        <f t="shared" ca="1" si="49"/>
        <v>80</v>
      </c>
      <c r="I439">
        <f t="shared" ca="1" si="49"/>
        <v>48</v>
      </c>
      <c r="J439">
        <f t="shared" ca="1" si="49"/>
        <v>64</v>
      </c>
      <c r="K439">
        <f t="shared" ca="1" si="49"/>
        <v>71</v>
      </c>
      <c r="L439">
        <f t="shared" ca="1" si="49"/>
        <v>69</v>
      </c>
      <c r="M439">
        <f t="shared" ca="1" si="49"/>
        <v>60</v>
      </c>
      <c r="N439">
        <f t="shared" ca="1" si="49"/>
        <v>60</v>
      </c>
      <c r="O439">
        <f t="shared" ca="1" si="49"/>
        <v>65</v>
      </c>
      <c r="P439">
        <f t="shared" ca="1" si="49"/>
        <v>78</v>
      </c>
      <c r="Q439">
        <f t="shared" ca="1" si="49"/>
        <v>57</v>
      </c>
      <c r="R439">
        <f t="shared" ca="1" si="49"/>
        <v>33</v>
      </c>
      <c r="S439">
        <f t="shared" ca="1" si="49"/>
        <v>57</v>
      </c>
      <c r="T439">
        <f t="shared" ca="1" si="49"/>
        <v>54</v>
      </c>
      <c r="U439">
        <f t="shared" ca="1" si="49"/>
        <v>79</v>
      </c>
      <c r="V439">
        <f t="shared" ca="1" si="49"/>
        <v>61</v>
      </c>
      <c r="W439">
        <f t="shared" ca="1" si="45"/>
        <v>1.1935113797598746</v>
      </c>
    </row>
    <row r="440" spans="1:23" x14ac:dyDescent="0.3">
      <c r="A440" t="s">
        <v>1008</v>
      </c>
      <c r="B440" t="s">
        <v>1009</v>
      </c>
      <c r="C440" s="1" t="s">
        <v>19</v>
      </c>
      <c r="D440" s="1" t="s">
        <v>20</v>
      </c>
      <c r="E440" s="5">
        <f t="shared" ca="1" si="47"/>
        <v>40.058823529411768</v>
      </c>
      <c r="F440">
        <f t="shared" ca="1" si="44"/>
        <v>45</v>
      </c>
      <c r="G440">
        <f t="shared" ca="1" si="49"/>
        <v>48</v>
      </c>
      <c r="H440">
        <f t="shared" ca="1" si="49"/>
        <v>39</v>
      </c>
      <c r="I440">
        <f t="shared" ca="1" si="49"/>
        <v>28</v>
      </c>
      <c r="J440">
        <f t="shared" ca="1" si="49"/>
        <v>56</v>
      </c>
      <c r="K440">
        <f t="shared" ca="1" si="49"/>
        <v>36</v>
      </c>
      <c r="L440">
        <f t="shared" ca="1" si="49"/>
        <v>42</v>
      </c>
      <c r="M440">
        <f t="shared" ca="1" si="49"/>
        <v>32</v>
      </c>
      <c r="N440">
        <f t="shared" ca="1" si="49"/>
        <v>33</v>
      </c>
      <c r="O440">
        <f t="shared" ca="1" si="49"/>
        <v>46</v>
      </c>
      <c r="P440">
        <f t="shared" ca="1" si="49"/>
        <v>49</v>
      </c>
      <c r="Q440">
        <f t="shared" ca="1" si="49"/>
        <v>45</v>
      </c>
      <c r="R440">
        <f t="shared" ca="1" si="49"/>
        <v>26</v>
      </c>
      <c r="S440">
        <f t="shared" ca="1" si="49"/>
        <v>38</v>
      </c>
      <c r="T440">
        <f t="shared" ca="1" si="49"/>
        <v>49</v>
      </c>
      <c r="U440">
        <f t="shared" ca="1" si="49"/>
        <v>35</v>
      </c>
      <c r="V440">
        <f t="shared" ca="1" si="49"/>
        <v>34</v>
      </c>
      <c r="W440">
        <f t="shared" ca="1" si="45"/>
        <v>0.80198629417844569</v>
      </c>
    </row>
    <row r="441" spans="1:23" x14ac:dyDescent="0.3">
      <c r="A441" t="s">
        <v>1010</v>
      </c>
      <c r="B441" t="s">
        <v>1011</v>
      </c>
      <c r="C441" s="1" t="s">
        <v>29</v>
      </c>
      <c r="D441" s="1" t="s">
        <v>250</v>
      </c>
      <c r="E441" s="5">
        <f t="shared" ca="1" si="47"/>
        <v>47.235294117647058</v>
      </c>
      <c r="F441">
        <f t="shared" ca="1" si="44"/>
        <v>38</v>
      </c>
      <c r="G441">
        <f t="shared" ca="1" si="49"/>
        <v>70</v>
      </c>
      <c r="H441">
        <f t="shared" ca="1" si="49"/>
        <v>54</v>
      </c>
      <c r="I441">
        <f t="shared" ca="1" si="49"/>
        <v>40</v>
      </c>
      <c r="J441">
        <f t="shared" ca="1" si="49"/>
        <v>46</v>
      </c>
      <c r="K441">
        <f t="shared" ca="1" si="49"/>
        <v>46</v>
      </c>
      <c r="L441">
        <f t="shared" ca="1" si="49"/>
        <v>34</v>
      </c>
      <c r="M441">
        <f t="shared" ca="1" si="49"/>
        <v>51</v>
      </c>
      <c r="N441">
        <f t="shared" ca="1" si="49"/>
        <v>61</v>
      </c>
      <c r="O441">
        <f t="shared" ca="1" si="49"/>
        <v>28</v>
      </c>
      <c r="P441">
        <f t="shared" ca="1" si="49"/>
        <v>41</v>
      </c>
      <c r="Q441">
        <f t="shared" ca="1" si="49"/>
        <v>46</v>
      </c>
      <c r="R441">
        <f t="shared" ca="1" si="49"/>
        <v>43</v>
      </c>
      <c r="S441">
        <f t="shared" ca="1" si="49"/>
        <v>51</v>
      </c>
      <c r="T441">
        <f t="shared" ca="1" si="49"/>
        <v>44</v>
      </c>
      <c r="U441">
        <f t="shared" ca="1" si="49"/>
        <v>48</v>
      </c>
      <c r="V441">
        <f t="shared" ca="1" si="49"/>
        <v>62</v>
      </c>
      <c r="W441">
        <f t="shared" ca="1" si="45"/>
        <v>0.9373610416669127</v>
      </c>
    </row>
    <row r="442" spans="1:23" x14ac:dyDescent="0.3">
      <c r="A442" t="s">
        <v>1012</v>
      </c>
      <c r="B442" t="s">
        <v>1013</v>
      </c>
      <c r="C442" s="1" t="s">
        <v>29</v>
      </c>
      <c r="D442" s="1" t="s">
        <v>407</v>
      </c>
      <c r="E442" s="5">
        <f t="shared" ca="1" si="47"/>
        <v>51.117647058823529</v>
      </c>
      <c r="F442">
        <f t="shared" ca="1" si="44"/>
        <v>58</v>
      </c>
      <c r="G442">
        <f t="shared" ca="1" si="49"/>
        <v>49</v>
      </c>
      <c r="H442">
        <f t="shared" ca="1" si="49"/>
        <v>40</v>
      </c>
      <c r="I442">
        <f t="shared" ca="1" si="49"/>
        <v>60</v>
      </c>
      <c r="J442">
        <f t="shared" ca="1" si="49"/>
        <v>50</v>
      </c>
      <c r="K442">
        <f t="shared" ca="1" si="49"/>
        <v>53</v>
      </c>
      <c r="L442">
        <f t="shared" ca="1" si="49"/>
        <v>39</v>
      </c>
      <c r="M442">
        <f t="shared" ca="1" si="49"/>
        <v>47</v>
      </c>
      <c r="N442">
        <f t="shared" ca="1" si="49"/>
        <v>56</v>
      </c>
      <c r="O442">
        <f t="shared" ca="1" si="49"/>
        <v>58</v>
      </c>
      <c r="P442">
        <f t="shared" ca="1" si="49"/>
        <v>52</v>
      </c>
      <c r="Q442">
        <f t="shared" ca="1" si="49"/>
        <v>56</v>
      </c>
      <c r="R442">
        <f t="shared" ca="1" si="49"/>
        <v>50</v>
      </c>
      <c r="S442">
        <f t="shared" ca="1" si="49"/>
        <v>50</v>
      </c>
      <c r="T442">
        <f t="shared" ca="1" si="49"/>
        <v>47</v>
      </c>
      <c r="U442">
        <f t="shared" ca="1" si="49"/>
        <v>53</v>
      </c>
      <c r="V442">
        <f t="shared" ca="1" si="49"/>
        <v>51</v>
      </c>
      <c r="W442">
        <f t="shared" ca="1" si="45"/>
        <v>0.99972115207886736</v>
      </c>
    </row>
    <row r="443" spans="1:23" x14ac:dyDescent="0.3">
      <c r="A443" t="s">
        <v>1014</v>
      </c>
      <c r="B443" t="s">
        <v>1015</v>
      </c>
      <c r="C443" s="1" t="s">
        <v>15</v>
      </c>
      <c r="D443" s="1" t="s">
        <v>646</v>
      </c>
      <c r="E443" s="5">
        <f t="shared" ca="1" si="47"/>
        <v>39.176470588235297</v>
      </c>
      <c r="F443">
        <f t="shared" ca="1" si="44"/>
        <v>35</v>
      </c>
      <c r="G443">
        <f t="shared" ca="1" si="49"/>
        <v>40</v>
      </c>
      <c r="H443">
        <f t="shared" ca="1" si="49"/>
        <v>43</v>
      </c>
      <c r="I443">
        <f t="shared" ca="1" si="49"/>
        <v>45</v>
      </c>
      <c r="J443">
        <f t="shared" ca="1" si="49"/>
        <v>33</v>
      </c>
      <c r="K443">
        <f t="shared" ca="1" si="49"/>
        <v>37</v>
      </c>
      <c r="L443">
        <f t="shared" ca="1" si="49"/>
        <v>38</v>
      </c>
      <c r="M443">
        <f t="shared" ca="1" si="49"/>
        <v>39</v>
      </c>
      <c r="N443">
        <f t="shared" ca="1" si="49"/>
        <v>51</v>
      </c>
      <c r="O443">
        <f t="shared" ca="1" si="49"/>
        <v>50</v>
      </c>
      <c r="P443">
        <f t="shared" ca="1" si="49"/>
        <v>39</v>
      </c>
      <c r="Q443">
        <f t="shared" ca="1" si="49"/>
        <v>35</v>
      </c>
      <c r="R443">
        <f t="shared" ca="1" si="49"/>
        <v>38</v>
      </c>
      <c r="S443">
        <f t="shared" ca="1" si="49"/>
        <v>42</v>
      </c>
      <c r="T443">
        <f t="shared" ca="1" si="49"/>
        <v>28</v>
      </c>
      <c r="U443">
        <f t="shared" ca="1" si="49"/>
        <v>28</v>
      </c>
      <c r="V443">
        <f t="shared" ca="1" si="49"/>
        <v>45</v>
      </c>
      <c r="W443">
        <f t="shared" ca="1" si="45"/>
        <v>0.75749679901293299</v>
      </c>
    </row>
    <row r="444" spans="1:23" x14ac:dyDescent="0.3">
      <c r="A444" t="s">
        <v>1016</v>
      </c>
      <c r="B444" t="s">
        <v>1017</v>
      </c>
      <c r="C444" s="1" t="s">
        <v>141</v>
      </c>
      <c r="D444" s="1" t="s">
        <v>188</v>
      </c>
      <c r="E444" s="5">
        <f t="shared" ca="1" si="47"/>
        <v>52.529411764705884</v>
      </c>
      <c r="F444">
        <f t="shared" ca="1" si="44"/>
        <v>54</v>
      </c>
      <c r="G444">
        <f t="shared" ca="1" si="49"/>
        <v>57</v>
      </c>
      <c r="H444">
        <f t="shared" ca="1" si="49"/>
        <v>64</v>
      </c>
      <c r="I444">
        <f t="shared" ca="1" si="49"/>
        <v>60</v>
      </c>
      <c r="J444">
        <f t="shared" ca="1" si="49"/>
        <v>64</v>
      </c>
      <c r="K444">
        <f t="shared" ca="1" si="49"/>
        <v>66</v>
      </c>
      <c r="L444">
        <f t="shared" ca="1" si="49"/>
        <v>43</v>
      </c>
      <c r="M444">
        <f t="shared" ca="1" si="49"/>
        <v>40</v>
      </c>
      <c r="N444">
        <f t="shared" ca="1" si="49"/>
        <v>48</v>
      </c>
      <c r="O444">
        <f t="shared" ca="1" si="49"/>
        <v>63</v>
      </c>
      <c r="P444">
        <f t="shared" ca="1" si="49"/>
        <v>36</v>
      </c>
      <c r="Q444">
        <f t="shared" ca="1" si="49"/>
        <v>39</v>
      </c>
      <c r="R444">
        <f t="shared" ca="1" si="49"/>
        <v>36</v>
      </c>
      <c r="S444">
        <f t="shared" ca="1" si="49"/>
        <v>42</v>
      </c>
      <c r="T444">
        <f t="shared" ca="1" si="49"/>
        <v>57</v>
      </c>
      <c r="U444">
        <f t="shared" ca="1" si="49"/>
        <v>57</v>
      </c>
      <c r="V444">
        <f t="shared" ca="1" si="49"/>
        <v>67</v>
      </c>
      <c r="W444">
        <f t="shared" ca="1" si="45"/>
        <v>1.0953869727971175</v>
      </c>
    </row>
    <row r="445" spans="1:23" x14ac:dyDescent="0.3">
      <c r="A445" t="s">
        <v>1018</v>
      </c>
      <c r="B445" t="s">
        <v>1019</v>
      </c>
      <c r="C445" s="1" t="s">
        <v>6</v>
      </c>
      <c r="D445" s="1" t="s">
        <v>7</v>
      </c>
      <c r="E445" s="5">
        <f t="shared" ca="1" si="47"/>
        <v>66.17647058823529</v>
      </c>
      <c r="F445">
        <f t="shared" ca="1" si="44"/>
        <v>96</v>
      </c>
      <c r="G445">
        <f t="shared" ca="1" si="49"/>
        <v>65</v>
      </c>
      <c r="H445">
        <f t="shared" ca="1" si="49"/>
        <v>94</v>
      </c>
      <c r="I445">
        <f t="shared" ca="1" si="49"/>
        <v>80</v>
      </c>
      <c r="J445">
        <f t="shared" ca="1" si="49"/>
        <v>52</v>
      </c>
      <c r="K445">
        <f t="shared" ca="1" si="49"/>
        <v>48</v>
      </c>
      <c r="L445">
        <f t="shared" ca="1" si="49"/>
        <v>70</v>
      </c>
      <c r="M445">
        <f t="shared" ca="1" si="49"/>
        <v>66</v>
      </c>
      <c r="N445">
        <f t="shared" ca="1" si="49"/>
        <v>59</v>
      </c>
      <c r="O445">
        <f t="shared" ca="1" si="49"/>
        <v>56</v>
      </c>
      <c r="P445">
        <f t="shared" ca="1" si="49"/>
        <v>61</v>
      </c>
      <c r="Q445">
        <f t="shared" ca="1" si="49"/>
        <v>51</v>
      </c>
      <c r="R445">
        <f t="shared" ca="1" si="49"/>
        <v>59</v>
      </c>
      <c r="S445">
        <f t="shared" ca="1" si="49"/>
        <v>66</v>
      </c>
      <c r="T445">
        <f t="shared" ca="1" si="49"/>
        <v>63</v>
      </c>
      <c r="U445">
        <f t="shared" ca="1" si="49"/>
        <v>67</v>
      </c>
      <c r="V445">
        <f t="shared" ca="1" si="49"/>
        <v>72</v>
      </c>
      <c r="W445">
        <f t="shared" ca="1" si="45"/>
        <v>1.249981035255225</v>
      </c>
    </row>
    <row r="446" spans="1:23" x14ac:dyDescent="0.3">
      <c r="A446" t="s">
        <v>1020</v>
      </c>
      <c r="B446" t="s">
        <v>1021</v>
      </c>
      <c r="C446" s="1" t="s">
        <v>15</v>
      </c>
      <c r="D446" s="1" t="s">
        <v>26</v>
      </c>
      <c r="E446" s="5">
        <f t="shared" ca="1" si="47"/>
        <v>48.705882352941174</v>
      </c>
      <c r="F446">
        <f t="shared" ca="1" si="44"/>
        <v>53</v>
      </c>
      <c r="G446">
        <f t="shared" ca="1" si="49"/>
        <v>47</v>
      </c>
      <c r="H446">
        <f t="shared" ca="1" si="49"/>
        <v>41</v>
      </c>
      <c r="I446">
        <f t="shared" ca="1" si="49"/>
        <v>55</v>
      </c>
      <c r="J446">
        <f t="shared" ca="1" si="49"/>
        <v>63</v>
      </c>
      <c r="K446">
        <f t="shared" ca="1" si="49"/>
        <v>66</v>
      </c>
      <c r="L446">
        <f t="shared" ca="1" si="49"/>
        <v>52</v>
      </c>
      <c r="M446">
        <f t="shared" ca="1" si="49"/>
        <v>42</v>
      </c>
      <c r="N446">
        <f t="shared" ca="1" si="49"/>
        <v>51</v>
      </c>
      <c r="O446">
        <f t="shared" ca="1" si="49"/>
        <v>57</v>
      </c>
      <c r="P446">
        <f t="shared" ca="1" si="49"/>
        <v>53</v>
      </c>
      <c r="Q446">
        <f t="shared" ca="1" si="49"/>
        <v>43</v>
      </c>
      <c r="R446">
        <f t="shared" ca="1" si="49"/>
        <v>42</v>
      </c>
      <c r="S446">
        <f t="shared" ca="1" si="49"/>
        <v>32</v>
      </c>
      <c r="T446">
        <f t="shared" ca="1" si="49"/>
        <v>48</v>
      </c>
      <c r="U446">
        <f t="shared" ca="1" si="49"/>
        <v>43</v>
      </c>
      <c r="V446">
        <f t="shared" ca="1" si="49"/>
        <v>40</v>
      </c>
      <c r="W446">
        <f t="shared" ca="1" si="45"/>
        <v>0.9803855588680217</v>
      </c>
    </row>
    <row r="447" spans="1:23" x14ac:dyDescent="0.3">
      <c r="A447" t="s">
        <v>1022</v>
      </c>
      <c r="B447" t="s">
        <v>1023</v>
      </c>
      <c r="C447" s="1" t="s">
        <v>2</v>
      </c>
      <c r="D447" s="1" t="s">
        <v>160</v>
      </c>
      <c r="E447" s="5">
        <f t="shared" ca="1" si="47"/>
        <v>48.882352941176471</v>
      </c>
      <c r="F447">
        <f t="shared" ca="1" si="44"/>
        <v>53</v>
      </c>
      <c r="G447">
        <f t="shared" ca="1" si="49"/>
        <v>54</v>
      </c>
      <c r="H447">
        <f t="shared" ca="1" si="49"/>
        <v>39</v>
      </c>
      <c r="I447">
        <f t="shared" ca="1" si="49"/>
        <v>52</v>
      </c>
      <c r="J447">
        <f t="shared" ca="1" si="49"/>
        <v>61</v>
      </c>
      <c r="K447">
        <f t="shared" ca="1" si="49"/>
        <v>33</v>
      </c>
      <c r="L447">
        <f t="shared" ca="1" si="49"/>
        <v>53</v>
      </c>
      <c r="M447">
        <f t="shared" ca="1" si="49"/>
        <v>42</v>
      </c>
      <c r="N447">
        <f t="shared" ca="1" si="49"/>
        <v>54</v>
      </c>
      <c r="O447">
        <f t="shared" ca="1" si="49"/>
        <v>41</v>
      </c>
      <c r="P447">
        <f t="shared" ca="1" si="49"/>
        <v>49</v>
      </c>
      <c r="Q447">
        <f t="shared" ca="1" si="49"/>
        <v>53</v>
      </c>
      <c r="R447">
        <f t="shared" ca="1" si="49"/>
        <v>44</v>
      </c>
      <c r="S447">
        <f t="shared" ca="1" si="49"/>
        <v>52</v>
      </c>
      <c r="T447">
        <f t="shared" ca="1" si="49"/>
        <v>56</v>
      </c>
      <c r="U447">
        <f t="shared" ca="1" si="49"/>
        <v>59</v>
      </c>
      <c r="V447">
        <f t="shared" ca="1" si="49"/>
        <v>36</v>
      </c>
      <c r="W447">
        <f t="shared" ca="1" si="45"/>
        <v>0.95832702437161876</v>
      </c>
    </row>
    <row r="448" spans="1:23" x14ac:dyDescent="0.3">
      <c r="A448" t="s">
        <v>1024</v>
      </c>
      <c r="B448" t="s">
        <v>1025</v>
      </c>
      <c r="C448" s="1" t="s">
        <v>6</v>
      </c>
      <c r="D448" s="1" t="s">
        <v>7</v>
      </c>
      <c r="E448" s="5">
        <f t="shared" ca="1" si="47"/>
        <v>42.411764705882355</v>
      </c>
      <c r="F448">
        <f t="shared" ca="1" si="44"/>
        <v>39</v>
      </c>
      <c r="G448">
        <f t="shared" ca="1" si="49"/>
        <v>50</v>
      </c>
      <c r="H448">
        <f t="shared" ca="1" si="49"/>
        <v>45</v>
      </c>
      <c r="I448">
        <f t="shared" ca="1" si="49"/>
        <v>46</v>
      </c>
      <c r="J448">
        <f t="shared" ca="1" si="49"/>
        <v>41</v>
      </c>
      <c r="K448">
        <f t="shared" ca="1" si="49"/>
        <v>39</v>
      </c>
      <c r="L448">
        <f t="shared" ca="1" si="49"/>
        <v>58</v>
      </c>
      <c r="M448">
        <f t="shared" ca="1" si="49"/>
        <v>32</v>
      </c>
      <c r="N448">
        <f t="shared" ca="1" si="49"/>
        <v>45</v>
      </c>
      <c r="O448">
        <f t="shared" ca="1" si="49"/>
        <v>54</v>
      </c>
      <c r="P448">
        <f t="shared" ca="1" si="49"/>
        <v>42</v>
      </c>
      <c r="Q448">
        <f t="shared" ca="1" si="49"/>
        <v>47</v>
      </c>
      <c r="R448">
        <f t="shared" ca="1" si="49"/>
        <v>41</v>
      </c>
      <c r="S448">
        <f t="shared" ca="1" si="49"/>
        <v>31</v>
      </c>
      <c r="T448">
        <f t="shared" ca="1" si="49"/>
        <v>36</v>
      </c>
      <c r="U448">
        <f t="shared" ca="1" si="49"/>
        <v>36</v>
      </c>
      <c r="V448">
        <f t="shared" ca="1" si="49"/>
        <v>39</v>
      </c>
      <c r="W448">
        <f t="shared" ca="1" si="45"/>
        <v>0.88604307462148335</v>
      </c>
    </row>
    <row r="449" spans="1:23" x14ac:dyDescent="0.3">
      <c r="A449" t="s">
        <v>1026</v>
      </c>
      <c r="B449" t="s">
        <v>1027</v>
      </c>
      <c r="C449" s="1" t="s">
        <v>29</v>
      </c>
      <c r="D449" s="1" t="s">
        <v>250</v>
      </c>
      <c r="E449" s="5">
        <f t="shared" ca="1" si="47"/>
        <v>56.705882352941174</v>
      </c>
      <c r="F449">
        <f t="shared" ca="1" si="44"/>
        <v>44</v>
      </c>
      <c r="G449">
        <f t="shared" ca="1" si="49"/>
        <v>54</v>
      </c>
      <c r="H449">
        <f t="shared" ca="1" si="49"/>
        <v>54</v>
      </c>
      <c r="I449">
        <f t="shared" ca="1" si="49"/>
        <v>55</v>
      </c>
      <c r="J449">
        <f t="shared" ca="1" si="49"/>
        <v>42</v>
      </c>
      <c r="K449">
        <f t="shared" ca="1" si="49"/>
        <v>71</v>
      </c>
      <c r="L449">
        <f t="shared" ca="1" si="49"/>
        <v>52</v>
      </c>
      <c r="M449">
        <f t="shared" ca="1" si="49"/>
        <v>67</v>
      </c>
      <c r="N449">
        <f t="shared" ca="1" si="49"/>
        <v>64</v>
      </c>
      <c r="O449">
        <f t="shared" ca="1" si="49"/>
        <v>56</v>
      </c>
      <c r="P449">
        <f t="shared" ca="1" si="49"/>
        <v>51</v>
      </c>
      <c r="Q449">
        <f t="shared" ca="1" si="49"/>
        <v>68</v>
      </c>
      <c r="R449">
        <f t="shared" ca="1" si="49"/>
        <v>65</v>
      </c>
      <c r="S449">
        <f t="shared" ca="1" si="49"/>
        <v>57</v>
      </c>
      <c r="T449">
        <f t="shared" ca="1" si="49"/>
        <v>50</v>
      </c>
      <c r="U449">
        <f t="shared" ca="1" si="49"/>
        <v>61</v>
      </c>
      <c r="V449">
        <f t="shared" ca="1" si="49"/>
        <v>53</v>
      </c>
      <c r="W449">
        <f t="shared" ca="1" si="45"/>
        <v>1.1236283023428721</v>
      </c>
    </row>
    <row r="450" spans="1:23" x14ac:dyDescent="0.3">
      <c r="A450" t="s">
        <v>1028</v>
      </c>
      <c r="B450" t="s">
        <v>1029</v>
      </c>
      <c r="C450" s="1" t="s">
        <v>19</v>
      </c>
      <c r="D450" s="1" t="s">
        <v>83</v>
      </c>
      <c r="E450" s="5">
        <f t="shared" ca="1" si="47"/>
        <v>40.529411764705884</v>
      </c>
      <c r="F450">
        <f t="shared" ca="1" si="44"/>
        <v>46</v>
      </c>
      <c r="G450">
        <f t="shared" ca="1" si="49"/>
        <v>57</v>
      </c>
      <c r="H450">
        <f t="shared" ca="1" si="49"/>
        <v>29</v>
      </c>
      <c r="I450">
        <f t="shared" ca="1" si="49"/>
        <v>41</v>
      </c>
      <c r="J450">
        <f t="shared" ref="G450:V466" ca="1" si="50">ROUND(MAX(MIN($W450*_xlfn.NORM.INV(RAND(),50,$E$1),100),0),0)</f>
        <v>44</v>
      </c>
      <c r="K450">
        <f t="shared" ca="1" si="50"/>
        <v>40</v>
      </c>
      <c r="L450">
        <f t="shared" ca="1" si="50"/>
        <v>29</v>
      </c>
      <c r="M450">
        <f t="shared" ca="1" si="50"/>
        <v>34</v>
      </c>
      <c r="N450">
        <f t="shared" ca="1" si="50"/>
        <v>49</v>
      </c>
      <c r="O450">
        <f t="shared" ca="1" si="50"/>
        <v>47</v>
      </c>
      <c r="P450">
        <f t="shared" ca="1" si="50"/>
        <v>11</v>
      </c>
      <c r="Q450">
        <f t="shared" ca="1" si="50"/>
        <v>59</v>
      </c>
      <c r="R450">
        <f t="shared" ca="1" si="50"/>
        <v>37</v>
      </c>
      <c r="S450">
        <f t="shared" ca="1" si="50"/>
        <v>34</v>
      </c>
      <c r="T450">
        <f t="shared" ca="1" si="50"/>
        <v>35</v>
      </c>
      <c r="U450">
        <f t="shared" ca="1" si="50"/>
        <v>53</v>
      </c>
      <c r="V450">
        <f t="shared" ca="1" si="50"/>
        <v>44</v>
      </c>
      <c r="W450">
        <f t="shared" ca="1" si="45"/>
        <v>0.85772712049348832</v>
      </c>
    </row>
    <row r="451" spans="1:23" x14ac:dyDescent="0.3">
      <c r="A451" t="s">
        <v>1030</v>
      </c>
      <c r="B451" t="s">
        <v>1031</v>
      </c>
      <c r="C451" s="1" t="s">
        <v>29</v>
      </c>
      <c r="D451" s="1" t="s">
        <v>531</v>
      </c>
      <c r="E451" s="5">
        <f t="shared" ca="1" si="47"/>
        <v>56.823529411764703</v>
      </c>
      <c r="F451">
        <f t="shared" ca="1" si="44"/>
        <v>57</v>
      </c>
      <c r="G451">
        <f t="shared" ca="1" si="50"/>
        <v>61</v>
      </c>
      <c r="H451">
        <f t="shared" ca="1" si="50"/>
        <v>36</v>
      </c>
      <c r="I451">
        <f t="shared" ca="1" si="50"/>
        <v>63</v>
      </c>
      <c r="J451">
        <f t="shared" ca="1" si="50"/>
        <v>69</v>
      </c>
      <c r="K451">
        <f t="shared" ca="1" si="50"/>
        <v>72</v>
      </c>
      <c r="L451">
        <f t="shared" ca="1" si="50"/>
        <v>47</v>
      </c>
      <c r="M451">
        <f t="shared" ca="1" si="50"/>
        <v>71</v>
      </c>
      <c r="N451">
        <f t="shared" ca="1" si="50"/>
        <v>52</v>
      </c>
      <c r="O451">
        <f t="shared" ca="1" si="50"/>
        <v>63</v>
      </c>
      <c r="P451">
        <f t="shared" ca="1" si="50"/>
        <v>48</v>
      </c>
      <c r="Q451">
        <f t="shared" ca="1" si="50"/>
        <v>48</v>
      </c>
      <c r="R451">
        <f t="shared" ca="1" si="50"/>
        <v>44</v>
      </c>
      <c r="S451">
        <f t="shared" ca="1" si="50"/>
        <v>64</v>
      </c>
      <c r="T451">
        <f t="shared" ca="1" si="50"/>
        <v>57</v>
      </c>
      <c r="U451">
        <f t="shared" ca="1" si="50"/>
        <v>56</v>
      </c>
      <c r="V451">
        <f t="shared" ca="1" si="50"/>
        <v>58</v>
      </c>
      <c r="W451">
        <f t="shared" ca="1" si="45"/>
        <v>1.1537207282137956</v>
      </c>
    </row>
    <row r="452" spans="1:23" x14ac:dyDescent="0.3">
      <c r="A452" t="s">
        <v>1032</v>
      </c>
      <c r="B452" t="s">
        <v>1033</v>
      </c>
      <c r="C452" s="1" t="s">
        <v>29</v>
      </c>
      <c r="D452" s="1" t="s">
        <v>181</v>
      </c>
      <c r="E452" s="5">
        <f t="shared" ca="1" si="47"/>
        <v>50.647058823529413</v>
      </c>
      <c r="F452">
        <f t="shared" ref="F452:U498" ca="1" si="51">ROUND(MAX(MIN($W452*_xlfn.NORM.INV(RAND(),50,$E$1),100),0),0)</f>
        <v>59</v>
      </c>
      <c r="G452">
        <f t="shared" ca="1" si="50"/>
        <v>60</v>
      </c>
      <c r="H452">
        <f t="shared" ca="1" si="50"/>
        <v>51</v>
      </c>
      <c r="I452">
        <f t="shared" ca="1" si="50"/>
        <v>58</v>
      </c>
      <c r="J452">
        <f t="shared" ca="1" si="50"/>
        <v>39</v>
      </c>
      <c r="K452">
        <f t="shared" ca="1" si="50"/>
        <v>40</v>
      </c>
      <c r="L452">
        <f t="shared" ca="1" si="50"/>
        <v>59</v>
      </c>
      <c r="M452">
        <f t="shared" ca="1" si="50"/>
        <v>45</v>
      </c>
      <c r="N452">
        <f t="shared" ca="1" si="50"/>
        <v>37</v>
      </c>
      <c r="O452">
        <f t="shared" ca="1" si="50"/>
        <v>49</v>
      </c>
      <c r="P452">
        <f t="shared" ca="1" si="50"/>
        <v>51</v>
      </c>
      <c r="Q452">
        <f t="shared" ca="1" si="50"/>
        <v>51</v>
      </c>
      <c r="R452">
        <f t="shared" ca="1" si="50"/>
        <v>54</v>
      </c>
      <c r="S452">
        <f t="shared" ca="1" si="50"/>
        <v>60</v>
      </c>
      <c r="T452">
        <f t="shared" ca="1" si="50"/>
        <v>47</v>
      </c>
      <c r="U452">
        <f t="shared" ca="1" si="50"/>
        <v>55</v>
      </c>
      <c r="V452">
        <f t="shared" ca="1" si="50"/>
        <v>46</v>
      </c>
      <c r="W452">
        <f t="shared" ref="W452:W507" ca="1" si="52">0.7+RAND()*0.6</f>
        <v>1.0424932841573087</v>
      </c>
    </row>
    <row r="453" spans="1:23" x14ac:dyDescent="0.3">
      <c r="A453" t="s">
        <v>1034</v>
      </c>
      <c r="B453" t="s">
        <v>1035</v>
      </c>
      <c r="C453" s="1" t="s">
        <v>2</v>
      </c>
      <c r="D453" s="1" t="s">
        <v>160</v>
      </c>
      <c r="E453" s="5">
        <f t="shared" ca="1" si="47"/>
        <v>61.823529411764703</v>
      </c>
      <c r="F453">
        <f t="shared" ca="1" si="51"/>
        <v>72</v>
      </c>
      <c r="G453">
        <f t="shared" ca="1" si="50"/>
        <v>78</v>
      </c>
      <c r="H453">
        <f t="shared" ca="1" si="50"/>
        <v>29</v>
      </c>
      <c r="I453">
        <f t="shared" ca="1" si="50"/>
        <v>61</v>
      </c>
      <c r="J453">
        <f t="shared" ca="1" si="50"/>
        <v>64</v>
      </c>
      <c r="K453">
        <f t="shared" ca="1" si="50"/>
        <v>61</v>
      </c>
      <c r="L453">
        <f t="shared" ca="1" si="50"/>
        <v>74</v>
      </c>
      <c r="M453">
        <f t="shared" ca="1" si="50"/>
        <v>65</v>
      </c>
      <c r="N453">
        <f t="shared" ca="1" si="50"/>
        <v>72</v>
      </c>
      <c r="O453">
        <f t="shared" ca="1" si="50"/>
        <v>50</v>
      </c>
      <c r="P453">
        <f t="shared" ca="1" si="50"/>
        <v>63</v>
      </c>
      <c r="Q453">
        <f t="shared" ca="1" si="50"/>
        <v>72</v>
      </c>
      <c r="R453">
        <f t="shared" ca="1" si="50"/>
        <v>57</v>
      </c>
      <c r="S453">
        <f t="shared" ca="1" si="50"/>
        <v>51</v>
      </c>
      <c r="T453">
        <f t="shared" ca="1" si="50"/>
        <v>70</v>
      </c>
      <c r="U453">
        <f t="shared" ca="1" si="50"/>
        <v>62</v>
      </c>
      <c r="V453">
        <f t="shared" ca="1" si="50"/>
        <v>50</v>
      </c>
      <c r="W453">
        <f t="shared" ca="1" si="52"/>
        <v>1.2137553330016504</v>
      </c>
    </row>
    <row r="454" spans="1:23" x14ac:dyDescent="0.3">
      <c r="A454" t="s">
        <v>1036</v>
      </c>
      <c r="B454" t="s">
        <v>1037</v>
      </c>
      <c r="C454" s="1" t="s">
        <v>37</v>
      </c>
      <c r="D454" s="1" t="s">
        <v>80</v>
      </c>
      <c r="E454" s="5">
        <f t="shared" ca="1" si="47"/>
        <v>33.882352941176471</v>
      </c>
      <c r="F454">
        <f t="shared" ca="1" si="51"/>
        <v>30</v>
      </c>
      <c r="G454">
        <f t="shared" ca="1" si="50"/>
        <v>42</v>
      </c>
      <c r="H454">
        <f t="shared" ca="1" si="50"/>
        <v>31</v>
      </c>
      <c r="I454">
        <f t="shared" ca="1" si="50"/>
        <v>34</v>
      </c>
      <c r="J454">
        <f t="shared" ca="1" si="50"/>
        <v>42</v>
      </c>
      <c r="K454">
        <f t="shared" ca="1" si="50"/>
        <v>26</v>
      </c>
      <c r="L454">
        <f t="shared" ca="1" si="50"/>
        <v>44</v>
      </c>
      <c r="M454">
        <f t="shared" ca="1" si="50"/>
        <v>30</v>
      </c>
      <c r="N454">
        <f t="shared" ca="1" si="50"/>
        <v>37</v>
      </c>
      <c r="O454">
        <f t="shared" ca="1" si="50"/>
        <v>50</v>
      </c>
      <c r="P454">
        <f t="shared" ca="1" si="50"/>
        <v>34</v>
      </c>
      <c r="Q454">
        <f t="shared" ca="1" si="50"/>
        <v>31</v>
      </c>
      <c r="R454">
        <f t="shared" ca="1" si="50"/>
        <v>18</v>
      </c>
      <c r="S454">
        <f t="shared" ca="1" si="50"/>
        <v>34</v>
      </c>
      <c r="T454">
        <f t="shared" ca="1" si="50"/>
        <v>26</v>
      </c>
      <c r="U454">
        <f t="shared" ca="1" si="50"/>
        <v>33</v>
      </c>
      <c r="V454">
        <f t="shared" ca="1" si="50"/>
        <v>34</v>
      </c>
      <c r="W454">
        <f t="shared" ca="1" si="52"/>
        <v>0.75212109521442405</v>
      </c>
    </row>
    <row r="455" spans="1:23" x14ac:dyDescent="0.3">
      <c r="A455" t="s">
        <v>1038</v>
      </c>
      <c r="B455" t="s">
        <v>1039</v>
      </c>
      <c r="C455" s="1" t="s">
        <v>19</v>
      </c>
      <c r="D455" s="1" t="s">
        <v>83</v>
      </c>
      <c r="E455" s="5">
        <f t="shared" ca="1" si="47"/>
        <v>61.235294117647058</v>
      </c>
      <c r="F455">
        <f t="shared" ca="1" si="51"/>
        <v>62</v>
      </c>
      <c r="G455">
        <f t="shared" ca="1" si="50"/>
        <v>59</v>
      </c>
      <c r="H455">
        <f t="shared" ca="1" si="50"/>
        <v>50</v>
      </c>
      <c r="I455">
        <f t="shared" ca="1" si="50"/>
        <v>62</v>
      </c>
      <c r="J455">
        <f t="shared" ca="1" si="50"/>
        <v>71</v>
      </c>
      <c r="K455">
        <f t="shared" ca="1" si="50"/>
        <v>43</v>
      </c>
      <c r="L455">
        <f t="shared" ca="1" si="50"/>
        <v>41</v>
      </c>
      <c r="M455">
        <f t="shared" ca="1" si="50"/>
        <v>55</v>
      </c>
      <c r="N455">
        <f t="shared" ca="1" si="50"/>
        <v>62</v>
      </c>
      <c r="O455">
        <f t="shared" ca="1" si="50"/>
        <v>76</v>
      </c>
      <c r="P455">
        <f t="shared" ca="1" si="50"/>
        <v>56</v>
      </c>
      <c r="Q455">
        <f t="shared" ca="1" si="50"/>
        <v>55</v>
      </c>
      <c r="R455">
        <f t="shared" ca="1" si="50"/>
        <v>82</v>
      </c>
      <c r="S455">
        <f t="shared" ca="1" si="50"/>
        <v>72</v>
      </c>
      <c r="T455">
        <f t="shared" ca="1" si="50"/>
        <v>76</v>
      </c>
      <c r="U455">
        <f t="shared" ca="1" si="50"/>
        <v>68</v>
      </c>
      <c r="V455">
        <f t="shared" ca="1" si="50"/>
        <v>51</v>
      </c>
      <c r="W455">
        <f t="shared" ca="1" si="52"/>
        <v>1.267157458607107</v>
      </c>
    </row>
    <row r="456" spans="1:23" x14ac:dyDescent="0.3">
      <c r="A456" t="s">
        <v>1040</v>
      </c>
      <c r="B456" t="s">
        <v>1041</v>
      </c>
      <c r="C456" s="1" t="s">
        <v>88</v>
      </c>
      <c r="D456" s="1" t="s">
        <v>245</v>
      </c>
      <c r="E456" s="5">
        <f t="shared" ca="1" si="47"/>
        <v>62.352941176470587</v>
      </c>
      <c r="F456">
        <f t="shared" ca="1" si="51"/>
        <v>57</v>
      </c>
      <c r="G456">
        <f t="shared" ca="1" si="50"/>
        <v>72</v>
      </c>
      <c r="H456">
        <f t="shared" ca="1" si="50"/>
        <v>60</v>
      </c>
      <c r="I456">
        <f t="shared" ca="1" si="50"/>
        <v>60</v>
      </c>
      <c r="J456">
        <f t="shared" ca="1" si="50"/>
        <v>46</v>
      </c>
      <c r="K456">
        <f t="shared" ca="1" si="50"/>
        <v>75</v>
      </c>
      <c r="L456">
        <f t="shared" ca="1" si="50"/>
        <v>68</v>
      </c>
      <c r="M456">
        <f t="shared" ca="1" si="50"/>
        <v>48</v>
      </c>
      <c r="N456">
        <f t="shared" ca="1" si="50"/>
        <v>49</v>
      </c>
      <c r="O456">
        <f t="shared" ca="1" si="50"/>
        <v>47</v>
      </c>
      <c r="P456">
        <f t="shared" ca="1" si="50"/>
        <v>58</v>
      </c>
      <c r="Q456">
        <f t="shared" ca="1" si="50"/>
        <v>74</v>
      </c>
      <c r="R456">
        <f t="shared" ca="1" si="50"/>
        <v>64</v>
      </c>
      <c r="S456">
        <f t="shared" ca="1" si="50"/>
        <v>68</v>
      </c>
      <c r="T456">
        <f t="shared" ca="1" si="50"/>
        <v>58</v>
      </c>
      <c r="U456">
        <f t="shared" ca="1" si="50"/>
        <v>65</v>
      </c>
      <c r="V456">
        <f t="shared" ca="1" si="50"/>
        <v>91</v>
      </c>
      <c r="W456">
        <f t="shared" ca="1" si="52"/>
        <v>1.2187857212552204</v>
      </c>
    </row>
    <row r="457" spans="1:23" x14ac:dyDescent="0.3">
      <c r="A457" t="s">
        <v>1042</v>
      </c>
      <c r="B457" t="s">
        <v>1043</v>
      </c>
      <c r="C457" s="1" t="s">
        <v>59</v>
      </c>
      <c r="D457" s="1" t="s">
        <v>145</v>
      </c>
      <c r="E457" s="5">
        <f t="shared" ca="1" si="47"/>
        <v>34.882352941176471</v>
      </c>
      <c r="F457">
        <f t="shared" ca="1" si="51"/>
        <v>37</v>
      </c>
      <c r="G457">
        <f t="shared" ca="1" si="50"/>
        <v>39</v>
      </c>
      <c r="H457">
        <f t="shared" ca="1" si="50"/>
        <v>40</v>
      </c>
      <c r="I457">
        <f t="shared" ca="1" si="50"/>
        <v>39</v>
      </c>
      <c r="J457">
        <f t="shared" ca="1" si="50"/>
        <v>31</v>
      </c>
      <c r="K457">
        <f t="shared" ca="1" si="50"/>
        <v>47</v>
      </c>
      <c r="L457">
        <f t="shared" ca="1" si="50"/>
        <v>32</v>
      </c>
      <c r="M457">
        <f t="shared" ca="1" si="50"/>
        <v>41</v>
      </c>
      <c r="N457">
        <f t="shared" ca="1" si="50"/>
        <v>39</v>
      </c>
      <c r="O457">
        <f t="shared" ca="1" si="50"/>
        <v>42</v>
      </c>
      <c r="P457">
        <f t="shared" ca="1" si="50"/>
        <v>26</v>
      </c>
      <c r="Q457">
        <f t="shared" ca="1" si="50"/>
        <v>30</v>
      </c>
      <c r="R457">
        <f t="shared" ca="1" si="50"/>
        <v>25</v>
      </c>
      <c r="S457">
        <f t="shared" ca="1" si="50"/>
        <v>21</v>
      </c>
      <c r="T457">
        <f t="shared" ca="1" si="50"/>
        <v>39</v>
      </c>
      <c r="U457">
        <f t="shared" ca="1" si="50"/>
        <v>34</v>
      </c>
      <c r="V457">
        <f t="shared" ca="1" si="50"/>
        <v>31</v>
      </c>
      <c r="W457">
        <f t="shared" ca="1" si="52"/>
        <v>0.7066308406707239</v>
      </c>
    </row>
    <row r="458" spans="1:23" x14ac:dyDescent="0.3">
      <c r="A458" t="s">
        <v>1044</v>
      </c>
      <c r="B458" t="s">
        <v>1045</v>
      </c>
      <c r="C458" s="1" t="s">
        <v>29</v>
      </c>
      <c r="D458" s="1" t="s">
        <v>181</v>
      </c>
      <c r="E458" s="5">
        <f t="shared" ca="1" si="47"/>
        <v>41.176470588235297</v>
      </c>
      <c r="F458">
        <f t="shared" ca="1" si="51"/>
        <v>33</v>
      </c>
      <c r="G458">
        <f t="shared" ca="1" si="50"/>
        <v>45</v>
      </c>
      <c r="H458">
        <f t="shared" ca="1" si="50"/>
        <v>57</v>
      </c>
      <c r="I458">
        <f t="shared" ca="1" si="50"/>
        <v>30</v>
      </c>
      <c r="J458">
        <f t="shared" ca="1" si="50"/>
        <v>36</v>
      </c>
      <c r="K458">
        <f t="shared" ca="1" si="50"/>
        <v>56</v>
      </c>
      <c r="L458">
        <f t="shared" ca="1" si="50"/>
        <v>26</v>
      </c>
      <c r="M458">
        <f t="shared" ca="1" si="50"/>
        <v>37</v>
      </c>
      <c r="N458">
        <f t="shared" ca="1" si="50"/>
        <v>49</v>
      </c>
      <c r="O458">
        <f t="shared" ca="1" si="50"/>
        <v>55</v>
      </c>
      <c r="P458">
        <f t="shared" ca="1" si="50"/>
        <v>42</v>
      </c>
      <c r="Q458">
        <f t="shared" ca="1" si="50"/>
        <v>35</v>
      </c>
      <c r="R458">
        <f t="shared" ca="1" si="50"/>
        <v>44</v>
      </c>
      <c r="S458">
        <f t="shared" ca="1" si="50"/>
        <v>39</v>
      </c>
      <c r="T458">
        <f t="shared" ca="1" si="50"/>
        <v>32</v>
      </c>
      <c r="U458">
        <f t="shared" ca="1" si="50"/>
        <v>36</v>
      </c>
      <c r="V458">
        <f t="shared" ca="1" si="50"/>
        <v>48</v>
      </c>
      <c r="W458">
        <f t="shared" ca="1" si="52"/>
        <v>0.76750627314332309</v>
      </c>
    </row>
    <row r="459" spans="1:23" x14ac:dyDescent="0.3">
      <c r="A459" t="s">
        <v>1046</v>
      </c>
      <c r="B459" t="s">
        <v>1047</v>
      </c>
      <c r="C459" s="1" t="s">
        <v>37</v>
      </c>
      <c r="D459" s="1" t="s">
        <v>194</v>
      </c>
      <c r="E459" s="5">
        <f t="shared" ca="1" si="47"/>
        <v>57</v>
      </c>
      <c r="F459">
        <f t="shared" ca="1" si="51"/>
        <v>60</v>
      </c>
      <c r="G459">
        <f t="shared" ca="1" si="50"/>
        <v>43</v>
      </c>
      <c r="H459">
        <f t="shared" ca="1" si="50"/>
        <v>41</v>
      </c>
      <c r="I459">
        <f t="shared" ca="1" si="50"/>
        <v>52</v>
      </c>
      <c r="J459">
        <f t="shared" ca="1" si="50"/>
        <v>50</v>
      </c>
      <c r="K459">
        <f t="shared" ca="1" si="50"/>
        <v>67</v>
      </c>
      <c r="L459">
        <f t="shared" ca="1" si="50"/>
        <v>65</v>
      </c>
      <c r="M459">
        <f t="shared" ca="1" si="50"/>
        <v>56</v>
      </c>
      <c r="N459">
        <f t="shared" ca="1" si="50"/>
        <v>53</v>
      </c>
      <c r="O459">
        <f t="shared" ca="1" si="50"/>
        <v>51</v>
      </c>
      <c r="P459">
        <f t="shared" ca="1" si="50"/>
        <v>61</v>
      </c>
      <c r="Q459">
        <f t="shared" ca="1" si="50"/>
        <v>62</v>
      </c>
      <c r="R459">
        <f t="shared" ca="1" si="50"/>
        <v>75</v>
      </c>
      <c r="S459">
        <f t="shared" ca="1" si="50"/>
        <v>74</v>
      </c>
      <c r="T459">
        <f t="shared" ca="1" si="50"/>
        <v>50</v>
      </c>
      <c r="U459">
        <f t="shared" ca="1" si="50"/>
        <v>55</v>
      </c>
      <c r="V459">
        <f t="shared" ca="1" si="50"/>
        <v>54</v>
      </c>
      <c r="W459">
        <f t="shared" ca="1" si="52"/>
        <v>1.1359005430629647</v>
      </c>
    </row>
    <row r="460" spans="1:23" x14ac:dyDescent="0.3">
      <c r="A460" t="s">
        <v>1048</v>
      </c>
      <c r="B460" t="s">
        <v>1049</v>
      </c>
      <c r="C460" s="1" t="s">
        <v>29</v>
      </c>
      <c r="D460" s="1" t="s">
        <v>250</v>
      </c>
      <c r="E460" s="5">
        <f t="shared" ca="1" si="47"/>
        <v>33.764705882352942</v>
      </c>
      <c r="F460">
        <f t="shared" ca="1" si="51"/>
        <v>30</v>
      </c>
      <c r="G460">
        <f t="shared" ca="1" si="50"/>
        <v>42</v>
      </c>
      <c r="H460">
        <f t="shared" ca="1" si="50"/>
        <v>38</v>
      </c>
      <c r="I460">
        <f t="shared" ca="1" si="50"/>
        <v>44</v>
      </c>
      <c r="J460">
        <f t="shared" ca="1" si="50"/>
        <v>33</v>
      </c>
      <c r="K460">
        <f t="shared" ca="1" si="50"/>
        <v>32</v>
      </c>
      <c r="L460">
        <f t="shared" ca="1" si="50"/>
        <v>28</v>
      </c>
      <c r="M460">
        <f t="shared" ca="1" si="50"/>
        <v>41</v>
      </c>
      <c r="N460">
        <f t="shared" ca="1" si="50"/>
        <v>31</v>
      </c>
      <c r="O460">
        <f t="shared" ca="1" si="50"/>
        <v>32</v>
      </c>
      <c r="P460">
        <f t="shared" ca="1" si="50"/>
        <v>34</v>
      </c>
      <c r="Q460">
        <f t="shared" ca="1" si="50"/>
        <v>37</v>
      </c>
      <c r="R460">
        <f t="shared" ca="1" si="50"/>
        <v>29</v>
      </c>
      <c r="S460">
        <f t="shared" ca="1" si="50"/>
        <v>38</v>
      </c>
      <c r="T460">
        <f t="shared" ca="1" si="50"/>
        <v>33</v>
      </c>
      <c r="U460">
        <f t="shared" ca="1" si="50"/>
        <v>23</v>
      </c>
      <c r="V460">
        <f t="shared" ca="1" si="50"/>
        <v>29</v>
      </c>
      <c r="W460">
        <f t="shared" ca="1" si="52"/>
        <v>0.70035303822424866</v>
      </c>
    </row>
    <row r="461" spans="1:23" x14ac:dyDescent="0.3">
      <c r="A461" t="s">
        <v>1050</v>
      </c>
      <c r="B461" t="s">
        <v>1051</v>
      </c>
      <c r="C461" s="1" t="s">
        <v>29</v>
      </c>
      <c r="D461" s="1" t="s">
        <v>250</v>
      </c>
      <c r="E461" s="5">
        <f t="shared" ca="1" si="47"/>
        <v>41.235294117647058</v>
      </c>
      <c r="F461">
        <f t="shared" ca="1" si="51"/>
        <v>38</v>
      </c>
      <c r="G461">
        <f t="shared" ca="1" si="50"/>
        <v>30</v>
      </c>
      <c r="H461">
        <f t="shared" ca="1" si="50"/>
        <v>58</v>
      </c>
      <c r="I461">
        <f t="shared" ca="1" si="50"/>
        <v>24</v>
      </c>
      <c r="J461">
        <f t="shared" ca="1" si="50"/>
        <v>43</v>
      </c>
      <c r="K461">
        <f t="shared" ca="1" si="50"/>
        <v>52</v>
      </c>
      <c r="L461">
        <f t="shared" ca="1" si="50"/>
        <v>38</v>
      </c>
      <c r="M461">
        <f t="shared" ca="1" si="50"/>
        <v>31</v>
      </c>
      <c r="N461">
        <f t="shared" ca="1" si="50"/>
        <v>48</v>
      </c>
      <c r="O461">
        <f t="shared" ca="1" si="50"/>
        <v>43</v>
      </c>
      <c r="P461">
        <f t="shared" ca="1" si="50"/>
        <v>38</v>
      </c>
      <c r="Q461">
        <f t="shared" ca="1" si="50"/>
        <v>50</v>
      </c>
      <c r="R461">
        <f t="shared" ca="1" si="50"/>
        <v>39</v>
      </c>
      <c r="S461">
        <f t="shared" ca="1" si="50"/>
        <v>40</v>
      </c>
      <c r="T461">
        <f t="shared" ca="1" si="50"/>
        <v>45</v>
      </c>
      <c r="U461">
        <f t="shared" ca="1" si="50"/>
        <v>49</v>
      </c>
      <c r="V461">
        <f t="shared" ca="1" si="50"/>
        <v>35</v>
      </c>
      <c r="W461">
        <f t="shared" ca="1" si="52"/>
        <v>0.78618595138700087</v>
      </c>
    </row>
    <row r="462" spans="1:23" x14ac:dyDescent="0.3">
      <c r="A462" t="s">
        <v>1052</v>
      </c>
      <c r="B462" t="s">
        <v>1053</v>
      </c>
      <c r="C462" s="1" t="s">
        <v>2</v>
      </c>
      <c r="D462" s="1" t="s">
        <v>367</v>
      </c>
      <c r="E462" s="5">
        <f t="shared" ca="1" si="47"/>
        <v>60</v>
      </c>
      <c r="F462">
        <f t="shared" ca="1" si="51"/>
        <v>69</v>
      </c>
      <c r="G462">
        <f t="shared" ca="1" si="50"/>
        <v>57</v>
      </c>
      <c r="H462">
        <f t="shared" ca="1" si="50"/>
        <v>49</v>
      </c>
      <c r="I462">
        <f t="shared" ca="1" si="50"/>
        <v>76</v>
      </c>
      <c r="J462">
        <f t="shared" ca="1" si="50"/>
        <v>60</v>
      </c>
      <c r="K462">
        <f t="shared" ca="1" si="50"/>
        <v>70</v>
      </c>
      <c r="L462">
        <f t="shared" ca="1" si="50"/>
        <v>64</v>
      </c>
      <c r="M462">
        <f t="shared" ca="1" si="50"/>
        <v>61</v>
      </c>
      <c r="N462">
        <f t="shared" ca="1" si="50"/>
        <v>53</v>
      </c>
      <c r="O462">
        <f t="shared" ca="1" si="50"/>
        <v>55</v>
      </c>
      <c r="P462">
        <f t="shared" ca="1" si="50"/>
        <v>45</v>
      </c>
      <c r="Q462">
        <f t="shared" ca="1" si="50"/>
        <v>71</v>
      </c>
      <c r="R462">
        <f t="shared" ca="1" si="50"/>
        <v>52</v>
      </c>
      <c r="S462">
        <f t="shared" ca="1" si="50"/>
        <v>56</v>
      </c>
      <c r="T462">
        <f t="shared" ca="1" si="50"/>
        <v>52</v>
      </c>
      <c r="U462">
        <f t="shared" ca="1" si="50"/>
        <v>65</v>
      </c>
      <c r="V462">
        <f t="shared" ca="1" si="50"/>
        <v>65</v>
      </c>
      <c r="W462">
        <f t="shared" ca="1" si="52"/>
        <v>1.2771366615259583</v>
      </c>
    </row>
    <row r="463" spans="1:23" x14ac:dyDescent="0.3">
      <c r="A463" t="s">
        <v>1054</v>
      </c>
      <c r="B463" t="s">
        <v>1055</v>
      </c>
      <c r="C463" s="1" t="s">
        <v>2</v>
      </c>
      <c r="D463" s="1" t="s">
        <v>53</v>
      </c>
      <c r="E463" s="5">
        <f t="shared" ca="1" si="47"/>
        <v>70.764705882352942</v>
      </c>
      <c r="F463">
        <f t="shared" ca="1" si="51"/>
        <v>62</v>
      </c>
      <c r="G463">
        <f t="shared" ca="1" si="50"/>
        <v>57</v>
      </c>
      <c r="H463">
        <f t="shared" ca="1" si="50"/>
        <v>73</v>
      </c>
      <c r="I463">
        <f t="shared" ca="1" si="50"/>
        <v>76</v>
      </c>
      <c r="J463">
        <f t="shared" ca="1" si="50"/>
        <v>76</v>
      </c>
      <c r="K463">
        <f t="shared" ca="1" si="50"/>
        <v>79</v>
      </c>
      <c r="L463">
        <f t="shared" ca="1" si="50"/>
        <v>92</v>
      </c>
      <c r="M463">
        <f t="shared" ca="1" si="50"/>
        <v>68</v>
      </c>
      <c r="N463">
        <f t="shared" ca="1" si="50"/>
        <v>66</v>
      </c>
      <c r="O463">
        <f t="shared" ca="1" si="50"/>
        <v>77</v>
      </c>
      <c r="P463">
        <f t="shared" ca="1" si="50"/>
        <v>70</v>
      </c>
      <c r="Q463">
        <f t="shared" ca="1" si="50"/>
        <v>75</v>
      </c>
      <c r="R463">
        <f t="shared" ca="1" si="50"/>
        <v>84</v>
      </c>
      <c r="S463">
        <f t="shared" ca="1" si="50"/>
        <v>66</v>
      </c>
      <c r="T463">
        <f t="shared" ca="1" si="50"/>
        <v>52</v>
      </c>
      <c r="U463">
        <f t="shared" ca="1" si="50"/>
        <v>56</v>
      </c>
      <c r="V463">
        <f t="shared" ca="1" si="50"/>
        <v>74</v>
      </c>
      <c r="W463">
        <f t="shared" ca="1" si="52"/>
        <v>1.2793662743811041</v>
      </c>
    </row>
    <row r="464" spans="1:23" x14ac:dyDescent="0.3">
      <c r="A464" t="s">
        <v>1056</v>
      </c>
      <c r="B464" t="s">
        <v>1057</v>
      </c>
      <c r="C464" s="1" t="s">
        <v>6</v>
      </c>
      <c r="D464" s="1" t="s">
        <v>133</v>
      </c>
      <c r="E464" s="5">
        <f t="shared" ca="1" si="47"/>
        <v>60.882352941176471</v>
      </c>
      <c r="F464">
        <f t="shared" ca="1" si="51"/>
        <v>52</v>
      </c>
      <c r="G464">
        <f t="shared" ca="1" si="50"/>
        <v>66</v>
      </c>
      <c r="H464">
        <f t="shared" ca="1" si="50"/>
        <v>55</v>
      </c>
      <c r="I464">
        <f t="shared" ca="1" si="50"/>
        <v>75</v>
      </c>
      <c r="J464">
        <f t="shared" ca="1" si="50"/>
        <v>71</v>
      </c>
      <c r="K464">
        <f t="shared" ca="1" si="50"/>
        <v>85</v>
      </c>
      <c r="L464">
        <f t="shared" ca="1" si="50"/>
        <v>45</v>
      </c>
      <c r="M464">
        <f t="shared" ca="1" si="50"/>
        <v>72</v>
      </c>
      <c r="N464">
        <f t="shared" ca="1" si="50"/>
        <v>57</v>
      </c>
      <c r="O464">
        <f t="shared" ca="1" si="50"/>
        <v>52</v>
      </c>
      <c r="P464">
        <f t="shared" ca="1" si="50"/>
        <v>52</v>
      </c>
      <c r="Q464">
        <f t="shared" ca="1" si="50"/>
        <v>63</v>
      </c>
      <c r="R464">
        <f t="shared" ca="1" si="50"/>
        <v>51</v>
      </c>
      <c r="S464">
        <f t="shared" ca="1" si="50"/>
        <v>46</v>
      </c>
      <c r="T464">
        <f t="shared" ca="1" si="50"/>
        <v>59</v>
      </c>
      <c r="U464">
        <f t="shared" ca="1" si="50"/>
        <v>68</v>
      </c>
      <c r="V464">
        <f t="shared" ca="1" si="50"/>
        <v>66</v>
      </c>
      <c r="W464">
        <f t="shared" ca="1" si="52"/>
        <v>1.2551262308528279</v>
      </c>
    </row>
    <row r="465" spans="1:23" x14ac:dyDescent="0.3">
      <c r="A465" t="s">
        <v>1058</v>
      </c>
      <c r="B465" t="s">
        <v>1059</v>
      </c>
      <c r="C465" s="1" t="s">
        <v>2</v>
      </c>
      <c r="D465" s="1" t="s">
        <v>238</v>
      </c>
      <c r="E465" s="5">
        <f t="shared" ca="1" si="47"/>
        <v>58.705882352941174</v>
      </c>
      <c r="F465">
        <f t="shared" ca="1" si="51"/>
        <v>56</v>
      </c>
      <c r="G465">
        <f t="shared" ca="1" si="50"/>
        <v>71</v>
      </c>
      <c r="H465">
        <f t="shared" ca="1" si="50"/>
        <v>45</v>
      </c>
      <c r="I465">
        <f t="shared" ca="1" si="50"/>
        <v>60</v>
      </c>
      <c r="J465">
        <f t="shared" ca="1" si="50"/>
        <v>53</v>
      </c>
      <c r="K465">
        <f t="shared" ca="1" si="50"/>
        <v>50</v>
      </c>
      <c r="L465">
        <f t="shared" ca="1" si="50"/>
        <v>62</v>
      </c>
      <c r="M465">
        <f t="shared" ca="1" si="50"/>
        <v>43</v>
      </c>
      <c r="N465">
        <f t="shared" ca="1" si="50"/>
        <v>55</v>
      </c>
      <c r="O465">
        <f t="shared" ca="1" si="50"/>
        <v>54</v>
      </c>
      <c r="P465">
        <f t="shared" ca="1" si="50"/>
        <v>66</v>
      </c>
      <c r="Q465">
        <f t="shared" ca="1" si="50"/>
        <v>76</v>
      </c>
      <c r="R465">
        <f t="shared" ca="1" si="50"/>
        <v>61</v>
      </c>
      <c r="S465">
        <f t="shared" ca="1" si="50"/>
        <v>71</v>
      </c>
      <c r="T465">
        <f t="shared" ca="1" si="50"/>
        <v>55</v>
      </c>
      <c r="U465">
        <f t="shared" ca="1" si="50"/>
        <v>47</v>
      </c>
      <c r="V465">
        <f t="shared" ca="1" si="50"/>
        <v>73</v>
      </c>
      <c r="W465">
        <f t="shared" ca="1" si="52"/>
        <v>1.1503480689817822</v>
      </c>
    </row>
    <row r="466" spans="1:23" x14ac:dyDescent="0.3">
      <c r="A466" t="s">
        <v>1060</v>
      </c>
      <c r="B466" t="s">
        <v>1061</v>
      </c>
      <c r="C466" s="1" t="s">
        <v>2</v>
      </c>
      <c r="D466" s="1" t="s">
        <v>1062</v>
      </c>
      <c r="E466" s="5">
        <f t="shared" ca="1" si="47"/>
        <v>52.764705882352942</v>
      </c>
      <c r="F466">
        <f t="shared" ca="1" si="51"/>
        <v>49</v>
      </c>
      <c r="G466">
        <f t="shared" ca="1" si="50"/>
        <v>45</v>
      </c>
      <c r="H466">
        <f t="shared" ca="1" si="50"/>
        <v>67</v>
      </c>
      <c r="I466">
        <f t="shared" ref="G466:V482" ca="1" si="53">ROUND(MAX(MIN($W466*_xlfn.NORM.INV(RAND(),50,$E$1),100),0),0)</f>
        <v>49</v>
      </c>
      <c r="J466">
        <f t="shared" ca="1" si="53"/>
        <v>32</v>
      </c>
      <c r="K466">
        <f t="shared" ca="1" si="53"/>
        <v>49</v>
      </c>
      <c r="L466">
        <f t="shared" ca="1" si="53"/>
        <v>67</v>
      </c>
      <c r="M466">
        <f t="shared" ca="1" si="53"/>
        <v>64</v>
      </c>
      <c r="N466">
        <f t="shared" ca="1" si="53"/>
        <v>60</v>
      </c>
      <c r="O466">
        <f t="shared" ca="1" si="53"/>
        <v>54</v>
      </c>
      <c r="P466">
        <f t="shared" ca="1" si="53"/>
        <v>53</v>
      </c>
      <c r="Q466">
        <f t="shared" ca="1" si="53"/>
        <v>56</v>
      </c>
      <c r="R466">
        <f t="shared" ca="1" si="53"/>
        <v>59</v>
      </c>
      <c r="S466">
        <f t="shared" ca="1" si="53"/>
        <v>45</v>
      </c>
      <c r="T466">
        <f t="shared" ca="1" si="53"/>
        <v>42</v>
      </c>
      <c r="U466">
        <f t="shared" ca="1" si="53"/>
        <v>57</v>
      </c>
      <c r="V466">
        <f t="shared" ca="1" si="53"/>
        <v>49</v>
      </c>
      <c r="W466">
        <f t="shared" ca="1" si="52"/>
        <v>1.1214528486207058</v>
      </c>
    </row>
    <row r="467" spans="1:23" x14ac:dyDescent="0.3">
      <c r="A467" t="s">
        <v>1063</v>
      </c>
      <c r="B467" t="s">
        <v>1064</v>
      </c>
      <c r="C467" s="1" t="s">
        <v>2</v>
      </c>
      <c r="D467" s="1" t="s">
        <v>160</v>
      </c>
      <c r="E467" s="5">
        <f t="shared" ca="1" si="47"/>
        <v>52.411764705882355</v>
      </c>
      <c r="F467">
        <f t="shared" ca="1" si="51"/>
        <v>39</v>
      </c>
      <c r="G467">
        <f t="shared" ca="1" si="53"/>
        <v>48</v>
      </c>
      <c r="H467">
        <f t="shared" ca="1" si="53"/>
        <v>61</v>
      </c>
      <c r="I467">
        <f t="shared" ca="1" si="53"/>
        <v>42</v>
      </c>
      <c r="J467">
        <f t="shared" ca="1" si="53"/>
        <v>54</v>
      </c>
      <c r="K467">
        <f t="shared" ca="1" si="53"/>
        <v>50</v>
      </c>
      <c r="L467">
        <f t="shared" ca="1" si="53"/>
        <v>55</v>
      </c>
      <c r="M467">
        <f t="shared" ca="1" si="53"/>
        <v>67</v>
      </c>
      <c r="N467">
        <f t="shared" ca="1" si="53"/>
        <v>53</v>
      </c>
      <c r="O467">
        <f t="shared" ca="1" si="53"/>
        <v>51</v>
      </c>
      <c r="P467">
        <f t="shared" ca="1" si="53"/>
        <v>61</v>
      </c>
      <c r="Q467">
        <f t="shared" ca="1" si="53"/>
        <v>45</v>
      </c>
      <c r="R467">
        <f t="shared" ca="1" si="53"/>
        <v>48</v>
      </c>
      <c r="S467">
        <f t="shared" ca="1" si="53"/>
        <v>63</v>
      </c>
      <c r="T467">
        <f t="shared" ca="1" si="53"/>
        <v>53</v>
      </c>
      <c r="U467">
        <f t="shared" ca="1" si="53"/>
        <v>50</v>
      </c>
      <c r="V467">
        <f t="shared" ca="1" si="53"/>
        <v>51</v>
      </c>
      <c r="W467">
        <f t="shared" ca="1" si="52"/>
        <v>1.0169449862360007</v>
      </c>
    </row>
    <row r="468" spans="1:23" x14ac:dyDescent="0.3">
      <c r="A468" t="s">
        <v>1065</v>
      </c>
      <c r="B468" t="s">
        <v>1066</v>
      </c>
      <c r="C468" s="1" t="s">
        <v>6</v>
      </c>
      <c r="D468" s="1" t="s">
        <v>383</v>
      </c>
      <c r="E468" s="5">
        <f t="shared" ca="1" si="47"/>
        <v>53.176470588235297</v>
      </c>
      <c r="F468">
        <f t="shared" ca="1" si="51"/>
        <v>60</v>
      </c>
      <c r="G468">
        <f t="shared" ca="1" si="53"/>
        <v>45</v>
      </c>
      <c r="H468">
        <f t="shared" ca="1" si="53"/>
        <v>51</v>
      </c>
      <c r="I468">
        <f t="shared" ca="1" si="53"/>
        <v>33</v>
      </c>
      <c r="J468">
        <f t="shared" ca="1" si="53"/>
        <v>55</v>
      </c>
      <c r="K468">
        <f t="shared" ca="1" si="53"/>
        <v>73</v>
      </c>
      <c r="L468">
        <f t="shared" ca="1" si="53"/>
        <v>48</v>
      </c>
      <c r="M468">
        <f t="shared" ca="1" si="53"/>
        <v>63</v>
      </c>
      <c r="N468">
        <f t="shared" ca="1" si="53"/>
        <v>56</v>
      </c>
      <c r="O468">
        <f t="shared" ca="1" si="53"/>
        <v>56</v>
      </c>
      <c r="P468">
        <f t="shared" ca="1" si="53"/>
        <v>58</v>
      </c>
      <c r="Q468">
        <f t="shared" ca="1" si="53"/>
        <v>49</v>
      </c>
      <c r="R468">
        <f t="shared" ca="1" si="53"/>
        <v>43</v>
      </c>
      <c r="S468">
        <f t="shared" ca="1" si="53"/>
        <v>47</v>
      </c>
      <c r="T468">
        <f t="shared" ca="1" si="53"/>
        <v>58</v>
      </c>
      <c r="U468">
        <f t="shared" ca="1" si="53"/>
        <v>61</v>
      </c>
      <c r="V468">
        <f t="shared" ca="1" si="53"/>
        <v>48</v>
      </c>
      <c r="W468">
        <f t="shared" ca="1" si="52"/>
        <v>1.0978035701424025</v>
      </c>
    </row>
    <row r="469" spans="1:23" x14ac:dyDescent="0.3">
      <c r="A469" t="s">
        <v>1067</v>
      </c>
      <c r="B469" t="s">
        <v>1068</v>
      </c>
      <c r="C469" s="1" t="s">
        <v>37</v>
      </c>
      <c r="D469" s="1" t="s">
        <v>41</v>
      </c>
      <c r="E469" s="5">
        <f t="shared" ref="E469:E507" ca="1" si="54">AVERAGE(F469:V469)</f>
        <v>52.176470588235297</v>
      </c>
      <c r="F469">
        <f t="shared" ca="1" si="51"/>
        <v>69</v>
      </c>
      <c r="G469">
        <f t="shared" ca="1" si="53"/>
        <v>47</v>
      </c>
      <c r="H469">
        <f t="shared" ca="1" si="53"/>
        <v>56</v>
      </c>
      <c r="I469">
        <f t="shared" ca="1" si="53"/>
        <v>48</v>
      </c>
      <c r="J469">
        <f t="shared" ca="1" si="53"/>
        <v>70</v>
      </c>
      <c r="K469">
        <f t="shared" ca="1" si="53"/>
        <v>45</v>
      </c>
      <c r="L469">
        <f t="shared" ca="1" si="53"/>
        <v>41</v>
      </c>
      <c r="M469">
        <f t="shared" ca="1" si="53"/>
        <v>43</v>
      </c>
      <c r="N469">
        <f t="shared" ca="1" si="53"/>
        <v>53</v>
      </c>
      <c r="O469">
        <f t="shared" ca="1" si="53"/>
        <v>59</v>
      </c>
      <c r="P469">
        <f t="shared" ca="1" si="53"/>
        <v>53</v>
      </c>
      <c r="Q469">
        <f t="shared" ca="1" si="53"/>
        <v>63</v>
      </c>
      <c r="R469">
        <f t="shared" ca="1" si="53"/>
        <v>54</v>
      </c>
      <c r="S469">
        <f t="shared" ca="1" si="53"/>
        <v>45</v>
      </c>
      <c r="T469">
        <f t="shared" ca="1" si="53"/>
        <v>48</v>
      </c>
      <c r="U469">
        <f t="shared" ca="1" si="53"/>
        <v>41</v>
      </c>
      <c r="V469">
        <f t="shared" ca="1" si="53"/>
        <v>52</v>
      </c>
      <c r="W469">
        <f t="shared" ca="1" si="52"/>
        <v>1.0243507900950586</v>
      </c>
    </row>
    <row r="470" spans="1:23" x14ac:dyDescent="0.3">
      <c r="A470" t="s">
        <v>1069</v>
      </c>
      <c r="B470" t="s">
        <v>1070</v>
      </c>
      <c r="C470" s="1" t="s">
        <v>29</v>
      </c>
      <c r="D470" s="1" t="s">
        <v>250</v>
      </c>
      <c r="E470" s="5">
        <f t="shared" ca="1" si="54"/>
        <v>48.235294117647058</v>
      </c>
      <c r="F470">
        <f t="shared" ca="1" si="51"/>
        <v>53</v>
      </c>
      <c r="G470">
        <f t="shared" ca="1" si="53"/>
        <v>56</v>
      </c>
      <c r="H470">
        <f t="shared" ca="1" si="53"/>
        <v>44</v>
      </c>
      <c r="I470">
        <f t="shared" ca="1" si="53"/>
        <v>49</v>
      </c>
      <c r="J470">
        <f t="shared" ca="1" si="53"/>
        <v>33</v>
      </c>
      <c r="K470">
        <f t="shared" ca="1" si="53"/>
        <v>50</v>
      </c>
      <c r="L470">
        <f t="shared" ca="1" si="53"/>
        <v>29</v>
      </c>
      <c r="M470">
        <f t="shared" ca="1" si="53"/>
        <v>61</v>
      </c>
      <c r="N470">
        <f t="shared" ca="1" si="53"/>
        <v>63</v>
      </c>
      <c r="O470">
        <f t="shared" ca="1" si="53"/>
        <v>46</v>
      </c>
      <c r="P470">
        <f t="shared" ca="1" si="53"/>
        <v>37</v>
      </c>
      <c r="Q470">
        <f t="shared" ca="1" si="53"/>
        <v>44</v>
      </c>
      <c r="R470">
        <f t="shared" ca="1" si="53"/>
        <v>59</v>
      </c>
      <c r="S470">
        <f t="shared" ca="1" si="53"/>
        <v>36</v>
      </c>
      <c r="T470">
        <f t="shared" ca="1" si="53"/>
        <v>63</v>
      </c>
      <c r="U470">
        <f t="shared" ca="1" si="53"/>
        <v>49</v>
      </c>
      <c r="V470">
        <f t="shared" ca="1" si="53"/>
        <v>48</v>
      </c>
      <c r="W470">
        <f t="shared" ca="1" si="52"/>
        <v>0.96123723810237172</v>
      </c>
    </row>
    <row r="471" spans="1:23" x14ac:dyDescent="0.3">
      <c r="A471" t="s">
        <v>1071</v>
      </c>
      <c r="B471" t="s">
        <v>1072</v>
      </c>
      <c r="C471" s="1" t="s">
        <v>141</v>
      </c>
      <c r="D471" s="1" t="s">
        <v>589</v>
      </c>
      <c r="E471" s="5">
        <f t="shared" ca="1" si="54"/>
        <v>42.411764705882355</v>
      </c>
      <c r="F471">
        <f t="shared" ca="1" si="51"/>
        <v>42</v>
      </c>
      <c r="G471">
        <f t="shared" ca="1" si="53"/>
        <v>42</v>
      </c>
      <c r="H471">
        <f t="shared" ca="1" si="53"/>
        <v>39</v>
      </c>
      <c r="I471">
        <f t="shared" ca="1" si="53"/>
        <v>40</v>
      </c>
      <c r="J471">
        <f t="shared" ca="1" si="53"/>
        <v>43</v>
      </c>
      <c r="K471">
        <f t="shared" ca="1" si="53"/>
        <v>46</v>
      </c>
      <c r="L471">
        <f t="shared" ca="1" si="53"/>
        <v>42</v>
      </c>
      <c r="M471">
        <f t="shared" ca="1" si="53"/>
        <v>57</v>
      </c>
      <c r="N471">
        <f t="shared" ca="1" si="53"/>
        <v>38</v>
      </c>
      <c r="O471">
        <f t="shared" ca="1" si="53"/>
        <v>37</v>
      </c>
      <c r="P471">
        <f t="shared" ca="1" si="53"/>
        <v>34</v>
      </c>
      <c r="Q471">
        <f t="shared" ca="1" si="53"/>
        <v>39</v>
      </c>
      <c r="R471">
        <f t="shared" ca="1" si="53"/>
        <v>48</v>
      </c>
      <c r="S471">
        <f t="shared" ca="1" si="53"/>
        <v>42</v>
      </c>
      <c r="T471">
        <f t="shared" ca="1" si="53"/>
        <v>50</v>
      </c>
      <c r="U471">
        <f t="shared" ca="1" si="53"/>
        <v>42</v>
      </c>
      <c r="V471">
        <f t="shared" ca="1" si="53"/>
        <v>40</v>
      </c>
      <c r="W471">
        <f t="shared" ca="1" si="52"/>
        <v>0.89568481992303939</v>
      </c>
    </row>
    <row r="472" spans="1:23" x14ac:dyDescent="0.3">
      <c r="A472" t="s">
        <v>1073</v>
      </c>
      <c r="B472" t="s">
        <v>1074</v>
      </c>
      <c r="C472" s="1" t="s">
        <v>6</v>
      </c>
      <c r="D472" s="1" t="s">
        <v>7</v>
      </c>
      <c r="E472" s="5">
        <f t="shared" ca="1" si="54"/>
        <v>57.764705882352942</v>
      </c>
      <c r="F472">
        <f t="shared" ca="1" si="51"/>
        <v>52</v>
      </c>
      <c r="G472">
        <f t="shared" ca="1" si="53"/>
        <v>69</v>
      </c>
      <c r="H472">
        <f t="shared" ca="1" si="53"/>
        <v>43</v>
      </c>
      <c r="I472">
        <f t="shared" ca="1" si="53"/>
        <v>73</v>
      </c>
      <c r="J472">
        <f t="shared" ca="1" si="53"/>
        <v>69</v>
      </c>
      <c r="K472">
        <f t="shared" ca="1" si="53"/>
        <v>56</v>
      </c>
      <c r="L472">
        <f t="shared" ca="1" si="53"/>
        <v>54</v>
      </c>
      <c r="M472">
        <f t="shared" ca="1" si="53"/>
        <v>60</v>
      </c>
      <c r="N472">
        <f t="shared" ca="1" si="53"/>
        <v>59</v>
      </c>
      <c r="O472">
        <f t="shared" ca="1" si="53"/>
        <v>53</v>
      </c>
      <c r="P472">
        <f t="shared" ca="1" si="53"/>
        <v>49</v>
      </c>
      <c r="Q472">
        <f t="shared" ca="1" si="53"/>
        <v>62</v>
      </c>
      <c r="R472">
        <f t="shared" ca="1" si="53"/>
        <v>65</v>
      </c>
      <c r="S472">
        <f t="shared" ca="1" si="53"/>
        <v>65</v>
      </c>
      <c r="T472">
        <f t="shared" ca="1" si="53"/>
        <v>30</v>
      </c>
      <c r="U472">
        <f t="shared" ca="1" si="53"/>
        <v>70</v>
      </c>
      <c r="V472">
        <f t="shared" ca="1" si="53"/>
        <v>53</v>
      </c>
      <c r="W472">
        <f t="shared" ca="1" si="52"/>
        <v>1.1099868304424296</v>
      </c>
    </row>
    <row r="473" spans="1:23" x14ac:dyDescent="0.3">
      <c r="A473" t="s">
        <v>1075</v>
      </c>
      <c r="B473" t="s">
        <v>1076</v>
      </c>
      <c r="C473" s="1" t="s">
        <v>59</v>
      </c>
      <c r="D473" s="1" t="s">
        <v>573</v>
      </c>
      <c r="E473" s="5">
        <f t="shared" ca="1" si="54"/>
        <v>61.529411764705884</v>
      </c>
      <c r="F473">
        <f t="shared" ca="1" si="51"/>
        <v>56</v>
      </c>
      <c r="G473">
        <f t="shared" ca="1" si="53"/>
        <v>64</v>
      </c>
      <c r="H473">
        <f t="shared" ca="1" si="53"/>
        <v>78</v>
      </c>
      <c r="I473">
        <f t="shared" ca="1" si="53"/>
        <v>73</v>
      </c>
      <c r="J473">
        <f t="shared" ca="1" si="53"/>
        <v>50</v>
      </c>
      <c r="K473">
        <f t="shared" ca="1" si="53"/>
        <v>40</v>
      </c>
      <c r="L473">
        <f t="shared" ca="1" si="53"/>
        <v>58</v>
      </c>
      <c r="M473">
        <f t="shared" ca="1" si="53"/>
        <v>57</v>
      </c>
      <c r="N473">
        <f t="shared" ca="1" si="53"/>
        <v>74</v>
      </c>
      <c r="O473">
        <f t="shared" ca="1" si="53"/>
        <v>64</v>
      </c>
      <c r="P473">
        <f t="shared" ca="1" si="53"/>
        <v>41</v>
      </c>
      <c r="Q473">
        <f t="shared" ca="1" si="53"/>
        <v>73</v>
      </c>
      <c r="R473">
        <f t="shared" ca="1" si="53"/>
        <v>83</v>
      </c>
      <c r="S473">
        <f t="shared" ca="1" si="53"/>
        <v>65</v>
      </c>
      <c r="T473">
        <f t="shared" ca="1" si="53"/>
        <v>34</v>
      </c>
      <c r="U473">
        <f t="shared" ca="1" si="53"/>
        <v>68</v>
      </c>
      <c r="V473">
        <f t="shared" ca="1" si="53"/>
        <v>68</v>
      </c>
      <c r="W473">
        <f t="shared" ca="1" si="52"/>
        <v>1.2421105142347275</v>
      </c>
    </row>
    <row r="474" spans="1:23" x14ac:dyDescent="0.3">
      <c r="A474" t="s">
        <v>1077</v>
      </c>
      <c r="B474" t="s">
        <v>1078</v>
      </c>
      <c r="C474" s="1" t="s">
        <v>15</v>
      </c>
      <c r="D474" s="1" t="s">
        <v>50</v>
      </c>
      <c r="E474" s="5">
        <f t="shared" ca="1" si="54"/>
        <v>38.941176470588232</v>
      </c>
      <c r="F474">
        <f t="shared" ca="1" si="51"/>
        <v>44</v>
      </c>
      <c r="G474">
        <f t="shared" ca="1" si="53"/>
        <v>51</v>
      </c>
      <c r="H474">
        <f t="shared" ca="1" si="53"/>
        <v>28</v>
      </c>
      <c r="I474">
        <f t="shared" ca="1" si="53"/>
        <v>33</v>
      </c>
      <c r="J474">
        <f t="shared" ca="1" si="53"/>
        <v>46</v>
      </c>
      <c r="K474">
        <f t="shared" ca="1" si="53"/>
        <v>38</v>
      </c>
      <c r="L474">
        <f t="shared" ca="1" si="53"/>
        <v>41</v>
      </c>
      <c r="M474">
        <f t="shared" ca="1" si="53"/>
        <v>34</v>
      </c>
      <c r="N474">
        <f t="shared" ca="1" si="53"/>
        <v>30</v>
      </c>
      <c r="O474">
        <f t="shared" ca="1" si="53"/>
        <v>36</v>
      </c>
      <c r="P474">
        <f t="shared" ca="1" si="53"/>
        <v>40</v>
      </c>
      <c r="Q474">
        <f t="shared" ca="1" si="53"/>
        <v>33</v>
      </c>
      <c r="R474">
        <f t="shared" ca="1" si="53"/>
        <v>44</v>
      </c>
      <c r="S474">
        <f t="shared" ca="1" si="53"/>
        <v>43</v>
      </c>
      <c r="T474">
        <f t="shared" ca="1" si="53"/>
        <v>47</v>
      </c>
      <c r="U474">
        <f t="shared" ca="1" si="53"/>
        <v>35</v>
      </c>
      <c r="V474">
        <f t="shared" ca="1" si="53"/>
        <v>39</v>
      </c>
      <c r="W474">
        <f t="shared" ca="1" si="52"/>
        <v>0.72904123625004846</v>
      </c>
    </row>
    <row r="475" spans="1:23" x14ac:dyDescent="0.3">
      <c r="A475" t="s">
        <v>1079</v>
      </c>
      <c r="B475" t="s">
        <v>1080</v>
      </c>
      <c r="C475" s="1" t="s">
        <v>2</v>
      </c>
      <c r="D475" s="1" t="s">
        <v>453</v>
      </c>
      <c r="E475" s="5">
        <f t="shared" ca="1" si="54"/>
        <v>34.352941176470587</v>
      </c>
      <c r="F475">
        <f t="shared" ca="1" si="51"/>
        <v>38</v>
      </c>
      <c r="G475">
        <f t="shared" ca="1" si="53"/>
        <v>37</v>
      </c>
      <c r="H475">
        <f t="shared" ca="1" si="53"/>
        <v>30</v>
      </c>
      <c r="I475">
        <f t="shared" ca="1" si="53"/>
        <v>35</v>
      </c>
      <c r="J475">
        <f t="shared" ca="1" si="53"/>
        <v>37</v>
      </c>
      <c r="K475">
        <f t="shared" ca="1" si="53"/>
        <v>31</v>
      </c>
      <c r="L475">
        <f t="shared" ca="1" si="53"/>
        <v>44</v>
      </c>
      <c r="M475">
        <f t="shared" ca="1" si="53"/>
        <v>39</v>
      </c>
      <c r="N475">
        <f t="shared" ca="1" si="53"/>
        <v>28</v>
      </c>
      <c r="O475">
        <f t="shared" ca="1" si="53"/>
        <v>35</v>
      </c>
      <c r="P475">
        <f t="shared" ca="1" si="53"/>
        <v>27</v>
      </c>
      <c r="Q475">
        <f t="shared" ca="1" si="53"/>
        <v>30</v>
      </c>
      <c r="R475">
        <f t="shared" ca="1" si="53"/>
        <v>32</v>
      </c>
      <c r="S475">
        <f t="shared" ca="1" si="53"/>
        <v>39</v>
      </c>
      <c r="T475">
        <f t="shared" ca="1" si="53"/>
        <v>38</v>
      </c>
      <c r="U475">
        <f t="shared" ca="1" si="53"/>
        <v>33</v>
      </c>
      <c r="V475">
        <f t="shared" ca="1" si="53"/>
        <v>31</v>
      </c>
      <c r="W475">
        <f t="shared" ca="1" si="52"/>
        <v>0.70923648856468058</v>
      </c>
    </row>
    <row r="476" spans="1:23" x14ac:dyDescent="0.3">
      <c r="A476" t="s">
        <v>1081</v>
      </c>
      <c r="B476" t="s">
        <v>1082</v>
      </c>
      <c r="C476" s="1" t="s">
        <v>19</v>
      </c>
      <c r="D476" s="1" t="s">
        <v>174</v>
      </c>
      <c r="E476" s="5">
        <f t="shared" ca="1" si="54"/>
        <v>40.058823529411768</v>
      </c>
      <c r="F476">
        <f t="shared" ca="1" si="51"/>
        <v>26</v>
      </c>
      <c r="G476">
        <f t="shared" ca="1" si="53"/>
        <v>35</v>
      </c>
      <c r="H476">
        <f t="shared" ca="1" si="53"/>
        <v>36</v>
      </c>
      <c r="I476">
        <f t="shared" ca="1" si="53"/>
        <v>41</v>
      </c>
      <c r="J476">
        <f t="shared" ca="1" si="53"/>
        <v>35</v>
      </c>
      <c r="K476">
        <f t="shared" ca="1" si="53"/>
        <v>65</v>
      </c>
      <c r="L476">
        <f t="shared" ca="1" si="53"/>
        <v>38</v>
      </c>
      <c r="M476">
        <f t="shared" ca="1" si="53"/>
        <v>29</v>
      </c>
      <c r="N476">
        <f t="shared" ca="1" si="53"/>
        <v>41</v>
      </c>
      <c r="O476">
        <f t="shared" ca="1" si="53"/>
        <v>53</v>
      </c>
      <c r="P476">
        <f t="shared" ca="1" si="53"/>
        <v>33</v>
      </c>
      <c r="Q476">
        <f t="shared" ca="1" si="53"/>
        <v>39</v>
      </c>
      <c r="R476">
        <f t="shared" ca="1" si="53"/>
        <v>44</v>
      </c>
      <c r="S476">
        <f t="shared" ca="1" si="53"/>
        <v>53</v>
      </c>
      <c r="T476">
        <f t="shared" ca="1" si="53"/>
        <v>31</v>
      </c>
      <c r="U476">
        <f t="shared" ca="1" si="53"/>
        <v>41</v>
      </c>
      <c r="V476">
        <f t="shared" ca="1" si="53"/>
        <v>41</v>
      </c>
      <c r="W476">
        <f t="shared" ca="1" si="52"/>
        <v>0.80349393763229771</v>
      </c>
    </row>
    <row r="477" spans="1:23" x14ac:dyDescent="0.3">
      <c r="A477" t="s">
        <v>1083</v>
      </c>
      <c r="B477" t="s">
        <v>1084</v>
      </c>
      <c r="C477" s="1" t="s">
        <v>6</v>
      </c>
      <c r="D477" s="1" t="s">
        <v>63</v>
      </c>
      <c r="E477" s="5">
        <f t="shared" ca="1" si="54"/>
        <v>48.058823529411768</v>
      </c>
      <c r="F477">
        <f t="shared" ca="1" si="51"/>
        <v>48</v>
      </c>
      <c r="G477">
        <f t="shared" ca="1" si="53"/>
        <v>50</v>
      </c>
      <c r="H477">
        <f t="shared" ca="1" si="53"/>
        <v>51</v>
      </c>
      <c r="I477">
        <f t="shared" ca="1" si="53"/>
        <v>38</v>
      </c>
      <c r="J477">
        <f t="shared" ca="1" si="53"/>
        <v>44</v>
      </c>
      <c r="K477">
        <f t="shared" ca="1" si="53"/>
        <v>51</v>
      </c>
      <c r="L477">
        <f t="shared" ca="1" si="53"/>
        <v>51</v>
      </c>
      <c r="M477">
        <f t="shared" ca="1" si="53"/>
        <v>39</v>
      </c>
      <c r="N477">
        <f t="shared" ca="1" si="53"/>
        <v>66</v>
      </c>
      <c r="O477">
        <f t="shared" ca="1" si="53"/>
        <v>43</v>
      </c>
      <c r="P477">
        <f t="shared" ca="1" si="53"/>
        <v>48</v>
      </c>
      <c r="Q477">
        <f t="shared" ca="1" si="53"/>
        <v>31</v>
      </c>
      <c r="R477">
        <f t="shared" ca="1" si="53"/>
        <v>48</v>
      </c>
      <c r="S477">
        <f t="shared" ca="1" si="53"/>
        <v>61</v>
      </c>
      <c r="T477">
        <f t="shared" ca="1" si="53"/>
        <v>57</v>
      </c>
      <c r="U477">
        <f t="shared" ca="1" si="53"/>
        <v>40</v>
      </c>
      <c r="V477">
        <f t="shared" ca="1" si="53"/>
        <v>51</v>
      </c>
      <c r="W477">
        <f t="shared" ca="1" si="52"/>
        <v>0.8910521912580085</v>
      </c>
    </row>
    <row r="478" spans="1:23" x14ac:dyDescent="0.3">
      <c r="A478" t="s">
        <v>1085</v>
      </c>
      <c r="B478" t="s">
        <v>1086</v>
      </c>
      <c r="C478" s="1" t="s">
        <v>19</v>
      </c>
      <c r="D478" s="1" t="s">
        <v>521</v>
      </c>
      <c r="E478" s="5">
        <f t="shared" ca="1" si="54"/>
        <v>51.352941176470587</v>
      </c>
      <c r="F478">
        <f t="shared" ca="1" si="51"/>
        <v>51</v>
      </c>
      <c r="G478">
        <f t="shared" ca="1" si="53"/>
        <v>41</v>
      </c>
      <c r="H478">
        <f t="shared" ca="1" si="53"/>
        <v>57</v>
      </c>
      <c r="I478">
        <f t="shared" ca="1" si="53"/>
        <v>67</v>
      </c>
      <c r="J478">
        <f t="shared" ca="1" si="53"/>
        <v>44</v>
      </c>
      <c r="K478">
        <f t="shared" ca="1" si="53"/>
        <v>54</v>
      </c>
      <c r="L478">
        <f t="shared" ca="1" si="53"/>
        <v>54</v>
      </c>
      <c r="M478">
        <f t="shared" ca="1" si="53"/>
        <v>45</v>
      </c>
      <c r="N478">
        <f t="shared" ca="1" si="53"/>
        <v>42</v>
      </c>
      <c r="O478">
        <f t="shared" ca="1" si="53"/>
        <v>51</v>
      </c>
      <c r="P478">
        <f t="shared" ca="1" si="53"/>
        <v>42</v>
      </c>
      <c r="Q478">
        <f t="shared" ca="1" si="53"/>
        <v>67</v>
      </c>
      <c r="R478">
        <f t="shared" ca="1" si="53"/>
        <v>43</v>
      </c>
      <c r="S478">
        <f t="shared" ca="1" si="53"/>
        <v>62</v>
      </c>
      <c r="T478">
        <f t="shared" ca="1" si="53"/>
        <v>52</v>
      </c>
      <c r="U478">
        <f t="shared" ca="1" si="53"/>
        <v>52</v>
      </c>
      <c r="V478">
        <f t="shared" ca="1" si="53"/>
        <v>49</v>
      </c>
      <c r="W478">
        <f t="shared" ca="1" si="52"/>
        <v>1.0595233126698123</v>
      </c>
    </row>
    <row r="479" spans="1:23" x14ac:dyDescent="0.3">
      <c r="A479" t="s">
        <v>1087</v>
      </c>
      <c r="B479" t="s">
        <v>1088</v>
      </c>
      <c r="C479" s="1" t="s">
        <v>15</v>
      </c>
      <c r="D479" s="1" t="s">
        <v>74</v>
      </c>
      <c r="E479" s="5">
        <f t="shared" ca="1" si="54"/>
        <v>58.588235294117645</v>
      </c>
      <c r="F479">
        <f t="shared" ca="1" si="51"/>
        <v>63</v>
      </c>
      <c r="G479">
        <f t="shared" ca="1" si="53"/>
        <v>59</v>
      </c>
      <c r="H479">
        <f t="shared" ca="1" si="53"/>
        <v>78</v>
      </c>
      <c r="I479">
        <f t="shared" ca="1" si="53"/>
        <v>53</v>
      </c>
      <c r="J479">
        <f t="shared" ca="1" si="53"/>
        <v>63</v>
      </c>
      <c r="K479">
        <f t="shared" ca="1" si="53"/>
        <v>60</v>
      </c>
      <c r="L479">
        <f t="shared" ca="1" si="53"/>
        <v>70</v>
      </c>
      <c r="M479">
        <f t="shared" ca="1" si="53"/>
        <v>48</v>
      </c>
      <c r="N479">
        <f t="shared" ca="1" si="53"/>
        <v>50</v>
      </c>
      <c r="O479">
        <f t="shared" ca="1" si="53"/>
        <v>63</v>
      </c>
      <c r="P479">
        <f t="shared" ca="1" si="53"/>
        <v>53</v>
      </c>
      <c r="Q479">
        <f t="shared" ca="1" si="53"/>
        <v>49</v>
      </c>
      <c r="R479">
        <f t="shared" ca="1" si="53"/>
        <v>53</v>
      </c>
      <c r="S479">
        <f t="shared" ca="1" si="53"/>
        <v>64</v>
      </c>
      <c r="T479">
        <f t="shared" ca="1" si="53"/>
        <v>57</v>
      </c>
      <c r="U479">
        <f t="shared" ca="1" si="53"/>
        <v>67</v>
      </c>
      <c r="V479">
        <f t="shared" ca="1" si="53"/>
        <v>46</v>
      </c>
      <c r="W479">
        <f t="shared" ca="1" si="52"/>
        <v>1.1438631285231116</v>
      </c>
    </row>
    <row r="480" spans="1:23" x14ac:dyDescent="0.3">
      <c r="A480" t="s">
        <v>1089</v>
      </c>
      <c r="B480" t="s">
        <v>1090</v>
      </c>
      <c r="C480" s="1" t="s">
        <v>59</v>
      </c>
      <c r="D480" s="1" t="s">
        <v>60</v>
      </c>
      <c r="E480" s="5">
        <f t="shared" ca="1" si="54"/>
        <v>68.764705882352942</v>
      </c>
      <c r="F480">
        <f t="shared" ca="1" si="51"/>
        <v>66</v>
      </c>
      <c r="G480">
        <f t="shared" ca="1" si="53"/>
        <v>47</v>
      </c>
      <c r="H480">
        <f t="shared" ca="1" si="53"/>
        <v>67</v>
      </c>
      <c r="I480">
        <f t="shared" ca="1" si="53"/>
        <v>62</v>
      </c>
      <c r="J480">
        <f t="shared" ca="1" si="53"/>
        <v>71</v>
      </c>
      <c r="K480">
        <f t="shared" ca="1" si="53"/>
        <v>82</v>
      </c>
      <c r="L480">
        <f t="shared" ca="1" si="53"/>
        <v>76</v>
      </c>
      <c r="M480">
        <f t="shared" ca="1" si="53"/>
        <v>54</v>
      </c>
      <c r="N480">
        <f t="shared" ca="1" si="53"/>
        <v>70</v>
      </c>
      <c r="O480">
        <f t="shared" ca="1" si="53"/>
        <v>68</v>
      </c>
      <c r="P480">
        <f t="shared" ca="1" si="53"/>
        <v>77</v>
      </c>
      <c r="Q480">
        <f t="shared" ca="1" si="53"/>
        <v>74</v>
      </c>
      <c r="R480">
        <f t="shared" ca="1" si="53"/>
        <v>66</v>
      </c>
      <c r="S480">
        <f t="shared" ca="1" si="53"/>
        <v>60</v>
      </c>
      <c r="T480">
        <f t="shared" ca="1" si="53"/>
        <v>71</v>
      </c>
      <c r="U480">
        <f t="shared" ca="1" si="53"/>
        <v>72</v>
      </c>
      <c r="V480">
        <f t="shared" ca="1" si="53"/>
        <v>86</v>
      </c>
      <c r="W480">
        <f t="shared" ca="1" si="52"/>
        <v>1.2684913410500673</v>
      </c>
    </row>
    <row r="481" spans="1:23" x14ac:dyDescent="0.3">
      <c r="A481" t="s">
        <v>1091</v>
      </c>
      <c r="B481" t="s">
        <v>1092</v>
      </c>
      <c r="C481" s="1" t="s">
        <v>46</v>
      </c>
      <c r="D481" s="1" t="s">
        <v>749</v>
      </c>
      <c r="E481" s="5">
        <f t="shared" ca="1" si="54"/>
        <v>48.294117647058826</v>
      </c>
      <c r="F481">
        <f t="shared" ca="1" si="51"/>
        <v>42</v>
      </c>
      <c r="G481">
        <f t="shared" ca="1" si="53"/>
        <v>37</v>
      </c>
      <c r="H481">
        <f t="shared" ca="1" si="53"/>
        <v>53</v>
      </c>
      <c r="I481">
        <f t="shared" ca="1" si="53"/>
        <v>47</v>
      </c>
      <c r="J481">
        <f t="shared" ca="1" si="53"/>
        <v>30</v>
      </c>
      <c r="K481">
        <f t="shared" ca="1" si="53"/>
        <v>65</v>
      </c>
      <c r="L481">
        <f t="shared" ca="1" si="53"/>
        <v>52</v>
      </c>
      <c r="M481">
        <f t="shared" ca="1" si="53"/>
        <v>59</v>
      </c>
      <c r="N481">
        <f t="shared" ca="1" si="53"/>
        <v>49</v>
      </c>
      <c r="O481">
        <f t="shared" ca="1" si="53"/>
        <v>53</v>
      </c>
      <c r="P481">
        <f t="shared" ca="1" si="53"/>
        <v>55</v>
      </c>
      <c r="Q481">
        <f t="shared" ca="1" si="53"/>
        <v>51</v>
      </c>
      <c r="R481">
        <f t="shared" ca="1" si="53"/>
        <v>42</v>
      </c>
      <c r="S481">
        <f t="shared" ca="1" si="53"/>
        <v>51</v>
      </c>
      <c r="T481">
        <f t="shared" ca="1" si="53"/>
        <v>52</v>
      </c>
      <c r="U481">
        <f t="shared" ca="1" si="53"/>
        <v>39</v>
      </c>
      <c r="V481">
        <f t="shared" ca="1" si="53"/>
        <v>44</v>
      </c>
      <c r="W481">
        <f t="shared" ca="1" si="52"/>
        <v>0.95992330528307579</v>
      </c>
    </row>
    <row r="482" spans="1:23" x14ac:dyDescent="0.3">
      <c r="A482" t="s">
        <v>1093</v>
      </c>
      <c r="B482" t="s">
        <v>1094</v>
      </c>
      <c r="C482" s="1" t="s">
        <v>2</v>
      </c>
      <c r="D482" s="1" t="s">
        <v>260</v>
      </c>
      <c r="E482" s="5">
        <f t="shared" ca="1" si="54"/>
        <v>43.294117647058826</v>
      </c>
      <c r="F482">
        <f t="shared" ca="1" si="51"/>
        <v>43</v>
      </c>
      <c r="G482">
        <f t="shared" ca="1" si="53"/>
        <v>38</v>
      </c>
      <c r="H482">
        <f t="shared" ref="G482:V497" ca="1" si="55">ROUND(MAX(MIN($W482*_xlfn.NORM.INV(RAND(),50,$E$1),100),0),0)</f>
        <v>45</v>
      </c>
      <c r="I482">
        <f t="shared" ca="1" si="55"/>
        <v>64</v>
      </c>
      <c r="J482">
        <f t="shared" ca="1" si="55"/>
        <v>37</v>
      </c>
      <c r="K482">
        <f t="shared" ca="1" si="55"/>
        <v>55</v>
      </c>
      <c r="L482">
        <f t="shared" ca="1" si="55"/>
        <v>45</v>
      </c>
      <c r="M482">
        <f t="shared" ca="1" si="55"/>
        <v>39</v>
      </c>
      <c r="N482">
        <f t="shared" ca="1" si="55"/>
        <v>44</v>
      </c>
      <c r="O482">
        <f t="shared" ca="1" si="55"/>
        <v>33</v>
      </c>
      <c r="P482">
        <f t="shared" ca="1" si="55"/>
        <v>47</v>
      </c>
      <c r="Q482">
        <f t="shared" ca="1" si="55"/>
        <v>29</v>
      </c>
      <c r="R482">
        <f t="shared" ca="1" si="55"/>
        <v>43</v>
      </c>
      <c r="S482">
        <f t="shared" ca="1" si="55"/>
        <v>38</v>
      </c>
      <c r="T482">
        <f t="shared" ca="1" si="55"/>
        <v>49</v>
      </c>
      <c r="U482">
        <f t="shared" ca="1" si="55"/>
        <v>33</v>
      </c>
      <c r="V482">
        <f t="shared" ca="1" si="55"/>
        <v>54</v>
      </c>
      <c r="W482">
        <f t="shared" ca="1" si="52"/>
        <v>0.80626439445361786</v>
      </c>
    </row>
    <row r="483" spans="1:23" x14ac:dyDescent="0.3">
      <c r="A483" t="s">
        <v>1095</v>
      </c>
      <c r="B483" t="s">
        <v>1096</v>
      </c>
      <c r="C483" s="1" t="s">
        <v>88</v>
      </c>
      <c r="D483" s="1" t="s">
        <v>359</v>
      </c>
      <c r="E483" s="5">
        <f t="shared" ca="1" si="54"/>
        <v>65.411764705882348</v>
      </c>
      <c r="F483">
        <f t="shared" ca="1" si="51"/>
        <v>74</v>
      </c>
      <c r="G483">
        <f t="shared" ca="1" si="55"/>
        <v>72</v>
      </c>
      <c r="H483">
        <f t="shared" ca="1" si="55"/>
        <v>62</v>
      </c>
      <c r="I483">
        <f t="shared" ca="1" si="55"/>
        <v>54</v>
      </c>
      <c r="J483">
        <f t="shared" ca="1" si="55"/>
        <v>60</v>
      </c>
      <c r="K483">
        <f t="shared" ca="1" si="55"/>
        <v>81</v>
      </c>
      <c r="L483">
        <f t="shared" ca="1" si="55"/>
        <v>61</v>
      </c>
      <c r="M483">
        <f t="shared" ca="1" si="55"/>
        <v>63</v>
      </c>
      <c r="N483">
        <f t="shared" ca="1" si="55"/>
        <v>64</v>
      </c>
      <c r="O483">
        <f t="shared" ca="1" si="55"/>
        <v>84</v>
      </c>
      <c r="P483">
        <f t="shared" ca="1" si="55"/>
        <v>68</v>
      </c>
      <c r="Q483">
        <f t="shared" ca="1" si="55"/>
        <v>79</v>
      </c>
      <c r="R483">
        <f t="shared" ca="1" si="55"/>
        <v>70</v>
      </c>
      <c r="S483">
        <f t="shared" ca="1" si="55"/>
        <v>49</v>
      </c>
      <c r="T483">
        <f t="shared" ca="1" si="55"/>
        <v>38</v>
      </c>
      <c r="U483">
        <f t="shared" ca="1" si="55"/>
        <v>68</v>
      </c>
      <c r="V483">
        <f t="shared" ca="1" si="55"/>
        <v>65</v>
      </c>
      <c r="W483">
        <f t="shared" ca="1" si="52"/>
        <v>1.2657130438408548</v>
      </c>
    </row>
    <row r="484" spans="1:23" x14ac:dyDescent="0.3">
      <c r="A484" t="s">
        <v>1097</v>
      </c>
      <c r="B484" t="s">
        <v>1098</v>
      </c>
      <c r="C484" s="1" t="s">
        <v>88</v>
      </c>
      <c r="D484" s="1" t="s">
        <v>1099</v>
      </c>
      <c r="E484" s="5">
        <f t="shared" ca="1" si="54"/>
        <v>47.411764705882355</v>
      </c>
      <c r="F484">
        <f t="shared" ca="1" si="51"/>
        <v>40</v>
      </c>
      <c r="G484">
        <f t="shared" ca="1" si="55"/>
        <v>42</v>
      </c>
      <c r="H484">
        <f t="shared" ca="1" si="55"/>
        <v>40</v>
      </c>
      <c r="I484">
        <f t="shared" ca="1" si="55"/>
        <v>51</v>
      </c>
      <c r="J484">
        <f t="shared" ca="1" si="55"/>
        <v>52</v>
      </c>
      <c r="K484">
        <f t="shared" ca="1" si="55"/>
        <v>40</v>
      </c>
      <c r="L484">
        <f t="shared" ca="1" si="55"/>
        <v>45</v>
      </c>
      <c r="M484">
        <f t="shared" ca="1" si="55"/>
        <v>50</v>
      </c>
      <c r="N484">
        <f t="shared" ca="1" si="55"/>
        <v>47</v>
      </c>
      <c r="O484">
        <f t="shared" ca="1" si="55"/>
        <v>49</v>
      </c>
      <c r="P484">
        <f t="shared" ca="1" si="55"/>
        <v>45</v>
      </c>
      <c r="Q484">
        <f t="shared" ca="1" si="55"/>
        <v>53</v>
      </c>
      <c r="R484">
        <f t="shared" ca="1" si="55"/>
        <v>67</v>
      </c>
      <c r="S484">
        <f t="shared" ca="1" si="55"/>
        <v>38</v>
      </c>
      <c r="T484">
        <f t="shared" ca="1" si="55"/>
        <v>45</v>
      </c>
      <c r="U484">
        <f t="shared" ca="1" si="55"/>
        <v>47</v>
      </c>
      <c r="V484">
        <f t="shared" ca="1" si="55"/>
        <v>55</v>
      </c>
      <c r="W484">
        <f t="shared" ca="1" si="52"/>
        <v>0.96283354110697839</v>
      </c>
    </row>
    <row r="485" spans="1:23" x14ac:dyDescent="0.3">
      <c r="A485" t="s">
        <v>1100</v>
      </c>
      <c r="B485" t="s">
        <v>1101</v>
      </c>
      <c r="C485" s="1" t="s">
        <v>19</v>
      </c>
      <c r="D485" s="1" t="s">
        <v>521</v>
      </c>
      <c r="E485" s="5">
        <f t="shared" ca="1" si="54"/>
        <v>41.411764705882355</v>
      </c>
      <c r="F485">
        <f t="shared" ca="1" si="51"/>
        <v>45</v>
      </c>
      <c r="G485">
        <f t="shared" ca="1" si="55"/>
        <v>42</v>
      </c>
      <c r="H485">
        <f t="shared" ca="1" si="55"/>
        <v>52</v>
      </c>
      <c r="I485">
        <f t="shared" ca="1" si="55"/>
        <v>25</v>
      </c>
      <c r="J485">
        <f t="shared" ca="1" si="55"/>
        <v>69</v>
      </c>
      <c r="K485">
        <f t="shared" ca="1" si="55"/>
        <v>29</v>
      </c>
      <c r="L485">
        <f t="shared" ca="1" si="55"/>
        <v>42</v>
      </c>
      <c r="M485">
        <f t="shared" ca="1" si="55"/>
        <v>41</v>
      </c>
      <c r="N485">
        <f t="shared" ca="1" si="55"/>
        <v>37</v>
      </c>
      <c r="O485">
        <f t="shared" ca="1" si="55"/>
        <v>37</v>
      </c>
      <c r="P485">
        <f t="shared" ca="1" si="55"/>
        <v>44</v>
      </c>
      <c r="Q485">
        <f t="shared" ca="1" si="55"/>
        <v>33</v>
      </c>
      <c r="R485">
        <f t="shared" ca="1" si="55"/>
        <v>49</v>
      </c>
      <c r="S485">
        <f t="shared" ca="1" si="55"/>
        <v>28</v>
      </c>
      <c r="T485">
        <f t="shared" ca="1" si="55"/>
        <v>46</v>
      </c>
      <c r="U485">
        <f t="shared" ca="1" si="55"/>
        <v>33</v>
      </c>
      <c r="V485">
        <f t="shared" ca="1" si="55"/>
        <v>52</v>
      </c>
      <c r="W485">
        <f t="shared" ca="1" si="52"/>
        <v>0.87025229606530496</v>
      </c>
    </row>
    <row r="486" spans="1:23" x14ac:dyDescent="0.3">
      <c r="A486" t="s">
        <v>1102</v>
      </c>
      <c r="B486" t="s">
        <v>1103</v>
      </c>
      <c r="C486" s="1" t="s">
        <v>2</v>
      </c>
      <c r="D486" s="1" t="s">
        <v>938</v>
      </c>
      <c r="E486" s="5">
        <f t="shared" ca="1" si="54"/>
        <v>64.352941176470594</v>
      </c>
      <c r="F486">
        <f t="shared" ca="1" si="51"/>
        <v>73</v>
      </c>
      <c r="G486">
        <f t="shared" ca="1" si="55"/>
        <v>55</v>
      </c>
      <c r="H486">
        <f t="shared" ca="1" si="55"/>
        <v>44</v>
      </c>
      <c r="I486">
        <f t="shared" ca="1" si="55"/>
        <v>75</v>
      </c>
      <c r="J486">
        <f t="shared" ca="1" si="55"/>
        <v>77</v>
      </c>
      <c r="K486">
        <f t="shared" ca="1" si="55"/>
        <v>67</v>
      </c>
      <c r="L486">
        <f t="shared" ca="1" si="55"/>
        <v>44</v>
      </c>
      <c r="M486">
        <f t="shared" ca="1" si="55"/>
        <v>59</v>
      </c>
      <c r="N486">
        <f t="shared" ca="1" si="55"/>
        <v>56</v>
      </c>
      <c r="O486">
        <f t="shared" ca="1" si="55"/>
        <v>50</v>
      </c>
      <c r="P486">
        <f t="shared" ca="1" si="55"/>
        <v>72</v>
      </c>
      <c r="Q486">
        <f t="shared" ca="1" si="55"/>
        <v>66</v>
      </c>
      <c r="R486">
        <f t="shared" ca="1" si="55"/>
        <v>78</v>
      </c>
      <c r="S486">
        <f t="shared" ca="1" si="55"/>
        <v>69</v>
      </c>
      <c r="T486">
        <f t="shared" ca="1" si="55"/>
        <v>69</v>
      </c>
      <c r="U486">
        <f t="shared" ca="1" si="55"/>
        <v>82</v>
      </c>
      <c r="V486">
        <f t="shared" ca="1" si="55"/>
        <v>58</v>
      </c>
      <c r="W486">
        <f t="shared" ca="1" si="52"/>
        <v>1.2684931564096908</v>
      </c>
    </row>
    <row r="487" spans="1:23" x14ac:dyDescent="0.3">
      <c r="A487" t="s">
        <v>1104</v>
      </c>
      <c r="B487" t="s">
        <v>1105</v>
      </c>
      <c r="C487" s="1" t="s">
        <v>6</v>
      </c>
      <c r="D487" s="1" t="s">
        <v>118</v>
      </c>
      <c r="E487" s="5">
        <f t="shared" ca="1" si="54"/>
        <v>46.941176470588232</v>
      </c>
      <c r="F487">
        <f t="shared" ca="1" si="51"/>
        <v>58</v>
      </c>
      <c r="G487">
        <f t="shared" ca="1" si="55"/>
        <v>49</v>
      </c>
      <c r="H487">
        <f t="shared" ca="1" si="55"/>
        <v>49</v>
      </c>
      <c r="I487">
        <f t="shared" ca="1" si="55"/>
        <v>48</v>
      </c>
      <c r="J487">
        <f t="shared" ca="1" si="55"/>
        <v>57</v>
      </c>
      <c r="K487">
        <f t="shared" ca="1" si="55"/>
        <v>45</v>
      </c>
      <c r="L487">
        <f t="shared" ca="1" si="55"/>
        <v>55</v>
      </c>
      <c r="M487">
        <f t="shared" ca="1" si="55"/>
        <v>49</v>
      </c>
      <c r="N487">
        <f t="shared" ca="1" si="55"/>
        <v>36</v>
      </c>
      <c r="O487">
        <f t="shared" ca="1" si="55"/>
        <v>37</v>
      </c>
      <c r="P487">
        <f t="shared" ca="1" si="55"/>
        <v>46</v>
      </c>
      <c r="Q487">
        <f t="shared" ca="1" si="55"/>
        <v>42</v>
      </c>
      <c r="R487">
        <f t="shared" ca="1" si="55"/>
        <v>38</v>
      </c>
      <c r="S487">
        <f t="shared" ca="1" si="55"/>
        <v>45</v>
      </c>
      <c r="T487">
        <f t="shared" ca="1" si="55"/>
        <v>49</v>
      </c>
      <c r="U487">
        <f t="shared" ca="1" si="55"/>
        <v>56</v>
      </c>
      <c r="V487">
        <f t="shared" ca="1" si="55"/>
        <v>39</v>
      </c>
      <c r="W487">
        <f t="shared" ca="1" si="52"/>
        <v>0.90140824327429314</v>
      </c>
    </row>
    <row r="488" spans="1:23" x14ac:dyDescent="0.3">
      <c r="A488" t="s">
        <v>1106</v>
      </c>
      <c r="B488" t="s">
        <v>1107</v>
      </c>
      <c r="C488" s="1" t="s">
        <v>33</v>
      </c>
      <c r="D488" s="1" t="s">
        <v>77</v>
      </c>
      <c r="E488" s="5">
        <f t="shared" ca="1" si="54"/>
        <v>60.764705882352942</v>
      </c>
      <c r="F488">
        <f t="shared" ca="1" si="51"/>
        <v>49</v>
      </c>
      <c r="G488">
        <f t="shared" ca="1" si="55"/>
        <v>66</v>
      </c>
      <c r="H488">
        <f t="shared" ca="1" si="55"/>
        <v>65</v>
      </c>
      <c r="I488">
        <f t="shared" ca="1" si="55"/>
        <v>56</v>
      </c>
      <c r="J488">
        <f t="shared" ca="1" si="55"/>
        <v>80</v>
      </c>
      <c r="K488">
        <f t="shared" ca="1" si="55"/>
        <v>65</v>
      </c>
      <c r="L488">
        <f t="shared" ca="1" si="55"/>
        <v>54</v>
      </c>
      <c r="M488">
        <f t="shared" ca="1" si="55"/>
        <v>51</v>
      </c>
      <c r="N488">
        <f t="shared" ca="1" si="55"/>
        <v>53</v>
      </c>
      <c r="O488">
        <f t="shared" ca="1" si="55"/>
        <v>63</v>
      </c>
      <c r="P488">
        <f t="shared" ca="1" si="55"/>
        <v>58</v>
      </c>
      <c r="Q488">
        <f t="shared" ca="1" si="55"/>
        <v>72</v>
      </c>
      <c r="R488">
        <f t="shared" ca="1" si="55"/>
        <v>60</v>
      </c>
      <c r="S488">
        <f t="shared" ca="1" si="55"/>
        <v>67</v>
      </c>
      <c r="T488">
        <f t="shared" ca="1" si="55"/>
        <v>60</v>
      </c>
      <c r="U488">
        <f t="shared" ca="1" si="55"/>
        <v>52</v>
      </c>
      <c r="V488">
        <f t="shared" ca="1" si="55"/>
        <v>62</v>
      </c>
      <c r="W488">
        <f t="shared" ca="1" si="52"/>
        <v>1.2089478312750117</v>
      </c>
    </row>
    <row r="489" spans="1:23" x14ac:dyDescent="0.3">
      <c r="A489" t="s">
        <v>1108</v>
      </c>
      <c r="B489" t="s">
        <v>1109</v>
      </c>
      <c r="C489" s="1" t="s">
        <v>6</v>
      </c>
      <c r="D489" s="1" t="s">
        <v>133</v>
      </c>
      <c r="E489" s="5">
        <f t="shared" ca="1" si="54"/>
        <v>31.058823529411764</v>
      </c>
      <c r="F489">
        <f t="shared" ca="1" si="51"/>
        <v>40</v>
      </c>
      <c r="G489">
        <f t="shared" ca="1" si="55"/>
        <v>42</v>
      </c>
      <c r="H489">
        <f t="shared" ca="1" si="55"/>
        <v>25</v>
      </c>
      <c r="I489">
        <f t="shared" ca="1" si="55"/>
        <v>29</v>
      </c>
      <c r="J489">
        <f t="shared" ca="1" si="55"/>
        <v>22</v>
      </c>
      <c r="K489">
        <f t="shared" ca="1" si="55"/>
        <v>39</v>
      </c>
      <c r="L489">
        <f t="shared" ca="1" si="55"/>
        <v>27</v>
      </c>
      <c r="M489">
        <f t="shared" ca="1" si="55"/>
        <v>22</v>
      </c>
      <c r="N489">
        <f t="shared" ca="1" si="55"/>
        <v>26</v>
      </c>
      <c r="O489">
        <f t="shared" ca="1" si="55"/>
        <v>27</v>
      </c>
      <c r="P489">
        <f t="shared" ca="1" si="55"/>
        <v>37</v>
      </c>
      <c r="Q489">
        <f t="shared" ca="1" si="55"/>
        <v>35</v>
      </c>
      <c r="R489">
        <f t="shared" ca="1" si="55"/>
        <v>35</v>
      </c>
      <c r="S489">
        <f t="shared" ca="1" si="55"/>
        <v>30</v>
      </c>
      <c r="T489">
        <f t="shared" ca="1" si="55"/>
        <v>33</v>
      </c>
      <c r="U489">
        <f t="shared" ca="1" si="55"/>
        <v>31</v>
      </c>
      <c r="V489">
        <f t="shared" ca="1" si="55"/>
        <v>28</v>
      </c>
      <c r="W489">
        <f t="shared" ca="1" si="52"/>
        <v>0.70514787261528078</v>
      </c>
    </row>
    <row r="490" spans="1:23" x14ac:dyDescent="0.3">
      <c r="A490" t="s">
        <v>1110</v>
      </c>
      <c r="B490" t="s">
        <v>1111</v>
      </c>
      <c r="C490" s="1" t="s">
        <v>37</v>
      </c>
      <c r="D490" s="1" t="s">
        <v>194</v>
      </c>
      <c r="E490" s="5">
        <f t="shared" ca="1" si="54"/>
        <v>44.235294117647058</v>
      </c>
      <c r="F490">
        <f t="shared" ca="1" si="51"/>
        <v>57</v>
      </c>
      <c r="G490">
        <f t="shared" ca="1" si="55"/>
        <v>34</v>
      </c>
      <c r="H490">
        <f t="shared" ca="1" si="55"/>
        <v>38</v>
      </c>
      <c r="I490">
        <f t="shared" ca="1" si="55"/>
        <v>44</v>
      </c>
      <c r="J490">
        <f t="shared" ca="1" si="55"/>
        <v>43</v>
      </c>
      <c r="K490">
        <f t="shared" ca="1" si="55"/>
        <v>45</v>
      </c>
      <c r="L490">
        <f t="shared" ca="1" si="55"/>
        <v>30</v>
      </c>
      <c r="M490">
        <f t="shared" ca="1" si="55"/>
        <v>49</v>
      </c>
      <c r="N490">
        <f t="shared" ca="1" si="55"/>
        <v>48</v>
      </c>
      <c r="O490">
        <f t="shared" ca="1" si="55"/>
        <v>50</v>
      </c>
      <c r="P490">
        <f t="shared" ca="1" si="55"/>
        <v>53</v>
      </c>
      <c r="Q490">
        <f t="shared" ca="1" si="55"/>
        <v>53</v>
      </c>
      <c r="R490">
        <f t="shared" ca="1" si="55"/>
        <v>45</v>
      </c>
      <c r="S490">
        <f t="shared" ca="1" si="55"/>
        <v>47</v>
      </c>
      <c r="T490">
        <f t="shared" ca="1" si="55"/>
        <v>47</v>
      </c>
      <c r="U490">
        <f t="shared" ca="1" si="55"/>
        <v>26</v>
      </c>
      <c r="V490">
        <f t="shared" ca="1" si="55"/>
        <v>43</v>
      </c>
      <c r="W490">
        <f t="shared" ca="1" si="52"/>
        <v>0.87646272989754292</v>
      </c>
    </row>
    <row r="491" spans="1:23" x14ac:dyDescent="0.3">
      <c r="A491" t="s">
        <v>1112</v>
      </c>
      <c r="B491" t="s">
        <v>1113</v>
      </c>
      <c r="C491" s="1" t="s">
        <v>59</v>
      </c>
      <c r="D491" s="1" t="s">
        <v>573</v>
      </c>
      <c r="E491" s="5">
        <f t="shared" ca="1" si="54"/>
        <v>66.529411764705884</v>
      </c>
      <c r="F491">
        <f t="shared" ca="1" si="51"/>
        <v>81</v>
      </c>
      <c r="G491">
        <f t="shared" ca="1" si="55"/>
        <v>68</v>
      </c>
      <c r="H491">
        <f t="shared" ca="1" si="55"/>
        <v>81</v>
      </c>
      <c r="I491">
        <f t="shared" ca="1" si="55"/>
        <v>83</v>
      </c>
      <c r="J491">
        <f t="shared" ca="1" si="55"/>
        <v>70</v>
      </c>
      <c r="K491">
        <f t="shared" ca="1" si="55"/>
        <v>72</v>
      </c>
      <c r="L491">
        <f t="shared" ca="1" si="55"/>
        <v>52</v>
      </c>
      <c r="M491">
        <f t="shared" ca="1" si="55"/>
        <v>37</v>
      </c>
      <c r="N491">
        <f t="shared" ca="1" si="55"/>
        <v>62</v>
      </c>
      <c r="O491">
        <f t="shared" ca="1" si="55"/>
        <v>72</v>
      </c>
      <c r="P491">
        <f t="shared" ca="1" si="55"/>
        <v>82</v>
      </c>
      <c r="Q491">
        <f t="shared" ca="1" si="55"/>
        <v>64</v>
      </c>
      <c r="R491">
        <f t="shared" ca="1" si="55"/>
        <v>40</v>
      </c>
      <c r="S491">
        <f t="shared" ca="1" si="55"/>
        <v>59</v>
      </c>
      <c r="T491">
        <f t="shared" ca="1" si="55"/>
        <v>81</v>
      </c>
      <c r="U491">
        <f t="shared" ca="1" si="55"/>
        <v>62</v>
      </c>
      <c r="V491">
        <f t="shared" ca="1" si="55"/>
        <v>65</v>
      </c>
      <c r="W491">
        <f t="shared" ca="1" si="52"/>
        <v>1.2833169001510663</v>
      </c>
    </row>
    <row r="492" spans="1:23" x14ac:dyDescent="0.3">
      <c r="A492" t="s">
        <v>1114</v>
      </c>
      <c r="B492" t="s">
        <v>1115</v>
      </c>
      <c r="C492" s="1" t="s">
        <v>15</v>
      </c>
      <c r="D492" s="1" t="s">
        <v>148</v>
      </c>
      <c r="E492" s="5">
        <f t="shared" ca="1" si="54"/>
        <v>61.294117647058826</v>
      </c>
      <c r="F492">
        <f t="shared" ca="1" si="51"/>
        <v>74</v>
      </c>
      <c r="G492">
        <f t="shared" ca="1" si="55"/>
        <v>40</v>
      </c>
      <c r="H492">
        <f t="shared" ca="1" si="55"/>
        <v>50</v>
      </c>
      <c r="I492">
        <f t="shared" ca="1" si="55"/>
        <v>68</v>
      </c>
      <c r="J492">
        <f t="shared" ca="1" si="55"/>
        <v>63</v>
      </c>
      <c r="K492">
        <f t="shared" ca="1" si="55"/>
        <v>52</v>
      </c>
      <c r="L492">
        <f t="shared" ca="1" si="55"/>
        <v>64</v>
      </c>
      <c r="M492">
        <f t="shared" ca="1" si="55"/>
        <v>58</v>
      </c>
      <c r="N492">
        <f t="shared" ca="1" si="55"/>
        <v>88</v>
      </c>
      <c r="O492">
        <f t="shared" ca="1" si="55"/>
        <v>47</v>
      </c>
      <c r="P492">
        <f t="shared" ca="1" si="55"/>
        <v>66</v>
      </c>
      <c r="Q492">
        <f t="shared" ca="1" si="55"/>
        <v>58</v>
      </c>
      <c r="R492">
        <f t="shared" ca="1" si="55"/>
        <v>73</v>
      </c>
      <c r="S492">
        <f t="shared" ca="1" si="55"/>
        <v>46</v>
      </c>
      <c r="T492">
        <f t="shared" ca="1" si="55"/>
        <v>73</v>
      </c>
      <c r="U492">
        <f t="shared" ca="1" si="55"/>
        <v>60</v>
      </c>
      <c r="V492">
        <f t="shared" ca="1" si="55"/>
        <v>62</v>
      </c>
      <c r="W492">
        <f t="shared" ca="1" si="52"/>
        <v>1.2852696473226422</v>
      </c>
    </row>
    <row r="493" spans="1:23" x14ac:dyDescent="0.3">
      <c r="A493" t="s">
        <v>1116</v>
      </c>
      <c r="B493" t="s">
        <v>1117</v>
      </c>
      <c r="C493" s="1" t="s">
        <v>15</v>
      </c>
      <c r="D493" s="1" t="s">
        <v>74</v>
      </c>
      <c r="E493" s="5">
        <f t="shared" ca="1" si="54"/>
        <v>41.529411764705884</v>
      </c>
      <c r="F493">
        <f t="shared" ca="1" si="51"/>
        <v>53</v>
      </c>
      <c r="G493">
        <f t="shared" ca="1" si="55"/>
        <v>41</v>
      </c>
      <c r="H493">
        <f t="shared" ca="1" si="55"/>
        <v>36</v>
      </c>
      <c r="I493">
        <f t="shared" ca="1" si="55"/>
        <v>38</v>
      </c>
      <c r="J493">
        <f t="shared" ca="1" si="55"/>
        <v>45</v>
      </c>
      <c r="K493">
        <f t="shared" ca="1" si="55"/>
        <v>43</v>
      </c>
      <c r="L493">
        <f t="shared" ca="1" si="55"/>
        <v>35</v>
      </c>
      <c r="M493">
        <f t="shared" ca="1" si="55"/>
        <v>41</v>
      </c>
      <c r="N493">
        <f t="shared" ca="1" si="55"/>
        <v>46</v>
      </c>
      <c r="O493">
        <f t="shared" ca="1" si="55"/>
        <v>36</v>
      </c>
      <c r="P493">
        <f t="shared" ca="1" si="55"/>
        <v>46</v>
      </c>
      <c r="Q493">
        <f t="shared" ca="1" si="55"/>
        <v>29</v>
      </c>
      <c r="R493">
        <f t="shared" ca="1" si="55"/>
        <v>37</v>
      </c>
      <c r="S493">
        <f t="shared" ca="1" si="55"/>
        <v>56</v>
      </c>
      <c r="T493">
        <f t="shared" ca="1" si="55"/>
        <v>41</v>
      </c>
      <c r="U493">
        <f t="shared" ca="1" si="55"/>
        <v>34</v>
      </c>
      <c r="V493">
        <f t="shared" ca="1" si="55"/>
        <v>49</v>
      </c>
      <c r="W493">
        <f t="shared" ca="1" si="52"/>
        <v>0.92394505030384089</v>
      </c>
    </row>
    <row r="494" spans="1:23" x14ac:dyDescent="0.3">
      <c r="A494" t="s">
        <v>1118</v>
      </c>
      <c r="B494" t="s">
        <v>1119</v>
      </c>
      <c r="C494" s="1" t="s">
        <v>46</v>
      </c>
      <c r="D494" s="1" t="s">
        <v>95</v>
      </c>
      <c r="E494" s="5">
        <f t="shared" ca="1" si="54"/>
        <v>65.764705882352942</v>
      </c>
      <c r="F494">
        <f t="shared" ca="1" si="51"/>
        <v>55</v>
      </c>
      <c r="G494">
        <f t="shared" ca="1" si="55"/>
        <v>78</v>
      </c>
      <c r="H494">
        <f t="shared" ca="1" si="55"/>
        <v>66</v>
      </c>
      <c r="I494">
        <f t="shared" ca="1" si="55"/>
        <v>57</v>
      </c>
      <c r="J494">
        <f t="shared" ca="1" si="55"/>
        <v>68</v>
      </c>
      <c r="K494">
        <f t="shared" ca="1" si="55"/>
        <v>50</v>
      </c>
      <c r="L494">
        <f t="shared" ca="1" si="55"/>
        <v>75</v>
      </c>
      <c r="M494">
        <f t="shared" ca="1" si="55"/>
        <v>87</v>
      </c>
      <c r="N494">
        <f t="shared" ca="1" si="55"/>
        <v>49</v>
      </c>
      <c r="O494">
        <f t="shared" ca="1" si="55"/>
        <v>46</v>
      </c>
      <c r="P494">
        <f t="shared" ca="1" si="55"/>
        <v>83</v>
      </c>
      <c r="Q494">
        <f t="shared" ca="1" si="55"/>
        <v>64</v>
      </c>
      <c r="R494">
        <f t="shared" ca="1" si="55"/>
        <v>83</v>
      </c>
      <c r="S494">
        <f t="shared" ca="1" si="55"/>
        <v>62</v>
      </c>
      <c r="T494">
        <f t="shared" ca="1" si="55"/>
        <v>67</v>
      </c>
      <c r="U494">
        <f t="shared" ca="1" si="55"/>
        <v>69</v>
      </c>
      <c r="V494">
        <f t="shared" ca="1" si="55"/>
        <v>59</v>
      </c>
      <c r="W494">
        <f t="shared" ca="1" si="52"/>
        <v>1.2889598568881264</v>
      </c>
    </row>
    <row r="495" spans="1:23" x14ac:dyDescent="0.3">
      <c r="A495" t="s">
        <v>1120</v>
      </c>
      <c r="B495" t="s">
        <v>1121</v>
      </c>
      <c r="C495" s="1" t="s">
        <v>59</v>
      </c>
      <c r="D495" s="1" t="s">
        <v>110</v>
      </c>
      <c r="E495" s="5">
        <f t="shared" ca="1" si="54"/>
        <v>64.882352941176464</v>
      </c>
      <c r="F495">
        <f t="shared" ca="1" si="51"/>
        <v>72</v>
      </c>
      <c r="G495">
        <f t="shared" ca="1" si="55"/>
        <v>54</v>
      </c>
      <c r="H495">
        <f t="shared" ca="1" si="55"/>
        <v>69</v>
      </c>
      <c r="I495">
        <f t="shared" ca="1" si="55"/>
        <v>51</v>
      </c>
      <c r="J495">
        <f t="shared" ca="1" si="55"/>
        <v>75</v>
      </c>
      <c r="K495">
        <f t="shared" ca="1" si="55"/>
        <v>78</v>
      </c>
      <c r="L495">
        <f t="shared" ca="1" si="55"/>
        <v>86</v>
      </c>
      <c r="M495">
        <f t="shared" ca="1" si="55"/>
        <v>55</v>
      </c>
      <c r="N495">
        <f t="shared" ca="1" si="55"/>
        <v>53</v>
      </c>
      <c r="O495">
        <f t="shared" ca="1" si="55"/>
        <v>53</v>
      </c>
      <c r="P495">
        <f t="shared" ca="1" si="55"/>
        <v>79</v>
      </c>
      <c r="Q495">
        <f t="shared" ca="1" si="55"/>
        <v>70</v>
      </c>
      <c r="R495">
        <f t="shared" ca="1" si="55"/>
        <v>66</v>
      </c>
      <c r="S495">
        <f t="shared" ca="1" si="55"/>
        <v>68</v>
      </c>
      <c r="T495">
        <f t="shared" ca="1" si="55"/>
        <v>34</v>
      </c>
      <c r="U495">
        <f t="shared" ca="1" si="55"/>
        <v>58</v>
      </c>
      <c r="V495">
        <f t="shared" ca="1" si="55"/>
        <v>82</v>
      </c>
      <c r="W495">
        <f t="shared" ca="1" si="52"/>
        <v>1.2105141650794056</v>
      </c>
    </row>
    <row r="496" spans="1:23" x14ac:dyDescent="0.3">
      <c r="A496" t="s">
        <v>1122</v>
      </c>
      <c r="B496" t="s">
        <v>1123</v>
      </c>
      <c r="C496" s="1" t="s">
        <v>29</v>
      </c>
      <c r="D496" s="1" t="s">
        <v>1124</v>
      </c>
      <c r="E496" s="5">
        <f t="shared" ca="1" si="54"/>
        <v>58.411764705882355</v>
      </c>
      <c r="F496">
        <f t="shared" ca="1" si="51"/>
        <v>52</v>
      </c>
      <c r="G496">
        <f t="shared" ca="1" si="55"/>
        <v>80</v>
      </c>
      <c r="H496">
        <f t="shared" ca="1" si="55"/>
        <v>72</v>
      </c>
      <c r="I496">
        <f t="shared" ca="1" si="55"/>
        <v>66</v>
      </c>
      <c r="J496">
        <f t="shared" ca="1" si="55"/>
        <v>58</v>
      </c>
      <c r="K496">
        <f t="shared" ca="1" si="55"/>
        <v>63</v>
      </c>
      <c r="L496">
        <f t="shared" ca="1" si="55"/>
        <v>73</v>
      </c>
      <c r="M496">
        <f t="shared" ca="1" si="55"/>
        <v>49</v>
      </c>
      <c r="N496">
        <f t="shared" ca="1" si="55"/>
        <v>38</v>
      </c>
      <c r="O496">
        <f t="shared" ca="1" si="55"/>
        <v>36</v>
      </c>
      <c r="P496">
        <f t="shared" ca="1" si="55"/>
        <v>58</v>
      </c>
      <c r="Q496">
        <f t="shared" ca="1" si="55"/>
        <v>56</v>
      </c>
      <c r="R496">
        <f t="shared" ca="1" si="55"/>
        <v>65</v>
      </c>
      <c r="S496">
        <f t="shared" ca="1" si="55"/>
        <v>56</v>
      </c>
      <c r="T496">
        <f t="shared" ca="1" si="55"/>
        <v>40</v>
      </c>
      <c r="U496">
        <f t="shared" ca="1" si="55"/>
        <v>58</v>
      </c>
      <c r="V496">
        <f t="shared" ca="1" si="55"/>
        <v>73</v>
      </c>
      <c r="W496">
        <f t="shared" ca="1" si="52"/>
        <v>1.0809941690936204</v>
      </c>
    </row>
    <row r="497" spans="1:23" x14ac:dyDescent="0.3">
      <c r="A497" t="s">
        <v>1125</v>
      </c>
      <c r="B497" t="s">
        <v>1126</v>
      </c>
      <c r="C497" s="1" t="s">
        <v>141</v>
      </c>
      <c r="D497" s="1" t="s">
        <v>683</v>
      </c>
      <c r="E497" s="5">
        <f t="shared" ca="1" si="54"/>
        <v>60.823529411764703</v>
      </c>
      <c r="F497">
        <f t="shared" ca="1" si="51"/>
        <v>58</v>
      </c>
      <c r="G497">
        <f t="shared" ca="1" si="55"/>
        <v>74</v>
      </c>
      <c r="H497">
        <f t="shared" ca="1" si="55"/>
        <v>50</v>
      </c>
      <c r="I497">
        <f t="shared" ca="1" si="55"/>
        <v>60</v>
      </c>
      <c r="J497">
        <f t="shared" ca="1" si="55"/>
        <v>59</v>
      </c>
      <c r="K497">
        <f t="shared" ca="1" si="55"/>
        <v>81</v>
      </c>
      <c r="L497">
        <f t="shared" ca="1" si="55"/>
        <v>60</v>
      </c>
      <c r="M497">
        <f t="shared" ca="1" si="55"/>
        <v>87</v>
      </c>
      <c r="N497">
        <f t="shared" ca="1" si="55"/>
        <v>61</v>
      </c>
      <c r="O497">
        <f t="shared" ca="1" si="55"/>
        <v>60</v>
      </c>
      <c r="P497">
        <f t="shared" ca="1" si="55"/>
        <v>57</v>
      </c>
      <c r="Q497">
        <f t="shared" ca="1" si="55"/>
        <v>43</v>
      </c>
      <c r="R497">
        <f t="shared" ca="1" si="55"/>
        <v>49</v>
      </c>
      <c r="S497">
        <f t="shared" ca="1" si="55"/>
        <v>52</v>
      </c>
      <c r="T497">
        <f t="shared" ca="1" si="55"/>
        <v>55</v>
      </c>
      <c r="U497">
        <f t="shared" ca="1" si="55"/>
        <v>72</v>
      </c>
      <c r="V497">
        <f t="shared" ca="1" si="55"/>
        <v>56</v>
      </c>
      <c r="W497">
        <f t="shared" ca="1" si="52"/>
        <v>1.2195248518556294</v>
      </c>
    </row>
    <row r="498" spans="1:23" x14ac:dyDescent="0.3">
      <c r="A498" t="s">
        <v>1127</v>
      </c>
      <c r="B498" t="s">
        <v>1128</v>
      </c>
      <c r="C498" s="1" t="s">
        <v>37</v>
      </c>
      <c r="D498" s="1" t="s">
        <v>136</v>
      </c>
      <c r="E498" s="5">
        <f t="shared" ca="1" si="54"/>
        <v>58.588235294117645</v>
      </c>
      <c r="F498">
        <f t="shared" ca="1" si="51"/>
        <v>53</v>
      </c>
      <c r="G498">
        <f t="shared" ca="1" si="51"/>
        <v>46</v>
      </c>
      <c r="H498">
        <f t="shared" ca="1" si="51"/>
        <v>62</v>
      </c>
      <c r="I498">
        <f t="shared" ca="1" si="51"/>
        <v>59</v>
      </c>
      <c r="J498">
        <f t="shared" ca="1" si="51"/>
        <v>59</v>
      </c>
      <c r="K498">
        <f t="shared" ca="1" si="51"/>
        <v>65</v>
      </c>
      <c r="L498">
        <f t="shared" ca="1" si="51"/>
        <v>54</v>
      </c>
      <c r="M498">
        <f t="shared" ca="1" si="51"/>
        <v>62</v>
      </c>
      <c r="N498">
        <f t="shared" ca="1" si="51"/>
        <v>65</v>
      </c>
      <c r="O498">
        <f t="shared" ca="1" si="51"/>
        <v>64</v>
      </c>
      <c r="P498">
        <f t="shared" ca="1" si="51"/>
        <v>53</v>
      </c>
      <c r="Q498">
        <f t="shared" ca="1" si="51"/>
        <v>61</v>
      </c>
      <c r="R498">
        <f t="shared" ca="1" si="51"/>
        <v>63</v>
      </c>
      <c r="S498">
        <f t="shared" ca="1" si="51"/>
        <v>64</v>
      </c>
      <c r="T498">
        <f t="shared" ca="1" si="51"/>
        <v>67</v>
      </c>
      <c r="U498">
        <f t="shared" ca="1" si="51"/>
        <v>48</v>
      </c>
      <c r="V498">
        <f t="shared" ref="G498:V507" ca="1" si="56">ROUND(MAX(MIN($W498*_xlfn.NORM.INV(RAND(),50,$E$1),100),0),0)</f>
        <v>51</v>
      </c>
      <c r="W498">
        <f t="shared" ca="1" si="52"/>
        <v>1.0842494710793835</v>
      </c>
    </row>
    <row r="499" spans="1:23" x14ac:dyDescent="0.3">
      <c r="A499" t="s">
        <v>1129</v>
      </c>
      <c r="B499" t="s">
        <v>1130</v>
      </c>
      <c r="C499" s="1" t="s">
        <v>29</v>
      </c>
      <c r="D499" s="1" t="s">
        <v>705</v>
      </c>
      <c r="E499" s="5">
        <f t="shared" ca="1" si="54"/>
        <v>57</v>
      </c>
      <c r="F499">
        <f t="shared" ref="F499:F507" ca="1" si="57">ROUND(MAX(MIN($W499*_xlfn.NORM.INV(RAND(),50,$E$1),100),0),0)</f>
        <v>23</v>
      </c>
      <c r="G499">
        <f t="shared" ca="1" si="56"/>
        <v>65</v>
      </c>
      <c r="H499">
        <f t="shared" ca="1" si="56"/>
        <v>62</v>
      </c>
      <c r="I499">
        <f t="shared" ca="1" si="56"/>
        <v>60</v>
      </c>
      <c r="J499">
        <f t="shared" ca="1" si="56"/>
        <v>63</v>
      </c>
      <c r="K499">
        <f t="shared" ca="1" si="56"/>
        <v>63</v>
      </c>
      <c r="L499">
        <f t="shared" ca="1" si="56"/>
        <v>59</v>
      </c>
      <c r="M499">
        <f t="shared" ca="1" si="56"/>
        <v>54</v>
      </c>
      <c r="N499">
        <f t="shared" ca="1" si="56"/>
        <v>61</v>
      </c>
      <c r="O499">
        <f t="shared" ca="1" si="56"/>
        <v>51</v>
      </c>
      <c r="P499">
        <f t="shared" ca="1" si="56"/>
        <v>79</v>
      </c>
      <c r="Q499">
        <f t="shared" ca="1" si="56"/>
        <v>51</v>
      </c>
      <c r="R499">
        <f t="shared" ca="1" si="56"/>
        <v>59</v>
      </c>
      <c r="S499">
        <f t="shared" ca="1" si="56"/>
        <v>48</v>
      </c>
      <c r="T499">
        <f t="shared" ca="1" si="56"/>
        <v>52</v>
      </c>
      <c r="U499">
        <f t="shared" ca="1" si="56"/>
        <v>60</v>
      </c>
      <c r="V499">
        <f t="shared" ca="1" si="56"/>
        <v>59</v>
      </c>
      <c r="W499">
        <f t="shared" ca="1" si="52"/>
        <v>1.0672561333855153</v>
      </c>
    </row>
    <row r="500" spans="1:23" x14ac:dyDescent="0.3">
      <c r="A500" t="s">
        <v>1131</v>
      </c>
      <c r="B500" t="s">
        <v>1132</v>
      </c>
      <c r="C500" s="1" t="s">
        <v>33</v>
      </c>
      <c r="D500" s="1" t="s">
        <v>98</v>
      </c>
      <c r="E500" s="5">
        <f t="shared" ca="1" si="54"/>
        <v>55</v>
      </c>
      <c r="F500">
        <f t="shared" ca="1" si="57"/>
        <v>39</v>
      </c>
      <c r="G500">
        <f t="shared" ca="1" si="56"/>
        <v>70</v>
      </c>
      <c r="H500">
        <f t="shared" ca="1" si="56"/>
        <v>62</v>
      </c>
      <c r="I500">
        <f t="shared" ca="1" si="56"/>
        <v>64</v>
      </c>
      <c r="J500">
        <f t="shared" ca="1" si="56"/>
        <v>61</v>
      </c>
      <c r="K500">
        <f t="shared" ca="1" si="56"/>
        <v>60</v>
      </c>
      <c r="L500">
        <f t="shared" ca="1" si="56"/>
        <v>60</v>
      </c>
      <c r="M500">
        <f t="shared" ca="1" si="56"/>
        <v>42</v>
      </c>
      <c r="N500">
        <f t="shared" ca="1" si="56"/>
        <v>56</v>
      </c>
      <c r="O500">
        <f t="shared" ca="1" si="56"/>
        <v>37</v>
      </c>
      <c r="P500">
        <f t="shared" ca="1" si="56"/>
        <v>65</v>
      </c>
      <c r="Q500">
        <f t="shared" ca="1" si="56"/>
        <v>69</v>
      </c>
      <c r="R500">
        <f t="shared" ca="1" si="56"/>
        <v>66</v>
      </c>
      <c r="S500">
        <f t="shared" ca="1" si="56"/>
        <v>41</v>
      </c>
      <c r="T500">
        <f t="shared" ca="1" si="56"/>
        <v>51</v>
      </c>
      <c r="U500">
        <f t="shared" ca="1" si="56"/>
        <v>41</v>
      </c>
      <c r="V500">
        <f t="shared" ca="1" si="56"/>
        <v>51</v>
      </c>
      <c r="W500">
        <f t="shared" ca="1" si="52"/>
        <v>1.1572914100620293</v>
      </c>
    </row>
    <row r="501" spans="1:23" x14ac:dyDescent="0.3">
      <c r="A501" t="s">
        <v>1133</v>
      </c>
      <c r="B501" t="s">
        <v>1134</v>
      </c>
      <c r="C501" s="1" t="s">
        <v>15</v>
      </c>
      <c r="D501" s="1" t="s">
        <v>148</v>
      </c>
      <c r="E501" s="5">
        <f t="shared" ca="1" si="54"/>
        <v>56.764705882352942</v>
      </c>
      <c r="F501">
        <f t="shared" ca="1" si="57"/>
        <v>61</v>
      </c>
      <c r="G501">
        <f t="shared" ca="1" si="56"/>
        <v>57</v>
      </c>
      <c r="H501">
        <f t="shared" ca="1" si="56"/>
        <v>66</v>
      </c>
      <c r="I501">
        <f t="shared" ca="1" si="56"/>
        <v>42</v>
      </c>
      <c r="J501">
        <f t="shared" ca="1" si="56"/>
        <v>42</v>
      </c>
      <c r="K501">
        <f t="shared" ca="1" si="56"/>
        <v>74</v>
      </c>
      <c r="L501">
        <f t="shared" ca="1" si="56"/>
        <v>53</v>
      </c>
      <c r="M501">
        <f t="shared" ca="1" si="56"/>
        <v>56</v>
      </c>
      <c r="N501">
        <f t="shared" ca="1" si="56"/>
        <v>73</v>
      </c>
      <c r="O501">
        <f t="shared" ca="1" si="56"/>
        <v>40</v>
      </c>
      <c r="P501">
        <f t="shared" ca="1" si="56"/>
        <v>43</v>
      </c>
      <c r="Q501">
        <f t="shared" ca="1" si="56"/>
        <v>41</v>
      </c>
      <c r="R501">
        <f t="shared" ca="1" si="56"/>
        <v>70</v>
      </c>
      <c r="S501">
        <f t="shared" ca="1" si="56"/>
        <v>54</v>
      </c>
      <c r="T501">
        <f t="shared" ca="1" si="56"/>
        <v>57</v>
      </c>
      <c r="U501">
        <f t="shared" ca="1" si="56"/>
        <v>60</v>
      </c>
      <c r="V501">
        <f t="shared" ca="1" si="56"/>
        <v>76</v>
      </c>
      <c r="W501">
        <f t="shared" ca="1" si="52"/>
        <v>1.2081583472020569</v>
      </c>
    </row>
    <row r="502" spans="1:23" x14ac:dyDescent="0.3">
      <c r="A502" t="s">
        <v>1135</v>
      </c>
      <c r="B502" t="s">
        <v>1136</v>
      </c>
      <c r="C502" s="1" t="s">
        <v>15</v>
      </c>
      <c r="D502" s="1" t="s">
        <v>26</v>
      </c>
      <c r="E502" s="5">
        <f t="shared" ca="1" si="54"/>
        <v>63.411764705882355</v>
      </c>
      <c r="F502">
        <f t="shared" ca="1" si="57"/>
        <v>91</v>
      </c>
      <c r="G502">
        <f t="shared" ca="1" si="56"/>
        <v>58</v>
      </c>
      <c r="H502">
        <f t="shared" ca="1" si="56"/>
        <v>61</v>
      </c>
      <c r="I502">
        <f t="shared" ca="1" si="56"/>
        <v>67</v>
      </c>
      <c r="J502">
        <f t="shared" ca="1" si="56"/>
        <v>61</v>
      </c>
      <c r="K502">
        <f t="shared" ca="1" si="56"/>
        <v>78</v>
      </c>
      <c r="L502">
        <f t="shared" ca="1" si="56"/>
        <v>66</v>
      </c>
      <c r="M502">
        <f t="shared" ca="1" si="56"/>
        <v>69</v>
      </c>
      <c r="N502">
        <f t="shared" ca="1" si="56"/>
        <v>83</v>
      </c>
      <c r="O502">
        <f t="shared" ca="1" si="56"/>
        <v>43</v>
      </c>
      <c r="P502">
        <f t="shared" ca="1" si="56"/>
        <v>91</v>
      </c>
      <c r="Q502">
        <f t="shared" ca="1" si="56"/>
        <v>47</v>
      </c>
      <c r="R502">
        <f t="shared" ca="1" si="56"/>
        <v>56</v>
      </c>
      <c r="S502">
        <f t="shared" ca="1" si="56"/>
        <v>54</v>
      </c>
      <c r="T502">
        <f t="shared" ca="1" si="56"/>
        <v>42</v>
      </c>
      <c r="U502">
        <f t="shared" ca="1" si="56"/>
        <v>54</v>
      </c>
      <c r="V502">
        <f t="shared" ca="1" si="56"/>
        <v>57</v>
      </c>
      <c r="W502">
        <f t="shared" ca="1" si="52"/>
        <v>1.1701002023990319</v>
      </c>
    </row>
    <row r="503" spans="1:23" x14ac:dyDescent="0.3">
      <c r="A503" t="s">
        <v>1137</v>
      </c>
      <c r="B503" t="s">
        <v>1138</v>
      </c>
      <c r="C503" s="1" t="s">
        <v>2</v>
      </c>
      <c r="D503" s="1" t="s">
        <v>370</v>
      </c>
      <c r="E503" s="5">
        <f t="shared" ca="1" si="54"/>
        <v>48.647058823529413</v>
      </c>
      <c r="F503">
        <f t="shared" ca="1" si="57"/>
        <v>51</v>
      </c>
      <c r="G503">
        <f t="shared" ca="1" si="56"/>
        <v>65</v>
      </c>
      <c r="H503">
        <f t="shared" ca="1" si="56"/>
        <v>45</v>
      </c>
      <c r="I503">
        <f t="shared" ca="1" si="56"/>
        <v>52</v>
      </c>
      <c r="J503">
        <f t="shared" ca="1" si="56"/>
        <v>55</v>
      </c>
      <c r="K503">
        <f t="shared" ca="1" si="56"/>
        <v>47</v>
      </c>
      <c r="L503">
        <f t="shared" ca="1" si="56"/>
        <v>50</v>
      </c>
      <c r="M503">
        <f t="shared" ca="1" si="56"/>
        <v>47</v>
      </c>
      <c r="N503">
        <f t="shared" ca="1" si="56"/>
        <v>41</v>
      </c>
      <c r="O503">
        <f t="shared" ca="1" si="56"/>
        <v>33</v>
      </c>
      <c r="P503">
        <f t="shared" ca="1" si="56"/>
        <v>65</v>
      </c>
      <c r="Q503">
        <f t="shared" ca="1" si="56"/>
        <v>50</v>
      </c>
      <c r="R503">
        <f t="shared" ca="1" si="56"/>
        <v>44</v>
      </c>
      <c r="S503">
        <f t="shared" ca="1" si="56"/>
        <v>43</v>
      </c>
      <c r="T503">
        <f t="shared" ca="1" si="56"/>
        <v>52</v>
      </c>
      <c r="U503">
        <f t="shared" ca="1" si="56"/>
        <v>43</v>
      </c>
      <c r="V503">
        <f t="shared" ca="1" si="56"/>
        <v>44</v>
      </c>
      <c r="W503">
        <f t="shared" ca="1" si="52"/>
        <v>0.94437952227691635</v>
      </c>
    </row>
    <row r="504" spans="1:23" x14ac:dyDescent="0.3">
      <c r="A504" t="s">
        <v>1139</v>
      </c>
      <c r="B504" t="s">
        <v>1140</v>
      </c>
      <c r="C504" s="1" t="s">
        <v>29</v>
      </c>
      <c r="D504" s="1" t="s">
        <v>299</v>
      </c>
      <c r="E504" s="5">
        <f t="shared" ca="1" si="54"/>
        <v>46.058823529411768</v>
      </c>
      <c r="F504">
        <f t="shared" ca="1" si="57"/>
        <v>53</v>
      </c>
      <c r="G504">
        <f t="shared" ca="1" si="56"/>
        <v>59</v>
      </c>
      <c r="H504">
        <f t="shared" ca="1" si="56"/>
        <v>38</v>
      </c>
      <c r="I504">
        <f t="shared" ca="1" si="56"/>
        <v>41</v>
      </c>
      <c r="J504">
        <f t="shared" ca="1" si="56"/>
        <v>53</v>
      </c>
      <c r="K504">
        <f t="shared" ca="1" si="56"/>
        <v>49</v>
      </c>
      <c r="L504">
        <f t="shared" ca="1" si="56"/>
        <v>37</v>
      </c>
      <c r="M504">
        <f t="shared" ca="1" si="56"/>
        <v>53</v>
      </c>
      <c r="N504">
        <f t="shared" ca="1" si="56"/>
        <v>46</v>
      </c>
      <c r="O504">
        <f t="shared" ca="1" si="56"/>
        <v>44</v>
      </c>
      <c r="P504">
        <f t="shared" ca="1" si="56"/>
        <v>46</v>
      </c>
      <c r="Q504">
        <f t="shared" ca="1" si="56"/>
        <v>41</v>
      </c>
      <c r="R504">
        <f t="shared" ca="1" si="56"/>
        <v>32</v>
      </c>
      <c r="S504">
        <f t="shared" ca="1" si="56"/>
        <v>42</v>
      </c>
      <c r="T504">
        <f t="shared" ca="1" si="56"/>
        <v>48</v>
      </c>
      <c r="U504">
        <f t="shared" ca="1" si="56"/>
        <v>50</v>
      </c>
      <c r="V504">
        <f t="shared" ca="1" si="56"/>
        <v>51</v>
      </c>
      <c r="W504">
        <f t="shared" ca="1" si="52"/>
        <v>0.94346485435109384</v>
      </c>
    </row>
    <row r="505" spans="1:23" x14ac:dyDescent="0.3">
      <c r="A505" t="s">
        <v>1141</v>
      </c>
      <c r="B505" t="s">
        <v>1142</v>
      </c>
      <c r="C505" s="1" t="s">
        <v>6</v>
      </c>
      <c r="D505" s="1" t="s">
        <v>7</v>
      </c>
      <c r="E505" s="5">
        <f t="shared" ca="1" si="54"/>
        <v>48.176470588235297</v>
      </c>
      <c r="F505">
        <f t="shared" ca="1" si="57"/>
        <v>48</v>
      </c>
      <c r="G505">
        <f t="shared" ca="1" si="56"/>
        <v>53</v>
      </c>
      <c r="H505">
        <f t="shared" ca="1" si="56"/>
        <v>54</v>
      </c>
      <c r="I505">
        <f t="shared" ca="1" si="56"/>
        <v>52</v>
      </c>
      <c r="J505">
        <f t="shared" ca="1" si="56"/>
        <v>56</v>
      </c>
      <c r="K505">
        <f t="shared" ca="1" si="56"/>
        <v>74</v>
      </c>
      <c r="L505">
        <f t="shared" ca="1" si="56"/>
        <v>52</v>
      </c>
      <c r="M505">
        <f t="shared" ca="1" si="56"/>
        <v>50</v>
      </c>
      <c r="N505">
        <f t="shared" ca="1" si="56"/>
        <v>31</v>
      </c>
      <c r="O505">
        <f t="shared" ca="1" si="56"/>
        <v>45</v>
      </c>
      <c r="P505">
        <f t="shared" ca="1" si="56"/>
        <v>49</v>
      </c>
      <c r="Q505">
        <f t="shared" ca="1" si="56"/>
        <v>29</v>
      </c>
      <c r="R505">
        <f t="shared" ca="1" si="56"/>
        <v>38</v>
      </c>
      <c r="S505">
        <f t="shared" ca="1" si="56"/>
        <v>38</v>
      </c>
      <c r="T505">
        <f t="shared" ca="1" si="56"/>
        <v>60</v>
      </c>
      <c r="U505">
        <f t="shared" ca="1" si="56"/>
        <v>63</v>
      </c>
      <c r="V505">
        <f t="shared" ca="1" si="56"/>
        <v>27</v>
      </c>
      <c r="W505">
        <f t="shared" ca="1" si="52"/>
        <v>1.0413479425278462</v>
      </c>
    </row>
    <row r="506" spans="1:23" x14ac:dyDescent="0.3">
      <c r="A506" t="s">
        <v>1143</v>
      </c>
      <c r="B506" t="s">
        <v>1144</v>
      </c>
      <c r="C506" s="1" t="s">
        <v>37</v>
      </c>
      <c r="D506" s="1" t="s">
        <v>201</v>
      </c>
      <c r="E506" s="5">
        <f t="shared" ca="1" si="54"/>
        <v>63.529411764705884</v>
      </c>
      <c r="F506">
        <f t="shared" ca="1" si="57"/>
        <v>74</v>
      </c>
      <c r="G506">
        <f t="shared" ca="1" si="56"/>
        <v>50</v>
      </c>
      <c r="H506">
        <f t="shared" ca="1" si="56"/>
        <v>63</v>
      </c>
      <c r="I506">
        <f t="shared" ca="1" si="56"/>
        <v>60</v>
      </c>
      <c r="J506">
        <f t="shared" ca="1" si="56"/>
        <v>71</v>
      </c>
      <c r="K506">
        <f t="shared" ca="1" si="56"/>
        <v>67</v>
      </c>
      <c r="L506">
        <f t="shared" ca="1" si="56"/>
        <v>51</v>
      </c>
      <c r="M506">
        <f t="shared" ca="1" si="56"/>
        <v>60</v>
      </c>
      <c r="N506">
        <f t="shared" ca="1" si="56"/>
        <v>64</v>
      </c>
      <c r="O506">
        <f t="shared" ca="1" si="56"/>
        <v>67</v>
      </c>
      <c r="P506">
        <f t="shared" ca="1" si="56"/>
        <v>59</v>
      </c>
      <c r="Q506">
        <f t="shared" ca="1" si="56"/>
        <v>64</v>
      </c>
      <c r="R506">
        <f t="shared" ca="1" si="56"/>
        <v>55</v>
      </c>
      <c r="S506">
        <f t="shared" ca="1" si="56"/>
        <v>90</v>
      </c>
      <c r="T506">
        <f t="shared" ca="1" si="56"/>
        <v>48</v>
      </c>
      <c r="U506">
        <f t="shared" ca="1" si="56"/>
        <v>88</v>
      </c>
      <c r="V506">
        <f t="shared" ca="1" si="56"/>
        <v>49</v>
      </c>
      <c r="W506">
        <f t="shared" ca="1" si="52"/>
        <v>1.2251072852763998</v>
      </c>
    </row>
    <row r="507" spans="1:23" x14ac:dyDescent="0.3">
      <c r="A507" t="s">
        <v>1145</v>
      </c>
      <c r="B507" t="s">
        <v>1146</v>
      </c>
      <c r="C507" s="1" t="s">
        <v>6</v>
      </c>
      <c r="D507" s="1" t="s">
        <v>10</v>
      </c>
      <c r="E507" s="5">
        <f t="shared" ca="1" si="54"/>
        <v>58</v>
      </c>
      <c r="F507">
        <f t="shared" ca="1" si="57"/>
        <v>52</v>
      </c>
      <c r="G507">
        <f t="shared" ca="1" si="56"/>
        <v>50</v>
      </c>
      <c r="H507">
        <f t="shared" ca="1" si="56"/>
        <v>56</v>
      </c>
      <c r="I507">
        <f t="shared" ca="1" si="56"/>
        <v>62</v>
      </c>
      <c r="J507">
        <f t="shared" ca="1" si="56"/>
        <v>67</v>
      </c>
      <c r="K507">
        <f t="shared" ca="1" si="56"/>
        <v>48</v>
      </c>
      <c r="L507">
        <f t="shared" ca="1" si="56"/>
        <v>54</v>
      </c>
      <c r="M507">
        <f t="shared" ca="1" si="56"/>
        <v>65</v>
      </c>
      <c r="N507">
        <f t="shared" ca="1" si="56"/>
        <v>56</v>
      </c>
      <c r="O507">
        <f t="shared" ca="1" si="56"/>
        <v>43</v>
      </c>
      <c r="P507">
        <f t="shared" ca="1" si="56"/>
        <v>56</v>
      </c>
      <c r="Q507">
        <f t="shared" ca="1" si="56"/>
        <v>58</v>
      </c>
      <c r="R507">
        <f t="shared" ca="1" si="56"/>
        <v>58</v>
      </c>
      <c r="S507">
        <f t="shared" ca="1" si="56"/>
        <v>40</v>
      </c>
      <c r="T507">
        <f t="shared" ca="1" si="56"/>
        <v>80</v>
      </c>
      <c r="U507">
        <f t="shared" ca="1" si="56"/>
        <v>76</v>
      </c>
      <c r="V507">
        <f t="shared" ca="1" si="56"/>
        <v>65</v>
      </c>
      <c r="W507">
        <f t="shared" ca="1" si="52"/>
        <v>1.0956884956910222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7"/>
  <sheetViews>
    <sheetView topLeftCell="B2" workbookViewId="0">
      <selection activeCell="B2" sqref="B2:AM507"/>
    </sheetView>
  </sheetViews>
  <sheetFormatPr defaultColWidth="8.77734375" defaultRowHeight="14.4" x14ac:dyDescent="0.3"/>
  <cols>
    <col min="1" max="1" width="6.77734375" bestFit="1" customWidth="1"/>
    <col min="2" max="2" width="33.44140625" bestFit="1" customWidth="1"/>
    <col min="3" max="3" width="21.33203125" bestFit="1" customWidth="1"/>
    <col min="4" max="4" width="41.44140625" bestFit="1" customWidth="1"/>
    <col min="5" max="5" width="11.33203125" bestFit="1" customWidth="1"/>
    <col min="6" max="22" width="4.109375" customWidth="1"/>
    <col min="23" max="39" width="3.33203125" bestFit="1" customWidth="1"/>
  </cols>
  <sheetData>
    <row r="1" spans="1:39" x14ac:dyDescent="0.3">
      <c r="E1" s="10">
        <v>0.3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</row>
    <row r="2" spans="1:39" ht="193.2" x14ac:dyDescent="0.3">
      <c r="A2" t="s">
        <v>1147</v>
      </c>
      <c r="B2" t="s">
        <v>1148</v>
      </c>
      <c r="C2" t="s">
        <v>1149</v>
      </c>
      <c r="D2" t="s">
        <v>1150</v>
      </c>
      <c r="E2" s="2" t="s">
        <v>1177</v>
      </c>
      <c r="F2" s="2" t="s">
        <v>1151</v>
      </c>
      <c r="G2" s="2" t="s">
        <v>1152</v>
      </c>
      <c r="H2" s="2" t="s">
        <v>1153</v>
      </c>
      <c r="I2" s="2" t="s">
        <v>1154</v>
      </c>
      <c r="J2" s="2" t="s">
        <v>1155</v>
      </c>
      <c r="K2" s="2" t="s">
        <v>1156</v>
      </c>
      <c r="L2" s="2" t="s">
        <v>1157</v>
      </c>
      <c r="M2" s="2" t="s">
        <v>1158</v>
      </c>
      <c r="N2" s="2" t="s">
        <v>1159</v>
      </c>
      <c r="O2" s="2" t="s">
        <v>1160</v>
      </c>
      <c r="P2" s="2" t="s">
        <v>1161</v>
      </c>
      <c r="Q2" s="2" t="s">
        <v>1162</v>
      </c>
      <c r="R2" s="2" t="s">
        <v>1163</v>
      </c>
      <c r="S2" s="2" t="s">
        <v>1164</v>
      </c>
      <c r="T2" s="2" t="s">
        <v>1165</v>
      </c>
      <c r="U2" s="2" t="s">
        <v>1166</v>
      </c>
      <c r="V2" s="2" t="s">
        <v>1167</v>
      </c>
      <c r="W2" s="2" t="s">
        <v>1151</v>
      </c>
      <c r="X2" s="2" t="s">
        <v>1152</v>
      </c>
      <c r="Y2" s="2" t="s">
        <v>1153</v>
      </c>
      <c r="Z2" s="2" t="s">
        <v>1154</v>
      </c>
      <c r="AA2" s="2" t="s">
        <v>1155</v>
      </c>
      <c r="AB2" s="2" t="s">
        <v>1156</v>
      </c>
      <c r="AC2" s="2" t="s">
        <v>1157</v>
      </c>
      <c r="AD2" s="2" t="s">
        <v>1158</v>
      </c>
      <c r="AE2" s="2" t="s">
        <v>1159</v>
      </c>
      <c r="AF2" s="2" t="s">
        <v>1160</v>
      </c>
      <c r="AG2" s="2" t="s">
        <v>1161</v>
      </c>
      <c r="AH2" s="2" t="s">
        <v>1162</v>
      </c>
      <c r="AI2" s="2" t="s">
        <v>1163</v>
      </c>
      <c r="AJ2" s="2" t="s">
        <v>1164</v>
      </c>
      <c r="AK2" s="2" t="s">
        <v>1165</v>
      </c>
      <c r="AL2" s="2" t="s">
        <v>1166</v>
      </c>
      <c r="AM2" s="2" t="s">
        <v>1167</v>
      </c>
    </row>
    <row r="3" spans="1:39" x14ac:dyDescent="0.3">
      <c r="A3" t="s">
        <v>0</v>
      </c>
      <c r="B3" t="s">
        <v>1</v>
      </c>
      <c r="C3" s="1" t="s">
        <v>2</v>
      </c>
      <c r="D3" s="1" t="s">
        <v>3</v>
      </c>
      <c r="E3" s="5">
        <f t="shared" ref="E3:E19" ca="1" si="0">AVERAGE(F3:V3)</f>
        <v>40.925513118750722</v>
      </c>
      <c r="F3">
        <f ca="1">'S&amp;P500 2018'!F3*(1+IF(-$E$1+RAND()*1&lt;0,-0.1*RAND(),0.1*RAND()))</f>
        <v>41.161336590344987</v>
      </c>
      <c r="G3">
        <f ca="1">'S&amp;P500 2018'!G3*(1+IF(-$E$1+RAND()*1&lt;0,-0.1*RAND(),0.1*RAND()))</f>
        <v>32.777700521793101</v>
      </c>
      <c r="H3">
        <f ca="1">'S&amp;P500 2018'!H3*(1+IF(-$E$1+RAND()*1&lt;0,-0.1*RAND(),0.1*RAND()))</f>
        <v>35.484013558634651</v>
      </c>
      <c r="I3">
        <f ca="1">'S&amp;P500 2018'!I3*(1+IF(-$E$1+RAND()*1&lt;0,-0.1*RAND(),0.1*RAND()))</f>
        <v>45.313290268207034</v>
      </c>
      <c r="J3">
        <f ca="1">'S&amp;P500 2018'!J3*(1+IF(-$E$1+RAND()*1&lt;0,-0.1*RAND(),0.1*RAND()))</f>
        <v>28.776045945744809</v>
      </c>
      <c r="K3">
        <f ca="1">'S&amp;P500 2018'!K3*(1+IF(-$E$1+RAND()*1&lt;0,-0.1*RAND(),0.1*RAND()))</f>
        <v>35.884545432480792</v>
      </c>
      <c r="L3">
        <f ca="1">'S&amp;P500 2018'!L3*(1+IF(-$E$1+RAND()*1&lt;0,-0.1*RAND(),0.1*RAND()))</f>
        <v>52.040292788600091</v>
      </c>
      <c r="M3">
        <f ca="1">'S&amp;P500 2018'!M3*(1+IF(-$E$1+RAND()*1&lt;0,-0.1*RAND(),0.1*RAND()))</f>
        <v>34.758808511219819</v>
      </c>
      <c r="N3">
        <f ca="1">'S&amp;P500 2018'!N3*(1+IF(-$E$1+RAND()*1&lt;0,-0.1*RAND(),0.1*RAND()))</f>
        <v>40.708350395147704</v>
      </c>
      <c r="O3">
        <f ca="1">'S&amp;P500 2018'!O3*(1+IF(-$E$1+RAND()*1&lt;0,-0.1*RAND(),0.1*RAND()))</f>
        <v>54.451370880057283</v>
      </c>
      <c r="P3">
        <f ca="1">'S&amp;P500 2018'!P3*(1+IF(-$E$1+RAND()*1&lt;0,-0.1*RAND(),0.1*RAND()))</f>
        <v>43.186137642662871</v>
      </c>
      <c r="Q3">
        <f ca="1">'S&amp;P500 2018'!Q3*(1+IF(-$E$1+RAND()*1&lt;0,-0.1*RAND(),0.1*RAND()))</f>
        <v>38.770453090349697</v>
      </c>
      <c r="R3">
        <f ca="1">'S&amp;P500 2018'!R3*(1+IF(-$E$1+RAND()*1&lt;0,-0.1*RAND(),0.1*RAND()))</f>
        <v>50.299651218407732</v>
      </c>
      <c r="S3">
        <f ca="1">'S&amp;P500 2018'!S3*(1+IF(-$E$1+RAND()*1&lt;0,-0.1*RAND(),0.1*RAND()))</f>
        <v>43.728520398087532</v>
      </c>
      <c r="T3">
        <f ca="1">'S&amp;P500 2018'!T3*(1+IF(-$E$1+RAND()*1&lt;0,-0.1*RAND(),0.1*RAND()))</f>
        <v>43.230955661565417</v>
      </c>
      <c r="U3">
        <f ca="1">'S&amp;P500 2018'!U3*(1+IF(-$E$1+RAND()*1&lt;0,-0.1*RAND(),0.1*RAND()))</f>
        <v>33.393210359893629</v>
      </c>
      <c r="V3">
        <f ca="1">'S&amp;P500 2018'!V3*(1+IF(-$E$1+RAND()*1&lt;0,-0.1*RAND(),0.1*RAND()))</f>
        <v>41.769039755565082</v>
      </c>
      <c r="W3" s="6">
        <f ca="1">F3-'S&amp;P500 2018'!F3</f>
        <v>0.16133659034498748</v>
      </c>
      <c r="X3" s="6">
        <f ca="1">G3-'S&amp;P500 2018'!G3</f>
        <v>2.7777005217931006</v>
      </c>
      <c r="Y3" s="6">
        <f ca="1">H3-'S&amp;P500 2018'!H3</f>
        <v>2.4840135586346506</v>
      </c>
      <c r="Z3" s="6">
        <f ca="1">I3-'S&amp;P500 2018'!I3</f>
        <v>3.3132902682070338</v>
      </c>
      <c r="AA3" s="6">
        <f ca="1">J3-'S&amp;P500 2018'!J3</f>
        <v>-0.22395405425519144</v>
      </c>
      <c r="AB3" s="6">
        <f ca="1">K3-'S&amp;P500 2018'!K3</f>
        <v>2.8845454324807918</v>
      </c>
      <c r="AC3" s="6">
        <f ca="1">L3-'S&amp;P500 2018'!L3</f>
        <v>3.040292788600091</v>
      </c>
      <c r="AD3" s="6">
        <f ca="1">M3-'S&amp;P500 2018'!M3</f>
        <v>0.75880851121981863</v>
      </c>
      <c r="AE3" s="6">
        <f ca="1">N3-'S&amp;P500 2018'!N3</f>
        <v>2.7083503951477041</v>
      </c>
      <c r="AF3" s="6">
        <f ca="1">O3-'S&amp;P500 2018'!O3</f>
        <v>3.4513708800572829</v>
      </c>
      <c r="AG3" s="6">
        <f ca="1">P3-'S&amp;P500 2018'!P3</f>
        <v>1.1861376426628709</v>
      </c>
      <c r="AH3" s="6">
        <f ca="1">Q3-'S&amp;P500 2018'!Q3</f>
        <v>-3.2295469096503027</v>
      </c>
      <c r="AI3" s="6">
        <f ca="1">R3-'S&amp;P500 2018'!R3</f>
        <v>3.2996512184077318</v>
      </c>
      <c r="AJ3" s="6">
        <f ca="1">S3-'S&amp;P500 2018'!S3</f>
        <v>1.7285203980875323</v>
      </c>
      <c r="AK3" s="6">
        <f ca="1">T3-'S&amp;P500 2018'!T3</f>
        <v>1.2309556615654174</v>
      </c>
      <c r="AL3" s="6">
        <f ca="1">U3-'S&amp;P500 2018'!U3</f>
        <v>-1.6067896401063706</v>
      </c>
      <c r="AM3" s="6">
        <f ca="1">V3-'S&amp;P500 2018'!V3</f>
        <v>2.7690397555650819</v>
      </c>
    </row>
    <row r="4" spans="1:39" x14ac:dyDescent="0.3">
      <c r="A4" t="s">
        <v>4</v>
      </c>
      <c r="B4" t="s">
        <v>5</v>
      </c>
      <c r="C4" s="1" t="s">
        <v>6</v>
      </c>
      <c r="D4" s="1" t="s">
        <v>7</v>
      </c>
      <c r="E4" s="5">
        <f t="shared" ca="1" si="0"/>
        <v>35.213201396601832</v>
      </c>
      <c r="F4">
        <f ca="1">'S&amp;P500 2018'!F4*(1+IF(-$E$1+RAND()*1&lt;0,-0.1*RAND(),0.1*RAND()))</f>
        <v>36.181607087551718</v>
      </c>
      <c r="G4">
        <f ca="1">'S&amp;P500 2018'!G4*(1+IF(-$E$1+RAND()*1&lt;0,-0.1*RAND(),0.1*RAND()))</f>
        <v>47.189103222717428</v>
      </c>
      <c r="H4">
        <f ca="1">'S&amp;P500 2018'!H4*(1+IF(-$E$1+RAND()*1&lt;0,-0.1*RAND(),0.1*RAND()))</f>
        <v>30.357732342850291</v>
      </c>
      <c r="I4">
        <f ca="1">'S&amp;P500 2018'!I4*(1+IF(-$E$1+RAND()*1&lt;0,-0.1*RAND(),0.1*RAND()))</f>
        <v>20.244359404933508</v>
      </c>
      <c r="J4">
        <f ca="1">'S&amp;P500 2018'!J4*(1+IF(-$E$1+RAND()*1&lt;0,-0.1*RAND(),0.1*RAND()))</f>
        <v>29.186803911981581</v>
      </c>
      <c r="K4">
        <f ca="1">'S&amp;P500 2018'!K4*(1+IF(-$E$1+RAND()*1&lt;0,-0.1*RAND(),0.1*RAND()))</f>
        <v>43.083234978418517</v>
      </c>
      <c r="L4">
        <f ca="1">'S&amp;P500 2018'!L4*(1+IF(-$E$1+RAND()*1&lt;0,-0.1*RAND(),0.1*RAND()))</f>
        <v>45.344048201890452</v>
      </c>
      <c r="M4">
        <f ca="1">'S&amp;P500 2018'!M4*(1+IF(-$E$1+RAND()*1&lt;0,-0.1*RAND(),0.1*RAND()))</f>
        <v>38.86918915688404</v>
      </c>
      <c r="N4">
        <f ca="1">'S&amp;P500 2018'!N4*(1+IF(-$E$1+RAND()*1&lt;0,-0.1*RAND(),0.1*RAND()))</f>
        <v>31.549686125106192</v>
      </c>
      <c r="O4">
        <f ca="1">'S&amp;P500 2018'!O4*(1+IF(-$E$1+RAND()*1&lt;0,-0.1*RAND(),0.1*RAND()))</f>
        <v>23.558220300055378</v>
      </c>
      <c r="P4">
        <f ca="1">'S&amp;P500 2018'!P4*(1+IF(-$E$1+RAND()*1&lt;0,-0.1*RAND(),0.1*RAND()))</f>
        <v>37.14415189610753</v>
      </c>
      <c r="Q4">
        <f ca="1">'S&amp;P500 2018'!Q4*(1+IF(-$E$1+RAND()*1&lt;0,-0.1*RAND(),0.1*RAND()))</f>
        <v>35.344799756806836</v>
      </c>
      <c r="R4">
        <f ca="1">'S&amp;P500 2018'!R4*(1+IF(-$E$1+RAND()*1&lt;0,-0.1*RAND(),0.1*RAND()))</f>
        <v>44.00415677110216</v>
      </c>
      <c r="S4">
        <f ca="1">'S&amp;P500 2018'!S4*(1+IF(-$E$1+RAND()*1&lt;0,-0.1*RAND(),0.1*RAND()))</f>
        <v>33.675182085162852</v>
      </c>
      <c r="T4">
        <f ca="1">'S&amp;P500 2018'!T4*(1+IF(-$E$1+RAND()*1&lt;0,-0.1*RAND(),0.1*RAND()))</f>
        <v>34.361358497372471</v>
      </c>
      <c r="U4">
        <f ca="1">'S&amp;P500 2018'!U4*(1+IF(-$E$1+RAND()*1&lt;0,-0.1*RAND(),0.1*RAND()))</f>
        <v>27.06444301744499</v>
      </c>
      <c r="V4">
        <f ca="1">'S&amp;P500 2018'!V4*(1+IF(-$E$1+RAND()*1&lt;0,-0.1*RAND(),0.1*RAND()))</f>
        <v>41.466346985845135</v>
      </c>
      <c r="W4" s="6">
        <f ca="1">F4-'S&amp;P500 2018'!F4</f>
        <v>1.1816070875517184</v>
      </c>
      <c r="X4" s="6">
        <f ca="1">G4-'S&amp;P500 2018'!G4</f>
        <v>2.1891032227174279</v>
      </c>
      <c r="Y4" s="6">
        <f ca="1">H4-'S&amp;P500 2018'!H4</f>
        <v>-0.64226765714970924</v>
      </c>
      <c r="Z4" s="6">
        <f ca="1">I4-'S&amp;P500 2018'!I4</f>
        <v>0.24435940493350827</v>
      </c>
      <c r="AA4" s="6">
        <f ca="1">J4-'S&amp;P500 2018'!J4</f>
        <v>-1.8131960880184188</v>
      </c>
      <c r="AB4" s="6">
        <f ca="1">K4-'S&amp;P500 2018'!K4</f>
        <v>8.3234978418516903E-2</v>
      </c>
      <c r="AC4" s="6">
        <f ca="1">L4-'S&amp;P500 2018'!L4</f>
        <v>3.3440482018904518</v>
      </c>
      <c r="AD4" s="6">
        <f ca="1">M4-'S&amp;P500 2018'!M4</f>
        <v>2.8691891568840404</v>
      </c>
      <c r="AE4" s="6">
        <f ca="1">N4-'S&amp;P500 2018'!N4</f>
        <v>1.5496861251061915</v>
      </c>
      <c r="AF4" s="6">
        <f ca="1">O4-'S&amp;P500 2018'!O4</f>
        <v>-2.4417796999446217</v>
      </c>
      <c r="AG4" s="6">
        <f ca="1">P4-'S&amp;P500 2018'!P4</f>
        <v>1.1441518961075303</v>
      </c>
      <c r="AH4" s="6">
        <f ca="1">Q4-'S&amp;P500 2018'!Q4</f>
        <v>1.3447997568068359</v>
      </c>
      <c r="AI4" s="6">
        <f ca="1">R4-'S&amp;P500 2018'!R4</f>
        <v>1.00415677110216</v>
      </c>
      <c r="AJ4" s="6">
        <f ca="1">S4-'S&amp;P500 2018'!S4</f>
        <v>0.67518208516285227</v>
      </c>
      <c r="AK4" s="6">
        <f ca="1">T4-'S&amp;P500 2018'!T4</f>
        <v>0.36135849737247128</v>
      </c>
      <c r="AL4" s="6">
        <f ca="1">U4-'S&amp;P500 2018'!U4</f>
        <v>-0.93555698255500985</v>
      </c>
      <c r="AM4" s="6">
        <f ca="1">V4-'S&amp;P500 2018'!V4</f>
        <v>0.46634698584513501</v>
      </c>
    </row>
    <row r="5" spans="1:39" x14ac:dyDescent="0.3">
      <c r="A5" t="s">
        <v>8</v>
      </c>
      <c r="B5" t="s">
        <v>9</v>
      </c>
      <c r="C5" s="1" t="s">
        <v>6</v>
      </c>
      <c r="D5" s="1" t="s">
        <v>10</v>
      </c>
      <c r="E5" s="5">
        <f t="shared" ca="1" si="0"/>
        <v>39.323574288566633</v>
      </c>
      <c r="F5">
        <f ca="1">'S&amp;P500 2018'!F5*(1+IF(-$E$1+RAND()*1&lt;0,-0.1*RAND(),0.1*RAND()))</f>
        <v>40.54494731733719</v>
      </c>
      <c r="G5">
        <f ca="1">'S&amp;P500 2018'!G5*(1+IF(-$E$1+RAND()*1&lt;0,-0.1*RAND(),0.1*RAND()))</f>
        <v>46.797332727124513</v>
      </c>
      <c r="H5">
        <f ca="1">'S&amp;P500 2018'!H5*(1+IF(-$E$1+RAND()*1&lt;0,-0.1*RAND(),0.1*RAND()))</f>
        <v>30.753770875484204</v>
      </c>
      <c r="I5">
        <f ca="1">'S&amp;P500 2018'!I5*(1+IF(-$E$1+RAND()*1&lt;0,-0.1*RAND(),0.1*RAND()))</f>
        <v>44.34833893239437</v>
      </c>
      <c r="J5">
        <f ca="1">'S&amp;P500 2018'!J5*(1+IF(-$E$1+RAND()*1&lt;0,-0.1*RAND(),0.1*RAND()))</f>
        <v>42.094568257526824</v>
      </c>
      <c r="K5">
        <f ca="1">'S&amp;P500 2018'!K5*(1+IF(-$E$1+RAND()*1&lt;0,-0.1*RAND(),0.1*RAND()))</f>
        <v>42.429791387784292</v>
      </c>
      <c r="L5">
        <f ca="1">'S&amp;P500 2018'!L5*(1+IF(-$E$1+RAND()*1&lt;0,-0.1*RAND(),0.1*RAND()))</f>
        <v>44.827179444360581</v>
      </c>
      <c r="M5">
        <f ca="1">'S&amp;P500 2018'!M5*(1+IF(-$E$1+RAND()*1&lt;0,-0.1*RAND(),0.1*RAND()))</f>
        <v>36.521115516250575</v>
      </c>
      <c r="N5">
        <f ca="1">'S&amp;P500 2018'!N5*(1+IF(-$E$1+RAND()*1&lt;0,-0.1*RAND(),0.1*RAND()))</f>
        <v>47.47987557225985</v>
      </c>
      <c r="O5">
        <f ca="1">'S&amp;P500 2018'!O5*(1+IF(-$E$1+RAND()*1&lt;0,-0.1*RAND(),0.1*RAND()))</f>
        <v>44.973742818041906</v>
      </c>
      <c r="P5">
        <f ca="1">'S&amp;P500 2018'!P5*(1+IF(-$E$1+RAND()*1&lt;0,-0.1*RAND(),0.1*RAND()))</f>
        <v>33.552013022294666</v>
      </c>
      <c r="Q5">
        <f ca="1">'S&amp;P500 2018'!Q5*(1+IF(-$E$1+RAND()*1&lt;0,-0.1*RAND(),0.1*RAND()))</f>
        <v>39.799760698616318</v>
      </c>
      <c r="R5">
        <f ca="1">'S&amp;P500 2018'!R5*(1+IF(-$E$1+RAND()*1&lt;0,-0.1*RAND(),0.1*RAND()))</f>
        <v>52.7461657847442</v>
      </c>
      <c r="S5">
        <f ca="1">'S&amp;P500 2018'!S5*(1+IF(-$E$1+RAND()*1&lt;0,-0.1*RAND(),0.1*RAND()))</f>
        <v>21.488717149617216</v>
      </c>
      <c r="T5">
        <f ca="1">'S&amp;P500 2018'!T5*(1+IF(-$E$1+RAND()*1&lt;0,-0.1*RAND(),0.1*RAND()))</f>
        <v>43.085750499275207</v>
      </c>
      <c r="U5">
        <f ca="1">'S&amp;P500 2018'!U5*(1+IF(-$E$1+RAND()*1&lt;0,-0.1*RAND(),0.1*RAND()))</f>
        <v>43.873952148529298</v>
      </c>
      <c r="V5">
        <f ca="1">'S&amp;P500 2018'!V5*(1+IF(-$E$1+RAND()*1&lt;0,-0.1*RAND(),0.1*RAND()))</f>
        <v>13.183740753991586</v>
      </c>
      <c r="W5" s="6">
        <f ca="1">F5-'S&amp;P500 2018'!F5</f>
        <v>2.5449473173371899</v>
      </c>
      <c r="X5" s="6">
        <f ca="1">G5-'S&amp;P500 2018'!G5</f>
        <v>2.7973327271245125</v>
      </c>
      <c r="Y5" s="6">
        <f ca="1">H5-'S&amp;P500 2018'!H5</f>
        <v>1.7537708754842036</v>
      </c>
      <c r="Z5" s="6">
        <f ca="1">I5-'S&amp;P500 2018'!I5</f>
        <v>2.3483389323943697</v>
      </c>
      <c r="AA5" s="6">
        <f ca="1">J5-'S&amp;P500 2018'!J5</f>
        <v>1.0945682575268236</v>
      </c>
      <c r="AB5" s="6">
        <f ca="1">K5-'S&amp;P500 2018'!K5</f>
        <v>2.4297913877842916</v>
      </c>
      <c r="AC5" s="6">
        <f ca="1">L5-'S&amp;P500 2018'!L5</f>
        <v>1.8271794443605813</v>
      </c>
      <c r="AD5" s="6">
        <f ca="1">M5-'S&amp;P500 2018'!M5</f>
        <v>-2.4788844837494253</v>
      </c>
      <c r="AE5" s="6">
        <f ca="1">N5-'S&amp;P500 2018'!N5</f>
        <v>0.47987557225985</v>
      </c>
      <c r="AF5" s="6">
        <f ca="1">O5-'S&amp;P500 2018'!O5</f>
        <v>0.97374281804190588</v>
      </c>
      <c r="AG5" s="6">
        <f ca="1">P5-'S&amp;P500 2018'!P5</f>
        <v>-1.4479869777053338</v>
      </c>
      <c r="AH5" s="6">
        <f ca="1">Q5-'S&amp;P500 2018'!Q5</f>
        <v>1.7997606986163177</v>
      </c>
      <c r="AI5" s="6">
        <f ca="1">R5-'S&amp;P500 2018'!R5</f>
        <v>0.74616578474419981</v>
      </c>
      <c r="AJ5" s="6">
        <f ca="1">S5-'S&amp;P500 2018'!S5</f>
        <v>-1.5112828503827842</v>
      </c>
      <c r="AK5" s="6">
        <f ca="1">T5-'S&amp;P500 2018'!T5</f>
        <v>3.0857504992752069</v>
      </c>
      <c r="AL5" s="6">
        <f ca="1">U5-'S&amp;P500 2018'!U5</f>
        <v>3.8739521485292983</v>
      </c>
      <c r="AM5" s="6">
        <f ca="1">V5-'S&amp;P500 2018'!V5</f>
        <v>1.1837407539915858</v>
      </c>
    </row>
    <row r="6" spans="1:39" x14ac:dyDescent="0.3">
      <c r="A6" t="s">
        <v>11</v>
      </c>
      <c r="B6" t="s">
        <v>12</v>
      </c>
      <c r="C6" s="1" t="s">
        <v>6</v>
      </c>
      <c r="D6" s="1" t="s">
        <v>7</v>
      </c>
      <c r="E6" s="5">
        <f t="shared" ca="1" si="0"/>
        <v>53.461226942151448</v>
      </c>
      <c r="F6">
        <f ca="1">'S&amp;P500 2018'!F6*(1+IF(-$E$1+RAND()*1&lt;0,-0.1*RAND(),0.1*RAND()))</f>
        <v>66.274146675566826</v>
      </c>
      <c r="G6">
        <f ca="1">'S&amp;P500 2018'!G6*(1+IF(-$E$1+RAND()*1&lt;0,-0.1*RAND(),0.1*RAND()))</f>
        <v>64.623276595961059</v>
      </c>
      <c r="H6">
        <f ca="1">'S&amp;P500 2018'!H6*(1+IF(-$E$1+RAND()*1&lt;0,-0.1*RAND(),0.1*RAND()))</f>
        <v>63.953528646307902</v>
      </c>
      <c r="I6">
        <f ca="1">'S&amp;P500 2018'!I6*(1+IF(-$E$1+RAND()*1&lt;0,-0.1*RAND(),0.1*RAND()))</f>
        <v>38.513015716803054</v>
      </c>
      <c r="J6">
        <f ca="1">'S&amp;P500 2018'!J6*(1+IF(-$E$1+RAND()*1&lt;0,-0.1*RAND(),0.1*RAND()))</f>
        <v>37.289699696679783</v>
      </c>
      <c r="K6">
        <f ca="1">'S&amp;P500 2018'!K6*(1+IF(-$E$1+RAND()*1&lt;0,-0.1*RAND(),0.1*RAND()))</f>
        <v>63.354130506205038</v>
      </c>
      <c r="L6">
        <f ca="1">'S&amp;P500 2018'!L6*(1+IF(-$E$1+RAND()*1&lt;0,-0.1*RAND(),0.1*RAND()))</f>
        <v>43.437529019371382</v>
      </c>
      <c r="M6">
        <f ca="1">'S&amp;P500 2018'!M6*(1+IF(-$E$1+RAND()*1&lt;0,-0.1*RAND(),0.1*RAND()))</f>
        <v>58.310314209290496</v>
      </c>
      <c r="N6">
        <f ca="1">'S&amp;P500 2018'!N6*(1+IF(-$E$1+RAND()*1&lt;0,-0.1*RAND(),0.1*RAND()))</f>
        <v>47.348671374336988</v>
      </c>
      <c r="O6">
        <f ca="1">'S&amp;P500 2018'!O6*(1+IF(-$E$1+RAND()*1&lt;0,-0.1*RAND(),0.1*RAND()))</f>
        <v>62.386674515470418</v>
      </c>
      <c r="P6">
        <f ca="1">'S&amp;P500 2018'!P6*(1+IF(-$E$1+RAND()*1&lt;0,-0.1*RAND(),0.1*RAND()))</f>
        <v>65.90256719028163</v>
      </c>
      <c r="Q6">
        <f ca="1">'S&amp;P500 2018'!Q6*(1+IF(-$E$1+RAND()*1&lt;0,-0.1*RAND(),0.1*RAND()))</f>
        <v>59.511520579547771</v>
      </c>
      <c r="R6">
        <f ca="1">'S&amp;P500 2018'!R6*(1+IF(-$E$1+RAND()*1&lt;0,-0.1*RAND(),0.1*RAND()))</f>
        <v>33.510723378787311</v>
      </c>
      <c r="S6">
        <f ca="1">'S&amp;P500 2018'!S6*(1+IF(-$E$1+RAND()*1&lt;0,-0.1*RAND(),0.1*RAND()))</f>
        <v>49.557723865867544</v>
      </c>
      <c r="T6">
        <f ca="1">'S&amp;P500 2018'!T6*(1+IF(-$E$1+RAND()*1&lt;0,-0.1*RAND(),0.1*RAND()))</f>
        <v>58.328014720705326</v>
      </c>
      <c r="U6">
        <f ca="1">'S&amp;P500 2018'!U6*(1+IF(-$E$1+RAND()*1&lt;0,-0.1*RAND(),0.1*RAND()))</f>
        <v>45.135097594352082</v>
      </c>
      <c r="V6">
        <f ca="1">'S&amp;P500 2018'!V6*(1+IF(-$E$1+RAND()*1&lt;0,-0.1*RAND(),0.1*RAND()))</f>
        <v>51.404223731039991</v>
      </c>
      <c r="W6" s="6">
        <f ca="1">F6-'S&amp;P500 2018'!F6</f>
        <v>5.2741466755668256</v>
      </c>
      <c r="X6" s="6">
        <f ca="1">G6-'S&amp;P500 2018'!G6</f>
        <v>1.6232765959610589</v>
      </c>
      <c r="Y6" s="6">
        <f ca="1">H6-'S&amp;P500 2018'!H6</f>
        <v>0.95352864630790179</v>
      </c>
      <c r="Z6" s="6">
        <f ca="1">I6-'S&amp;P500 2018'!I6</f>
        <v>-3.4869842831969464</v>
      </c>
      <c r="AA6" s="6">
        <f ca="1">J6-'S&amp;P500 2018'!J6</f>
        <v>3.2896996966797829</v>
      </c>
      <c r="AB6" s="6">
        <f ca="1">K6-'S&amp;P500 2018'!K6</f>
        <v>-3.6458694937949616</v>
      </c>
      <c r="AC6" s="6">
        <f ca="1">L6-'S&amp;P500 2018'!L6</f>
        <v>2.4375290193713823</v>
      </c>
      <c r="AD6" s="6">
        <f ca="1">M6-'S&amp;P500 2018'!M6</f>
        <v>-4.689685790709504</v>
      </c>
      <c r="AE6" s="6">
        <f ca="1">N6-'S&amp;P500 2018'!N6</f>
        <v>0.34867137433698758</v>
      </c>
      <c r="AF6" s="6">
        <f ca="1">O6-'S&amp;P500 2018'!O6</f>
        <v>-2.6133254845295824</v>
      </c>
      <c r="AG6" s="6">
        <f ca="1">P6-'S&amp;P500 2018'!P6</f>
        <v>0.90256719028162991</v>
      </c>
      <c r="AH6" s="6">
        <f ca="1">Q6-'S&amp;P500 2018'!Q6</f>
        <v>-6.4884794204522294</v>
      </c>
      <c r="AI6" s="6">
        <f ca="1">R6-'S&amp;P500 2018'!R6</f>
        <v>-1.4892766212126887</v>
      </c>
      <c r="AJ6" s="6">
        <f ca="1">S6-'S&amp;P500 2018'!S6</f>
        <v>1.5577238658675441</v>
      </c>
      <c r="AK6" s="6">
        <f ca="1">T6-'S&amp;P500 2018'!T6</f>
        <v>-4.6719852792946739</v>
      </c>
      <c r="AL6" s="6">
        <f ca="1">U6-'S&amp;P500 2018'!U6</f>
        <v>2.1350975943520822</v>
      </c>
      <c r="AM6" s="6">
        <f ca="1">V6-'S&amp;P500 2018'!V6</f>
        <v>1.4042237310399912</v>
      </c>
    </row>
    <row r="7" spans="1:39" x14ac:dyDescent="0.3">
      <c r="A7" t="s">
        <v>13</v>
      </c>
      <c r="B7" t="s">
        <v>14</v>
      </c>
      <c r="C7" s="1" t="s">
        <v>15</v>
      </c>
      <c r="D7" s="1" t="s">
        <v>16</v>
      </c>
      <c r="E7" s="5">
        <f t="shared" ca="1" si="0"/>
        <v>46.086147797746449</v>
      </c>
      <c r="F7">
        <f ca="1">'S&amp;P500 2018'!F7*(1+IF(-$E$1+RAND()*1&lt;0,-0.1*RAND(),0.1*RAND()))</f>
        <v>57.048291951109313</v>
      </c>
      <c r="G7">
        <f ca="1">'S&amp;P500 2018'!G7*(1+IF(-$E$1+RAND()*1&lt;0,-0.1*RAND(),0.1*RAND()))</f>
        <v>51.312981762520067</v>
      </c>
      <c r="H7">
        <f ca="1">'S&amp;P500 2018'!H7*(1+IF(-$E$1+RAND()*1&lt;0,-0.1*RAND(),0.1*RAND()))</f>
        <v>45.953417453551076</v>
      </c>
      <c r="I7">
        <f ca="1">'S&amp;P500 2018'!I7*(1+IF(-$E$1+RAND()*1&lt;0,-0.1*RAND(),0.1*RAND()))</f>
        <v>39.235061936000285</v>
      </c>
      <c r="J7">
        <f ca="1">'S&amp;P500 2018'!J7*(1+IF(-$E$1+RAND()*1&lt;0,-0.1*RAND(),0.1*RAND()))</f>
        <v>57.280960036028311</v>
      </c>
      <c r="K7">
        <f ca="1">'S&amp;P500 2018'!K7*(1+IF(-$E$1+RAND()*1&lt;0,-0.1*RAND(),0.1*RAND()))</f>
        <v>59.344427150222934</v>
      </c>
      <c r="L7">
        <f ca="1">'S&amp;P500 2018'!L7*(1+IF(-$E$1+RAND()*1&lt;0,-0.1*RAND(),0.1*RAND()))</f>
        <v>20.65083283446873</v>
      </c>
      <c r="M7">
        <f ca="1">'S&amp;P500 2018'!M7*(1+IF(-$E$1+RAND()*1&lt;0,-0.1*RAND(),0.1*RAND()))</f>
        <v>51.530295171525133</v>
      </c>
      <c r="N7">
        <f ca="1">'S&amp;P500 2018'!N7*(1+IF(-$E$1+RAND()*1&lt;0,-0.1*RAND(),0.1*RAND()))</f>
        <v>59.089155289370211</v>
      </c>
      <c r="O7">
        <f ca="1">'S&amp;P500 2018'!O7*(1+IF(-$E$1+RAND()*1&lt;0,-0.1*RAND(),0.1*RAND()))</f>
        <v>48.813044510159202</v>
      </c>
      <c r="P7">
        <f ca="1">'S&amp;P500 2018'!P7*(1+IF(-$E$1+RAND()*1&lt;0,-0.1*RAND(),0.1*RAND()))</f>
        <v>34.742353111585942</v>
      </c>
      <c r="Q7">
        <f ca="1">'S&amp;P500 2018'!Q7*(1+IF(-$E$1+RAND()*1&lt;0,-0.1*RAND(),0.1*RAND()))</f>
        <v>42.836801514864199</v>
      </c>
      <c r="R7">
        <f ca="1">'S&amp;P500 2018'!R7*(1+IF(-$E$1+RAND()*1&lt;0,-0.1*RAND(),0.1*RAND()))</f>
        <v>30.489509425373839</v>
      </c>
      <c r="S7">
        <f ca="1">'S&amp;P500 2018'!S7*(1+IF(-$E$1+RAND()*1&lt;0,-0.1*RAND(),0.1*RAND()))</f>
        <v>57.000205239457792</v>
      </c>
      <c r="T7">
        <f ca="1">'S&amp;P500 2018'!T7*(1+IF(-$E$1+RAND()*1&lt;0,-0.1*RAND(),0.1*RAND()))</f>
        <v>44.207855691271035</v>
      </c>
      <c r="U7">
        <f ca="1">'S&amp;P500 2018'!U7*(1+IF(-$E$1+RAND()*1&lt;0,-0.1*RAND(),0.1*RAND()))</f>
        <v>40.535931489222747</v>
      </c>
      <c r="V7">
        <f ca="1">'S&amp;P500 2018'!V7*(1+IF(-$E$1+RAND()*1&lt;0,-0.1*RAND(),0.1*RAND()))</f>
        <v>43.393387994958843</v>
      </c>
      <c r="W7" s="6">
        <f ca="1">F7-'S&amp;P500 2018'!F7</f>
        <v>4.0482919511093129</v>
      </c>
      <c r="X7" s="6">
        <f ca="1">G7-'S&amp;P500 2018'!G7</f>
        <v>2.3129817625200673</v>
      </c>
      <c r="Y7" s="6">
        <f ca="1">H7-'S&amp;P500 2018'!H7</f>
        <v>0.95341745355107577</v>
      </c>
      <c r="Z7" s="6">
        <f ca="1">I7-'S&amp;P500 2018'!I7</f>
        <v>3.2350619360002852</v>
      </c>
      <c r="AA7" s="6">
        <f ca="1">J7-'S&amp;P500 2018'!J7</f>
        <v>0.28096003602831132</v>
      </c>
      <c r="AB7" s="6">
        <f ca="1">K7-'S&amp;P500 2018'!K7</f>
        <v>3.3444271502229341</v>
      </c>
      <c r="AC7" s="6">
        <f ca="1">L7-'S&amp;P500 2018'!L7</f>
        <v>-0.34916716553127003</v>
      </c>
      <c r="AD7" s="6">
        <f ca="1">M7-'S&amp;P500 2018'!M7</f>
        <v>-2.4697048284748675</v>
      </c>
      <c r="AE7" s="6">
        <f ca="1">N7-'S&amp;P500 2018'!N7</f>
        <v>3.0891552893702112</v>
      </c>
      <c r="AF7" s="6">
        <f ca="1">O7-'S&amp;P500 2018'!O7</f>
        <v>3.8130445101592016</v>
      </c>
      <c r="AG7" s="6">
        <f ca="1">P7-'S&amp;P500 2018'!P7</f>
        <v>-1.2576468884140581</v>
      </c>
      <c r="AH7" s="6">
        <f ca="1">Q7-'S&amp;P500 2018'!Q7</f>
        <v>3.8368015148641987</v>
      </c>
      <c r="AI7" s="6">
        <f ca="1">R7-'S&amp;P500 2018'!R7</f>
        <v>1.4895094253738392</v>
      </c>
      <c r="AJ7" s="6">
        <f ca="1">S7-'S&amp;P500 2018'!S7</f>
        <v>2.0523945779160613E-4</v>
      </c>
      <c r="AK7" s="6">
        <f ca="1">T7-'S&amp;P500 2018'!T7</f>
        <v>0.20785569127103543</v>
      </c>
      <c r="AL7" s="6">
        <f ca="1">U7-'S&amp;P500 2018'!U7</f>
        <v>-4.4640685107772526</v>
      </c>
      <c r="AM7" s="6">
        <f ca="1">V7-'S&amp;P500 2018'!V7</f>
        <v>0.39338799495884302</v>
      </c>
    </row>
    <row r="8" spans="1:39" x14ac:dyDescent="0.3">
      <c r="A8" t="s">
        <v>17</v>
      </c>
      <c r="B8" t="s">
        <v>18</v>
      </c>
      <c r="C8" s="1" t="s">
        <v>19</v>
      </c>
      <c r="D8" s="1" t="s">
        <v>20</v>
      </c>
      <c r="E8" s="5">
        <f t="shared" ca="1" si="0"/>
        <v>60.778995810258223</v>
      </c>
      <c r="F8">
        <f ca="1">'S&amp;P500 2018'!F8*(1+IF(-$E$1+RAND()*1&lt;0,-0.1*RAND(),0.1*RAND()))</f>
        <v>73.598235248612227</v>
      </c>
      <c r="G8">
        <f ca="1">'S&amp;P500 2018'!G8*(1+IF(-$E$1+RAND()*1&lt;0,-0.1*RAND(),0.1*RAND()))</f>
        <v>78.559564076684168</v>
      </c>
      <c r="H8">
        <f ca="1">'S&amp;P500 2018'!H8*(1+IF(-$E$1+RAND()*1&lt;0,-0.1*RAND(),0.1*RAND()))</f>
        <v>59.313837236417832</v>
      </c>
      <c r="I8">
        <f ca="1">'S&amp;P500 2018'!I8*(1+IF(-$E$1+RAND()*1&lt;0,-0.1*RAND(),0.1*RAND()))</f>
        <v>57.848639135234528</v>
      </c>
      <c r="J8">
        <f ca="1">'S&amp;P500 2018'!J8*(1+IF(-$E$1+RAND()*1&lt;0,-0.1*RAND(),0.1*RAND()))</f>
        <v>42.246430271424281</v>
      </c>
      <c r="K8">
        <f ca="1">'S&amp;P500 2018'!K8*(1+IF(-$E$1+RAND()*1&lt;0,-0.1*RAND(),0.1*RAND()))</f>
        <v>76.358631277303232</v>
      </c>
      <c r="L8">
        <f ca="1">'S&amp;P500 2018'!L8*(1+IF(-$E$1+RAND()*1&lt;0,-0.1*RAND(),0.1*RAND()))</f>
        <v>72.91363570876068</v>
      </c>
      <c r="M8">
        <f ca="1">'S&amp;P500 2018'!M8*(1+IF(-$E$1+RAND()*1&lt;0,-0.1*RAND(),0.1*RAND()))</f>
        <v>52.384908294226129</v>
      </c>
      <c r="N8">
        <f ca="1">'S&amp;P500 2018'!N8*(1+IF(-$E$1+RAND()*1&lt;0,-0.1*RAND(),0.1*RAND()))</f>
        <v>57.586118982851261</v>
      </c>
      <c r="O8">
        <f ca="1">'S&amp;P500 2018'!O8*(1+IF(-$E$1+RAND()*1&lt;0,-0.1*RAND(),0.1*RAND()))</f>
        <v>55.824443716350409</v>
      </c>
      <c r="P8">
        <f ca="1">'S&amp;P500 2018'!P8*(1+IF(-$E$1+RAND()*1&lt;0,-0.1*RAND(),0.1*RAND()))</f>
        <v>47.294376828525053</v>
      </c>
      <c r="Q8">
        <f ca="1">'S&amp;P500 2018'!Q8*(1+IF(-$E$1+RAND()*1&lt;0,-0.1*RAND(),0.1*RAND()))</f>
        <v>54.241970081615655</v>
      </c>
      <c r="R8">
        <f ca="1">'S&amp;P500 2018'!R8*(1+IF(-$E$1+RAND()*1&lt;0,-0.1*RAND(),0.1*RAND()))</f>
        <v>66.150181738881656</v>
      </c>
      <c r="S8">
        <f ca="1">'S&amp;P500 2018'!S8*(1+IF(-$E$1+RAND()*1&lt;0,-0.1*RAND(),0.1*RAND()))</f>
        <v>48.783693153063588</v>
      </c>
      <c r="T8">
        <f ca="1">'S&amp;P500 2018'!T8*(1+IF(-$E$1+RAND()*1&lt;0,-0.1*RAND(),0.1*RAND()))</f>
        <v>57.271339806050499</v>
      </c>
      <c r="U8">
        <f ca="1">'S&amp;P500 2018'!U8*(1+IF(-$E$1+RAND()*1&lt;0,-0.1*RAND(),0.1*RAND()))</f>
        <v>57.547614498187485</v>
      </c>
      <c r="V8">
        <f ca="1">'S&amp;P500 2018'!V8*(1+IF(-$E$1+RAND()*1&lt;0,-0.1*RAND(),0.1*RAND()))</f>
        <v>75.319308720201064</v>
      </c>
      <c r="W8" s="6">
        <f ca="1">F8-'S&amp;P500 2018'!F8</f>
        <v>6.5982352486122267</v>
      </c>
      <c r="X8" s="6">
        <f ca="1">G8-'S&amp;P500 2018'!G8</f>
        <v>4.5595640766841683</v>
      </c>
      <c r="Y8" s="6">
        <f ca="1">H8-'S&amp;P500 2018'!H8</f>
        <v>4.3138372364178323</v>
      </c>
      <c r="Z8" s="6">
        <f ca="1">I8-'S&amp;P500 2018'!I8</f>
        <v>0.84863913523452794</v>
      </c>
      <c r="AA8" s="6">
        <f ca="1">J8-'S&amp;P500 2018'!J8</f>
        <v>0.24643027142428053</v>
      </c>
      <c r="AB8" s="6">
        <f ca="1">K8-'S&amp;P500 2018'!K8</f>
        <v>5.3586312773032319</v>
      </c>
      <c r="AC8" s="6">
        <f ca="1">L8-'S&amp;P500 2018'!L8</f>
        <v>4.9136357087606797</v>
      </c>
      <c r="AD8" s="6">
        <f ca="1">M8-'S&amp;P500 2018'!M8</f>
        <v>-4.615091705773871</v>
      </c>
      <c r="AE8" s="6">
        <f ca="1">N8-'S&amp;P500 2018'!N8</f>
        <v>2.5861189828512607</v>
      </c>
      <c r="AF8" s="6">
        <f ca="1">O8-'S&amp;P500 2018'!O8</f>
        <v>2.8244437163504088</v>
      </c>
      <c r="AG8" s="6">
        <f ca="1">P8-'S&amp;P500 2018'!P8</f>
        <v>2.2943768285250528</v>
      </c>
      <c r="AH8" s="6">
        <f ca="1">Q8-'S&amp;P500 2018'!Q8</f>
        <v>-5.7580299183843451</v>
      </c>
      <c r="AI8" s="6">
        <f ca="1">R8-'S&amp;P500 2018'!R8</f>
        <v>-1.8498182611183438</v>
      </c>
      <c r="AJ8" s="6">
        <f ca="1">S8-'S&amp;P500 2018'!S8</f>
        <v>-2.216306846936412</v>
      </c>
      <c r="AK8" s="6">
        <f ca="1">T8-'S&amp;P500 2018'!T8</f>
        <v>-0.72866019394950143</v>
      </c>
      <c r="AL8" s="6">
        <f ca="1">U8-'S&amp;P500 2018'!U8</f>
        <v>-3.4523855018125147</v>
      </c>
      <c r="AM8" s="6">
        <f ca="1">V8-'S&amp;P500 2018'!V8</f>
        <v>4.3193087202010645</v>
      </c>
    </row>
    <row r="9" spans="1:39" x14ac:dyDescent="0.3">
      <c r="A9" t="s">
        <v>21</v>
      </c>
      <c r="B9" t="s">
        <v>22</v>
      </c>
      <c r="C9" s="1" t="s">
        <v>15</v>
      </c>
      <c r="D9" s="1" t="s">
        <v>23</v>
      </c>
      <c r="E9" s="5">
        <f t="shared" ca="1" si="0"/>
        <v>35.815653689992502</v>
      </c>
      <c r="F9">
        <f ca="1">'S&amp;P500 2018'!F9*(1+IF(-$E$1+RAND()*1&lt;0,-0.1*RAND(),0.1*RAND()))</f>
        <v>40.074453883705701</v>
      </c>
      <c r="G9">
        <f ca="1">'S&amp;P500 2018'!G9*(1+IF(-$E$1+RAND()*1&lt;0,-0.1*RAND(),0.1*RAND()))</f>
        <v>31.615770897367593</v>
      </c>
      <c r="H9">
        <f ca="1">'S&amp;P500 2018'!H9*(1+IF(-$E$1+RAND()*1&lt;0,-0.1*RAND(),0.1*RAND()))</f>
        <v>39.593580793711851</v>
      </c>
      <c r="I9">
        <f ca="1">'S&amp;P500 2018'!I9*(1+IF(-$E$1+RAND()*1&lt;0,-0.1*RAND(),0.1*RAND()))</f>
        <v>40.587251119311112</v>
      </c>
      <c r="J9">
        <f ca="1">'S&amp;P500 2018'!J9*(1+IF(-$E$1+RAND()*1&lt;0,-0.1*RAND(),0.1*RAND()))</f>
        <v>24.118446103984418</v>
      </c>
      <c r="K9">
        <f ca="1">'S&amp;P500 2018'!K9*(1+IF(-$E$1+RAND()*1&lt;0,-0.1*RAND(),0.1*RAND()))</f>
        <v>41.649133749416379</v>
      </c>
      <c r="L9">
        <f ca="1">'S&amp;P500 2018'!L9*(1+IF(-$E$1+RAND()*1&lt;0,-0.1*RAND(),0.1*RAND()))</f>
        <v>24.797729719710084</v>
      </c>
      <c r="M9">
        <f ca="1">'S&amp;P500 2018'!M9*(1+IF(-$E$1+RAND()*1&lt;0,-0.1*RAND(),0.1*RAND()))</f>
        <v>32.493159597392406</v>
      </c>
      <c r="N9">
        <f ca="1">'S&amp;P500 2018'!N9*(1+IF(-$E$1+RAND()*1&lt;0,-0.1*RAND(),0.1*RAND()))</f>
        <v>31.205320212530665</v>
      </c>
      <c r="O9">
        <f ca="1">'S&amp;P500 2018'!O9*(1+IF(-$E$1+RAND()*1&lt;0,-0.1*RAND(),0.1*RAND()))</f>
        <v>48.344068488458717</v>
      </c>
      <c r="P9">
        <f ca="1">'S&amp;P500 2018'!P9*(1+IF(-$E$1+RAND()*1&lt;0,-0.1*RAND(),0.1*RAND()))</f>
        <v>33.814341972149208</v>
      </c>
      <c r="Q9">
        <f ca="1">'S&amp;P500 2018'!Q9*(1+IF(-$E$1+RAND()*1&lt;0,-0.1*RAND(),0.1*RAND()))</f>
        <v>51.077170038249193</v>
      </c>
      <c r="R9">
        <f ca="1">'S&amp;P500 2018'!R9*(1+IF(-$E$1+RAND()*1&lt;0,-0.1*RAND(),0.1*RAND()))</f>
        <v>36.775550630997131</v>
      </c>
      <c r="S9">
        <f ca="1">'S&amp;P500 2018'!S9*(1+IF(-$E$1+RAND()*1&lt;0,-0.1*RAND(),0.1*RAND()))</f>
        <v>27.236662990890885</v>
      </c>
      <c r="T9">
        <f ca="1">'S&amp;P500 2018'!T9*(1+IF(-$E$1+RAND()*1&lt;0,-0.1*RAND(),0.1*RAND()))</f>
        <v>24.674864680376228</v>
      </c>
      <c r="U9">
        <f ca="1">'S&amp;P500 2018'!U9*(1+IF(-$E$1+RAND()*1&lt;0,-0.1*RAND(),0.1*RAND()))</f>
        <v>43.158172456232727</v>
      </c>
      <c r="V9">
        <f ca="1">'S&amp;P500 2018'!V9*(1+IF(-$E$1+RAND()*1&lt;0,-0.1*RAND(),0.1*RAND()))</f>
        <v>37.650435395388335</v>
      </c>
      <c r="W9" s="6">
        <f ca="1">F9-'S&amp;P500 2018'!F9</f>
        <v>3.0744538837057007</v>
      </c>
      <c r="X9" s="6">
        <f ca="1">G9-'S&amp;P500 2018'!G9</f>
        <v>0.61577089736759305</v>
      </c>
      <c r="Y9" s="6">
        <f ca="1">H9-'S&amp;P500 2018'!H9</f>
        <v>3.5935807937118511</v>
      </c>
      <c r="Z9" s="6">
        <f ca="1">I9-'S&amp;P500 2018'!I9</f>
        <v>2.5872511193111123</v>
      </c>
      <c r="AA9" s="6">
        <f ca="1">J9-'S&amp;P500 2018'!J9</f>
        <v>-0.88155389601558198</v>
      </c>
      <c r="AB9" s="6">
        <f ca="1">K9-'S&amp;P500 2018'!K9</f>
        <v>2.6491337494163787</v>
      </c>
      <c r="AC9" s="6">
        <f ca="1">L9-'S&amp;P500 2018'!L9</f>
        <v>-1.2022702802899161</v>
      </c>
      <c r="AD9" s="6">
        <f ca="1">M9-'S&amp;P500 2018'!M9</f>
        <v>-1.5068404026075939</v>
      </c>
      <c r="AE9" s="6">
        <f ca="1">N9-'S&amp;P500 2018'!N9</f>
        <v>1.2053202125306655</v>
      </c>
      <c r="AF9" s="6">
        <f ca="1">O9-'S&amp;P500 2018'!O9</f>
        <v>2.3440684884587171</v>
      </c>
      <c r="AG9" s="6">
        <f ca="1">P9-'S&amp;P500 2018'!P9</f>
        <v>-1.185658027850792</v>
      </c>
      <c r="AH9" s="6">
        <f ca="1">Q9-'S&amp;P500 2018'!Q9</f>
        <v>4.0771700382491929</v>
      </c>
      <c r="AI9" s="6">
        <f ca="1">R9-'S&amp;P500 2018'!R9</f>
        <v>-0.22444936900286905</v>
      </c>
      <c r="AJ9" s="6">
        <f ca="1">S9-'S&amp;P500 2018'!S9</f>
        <v>0.23666299089088483</v>
      </c>
      <c r="AK9" s="6">
        <f ca="1">T9-'S&amp;P500 2018'!T9</f>
        <v>-0.32513531962377229</v>
      </c>
      <c r="AL9" s="6">
        <f ca="1">U9-'S&amp;P500 2018'!U9</f>
        <v>2.1581724562327267</v>
      </c>
      <c r="AM9" s="6">
        <f ca="1">V9-'S&amp;P500 2018'!V9</f>
        <v>-0.34956460461166472</v>
      </c>
    </row>
    <row r="10" spans="1:39" x14ac:dyDescent="0.3">
      <c r="A10" t="s">
        <v>24</v>
      </c>
      <c r="B10" t="s">
        <v>25</v>
      </c>
      <c r="C10" s="1" t="s">
        <v>15</v>
      </c>
      <c r="D10" s="1" t="s">
        <v>26</v>
      </c>
      <c r="E10" s="5">
        <f t="shared" ca="1" si="0"/>
        <v>67.831157185339819</v>
      </c>
      <c r="F10">
        <f ca="1">'S&amp;P500 2018'!F10*(1+IF(-$E$1+RAND()*1&lt;0,-0.1*RAND(),0.1*RAND()))</f>
        <v>87.471521877865541</v>
      </c>
      <c r="G10">
        <f ca="1">'S&amp;P500 2018'!G10*(1+IF(-$E$1+RAND()*1&lt;0,-0.1*RAND(),0.1*RAND()))</f>
        <v>79.586151640489732</v>
      </c>
      <c r="H10">
        <f ca="1">'S&amp;P500 2018'!H10*(1+IF(-$E$1+RAND()*1&lt;0,-0.1*RAND(),0.1*RAND()))</f>
        <v>58.659812357337657</v>
      </c>
      <c r="I10">
        <f ca="1">'S&amp;P500 2018'!I10*(1+IF(-$E$1+RAND()*1&lt;0,-0.1*RAND(),0.1*RAND()))</f>
        <v>83.331427106716447</v>
      </c>
      <c r="J10">
        <f ca="1">'S&amp;P500 2018'!J10*(1+IF(-$E$1+RAND()*1&lt;0,-0.1*RAND(),0.1*RAND()))</f>
        <v>37.309001916149363</v>
      </c>
      <c r="K10">
        <f ca="1">'S&amp;P500 2018'!K10*(1+IF(-$E$1+RAND()*1&lt;0,-0.1*RAND(),0.1*RAND()))</f>
        <v>81.994196261206568</v>
      </c>
      <c r="L10">
        <f ca="1">'S&amp;P500 2018'!L10*(1+IF(-$E$1+RAND()*1&lt;0,-0.1*RAND(),0.1*RAND()))</f>
        <v>76.835630279901778</v>
      </c>
      <c r="M10">
        <f ca="1">'S&amp;P500 2018'!M10*(1+IF(-$E$1+RAND()*1&lt;0,-0.1*RAND(),0.1*RAND()))</f>
        <v>58.69246830484505</v>
      </c>
      <c r="N10">
        <f ca="1">'S&amp;P500 2018'!N10*(1+IF(-$E$1+RAND()*1&lt;0,-0.1*RAND(),0.1*RAND()))</f>
        <v>54.621872090106748</v>
      </c>
      <c r="O10">
        <f ca="1">'S&amp;P500 2018'!O10*(1+IF(-$E$1+RAND()*1&lt;0,-0.1*RAND(),0.1*RAND()))</f>
        <v>52.484401914088018</v>
      </c>
      <c r="P10">
        <f ca="1">'S&amp;P500 2018'!P10*(1+IF(-$E$1+RAND()*1&lt;0,-0.1*RAND(),0.1*RAND()))</f>
        <v>74.973812040572668</v>
      </c>
      <c r="Q10">
        <f ca="1">'S&amp;P500 2018'!Q10*(1+IF(-$E$1+RAND()*1&lt;0,-0.1*RAND(),0.1*RAND()))</f>
        <v>65.366020560563769</v>
      </c>
      <c r="R10">
        <f ca="1">'S&amp;P500 2018'!R10*(1+IF(-$E$1+RAND()*1&lt;0,-0.1*RAND(),0.1*RAND()))</f>
        <v>66.608486810150382</v>
      </c>
      <c r="S10">
        <f ca="1">'S&amp;P500 2018'!S10*(1+IF(-$E$1+RAND()*1&lt;0,-0.1*RAND(),0.1*RAND()))</f>
        <v>64.895288824446055</v>
      </c>
      <c r="T10">
        <f ca="1">'S&amp;P500 2018'!T10*(1+IF(-$E$1+RAND()*1&lt;0,-0.1*RAND(),0.1*RAND()))</f>
        <v>78.59158535868562</v>
      </c>
      <c r="U10">
        <f ca="1">'S&amp;P500 2018'!U10*(1+IF(-$E$1+RAND()*1&lt;0,-0.1*RAND(),0.1*RAND()))</f>
        <v>68.880579990589567</v>
      </c>
      <c r="V10">
        <f ca="1">'S&amp;P500 2018'!V10*(1+IF(-$E$1+RAND()*1&lt;0,-0.1*RAND(),0.1*RAND()))</f>
        <v>62.827414817061971</v>
      </c>
      <c r="W10" s="6">
        <f ca="1">F10-'S&amp;P500 2018'!F10</f>
        <v>6.4715218778655412</v>
      </c>
      <c r="X10" s="6">
        <f ca="1">G10-'S&amp;P500 2018'!G10</f>
        <v>4.5861516404897316</v>
      </c>
      <c r="Y10" s="6">
        <f ca="1">H10-'S&amp;P500 2018'!H10</f>
        <v>0.65981235733765686</v>
      </c>
      <c r="Z10" s="6">
        <f ca="1">I10-'S&amp;P500 2018'!I10</f>
        <v>7.3314271067164469</v>
      </c>
      <c r="AA10" s="6">
        <f ca="1">J10-'S&amp;P500 2018'!J10</f>
        <v>-3.6909980838506371</v>
      </c>
      <c r="AB10" s="6">
        <f ca="1">K10-'S&amp;P500 2018'!K10</f>
        <v>-5.8037387934319895E-3</v>
      </c>
      <c r="AC10" s="6">
        <f ca="1">L10-'S&amp;P500 2018'!L10</f>
        <v>5.8356302799017783</v>
      </c>
      <c r="AD10" s="6">
        <f ca="1">M10-'S&amp;P500 2018'!M10</f>
        <v>4.6924683048450504</v>
      </c>
      <c r="AE10" s="6">
        <f ca="1">N10-'S&amp;P500 2018'!N10</f>
        <v>-1.3781279098932515</v>
      </c>
      <c r="AF10" s="6">
        <f ca="1">O10-'S&amp;P500 2018'!O10</f>
        <v>2.4844019140880178</v>
      </c>
      <c r="AG10" s="6">
        <f ca="1">P10-'S&amp;P500 2018'!P10</f>
        <v>0.97381204057266757</v>
      </c>
      <c r="AH10" s="6">
        <f ca="1">Q10-'S&amp;P500 2018'!Q10</f>
        <v>-6.6339794394362315</v>
      </c>
      <c r="AI10" s="6">
        <f ca="1">R10-'S&amp;P500 2018'!R10</f>
        <v>3.6084868101503815</v>
      </c>
      <c r="AJ10" s="6">
        <f ca="1">S10-'S&amp;P500 2018'!S10</f>
        <v>2.8952888244460553</v>
      </c>
      <c r="AK10" s="6">
        <f ca="1">T10-'S&amp;P500 2018'!T10</f>
        <v>4.5915853586856201</v>
      </c>
      <c r="AL10" s="6">
        <f ca="1">U10-'S&amp;P500 2018'!U10</f>
        <v>0.88057999058956682</v>
      </c>
      <c r="AM10" s="6">
        <f ca="1">V10-'S&amp;P500 2018'!V10</f>
        <v>4.8274148170619711</v>
      </c>
    </row>
    <row r="11" spans="1:39" x14ac:dyDescent="0.3">
      <c r="A11" t="s">
        <v>27</v>
      </c>
      <c r="B11" t="s">
        <v>28</v>
      </c>
      <c r="C11" s="1" t="s">
        <v>29</v>
      </c>
      <c r="D11" s="1" t="s">
        <v>30</v>
      </c>
      <c r="E11" s="5">
        <f t="shared" ca="1" si="0"/>
        <v>44.077211898036559</v>
      </c>
      <c r="F11">
        <f ca="1">'S&amp;P500 2018'!F11*(1+IF(-$E$1+RAND()*1&lt;0,-0.1*RAND(),0.1*RAND()))</f>
        <v>50.284130661480617</v>
      </c>
      <c r="G11">
        <f ca="1">'S&amp;P500 2018'!G11*(1+IF(-$E$1+RAND()*1&lt;0,-0.1*RAND(),0.1*RAND()))</f>
        <v>51.62838634825129</v>
      </c>
      <c r="H11">
        <f ca="1">'S&amp;P500 2018'!H11*(1+IF(-$E$1+RAND()*1&lt;0,-0.1*RAND(),0.1*RAND()))</f>
        <v>33.758153893491631</v>
      </c>
      <c r="I11">
        <f ca="1">'S&amp;P500 2018'!I11*(1+IF(-$E$1+RAND()*1&lt;0,-0.1*RAND(),0.1*RAND()))</f>
        <v>32.135430700952377</v>
      </c>
      <c r="J11">
        <f ca="1">'S&amp;P500 2018'!J11*(1+IF(-$E$1+RAND()*1&lt;0,-0.1*RAND(),0.1*RAND()))</f>
        <v>49.254839648716093</v>
      </c>
      <c r="K11">
        <f ca="1">'S&amp;P500 2018'!K11*(1+IF(-$E$1+RAND()*1&lt;0,-0.1*RAND(),0.1*RAND()))</f>
        <v>41.835400668092497</v>
      </c>
      <c r="L11">
        <f ca="1">'S&amp;P500 2018'!L11*(1+IF(-$E$1+RAND()*1&lt;0,-0.1*RAND(),0.1*RAND()))</f>
        <v>55.270239544688991</v>
      </c>
      <c r="M11">
        <f ca="1">'S&amp;P500 2018'!M11*(1+IF(-$E$1+RAND()*1&lt;0,-0.1*RAND(),0.1*RAND()))</f>
        <v>50.642480613274181</v>
      </c>
      <c r="N11">
        <f ca="1">'S&amp;P500 2018'!N11*(1+IF(-$E$1+RAND()*1&lt;0,-0.1*RAND(),0.1*RAND()))</f>
        <v>51.298173839618087</v>
      </c>
      <c r="O11">
        <f ca="1">'S&amp;P500 2018'!O11*(1+IF(-$E$1+RAND()*1&lt;0,-0.1*RAND(),0.1*RAND()))</f>
        <v>60.11292876791925</v>
      </c>
      <c r="P11">
        <f ca="1">'S&amp;P500 2018'!P11*(1+IF(-$E$1+RAND()*1&lt;0,-0.1*RAND(),0.1*RAND()))</f>
        <v>52.988816204225522</v>
      </c>
      <c r="Q11">
        <f ca="1">'S&amp;P500 2018'!Q11*(1+IF(-$E$1+RAND()*1&lt;0,-0.1*RAND(),0.1*RAND()))</f>
        <v>31.126287775108974</v>
      </c>
      <c r="R11">
        <f ca="1">'S&amp;P500 2018'!R11*(1+IF(-$E$1+RAND()*1&lt;0,-0.1*RAND(),0.1*RAND()))</f>
        <v>47.811845144800969</v>
      </c>
      <c r="S11">
        <f ca="1">'S&amp;P500 2018'!S11*(1+IF(-$E$1+RAND()*1&lt;0,-0.1*RAND(),0.1*RAND()))</f>
        <v>28.396128513050247</v>
      </c>
      <c r="T11">
        <f ca="1">'S&amp;P500 2018'!T11*(1+IF(-$E$1+RAND()*1&lt;0,-0.1*RAND(),0.1*RAND()))</f>
        <v>57.467110186000141</v>
      </c>
      <c r="U11">
        <f ca="1">'S&amp;P500 2018'!U11*(1+IF(-$E$1+RAND()*1&lt;0,-0.1*RAND(),0.1*RAND()))</f>
        <v>30.787407706407929</v>
      </c>
      <c r="V11">
        <f ca="1">'S&amp;P500 2018'!V11*(1+IF(-$E$1+RAND()*1&lt;0,-0.1*RAND(),0.1*RAND()))</f>
        <v>24.514842050542679</v>
      </c>
      <c r="W11" s="6">
        <f ca="1">F11-'S&amp;P500 2018'!F11</f>
        <v>0.28413066148061716</v>
      </c>
      <c r="X11" s="6">
        <f ca="1">G11-'S&amp;P500 2018'!G11</f>
        <v>1.6283863482512899</v>
      </c>
      <c r="Y11" s="6">
        <f ca="1">H11-'S&amp;P500 2018'!H11</f>
        <v>-3.241846106508369</v>
      </c>
      <c r="Z11" s="6">
        <f ca="1">I11-'S&amp;P500 2018'!I11</f>
        <v>1.1354307009523765</v>
      </c>
      <c r="AA11" s="6">
        <f ca="1">J11-'S&amp;P500 2018'!J11</f>
        <v>-2.7451603512839071</v>
      </c>
      <c r="AB11" s="6">
        <f ca="1">K11-'S&amp;P500 2018'!K11</f>
        <v>1.8354006680924968</v>
      </c>
      <c r="AC11" s="6">
        <f ca="1">L11-'S&amp;P500 2018'!L11</f>
        <v>0.27023954468899092</v>
      </c>
      <c r="AD11" s="6">
        <f ca="1">M11-'S&amp;P500 2018'!M11</f>
        <v>-1.3575193867258193</v>
      </c>
      <c r="AE11" s="6">
        <f ca="1">N11-'S&amp;P500 2018'!N11</f>
        <v>-2.7018261603819127</v>
      </c>
      <c r="AF11" s="6">
        <f ca="1">O11-'S&amp;P500 2018'!O11</f>
        <v>2.1129287679192501</v>
      </c>
      <c r="AG11" s="6">
        <f ca="1">P11-'S&amp;P500 2018'!P11</f>
        <v>2.9888162042255217</v>
      </c>
      <c r="AH11" s="6">
        <f ca="1">Q11-'S&amp;P500 2018'!Q11</f>
        <v>0.12628777510897393</v>
      </c>
      <c r="AI11" s="6">
        <f ca="1">R11-'S&amp;P500 2018'!R11</f>
        <v>-1.1881548551990306</v>
      </c>
      <c r="AJ11" s="6">
        <f ca="1">S11-'S&amp;P500 2018'!S11</f>
        <v>0.39612851305024677</v>
      </c>
      <c r="AK11" s="6">
        <f ca="1">T11-'S&amp;P500 2018'!T11</f>
        <v>3.4671101860001414</v>
      </c>
      <c r="AL11" s="6">
        <f ca="1">U11-'S&amp;P500 2018'!U11</f>
        <v>-3.2125922935920705</v>
      </c>
      <c r="AM11" s="6">
        <f ca="1">V11-'S&amp;P500 2018'!V11</f>
        <v>1.5148420505426792</v>
      </c>
    </row>
    <row r="12" spans="1:39" x14ac:dyDescent="0.3">
      <c r="A12" t="s">
        <v>31</v>
      </c>
      <c r="B12" t="s">
        <v>32</v>
      </c>
      <c r="C12" s="1" t="s">
        <v>33</v>
      </c>
      <c r="D12" s="1" t="s">
        <v>34</v>
      </c>
      <c r="E12" s="5">
        <f t="shared" ca="1" si="0"/>
        <v>54.585448114763714</v>
      </c>
      <c r="F12">
        <f ca="1">'S&amp;P500 2018'!F12*(1+IF(-$E$1+RAND()*1&lt;0,-0.1*RAND(),0.1*RAND()))</f>
        <v>65.517757850517739</v>
      </c>
      <c r="G12">
        <f ca="1">'S&amp;P500 2018'!G12*(1+IF(-$E$1+RAND()*1&lt;0,-0.1*RAND(),0.1*RAND()))</f>
        <v>37.173795984221876</v>
      </c>
      <c r="H12">
        <f ca="1">'S&amp;P500 2018'!H12*(1+IF(-$E$1+RAND()*1&lt;0,-0.1*RAND(),0.1*RAND()))</f>
        <v>73.147803661332489</v>
      </c>
      <c r="I12">
        <f ca="1">'S&amp;P500 2018'!I12*(1+IF(-$E$1+RAND()*1&lt;0,-0.1*RAND(),0.1*RAND()))</f>
        <v>50.998207631183085</v>
      </c>
      <c r="J12">
        <f ca="1">'S&amp;P500 2018'!J12*(1+IF(-$E$1+RAND()*1&lt;0,-0.1*RAND(),0.1*RAND()))</f>
        <v>44.405008645857116</v>
      </c>
      <c r="K12">
        <f ca="1">'S&amp;P500 2018'!K12*(1+IF(-$E$1+RAND()*1&lt;0,-0.1*RAND(),0.1*RAND()))</f>
        <v>59.558924875376853</v>
      </c>
      <c r="L12">
        <f ca="1">'S&amp;P500 2018'!L12*(1+IF(-$E$1+RAND()*1&lt;0,-0.1*RAND(),0.1*RAND()))</f>
        <v>57.382544868335387</v>
      </c>
      <c r="M12">
        <f ca="1">'S&amp;P500 2018'!M12*(1+IF(-$E$1+RAND()*1&lt;0,-0.1*RAND(),0.1*RAND()))</f>
        <v>69.263581883863637</v>
      </c>
      <c r="N12">
        <f ca="1">'S&amp;P500 2018'!N12*(1+IF(-$E$1+RAND()*1&lt;0,-0.1*RAND(),0.1*RAND()))</f>
        <v>51.889197193624035</v>
      </c>
      <c r="O12">
        <f ca="1">'S&amp;P500 2018'!O12*(1+IF(-$E$1+RAND()*1&lt;0,-0.1*RAND(),0.1*RAND()))</f>
        <v>49.364138647373622</v>
      </c>
      <c r="P12">
        <f ca="1">'S&amp;P500 2018'!P12*(1+IF(-$E$1+RAND()*1&lt;0,-0.1*RAND(),0.1*RAND()))</f>
        <v>41.482468484701528</v>
      </c>
      <c r="Q12">
        <f ca="1">'S&amp;P500 2018'!Q12*(1+IF(-$E$1+RAND()*1&lt;0,-0.1*RAND(),0.1*RAND()))</f>
        <v>78.126311349040577</v>
      </c>
      <c r="R12">
        <f ca="1">'S&amp;P500 2018'!R12*(1+IF(-$E$1+RAND()*1&lt;0,-0.1*RAND(),0.1*RAND()))</f>
        <v>53.901242109347969</v>
      </c>
      <c r="S12">
        <f ca="1">'S&amp;P500 2018'!S12*(1+IF(-$E$1+RAND()*1&lt;0,-0.1*RAND(),0.1*RAND()))</f>
        <v>39.571843849307228</v>
      </c>
      <c r="T12">
        <f ca="1">'S&amp;P500 2018'!T12*(1+IF(-$E$1+RAND()*1&lt;0,-0.1*RAND(),0.1*RAND()))</f>
        <v>42.805501485124282</v>
      </c>
      <c r="U12">
        <f ca="1">'S&amp;P500 2018'!U12*(1+IF(-$E$1+RAND()*1&lt;0,-0.1*RAND(),0.1*RAND()))</f>
        <v>62.461857088776178</v>
      </c>
      <c r="V12">
        <f ca="1">'S&amp;P500 2018'!V12*(1+IF(-$E$1+RAND()*1&lt;0,-0.1*RAND(),0.1*RAND()))</f>
        <v>50.902432342999617</v>
      </c>
      <c r="W12" s="6">
        <f ca="1">F12-'S&amp;P500 2018'!F12</f>
        <v>1.5177578505177394</v>
      </c>
      <c r="X12" s="6">
        <f ca="1">G12-'S&amp;P500 2018'!G12</f>
        <v>1.1737959842218757</v>
      </c>
      <c r="Y12" s="6">
        <f ca="1">H12-'S&amp;P500 2018'!H12</f>
        <v>-6.8521963386675111</v>
      </c>
      <c r="Z12" s="6">
        <f ca="1">I12-'S&amp;P500 2018'!I12</f>
        <v>-4.0017923688169148</v>
      </c>
      <c r="AA12" s="6">
        <f ca="1">J12-'S&amp;P500 2018'!J12</f>
        <v>-2.5949913541428842</v>
      </c>
      <c r="AB12" s="6">
        <f ca="1">K12-'S&amp;P500 2018'!K12</f>
        <v>-2.441075124623147</v>
      </c>
      <c r="AC12" s="6">
        <f ca="1">L12-'S&amp;P500 2018'!L12</f>
        <v>1.3825448683353869</v>
      </c>
      <c r="AD12" s="6">
        <f ca="1">M12-'S&amp;P500 2018'!M12</f>
        <v>1.2635818838636368</v>
      </c>
      <c r="AE12" s="6">
        <f ca="1">N12-'S&amp;P500 2018'!N12</f>
        <v>-3.1108028063759647</v>
      </c>
      <c r="AF12" s="6">
        <f ca="1">O12-'S&amp;P500 2018'!O12</f>
        <v>1.3641386473736219</v>
      </c>
      <c r="AG12" s="6">
        <f ca="1">P12-'S&amp;P500 2018'!P12</f>
        <v>0.4824684847015277</v>
      </c>
      <c r="AH12" s="6">
        <f ca="1">Q12-'S&amp;P500 2018'!Q12</f>
        <v>6.1263113490405772</v>
      </c>
      <c r="AI12" s="6">
        <f ca="1">R12-'S&amp;P500 2018'!R12</f>
        <v>2.9012421093479688</v>
      </c>
      <c r="AJ12" s="6">
        <f ca="1">S12-'S&amp;P500 2018'!S12</f>
        <v>-0.42815615069277158</v>
      </c>
      <c r="AK12" s="6">
        <f ca="1">T12-'S&amp;P500 2018'!T12</f>
        <v>-0.19449851487571834</v>
      </c>
      <c r="AL12" s="6">
        <f ca="1">U12-'S&amp;P500 2018'!U12</f>
        <v>-1.5381429112238223</v>
      </c>
      <c r="AM12" s="6">
        <f ca="1">V12-'S&amp;P500 2018'!V12</f>
        <v>-1.0975676570003827</v>
      </c>
    </row>
    <row r="13" spans="1:39" x14ac:dyDescent="0.3">
      <c r="A13" t="s">
        <v>35</v>
      </c>
      <c r="B13" t="s">
        <v>36</v>
      </c>
      <c r="C13" s="1" t="s">
        <v>37</v>
      </c>
      <c r="D13" s="1" t="s">
        <v>38</v>
      </c>
      <c r="E13" s="5">
        <f t="shared" ca="1" si="0"/>
        <v>40.947071630178932</v>
      </c>
      <c r="F13">
        <f ca="1">'S&amp;P500 2018'!F13*(1+IF(-$E$1+RAND()*1&lt;0,-0.1*RAND(),0.1*RAND()))</f>
        <v>32.801716550803299</v>
      </c>
      <c r="G13">
        <f ca="1">'S&amp;P500 2018'!G13*(1+IF(-$E$1+RAND()*1&lt;0,-0.1*RAND(),0.1*RAND()))</f>
        <v>42.897392115391277</v>
      </c>
      <c r="H13">
        <f ca="1">'S&amp;P500 2018'!H13*(1+IF(-$E$1+RAND()*1&lt;0,-0.1*RAND(),0.1*RAND()))</f>
        <v>52.408775513052987</v>
      </c>
      <c r="I13">
        <f ca="1">'S&amp;P500 2018'!I13*(1+IF(-$E$1+RAND()*1&lt;0,-0.1*RAND(),0.1*RAND()))</f>
        <v>33.429792390673796</v>
      </c>
      <c r="J13">
        <f ca="1">'S&amp;P500 2018'!J13*(1+IF(-$E$1+RAND()*1&lt;0,-0.1*RAND(),0.1*RAND()))</f>
        <v>34.910998751058436</v>
      </c>
      <c r="K13">
        <f ca="1">'S&amp;P500 2018'!K13*(1+IF(-$E$1+RAND()*1&lt;0,-0.1*RAND(),0.1*RAND()))</f>
        <v>28.112996756015708</v>
      </c>
      <c r="L13">
        <f ca="1">'S&amp;P500 2018'!L13*(1+IF(-$E$1+RAND()*1&lt;0,-0.1*RAND(),0.1*RAND()))</f>
        <v>44.476920359979133</v>
      </c>
      <c r="M13">
        <f ca="1">'S&amp;P500 2018'!M13*(1+IF(-$E$1+RAND()*1&lt;0,-0.1*RAND(),0.1*RAND()))</f>
        <v>39.233613068275524</v>
      </c>
      <c r="N13">
        <f ca="1">'S&amp;P500 2018'!N13*(1+IF(-$E$1+RAND()*1&lt;0,-0.1*RAND(),0.1*RAND()))</f>
        <v>53.518000309540106</v>
      </c>
      <c r="O13">
        <f ca="1">'S&amp;P500 2018'!O13*(1+IF(-$E$1+RAND()*1&lt;0,-0.1*RAND(),0.1*RAND()))</f>
        <v>48.786200536449222</v>
      </c>
      <c r="P13">
        <f ca="1">'S&amp;P500 2018'!P13*(1+IF(-$E$1+RAND()*1&lt;0,-0.1*RAND(),0.1*RAND()))</f>
        <v>33.932210922667061</v>
      </c>
      <c r="Q13">
        <f ca="1">'S&amp;P500 2018'!Q13*(1+IF(-$E$1+RAND()*1&lt;0,-0.1*RAND(),0.1*RAND()))</f>
        <v>38.412426200379315</v>
      </c>
      <c r="R13">
        <f ca="1">'S&amp;P500 2018'!R13*(1+IF(-$E$1+RAND()*1&lt;0,-0.1*RAND(),0.1*RAND()))</f>
        <v>48.180980811179111</v>
      </c>
      <c r="S13">
        <f ca="1">'S&amp;P500 2018'!S13*(1+IF(-$E$1+RAND()*1&lt;0,-0.1*RAND(),0.1*RAND()))</f>
        <v>41.146128835926788</v>
      </c>
      <c r="T13">
        <f ca="1">'S&amp;P500 2018'!T13*(1+IF(-$E$1+RAND()*1&lt;0,-0.1*RAND(),0.1*RAND()))</f>
        <v>46.704439408819525</v>
      </c>
      <c r="U13">
        <f ca="1">'S&amp;P500 2018'!U13*(1+IF(-$E$1+RAND()*1&lt;0,-0.1*RAND(),0.1*RAND()))</f>
        <v>27.440544026964609</v>
      </c>
      <c r="V13">
        <f ca="1">'S&amp;P500 2018'!V13*(1+IF(-$E$1+RAND()*1&lt;0,-0.1*RAND(),0.1*RAND()))</f>
        <v>49.707081155865964</v>
      </c>
      <c r="W13" s="6">
        <f ca="1">F13-'S&amp;P500 2018'!F13</f>
        <v>1.8017165508032988</v>
      </c>
      <c r="X13" s="6">
        <f ca="1">G13-'S&amp;P500 2018'!G13</f>
        <v>-2.1026078846087231</v>
      </c>
      <c r="Y13" s="6">
        <f ca="1">H13-'S&amp;P500 2018'!H13</f>
        <v>2.4087755130529871</v>
      </c>
      <c r="Z13" s="6">
        <f ca="1">I13-'S&amp;P500 2018'!I13</f>
        <v>0.42979239067379638</v>
      </c>
      <c r="AA13" s="6">
        <f ca="1">J13-'S&amp;P500 2018'!J13</f>
        <v>0.91099875105843608</v>
      </c>
      <c r="AB13" s="6">
        <f ca="1">K13-'S&amp;P500 2018'!K13</f>
        <v>-2.8870032439842923</v>
      </c>
      <c r="AC13" s="6">
        <f ca="1">L13-'S&amp;P500 2018'!L13</f>
        <v>-4.5230796400208675</v>
      </c>
      <c r="AD13" s="6">
        <f ca="1">M13-'S&amp;P500 2018'!M13</f>
        <v>3.233613068275524</v>
      </c>
      <c r="AE13" s="6">
        <f ca="1">N13-'S&amp;P500 2018'!N13</f>
        <v>4.5180003095401062</v>
      </c>
      <c r="AF13" s="6">
        <f ca="1">O13-'S&amp;P500 2018'!O13</f>
        <v>2.7862005364492219</v>
      </c>
      <c r="AG13" s="6">
        <f ca="1">P13-'S&amp;P500 2018'!P13</f>
        <v>-6.7789077332939485E-2</v>
      </c>
      <c r="AH13" s="6">
        <f ca="1">Q13-'S&amp;P500 2018'!Q13</f>
        <v>3.4124262003793149</v>
      </c>
      <c r="AI13" s="6">
        <f ca="1">R13-'S&amp;P500 2018'!R13</f>
        <v>3.1809808111791114</v>
      </c>
      <c r="AJ13" s="6">
        <f ca="1">S13-'S&amp;P500 2018'!S13</f>
        <v>0.14612883592678827</v>
      </c>
      <c r="AK13" s="6">
        <f ca="1">T13-'S&amp;P500 2018'!T13</f>
        <v>2.7044394088195247</v>
      </c>
      <c r="AL13" s="6">
        <f ca="1">U13-'S&amp;P500 2018'!U13</f>
        <v>-1.5594559730353907</v>
      </c>
      <c r="AM13" s="6">
        <f ca="1">V13-'S&amp;P500 2018'!V13</f>
        <v>3.7070811558659642</v>
      </c>
    </row>
    <row r="14" spans="1:39" x14ac:dyDescent="0.3">
      <c r="A14" t="s">
        <v>39</v>
      </c>
      <c r="B14" t="s">
        <v>40</v>
      </c>
      <c r="C14" s="1" t="s">
        <v>37</v>
      </c>
      <c r="D14" s="1" t="s">
        <v>41</v>
      </c>
      <c r="E14" s="5">
        <f t="shared" ca="1" si="0"/>
        <v>59.95739407007558</v>
      </c>
      <c r="F14">
        <f ca="1">'S&amp;P500 2018'!F14*(1+IF(-$E$1+RAND()*1&lt;0,-0.1*RAND(),0.1*RAND()))</f>
        <v>58.488748246802224</v>
      </c>
      <c r="G14">
        <f ca="1">'S&amp;P500 2018'!G14*(1+IF(-$E$1+RAND()*1&lt;0,-0.1*RAND(),0.1*RAND()))</f>
        <v>73.135445767320789</v>
      </c>
      <c r="H14">
        <f ca="1">'S&amp;P500 2018'!H14*(1+IF(-$E$1+RAND()*1&lt;0,-0.1*RAND(),0.1*RAND()))</f>
        <v>54.362667874986698</v>
      </c>
      <c r="I14">
        <f ca="1">'S&amp;P500 2018'!I14*(1+IF(-$E$1+RAND()*1&lt;0,-0.1*RAND(),0.1*RAND()))</f>
        <v>61.131518758439057</v>
      </c>
      <c r="J14">
        <f ca="1">'S&amp;P500 2018'!J14*(1+IF(-$E$1+RAND()*1&lt;0,-0.1*RAND(),0.1*RAND()))</f>
        <v>58.919601646313311</v>
      </c>
      <c r="K14">
        <f ca="1">'S&amp;P500 2018'!K14*(1+IF(-$E$1+RAND()*1&lt;0,-0.1*RAND(),0.1*RAND()))</f>
        <v>79.773925667909339</v>
      </c>
      <c r="L14">
        <f ca="1">'S&amp;P500 2018'!L14*(1+IF(-$E$1+RAND()*1&lt;0,-0.1*RAND(),0.1*RAND()))</f>
        <v>40.111477134728602</v>
      </c>
      <c r="M14">
        <f ca="1">'S&amp;P500 2018'!M14*(1+IF(-$E$1+RAND()*1&lt;0,-0.1*RAND(),0.1*RAND()))</f>
        <v>64.589571932607527</v>
      </c>
      <c r="N14">
        <f ca="1">'S&amp;P500 2018'!N14*(1+IF(-$E$1+RAND()*1&lt;0,-0.1*RAND(),0.1*RAND()))</f>
        <v>59.82032183765098</v>
      </c>
      <c r="O14">
        <f ca="1">'S&amp;P500 2018'!O14*(1+IF(-$E$1+RAND()*1&lt;0,-0.1*RAND(),0.1*RAND()))</f>
        <v>49.835974638770551</v>
      </c>
      <c r="P14">
        <f ca="1">'S&amp;P500 2018'!P14*(1+IF(-$E$1+RAND()*1&lt;0,-0.1*RAND(),0.1*RAND()))</f>
        <v>67.985652695792538</v>
      </c>
      <c r="Q14">
        <f ca="1">'S&amp;P500 2018'!Q14*(1+IF(-$E$1+RAND()*1&lt;0,-0.1*RAND(),0.1*RAND()))</f>
        <v>45.172399103024219</v>
      </c>
      <c r="R14">
        <f ca="1">'S&amp;P500 2018'!R14*(1+IF(-$E$1+RAND()*1&lt;0,-0.1*RAND(),0.1*RAND()))</f>
        <v>71.148320441197413</v>
      </c>
      <c r="S14">
        <f ca="1">'S&amp;P500 2018'!S14*(1+IF(-$E$1+RAND()*1&lt;0,-0.1*RAND(),0.1*RAND()))</f>
        <v>86.044580033725509</v>
      </c>
      <c r="T14">
        <f ca="1">'S&amp;P500 2018'!T14*(1+IF(-$E$1+RAND()*1&lt;0,-0.1*RAND(),0.1*RAND()))</f>
        <v>33.665104618089416</v>
      </c>
      <c r="U14">
        <f ca="1">'S&amp;P500 2018'!U14*(1+IF(-$E$1+RAND()*1&lt;0,-0.1*RAND(),0.1*RAND()))</f>
        <v>64.577849502670546</v>
      </c>
      <c r="V14">
        <f ca="1">'S&amp;P500 2018'!V14*(1+IF(-$E$1+RAND()*1&lt;0,-0.1*RAND(),0.1*RAND()))</f>
        <v>50.51253929125599</v>
      </c>
      <c r="W14" s="6">
        <f ca="1">F14-'S&amp;P500 2018'!F14</f>
        <v>3.4887482468022242</v>
      </c>
      <c r="X14" s="6">
        <f ca="1">G14-'S&amp;P500 2018'!G14</f>
        <v>-4.8645542326792111</v>
      </c>
      <c r="Y14" s="6">
        <f ca="1">H14-'S&amp;P500 2018'!H14</f>
        <v>-1.6373321250133017</v>
      </c>
      <c r="Z14" s="6">
        <f ca="1">I14-'S&amp;P500 2018'!I14</f>
        <v>5.1315187584390571</v>
      </c>
      <c r="AA14" s="6">
        <f ca="1">J14-'S&amp;P500 2018'!J14</f>
        <v>0.91960164631331054</v>
      </c>
      <c r="AB14" s="6">
        <f ca="1">K14-'S&amp;P500 2018'!K14</f>
        <v>5.7739256679093387</v>
      </c>
      <c r="AC14" s="6">
        <f ca="1">L14-'S&amp;P500 2018'!L14</f>
        <v>0.11147713472860232</v>
      </c>
      <c r="AD14" s="6">
        <f ca="1">M14-'S&amp;P500 2018'!M14</f>
        <v>0.58957193260752661</v>
      </c>
      <c r="AE14" s="6">
        <f ca="1">N14-'S&amp;P500 2018'!N14</f>
        <v>-6.1796781623490205</v>
      </c>
      <c r="AF14" s="6">
        <f ca="1">O14-'S&amp;P500 2018'!O14</f>
        <v>2.8359746387705513</v>
      </c>
      <c r="AG14" s="6">
        <f ca="1">P14-'S&amp;P500 2018'!P14</f>
        <v>-1.4347304207461775E-2</v>
      </c>
      <c r="AH14" s="6">
        <f ca="1">Q14-'S&amp;P500 2018'!Q14</f>
        <v>1.1723991030242189</v>
      </c>
      <c r="AI14" s="6">
        <f ca="1">R14-'S&amp;P500 2018'!R14</f>
        <v>4.1483204411974128</v>
      </c>
      <c r="AJ14" s="6">
        <f ca="1">S14-'S&amp;P500 2018'!S14</f>
        <v>7.0445800337255093</v>
      </c>
      <c r="AK14" s="6">
        <f ca="1">T14-'S&amp;P500 2018'!T14</f>
        <v>-2.3348953819105844</v>
      </c>
      <c r="AL14" s="6">
        <f ca="1">U14-'S&amp;P500 2018'!U14</f>
        <v>4.5778495026705457</v>
      </c>
      <c r="AM14" s="6">
        <f ca="1">V14-'S&amp;P500 2018'!V14</f>
        <v>4.5125392912559903</v>
      </c>
    </row>
    <row r="15" spans="1:39" x14ac:dyDescent="0.3">
      <c r="A15" t="s">
        <v>42</v>
      </c>
      <c r="B15" t="s">
        <v>43</v>
      </c>
      <c r="C15" s="1" t="s">
        <v>6</v>
      </c>
      <c r="D15" s="1" t="s">
        <v>7</v>
      </c>
      <c r="E15" s="5">
        <f t="shared" ca="1" si="0"/>
        <v>67.111423688486525</v>
      </c>
      <c r="F15">
        <f ca="1">'S&amp;P500 2018'!F15*(1+IF(-$E$1+RAND()*1&lt;0,-0.1*RAND(),0.1*RAND()))</f>
        <v>69.9576078340518</v>
      </c>
      <c r="G15">
        <f ca="1">'S&amp;P500 2018'!G15*(1+IF(-$E$1+RAND()*1&lt;0,-0.1*RAND(),0.1*RAND()))</f>
        <v>74.953439218363741</v>
      </c>
      <c r="H15">
        <f ca="1">'S&amp;P500 2018'!H15*(1+IF(-$E$1+RAND()*1&lt;0,-0.1*RAND(),0.1*RAND()))</f>
        <v>94.249378675863596</v>
      </c>
      <c r="I15">
        <f ca="1">'S&amp;P500 2018'!I15*(1+IF(-$E$1+RAND()*1&lt;0,-0.1*RAND(),0.1*RAND()))</f>
        <v>72.820283202324617</v>
      </c>
      <c r="J15">
        <f ca="1">'S&amp;P500 2018'!J15*(1+IF(-$E$1+RAND()*1&lt;0,-0.1*RAND(),0.1*RAND()))</f>
        <v>55.086750050610028</v>
      </c>
      <c r="K15">
        <f ca="1">'S&amp;P500 2018'!K15*(1+IF(-$E$1+RAND()*1&lt;0,-0.1*RAND(),0.1*RAND()))</f>
        <v>69.313872358133736</v>
      </c>
      <c r="L15">
        <f ca="1">'S&amp;P500 2018'!L15*(1+IF(-$E$1+RAND()*1&lt;0,-0.1*RAND(),0.1*RAND()))</f>
        <v>40.022749461231939</v>
      </c>
      <c r="M15">
        <f ca="1">'S&amp;P500 2018'!M15*(1+IF(-$E$1+RAND()*1&lt;0,-0.1*RAND(),0.1*RAND()))</f>
        <v>68.055583931064803</v>
      </c>
      <c r="N15">
        <f ca="1">'S&amp;P500 2018'!N15*(1+IF(-$E$1+RAND()*1&lt;0,-0.1*RAND(),0.1*RAND()))</f>
        <v>78.588942291394289</v>
      </c>
      <c r="O15">
        <f ca="1">'S&amp;P500 2018'!O15*(1+IF(-$E$1+RAND()*1&lt;0,-0.1*RAND(),0.1*RAND()))</f>
        <v>50.433572022531187</v>
      </c>
      <c r="P15">
        <f ca="1">'S&amp;P500 2018'!P15*(1+IF(-$E$1+RAND()*1&lt;0,-0.1*RAND(),0.1*RAND()))</f>
        <v>56.332001167342156</v>
      </c>
      <c r="Q15">
        <f ca="1">'S&amp;P500 2018'!Q15*(1+IF(-$E$1+RAND()*1&lt;0,-0.1*RAND(),0.1*RAND()))</f>
        <v>70.625277367801957</v>
      </c>
      <c r="R15">
        <f ca="1">'S&amp;P500 2018'!R15*(1+IF(-$E$1+RAND()*1&lt;0,-0.1*RAND(),0.1*RAND()))</f>
        <v>80.5352910182486</v>
      </c>
      <c r="S15">
        <f ca="1">'S&amp;P500 2018'!S15*(1+IF(-$E$1+RAND()*1&lt;0,-0.1*RAND(),0.1*RAND()))</f>
        <v>82.186346963575048</v>
      </c>
      <c r="T15">
        <f ca="1">'S&amp;P500 2018'!T15*(1+IF(-$E$1+RAND()*1&lt;0,-0.1*RAND(),0.1*RAND()))</f>
        <v>60.311104709407246</v>
      </c>
      <c r="U15">
        <f ca="1">'S&amp;P500 2018'!U15*(1+IF(-$E$1+RAND()*1&lt;0,-0.1*RAND(),0.1*RAND()))</f>
        <v>63.148838838729091</v>
      </c>
      <c r="V15">
        <f ca="1">'S&amp;P500 2018'!V15*(1+IF(-$E$1+RAND()*1&lt;0,-0.1*RAND(),0.1*RAND()))</f>
        <v>54.273163593597303</v>
      </c>
      <c r="W15" s="6">
        <f ca="1">F15-'S&amp;P500 2018'!F15</f>
        <v>0.9576078340517995</v>
      </c>
      <c r="X15" s="6">
        <f ca="1">G15-'S&amp;P500 2018'!G15</f>
        <v>2.9534392183637408</v>
      </c>
      <c r="Y15" s="6">
        <f ca="1">H15-'S&amp;P500 2018'!H15</f>
        <v>8.2493786758635963</v>
      </c>
      <c r="Z15" s="6">
        <f ca="1">I15-'S&amp;P500 2018'!I15</f>
        <v>-0.17971679767538262</v>
      </c>
      <c r="AA15" s="6">
        <f ca="1">J15-'S&amp;P500 2018'!J15</f>
        <v>4.0867500506100285</v>
      </c>
      <c r="AB15" s="6">
        <f ca="1">K15-'S&amp;P500 2018'!K15</f>
        <v>5.3138723581337359</v>
      </c>
      <c r="AC15" s="6">
        <f ca="1">L15-'S&amp;P500 2018'!L15</f>
        <v>1.022749461231939</v>
      </c>
      <c r="AD15" s="6">
        <f ca="1">M15-'S&amp;P500 2018'!M15</f>
        <v>1.0555839310648025</v>
      </c>
      <c r="AE15" s="6">
        <f ca="1">N15-'S&amp;P500 2018'!N15</f>
        <v>-6.4110577086057106</v>
      </c>
      <c r="AF15" s="6">
        <f ca="1">O15-'S&amp;P500 2018'!O15</f>
        <v>3.4335720225311874</v>
      </c>
      <c r="AG15" s="6">
        <f ca="1">P15-'S&amp;P500 2018'!P15</f>
        <v>1.3320011673421561</v>
      </c>
      <c r="AH15" s="6">
        <f ca="1">Q15-'S&amp;P500 2018'!Q15</f>
        <v>4.6252773678019565</v>
      </c>
      <c r="AI15" s="6">
        <f ca="1">R15-'S&amp;P500 2018'!R15</f>
        <v>-0.46470898175140007</v>
      </c>
      <c r="AJ15" s="6">
        <f ca="1">S15-'S&amp;P500 2018'!S15</f>
        <v>3.1863469635750477</v>
      </c>
      <c r="AK15" s="6">
        <f ca="1">T15-'S&amp;P500 2018'!T15</f>
        <v>-0.68889529059275389</v>
      </c>
      <c r="AL15" s="6">
        <f ca="1">U15-'S&amp;P500 2018'!U15</f>
        <v>2.1488388387290911</v>
      </c>
      <c r="AM15" s="6">
        <f ca="1">V15-'S&amp;P500 2018'!V15</f>
        <v>-1.7268364064026969</v>
      </c>
    </row>
    <row r="16" spans="1:39" x14ac:dyDescent="0.3">
      <c r="A16" t="s">
        <v>44</v>
      </c>
      <c r="B16" t="s">
        <v>45</v>
      </c>
      <c r="C16" s="1" t="s">
        <v>46</v>
      </c>
      <c r="D16" s="1" t="s">
        <v>47</v>
      </c>
      <c r="E16" s="5">
        <f t="shared" ca="1" si="0"/>
        <v>48.628252627665248</v>
      </c>
      <c r="F16">
        <f ca="1">'S&amp;P500 2018'!F16*(1+IF(-$E$1+RAND()*1&lt;0,-0.1*RAND(),0.1*RAND()))</f>
        <v>40.452698141847932</v>
      </c>
      <c r="G16">
        <f ca="1">'S&amp;P500 2018'!G16*(1+IF(-$E$1+RAND()*1&lt;0,-0.1*RAND(),0.1*RAND()))</f>
        <v>61.375171593206368</v>
      </c>
      <c r="H16">
        <f ca="1">'S&amp;P500 2018'!H16*(1+IF(-$E$1+RAND()*1&lt;0,-0.1*RAND(),0.1*RAND()))</f>
        <v>66.931688896953318</v>
      </c>
      <c r="I16">
        <f ca="1">'S&amp;P500 2018'!I16*(1+IF(-$E$1+RAND()*1&lt;0,-0.1*RAND(),0.1*RAND()))</f>
        <v>42.039982111863381</v>
      </c>
      <c r="J16">
        <f ca="1">'S&amp;P500 2018'!J16*(1+IF(-$E$1+RAND()*1&lt;0,-0.1*RAND(),0.1*RAND()))</f>
        <v>62.154366842811953</v>
      </c>
      <c r="K16">
        <f ca="1">'S&amp;P500 2018'!K16*(1+IF(-$E$1+RAND()*1&lt;0,-0.1*RAND(),0.1*RAND()))</f>
        <v>26.890852047120237</v>
      </c>
      <c r="L16">
        <f ca="1">'S&amp;P500 2018'!L16*(1+IF(-$E$1+RAND()*1&lt;0,-0.1*RAND(),0.1*RAND()))</f>
        <v>56.751345255883869</v>
      </c>
      <c r="M16">
        <f ca="1">'S&amp;P500 2018'!M16*(1+IF(-$E$1+RAND()*1&lt;0,-0.1*RAND(),0.1*RAND()))</f>
        <v>50.618330567976365</v>
      </c>
      <c r="N16">
        <f ca="1">'S&amp;P500 2018'!N16*(1+IF(-$E$1+RAND()*1&lt;0,-0.1*RAND(),0.1*RAND()))</f>
        <v>36.06767341898491</v>
      </c>
      <c r="O16">
        <f ca="1">'S&amp;P500 2018'!O16*(1+IF(-$E$1+RAND()*1&lt;0,-0.1*RAND(),0.1*RAND()))</f>
        <v>51.013991333178602</v>
      </c>
      <c r="P16">
        <f ca="1">'S&amp;P500 2018'!P16*(1+IF(-$E$1+RAND()*1&lt;0,-0.1*RAND(),0.1*RAND()))</f>
        <v>33.551397939497647</v>
      </c>
      <c r="Q16">
        <f ca="1">'S&amp;P500 2018'!Q16*(1+IF(-$E$1+RAND()*1&lt;0,-0.1*RAND(),0.1*RAND()))</f>
        <v>57.299783313925523</v>
      </c>
      <c r="R16">
        <f ca="1">'S&amp;P500 2018'!R16*(1+IF(-$E$1+RAND()*1&lt;0,-0.1*RAND(),0.1*RAND()))</f>
        <v>56.042769212897134</v>
      </c>
      <c r="S16">
        <f ca="1">'S&amp;P500 2018'!S16*(1+IF(-$E$1+RAND()*1&lt;0,-0.1*RAND(),0.1*RAND()))</f>
        <v>44.862815987751667</v>
      </c>
      <c r="T16">
        <f ca="1">'S&amp;P500 2018'!T16*(1+IF(-$E$1+RAND()*1&lt;0,-0.1*RAND(),0.1*RAND()))</f>
        <v>43.072150808218893</v>
      </c>
      <c r="U16">
        <f ca="1">'S&amp;P500 2018'!U16*(1+IF(-$E$1+RAND()*1&lt;0,-0.1*RAND(),0.1*RAND()))</f>
        <v>31.433015614237085</v>
      </c>
      <c r="V16">
        <f ca="1">'S&amp;P500 2018'!V16*(1+IF(-$E$1+RAND()*1&lt;0,-0.1*RAND(),0.1*RAND()))</f>
        <v>66.12226158395427</v>
      </c>
      <c r="W16" s="6">
        <f ca="1">F16-'S&amp;P500 2018'!F16</f>
        <v>3.4526981418479323</v>
      </c>
      <c r="X16" s="6">
        <f ca="1">G16-'S&amp;P500 2018'!G16</f>
        <v>2.3751715932063675</v>
      </c>
      <c r="Y16" s="6">
        <f ca="1">H16-'S&amp;P500 2018'!H16</f>
        <v>3.9316888969533181</v>
      </c>
      <c r="Z16" s="6">
        <f ca="1">I16-'S&amp;P500 2018'!I16</f>
        <v>3.9982111863380965E-2</v>
      </c>
      <c r="AA16" s="6">
        <f ca="1">J16-'S&amp;P500 2018'!J16</f>
        <v>2.1543668428119531</v>
      </c>
      <c r="AB16" s="6">
        <f ca="1">K16-'S&amp;P500 2018'!K16</f>
        <v>-2.1091479528797628</v>
      </c>
      <c r="AC16" s="6">
        <f ca="1">L16-'S&amp;P500 2018'!L16</f>
        <v>-2.2486547441161306</v>
      </c>
      <c r="AD16" s="6">
        <f ca="1">M16-'S&amp;P500 2018'!M16</f>
        <v>0.61833056797636488</v>
      </c>
      <c r="AE16" s="6">
        <f ca="1">N16-'S&amp;P500 2018'!N16</f>
        <v>-3.93232658101509</v>
      </c>
      <c r="AF16" s="6">
        <f ca="1">O16-'S&amp;P500 2018'!O16</f>
        <v>-2.9860086668213981</v>
      </c>
      <c r="AG16" s="6">
        <f ca="1">P16-'S&amp;P500 2018'!P16</f>
        <v>-3.4486020605023526</v>
      </c>
      <c r="AH16" s="6">
        <f ca="1">Q16-'S&amp;P500 2018'!Q16</f>
        <v>3.2997833139255235</v>
      </c>
      <c r="AI16" s="6">
        <f ca="1">R16-'S&amp;P500 2018'!R16</f>
        <v>5.0427692128971344</v>
      </c>
      <c r="AJ16" s="6">
        <f ca="1">S16-'S&amp;P500 2018'!S16</f>
        <v>-2.1371840122483334</v>
      </c>
      <c r="AK16" s="6">
        <f ca="1">T16-'S&amp;P500 2018'!T16</f>
        <v>1.0721508082188933</v>
      </c>
      <c r="AL16" s="6">
        <f ca="1">U16-'S&amp;P500 2018'!U16</f>
        <v>1.4330156142370853</v>
      </c>
      <c r="AM16" s="6">
        <f ca="1">V16-'S&amp;P500 2018'!V16</f>
        <v>1.1222615839542698</v>
      </c>
    </row>
    <row r="17" spans="1:39" x14ac:dyDescent="0.3">
      <c r="A17" t="s">
        <v>48</v>
      </c>
      <c r="B17" t="s">
        <v>49</v>
      </c>
      <c r="C17" s="1" t="s">
        <v>15</v>
      </c>
      <c r="D17" s="1" t="s">
        <v>50</v>
      </c>
      <c r="E17" s="5">
        <f t="shared" ca="1" si="0"/>
        <v>37.379699752295743</v>
      </c>
      <c r="F17">
        <f ca="1">'S&amp;P500 2018'!F17*(1+IF(-$E$1+RAND()*1&lt;0,-0.1*RAND(),0.1*RAND()))</f>
        <v>35.008896613316871</v>
      </c>
      <c r="G17">
        <f ca="1">'S&amp;P500 2018'!G17*(1+IF(-$E$1+RAND()*1&lt;0,-0.1*RAND(),0.1*RAND()))</f>
        <v>45.498946212611614</v>
      </c>
      <c r="H17">
        <f ca="1">'S&amp;P500 2018'!H17*(1+IF(-$E$1+RAND()*1&lt;0,-0.1*RAND(),0.1*RAND()))</f>
        <v>36.292227573544025</v>
      </c>
      <c r="I17">
        <f ca="1">'S&amp;P500 2018'!I17*(1+IF(-$E$1+RAND()*1&lt;0,-0.1*RAND(),0.1*RAND()))</f>
        <v>41.98383425819312</v>
      </c>
      <c r="J17">
        <f ca="1">'S&amp;P500 2018'!J17*(1+IF(-$E$1+RAND()*1&lt;0,-0.1*RAND(),0.1*RAND()))</f>
        <v>32.094494004049444</v>
      </c>
      <c r="K17">
        <f ca="1">'S&amp;P500 2018'!K17*(1+IF(-$E$1+RAND()*1&lt;0,-0.1*RAND(),0.1*RAND()))</f>
        <v>28.922349927785376</v>
      </c>
      <c r="L17">
        <f ca="1">'S&amp;P500 2018'!L17*(1+IF(-$E$1+RAND()*1&lt;0,-0.1*RAND(),0.1*RAND()))</f>
        <v>42.14371288282171</v>
      </c>
      <c r="M17">
        <f ca="1">'S&amp;P500 2018'!M17*(1+IF(-$E$1+RAND()*1&lt;0,-0.1*RAND(),0.1*RAND()))</f>
        <v>34.697690690964905</v>
      </c>
      <c r="N17">
        <f ca="1">'S&amp;P500 2018'!N17*(1+IF(-$E$1+RAND()*1&lt;0,-0.1*RAND(),0.1*RAND()))</f>
        <v>30.834878401288414</v>
      </c>
      <c r="O17">
        <f ca="1">'S&amp;P500 2018'!O17*(1+IF(-$E$1+RAND()*1&lt;0,-0.1*RAND(),0.1*RAND()))</f>
        <v>49.301811510521837</v>
      </c>
      <c r="P17">
        <f ca="1">'S&amp;P500 2018'!P17*(1+IF(-$E$1+RAND()*1&lt;0,-0.1*RAND(),0.1*RAND()))</f>
        <v>44.150793507099102</v>
      </c>
      <c r="Q17">
        <f ca="1">'S&amp;P500 2018'!Q17*(1+IF(-$E$1+RAND()*1&lt;0,-0.1*RAND(),0.1*RAND()))</f>
        <v>35.190683530645025</v>
      </c>
      <c r="R17">
        <f ca="1">'S&amp;P500 2018'!R17*(1+IF(-$E$1+RAND()*1&lt;0,-0.1*RAND(),0.1*RAND()))</f>
        <v>24.73454585111924</v>
      </c>
      <c r="S17">
        <f ca="1">'S&amp;P500 2018'!S17*(1+IF(-$E$1+RAND()*1&lt;0,-0.1*RAND(),0.1*RAND()))</f>
        <v>40.902207815997215</v>
      </c>
      <c r="T17">
        <f ca="1">'S&amp;P500 2018'!T17*(1+IF(-$E$1+RAND()*1&lt;0,-0.1*RAND(),0.1*RAND()))</f>
        <v>34.286420547809946</v>
      </c>
      <c r="U17">
        <f ca="1">'S&amp;P500 2018'!U17*(1+IF(-$E$1+RAND()*1&lt;0,-0.1*RAND(),0.1*RAND()))</f>
        <v>38.843039910652379</v>
      </c>
      <c r="V17">
        <f ca="1">'S&amp;P500 2018'!V17*(1+IF(-$E$1+RAND()*1&lt;0,-0.1*RAND(),0.1*RAND()))</f>
        <v>40.568362550607532</v>
      </c>
      <c r="W17" s="6">
        <f ca="1">F17-'S&amp;P500 2018'!F17</f>
        <v>-2.9911033866831289</v>
      </c>
      <c r="X17" s="6">
        <f ca="1">G17-'S&amp;P500 2018'!G17</f>
        <v>2.4989462126116138</v>
      </c>
      <c r="Y17" s="6">
        <f ca="1">H17-'S&amp;P500 2018'!H17</f>
        <v>0.29222757354402518</v>
      </c>
      <c r="Z17" s="6">
        <f ca="1">I17-'S&amp;P500 2018'!I17</f>
        <v>1.9838342581931201</v>
      </c>
      <c r="AA17" s="6">
        <f ca="1">J17-'S&amp;P500 2018'!J17</f>
        <v>-1.9055059959505556</v>
      </c>
      <c r="AB17" s="6">
        <f ca="1">K17-'S&amp;P500 2018'!K17</f>
        <v>-7.7650072214623833E-2</v>
      </c>
      <c r="AC17" s="6">
        <f ca="1">L17-'S&amp;P500 2018'!L17</f>
        <v>0.1437128828217098</v>
      </c>
      <c r="AD17" s="6">
        <f ca="1">M17-'S&amp;P500 2018'!M17</f>
        <v>2.6976906909649045</v>
      </c>
      <c r="AE17" s="6">
        <f ca="1">N17-'S&amp;P500 2018'!N17</f>
        <v>-0.16512159871158616</v>
      </c>
      <c r="AF17" s="6">
        <f ca="1">O17-'S&amp;P500 2018'!O17</f>
        <v>2.3018115105218371</v>
      </c>
      <c r="AG17" s="6">
        <f ca="1">P17-'S&amp;P500 2018'!P17</f>
        <v>-0.84920649290089756</v>
      </c>
      <c r="AH17" s="6">
        <f ca="1">Q17-'S&amp;P500 2018'!Q17</f>
        <v>1.1906835306450247</v>
      </c>
      <c r="AI17" s="6">
        <f ca="1">R17-'S&amp;P500 2018'!R17</f>
        <v>0.73454585111923976</v>
      </c>
      <c r="AJ17" s="6">
        <f ca="1">S17-'S&amp;P500 2018'!S17</f>
        <v>-1.0977921840027847</v>
      </c>
      <c r="AK17" s="6">
        <f ca="1">T17-'S&amp;P500 2018'!T17</f>
        <v>-3.7135794521900536</v>
      </c>
      <c r="AL17" s="6">
        <f ca="1">U17-'S&amp;P500 2018'!U17</f>
        <v>2.8430399106523794</v>
      </c>
      <c r="AM17" s="6">
        <f ca="1">V17-'S&amp;P500 2018'!V17</f>
        <v>0.5683625506075316</v>
      </c>
    </row>
    <row r="18" spans="1:39" x14ac:dyDescent="0.3">
      <c r="A18" t="s">
        <v>51</v>
      </c>
      <c r="B18" t="s">
        <v>52</v>
      </c>
      <c r="C18" s="1" t="s">
        <v>2</v>
      </c>
      <c r="D18" s="1" t="s">
        <v>53</v>
      </c>
      <c r="E18" s="5">
        <f t="shared" ca="1" si="0"/>
        <v>62.643247335329612</v>
      </c>
      <c r="F18">
        <f ca="1">'S&amp;P500 2018'!F18*(1+IF(-$E$1+RAND()*1&lt;0,-0.1*RAND(),0.1*RAND()))</f>
        <v>72.687594342874576</v>
      </c>
      <c r="G18">
        <f ca="1">'S&amp;P500 2018'!G18*(1+IF(-$E$1+RAND()*1&lt;0,-0.1*RAND(),0.1*RAND()))</f>
        <v>42.505765585876432</v>
      </c>
      <c r="H18">
        <f ca="1">'S&amp;P500 2018'!H18*(1+IF(-$E$1+RAND()*1&lt;0,-0.1*RAND(),0.1*RAND()))</f>
        <v>79.742509595366158</v>
      </c>
      <c r="I18">
        <f ca="1">'S&amp;P500 2018'!I18*(1+IF(-$E$1+RAND()*1&lt;0,-0.1*RAND(),0.1*RAND()))</f>
        <v>89.161811219868298</v>
      </c>
      <c r="J18">
        <f ca="1">'S&amp;P500 2018'!J18*(1+IF(-$E$1+RAND()*1&lt;0,-0.1*RAND(),0.1*RAND()))</f>
        <v>42.53857226986635</v>
      </c>
      <c r="K18">
        <f ca="1">'S&amp;P500 2018'!K18*(1+IF(-$E$1+RAND()*1&lt;0,-0.1*RAND(),0.1*RAND()))</f>
        <v>59.978635922376064</v>
      </c>
      <c r="L18">
        <f ca="1">'S&amp;P500 2018'!L18*(1+IF(-$E$1+RAND()*1&lt;0,-0.1*RAND(),0.1*RAND()))</f>
        <v>66.437317429385388</v>
      </c>
      <c r="M18">
        <f ca="1">'S&amp;P500 2018'!M18*(1+IF(-$E$1+RAND()*1&lt;0,-0.1*RAND(),0.1*RAND()))</f>
        <v>80.389088484192328</v>
      </c>
      <c r="N18">
        <f ca="1">'S&amp;P500 2018'!N18*(1+IF(-$E$1+RAND()*1&lt;0,-0.1*RAND(),0.1*RAND()))</f>
        <v>49.757662036292579</v>
      </c>
      <c r="O18">
        <f ca="1">'S&amp;P500 2018'!O18*(1+IF(-$E$1+RAND()*1&lt;0,-0.1*RAND(),0.1*RAND()))</f>
        <v>60.439339316802879</v>
      </c>
      <c r="P18">
        <f ca="1">'S&amp;P500 2018'!P18*(1+IF(-$E$1+RAND()*1&lt;0,-0.1*RAND(),0.1*RAND()))</f>
        <v>71.97896257162742</v>
      </c>
      <c r="Q18">
        <f ca="1">'S&amp;P500 2018'!Q18*(1+IF(-$E$1+RAND()*1&lt;0,-0.1*RAND(),0.1*RAND()))</f>
        <v>60.149343505100617</v>
      </c>
      <c r="R18">
        <f ca="1">'S&amp;P500 2018'!R18*(1+IF(-$E$1+RAND()*1&lt;0,-0.1*RAND(),0.1*RAND()))</f>
        <v>64.140239772064049</v>
      </c>
      <c r="S18">
        <f ca="1">'S&amp;P500 2018'!S18*(1+IF(-$E$1+RAND()*1&lt;0,-0.1*RAND(),0.1*RAND()))</f>
        <v>38.369010533056532</v>
      </c>
      <c r="T18">
        <f ca="1">'S&amp;P500 2018'!T18*(1+IF(-$E$1+RAND()*1&lt;0,-0.1*RAND(),0.1*RAND()))</f>
        <v>72.346060538497952</v>
      </c>
      <c r="U18">
        <f ca="1">'S&amp;P500 2018'!U18*(1+IF(-$E$1+RAND()*1&lt;0,-0.1*RAND(),0.1*RAND()))</f>
        <v>63.234311965644629</v>
      </c>
      <c r="V18">
        <f ca="1">'S&amp;P500 2018'!V18*(1+IF(-$E$1+RAND()*1&lt;0,-0.1*RAND(),0.1*RAND()))</f>
        <v>51.078979611711055</v>
      </c>
      <c r="W18" s="6">
        <f ca="1">F18-'S&amp;P500 2018'!F18</f>
        <v>2.6875943428745757</v>
      </c>
      <c r="X18" s="6">
        <f ca="1">G18-'S&amp;P500 2018'!G18</f>
        <v>2.5057655858764321</v>
      </c>
      <c r="Y18" s="6">
        <f ca="1">H18-'S&amp;P500 2018'!H18</f>
        <v>-8.2574904046338418</v>
      </c>
      <c r="Z18" s="6">
        <f ca="1">I18-'S&amp;P500 2018'!I18</f>
        <v>6.1618112198682979</v>
      </c>
      <c r="AA18" s="6">
        <f ca="1">J18-'S&amp;P500 2018'!J18</f>
        <v>2.53857226986635</v>
      </c>
      <c r="AB18" s="6">
        <f ca="1">K18-'S&amp;P500 2018'!K18</f>
        <v>0.97863592237606412</v>
      </c>
      <c r="AC18" s="6">
        <f ca="1">L18-'S&amp;P500 2018'!L18</f>
        <v>3.4373174293853879</v>
      </c>
      <c r="AD18" s="6">
        <f ca="1">M18-'S&amp;P500 2018'!M18</f>
        <v>1.3890884841923281</v>
      </c>
      <c r="AE18" s="6">
        <f ca="1">N18-'S&amp;P500 2018'!N18</f>
        <v>0.75766203629257944</v>
      </c>
      <c r="AF18" s="6">
        <f ca="1">O18-'S&amp;P500 2018'!O18</f>
        <v>5.4393393168028794</v>
      </c>
      <c r="AG18" s="6">
        <f ca="1">P18-'S&amp;P500 2018'!P18</f>
        <v>-1.0210374283725798</v>
      </c>
      <c r="AH18" s="6">
        <f ca="1">Q18-'S&amp;P500 2018'!Q18</f>
        <v>5.1493435051006173</v>
      </c>
      <c r="AI18" s="6">
        <f ca="1">R18-'S&amp;P500 2018'!R18</f>
        <v>2.1402397720640494</v>
      </c>
      <c r="AJ18" s="6">
        <f ca="1">S18-'S&amp;P500 2018'!S18</f>
        <v>-1.6309894669434684</v>
      </c>
      <c r="AK18" s="6">
        <f ca="1">T18-'S&amp;P500 2018'!T18</f>
        <v>6.3460605384979516</v>
      </c>
      <c r="AL18" s="6">
        <f ca="1">U18-'S&amp;P500 2018'!U18</f>
        <v>5.2343119656446291</v>
      </c>
      <c r="AM18" s="6">
        <f ca="1">V18-'S&amp;P500 2018'!V18</f>
        <v>2.0789796117110555</v>
      </c>
    </row>
    <row r="19" spans="1:39" x14ac:dyDescent="0.3">
      <c r="A19" t="s">
        <v>54</v>
      </c>
      <c r="B19" t="s">
        <v>55</v>
      </c>
      <c r="C19" s="1" t="s">
        <v>46</v>
      </c>
      <c r="D19" s="1" t="s">
        <v>56</v>
      </c>
      <c r="E19" s="5">
        <f t="shared" ca="1" si="0"/>
        <v>58.2214331214144</v>
      </c>
      <c r="F19">
        <f ca="1">'S&amp;P500 2018'!F19*(1+IF(-$E$1+RAND()*1&lt;0,-0.1*RAND(),0.1*RAND()))</f>
        <v>63.397283145884593</v>
      </c>
      <c r="G19">
        <f ca="1">'S&amp;P500 2018'!G19*(1+IF(-$E$1+RAND()*1&lt;0,-0.1*RAND(),0.1*RAND()))</f>
        <v>53.065907653817035</v>
      </c>
      <c r="H19">
        <f ca="1">'S&amp;P500 2018'!H19*(1+IF(-$E$1+RAND()*1&lt;0,-0.1*RAND(),0.1*RAND()))</f>
        <v>56.040919685479167</v>
      </c>
      <c r="I19">
        <f ca="1">'S&amp;P500 2018'!I19*(1+IF(-$E$1+RAND()*1&lt;0,-0.1*RAND(),0.1*RAND()))</f>
        <v>50.342749736560826</v>
      </c>
      <c r="J19">
        <f ca="1">'S&amp;P500 2018'!J19*(1+IF(-$E$1+RAND()*1&lt;0,-0.1*RAND(),0.1*RAND()))</f>
        <v>62.233347316595328</v>
      </c>
      <c r="K19">
        <f ca="1">'S&amp;P500 2018'!K19*(1+IF(-$E$1+RAND()*1&lt;0,-0.1*RAND(),0.1*RAND()))</f>
        <v>55.512832623516928</v>
      </c>
      <c r="L19">
        <f ca="1">'S&amp;P500 2018'!L19*(1+IF(-$E$1+RAND()*1&lt;0,-0.1*RAND(),0.1*RAND()))</f>
        <v>68.146407770112077</v>
      </c>
      <c r="M19">
        <f ca="1">'S&amp;P500 2018'!M19*(1+IF(-$E$1+RAND()*1&lt;0,-0.1*RAND(),0.1*RAND()))</f>
        <v>65.788511120060463</v>
      </c>
      <c r="N19">
        <f ca="1">'S&amp;P500 2018'!N19*(1+IF(-$E$1+RAND()*1&lt;0,-0.1*RAND(),0.1*RAND()))</f>
        <v>54.129422946503418</v>
      </c>
      <c r="O19">
        <f ca="1">'S&amp;P500 2018'!O19*(1+IF(-$E$1+RAND()*1&lt;0,-0.1*RAND(),0.1*RAND()))</f>
        <v>48.542937756647326</v>
      </c>
      <c r="P19">
        <f ca="1">'S&amp;P500 2018'!P19*(1+IF(-$E$1+RAND()*1&lt;0,-0.1*RAND(),0.1*RAND()))</f>
        <v>53.946221678521724</v>
      </c>
      <c r="Q19">
        <f ca="1">'S&amp;P500 2018'!Q19*(1+IF(-$E$1+RAND()*1&lt;0,-0.1*RAND(),0.1*RAND()))</f>
        <v>72.364815225417018</v>
      </c>
      <c r="R19">
        <f ca="1">'S&amp;P500 2018'!R19*(1+IF(-$E$1+RAND()*1&lt;0,-0.1*RAND(),0.1*RAND()))</f>
        <v>39.926487448728253</v>
      </c>
      <c r="S19">
        <f ca="1">'S&amp;P500 2018'!S19*(1+IF(-$E$1+RAND()*1&lt;0,-0.1*RAND(),0.1*RAND()))</f>
        <v>53.193903058254293</v>
      </c>
      <c r="T19">
        <f ca="1">'S&amp;P500 2018'!T19*(1+IF(-$E$1+RAND()*1&lt;0,-0.1*RAND(),0.1*RAND()))</f>
        <v>73.215677384196027</v>
      </c>
      <c r="U19">
        <f ca="1">'S&amp;P500 2018'!U19*(1+IF(-$E$1+RAND()*1&lt;0,-0.1*RAND(),0.1*RAND()))</f>
        <v>65.141894105846546</v>
      </c>
      <c r="V19">
        <f ca="1">'S&amp;P500 2018'!V19*(1+IF(-$E$1+RAND()*1&lt;0,-0.1*RAND(),0.1*RAND()))</f>
        <v>54.775044407903799</v>
      </c>
      <c r="W19" s="6">
        <f ca="1">F19-'S&amp;P500 2018'!F19</f>
        <v>2.3972831458845931</v>
      </c>
      <c r="X19" s="6">
        <f ca="1">G19-'S&amp;P500 2018'!G19</f>
        <v>3.0659076538170353</v>
      </c>
      <c r="Y19" s="6">
        <f ca="1">H19-'S&amp;P500 2018'!H19</f>
        <v>-1.9590803145208326</v>
      </c>
      <c r="Z19" s="6">
        <f ca="1">I19-'S&amp;P500 2018'!I19</f>
        <v>3.3427497365608261</v>
      </c>
      <c r="AA19" s="6">
        <f ca="1">J19-'S&amp;P500 2018'!J19</f>
        <v>4.2333473165953279</v>
      </c>
      <c r="AB19" s="6">
        <f ca="1">K19-'S&amp;P500 2018'!K19</f>
        <v>2.5128326235169283</v>
      </c>
      <c r="AC19" s="6">
        <f ca="1">L19-'S&amp;P500 2018'!L19</f>
        <v>5.1464077701120772</v>
      </c>
      <c r="AD19" s="6">
        <f ca="1">M19-'S&amp;P500 2018'!M19</f>
        <v>3.7885111200604626</v>
      </c>
      <c r="AE19" s="6">
        <f ca="1">N19-'S&amp;P500 2018'!N19</f>
        <v>1.1294229465034178</v>
      </c>
      <c r="AF19" s="6">
        <f ca="1">O19-'S&amp;P500 2018'!O19</f>
        <v>2.5429377566473264</v>
      </c>
      <c r="AG19" s="6">
        <f ca="1">P19-'S&amp;P500 2018'!P19</f>
        <v>3.9462216785217237</v>
      </c>
      <c r="AH19" s="6">
        <f ca="1">Q19-'S&amp;P500 2018'!Q19</f>
        <v>6.3648152254170185</v>
      </c>
      <c r="AI19" s="6">
        <f ca="1">R19-'S&amp;P500 2018'!R19</f>
        <v>-7.3512551271747384E-2</v>
      </c>
      <c r="AJ19" s="6">
        <f ca="1">S19-'S&amp;P500 2018'!S19</f>
        <v>-4.8060969417457073</v>
      </c>
      <c r="AK19" s="6">
        <f ca="1">T19-'S&amp;P500 2018'!T19</f>
        <v>3.2156773841960273</v>
      </c>
      <c r="AL19" s="6">
        <f ca="1">U19-'S&amp;P500 2018'!U19</f>
        <v>5.1418941058465464</v>
      </c>
      <c r="AM19" s="6">
        <f ca="1">V19-'S&amp;P500 2018'!V19</f>
        <v>-2.224955592096201</v>
      </c>
    </row>
    <row r="20" spans="1:39" x14ac:dyDescent="0.3">
      <c r="A20" t="s">
        <v>57</v>
      </c>
      <c r="B20" t="s">
        <v>58</v>
      </c>
      <c r="C20" s="1" t="s">
        <v>59</v>
      </c>
      <c r="D20" s="1" t="s">
        <v>60</v>
      </c>
      <c r="E20" s="5">
        <f ca="1">AVERAGE(F20:V20)</f>
        <v>61.942237296640329</v>
      </c>
      <c r="F20">
        <f ca="1">'S&amp;P500 2018'!F20*(1+IF(-$E$1+RAND()*1&lt;0,-0.1*RAND(),0.1*RAND()))</f>
        <v>51.016161094094272</v>
      </c>
      <c r="G20">
        <f ca="1">'S&amp;P500 2018'!G20*(1+IF(-$E$1+RAND()*1&lt;0,-0.1*RAND(),0.1*RAND()))</f>
        <v>72.605147141197435</v>
      </c>
      <c r="H20">
        <f ca="1">'S&amp;P500 2018'!H20*(1+IF(-$E$1+RAND()*1&lt;0,-0.1*RAND(),0.1*RAND()))</f>
        <v>58.462441442543309</v>
      </c>
      <c r="I20">
        <f ca="1">'S&amp;P500 2018'!I20*(1+IF(-$E$1+RAND()*1&lt;0,-0.1*RAND(),0.1*RAND()))</f>
        <v>69.036922423405073</v>
      </c>
      <c r="J20">
        <f ca="1">'S&amp;P500 2018'!J20*(1+IF(-$E$1+RAND()*1&lt;0,-0.1*RAND(),0.1*RAND()))</f>
        <v>48.098389660834791</v>
      </c>
      <c r="K20">
        <f ca="1">'S&amp;P500 2018'!K20*(1+IF(-$E$1+RAND()*1&lt;0,-0.1*RAND(),0.1*RAND()))</f>
        <v>45.418302081051579</v>
      </c>
      <c r="L20">
        <f ca="1">'S&amp;P500 2018'!L20*(1+IF(-$E$1+RAND()*1&lt;0,-0.1*RAND(),0.1*RAND()))</f>
        <v>68.514213191988148</v>
      </c>
      <c r="M20">
        <f ca="1">'S&amp;P500 2018'!M20*(1+IF(-$E$1+RAND()*1&lt;0,-0.1*RAND(),0.1*RAND()))</f>
        <v>65.375939484234507</v>
      </c>
      <c r="N20">
        <f ca="1">'S&amp;P500 2018'!N20*(1+IF(-$E$1+RAND()*1&lt;0,-0.1*RAND(),0.1*RAND()))</f>
        <v>77.725085292745902</v>
      </c>
      <c r="O20">
        <f ca="1">'S&amp;P500 2018'!O20*(1+IF(-$E$1+RAND()*1&lt;0,-0.1*RAND(),0.1*RAND()))</f>
        <v>54.427658293303409</v>
      </c>
      <c r="P20">
        <f ca="1">'S&amp;P500 2018'!P20*(1+IF(-$E$1+RAND()*1&lt;0,-0.1*RAND(),0.1*RAND()))</f>
        <v>83.394309732682629</v>
      </c>
      <c r="Q20">
        <f ca="1">'S&amp;P500 2018'!Q20*(1+IF(-$E$1+RAND()*1&lt;0,-0.1*RAND(),0.1*RAND()))</f>
        <v>74.454526918785859</v>
      </c>
      <c r="R20">
        <f ca="1">'S&amp;P500 2018'!R20*(1+IF(-$E$1+RAND()*1&lt;0,-0.1*RAND(),0.1*RAND()))</f>
        <v>33.905841440863824</v>
      </c>
      <c r="S20">
        <f ca="1">'S&amp;P500 2018'!S20*(1+IF(-$E$1+RAND()*1&lt;0,-0.1*RAND(),0.1*RAND()))</f>
        <v>79.159966284255248</v>
      </c>
      <c r="T20">
        <f ca="1">'S&amp;P500 2018'!T20*(1+IF(-$E$1+RAND()*1&lt;0,-0.1*RAND(),0.1*RAND()))</f>
        <v>72.275804587508432</v>
      </c>
      <c r="U20">
        <f ca="1">'S&amp;P500 2018'!U20*(1+IF(-$E$1+RAND()*1&lt;0,-0.1*RAND(),0.1*RAND()))</f>
        <v>41.231540371397351</v>
      </c>
      <c r="V20">
        <f ca="1">'S&amp;P500 2018'!V20*(1+IF(-$E$1+RAND()*1&lt;0,-0.1*RAND(),0.1*RAND()))</f>
        <v>57.915784601993806</v>
      </c>
      <c r="W20" s="6">
        <f ca="1">F20-'S&amp;P500 2018'!F20</f>
        <v>3.0161610940942722</v>
      </c>
      <c r="X20" s="6">
        <f ca="1">G20-'S&amp;P500 2018'!G20</f>
        <v>5.6051471411974347</v>
      </c>
      <c r="Y20" s="6">
        <f ca="1">H20-'S&amp;P500 2018'!H20</f>
        <v>0.46244144254330877</v>
      </c>
      <c r="Z20" s="6">
        <f ca="1">I20-'S&amp;P500 2018'!I20</f>
        <v>-6.9630775765949267</v>
      </c>
      <c r="AA20" s="6">
        <f ca="1">J20-'S&amp;P500 2018'!J20</f>
        <v>9.8389660834790504E-2</v>
      </c>
      <c r="AB20" s="6">
        <f ca="1">K20-'S&amp;P500 2018'!K20</f>
        <v>-3.5816979189484215</v>
      </c>
      <c r="AC20" s="6">
        <f ca="1">L20-'S&amp;P500 2018'!L20</f>
        <v>-0.48578680801185214</v>
      </c>
      <c r="AD20" s="6">
        <f ca="1">M20-'S&amp;P500 2018'!M20</f>
        <v>5.3759394842345074</v>
      </c>
      <c r="AE20" s="6">
        <f ca="1">N20-'S&amp;P500 2018'!N20</f>
        <v>6.7250852927459022</v>
      </c>
      <c r="AF20" s="6">
        <f ca="1">O20-'S&amp;P500 2018'!O20</f>
        <v>3.4276582933034092</v>
      </c>
      <c r="AG20" s="6">
        <f ca="1">P20-'S&amp;P500 2018'!P20</f>
        <v>6.394309732682629</v>
      </c>
      <c r="AH20" s="6">
        <f ca="1">Q20-'S&amp;P500 2018'!Q20</f>
        <v>-2.5454730812141406</v>
      </c>
      <c r="AI20" s="6">
        <f ca="1">R20-'S&amp;P500 2018'!R20</f>
        <v>2.9058414408638242</v>
      </c>
      <c r="AJ20" s="6">
        <f ca="1">S20-'S&amp;P500 2018'!S20</f>
        <v>5.1599662842552476</v>
      </c>
      <c r="AK20" s="6">
        <f ca="1">T20-'S&amp;P500 2018'!T20</f>
        <v>0.27580458750843206</v>
      </c>
      <c r="AL20" s="6">
        <f ca="1">U20-'S&amp;P500 2018'!U20</f>
        <v>-1.768459628602649</v>
      </c>
      <c r="AM20" s="6">
        <f ca="1">V20-'S&amp;P500 2018'!V20</f>
        <v>3.9157846019938063</v>
      </c>
    </row>
    <row r="21" spans="1:39" x14ac:dyDescent="0.3">
      <c r="A21" t="s">
        <v>61</v>
      </c>
      <c r="B21" t="s">
        <v>62</v>
      </c>
      <c r="C21" s="1" t="s">
        <v>6</v>
      </c>
      <c r="D21" s="1" t="s">
        <v>63</v>
      </c>
      <c r="E21" s="5">
        <f t="shared" ref="E21:E84" ca="1" si="1">AVERAGE(F21:V21)</f>
        <v>62.219155503325013</v>
      </c>
      <c r="F21">
        <f ca="1">'S&amp;P500 2018'!F21*(1+IF(-$E$1+RAND()*1&lt;0,-0.1*RAND(),0.1*RAND()))</f>
        <v>39.038573272627751</v>
      </c>
      <c r="G21">
        <f ca="1">'S&amp;P500 2018'!G21*(1+IF(-$E$1+RAND()*1&lt;0,-0.1*RAND(),0.1*RAND()))</f>
        <v>75.717785913521212</v>
      </c>
      <c r="H21">
        <f ca="1">'S&amp;P500 2018'!H21*(1+IF(-$E$1+RAND()*1&lt;0,-0.1*RAND(),0.1*RAND()))</f>
        <v>74.909287163144981</v>
      </c>
      <c r="I21">
        <f ca="1">'S&amp;P500 2018'!I21*(1+IF(-$E$1+RAND()*1&lt;0,-0.1*RAND(),0.1*RAND()))</f>
        <v>50.656935022963381</v>
      </c>
      <c r="J21">
        <f ca="1">'S&amp;P500 2018'!J21*(1+IF(-$E$1+RAND()*1&lt;0,-0.1*RAND(),0.1*RAND()))</f>
        <v>67.040846841430948</v>
      </c>
      <c r="K21">
        <f ca="1">'S&amp;P500 2018'!K21*(1+IF(-$E$1+RAND()*1&lt;0,-0.1*RAND(),0.1*RAND()))</f>
        <v>52.442165521460609</v>
      </c>
      <c r="L21">
        <f ca="1">'S&amp;P500 2018'!L21*(1+IF(-$E$1+RAND()*1&lt;0,-0.1*RAND(),0.1*RAND()))</f>
        <v>51.242995912862298</v>
      </c>
      <c r="M21">
        <f ca="1">'S&amp;P500 2018'!M21*(1+IF(-$E$1+RAND()*1&lt;0,-0.1*RAND(),0.1*RAND()))</f>
        <v>88.46250912623313</v>
      </c>
      <c r="N21">
        <f ca="1">'S&amp;P500 2018'!N21*(1+IF(-$E$1+RAND()*1&lt;0,-0.1*RAND(),0.1*RAND()))</f>
        <v>84.358700643056224</v>
      </c>
      <c r="O21">
        <f ca="1">'S&amp;P500 2018'!O21*(1+IF(-$E$1+RAND()*1&lt;0,-0.1*RAND(),0.1*RAND()))</f>
        <v>46.272473293378916</v>
      </c>
      <c r="P21">
        <f ca="1">'S&amp;P500 2018'!P21*(1+IF(-$E$1+RAND()*1&lt;0,-0.1*RAND(),0.1*RAND()))</f>
        <v>44.16551590012876</v>
      </c>
      <c r="Q21">
        <f ca="1">'S&amp;P500 2018'!Q21*(1+IF(-$E$1+RAND()*1&lt;0,-0.1*RAND(),0.1*RAND()))</f>
        <v>57.743482894032539</v>
      </c>
      <c r="R21">
        <f ca="1">'S&amp;P500 2018'!R21*(1+IF(-$E$1+RAND()*1&lt;0,-0.1*RAND(),0.1*RAND()))</f>
        <v>69.568866131910497</v>
      </c>
      <c r="S21">
        <f ca="1">'S&amp;P500 2018'!S21*(1+IF(-$E$1+RAND()*1&lt;0,-0.1*RAND(),0.1*RAND()))</f>
        <v>61.903324965884543</v>
      </c>
      <c r="T21">
        <f ca="1">'S&amp;P500 2018'!T21*(1+IF(-$E$1+RAND()*1&lt;0,-0.1*RAND(),0.1*RAND()))</f>
        <v>53.206404984108261</v>
      </c>
      <c r="U21">
        <f ca="1">'S&amp;P500 2018'!U21*(1+IF(-$E$1+RAND()*1&lt;0,-0.1*RAND(),0.1*RAND()))</f>
        <v>59.078218502161846</v>
      </c>
      <c r="V21">
        <f ca="1">'S&amp;P500 2018'!V21*(1+IF(-$E$1+RAND()*1&lt;0,-0.1*RAND(),0.1*RAND()))</f>
        <v>81.917557467619631</v>
      </c>
      <c r="W21" s="6">
        <f ca="1">F21-'S&amp;P500 2018'!F21</f>
        <v>-2.961426727372249</v>
      </c>
      <c r="X21" s="6">
        <f ca="1">G21-'S&amp;P500 2018'!G21</f>
        <v>-2.2822140864787883</v>
      </c>
      <c r="Y21" s="6">
        <f ca="1">H21-'S&amp;P500 2018'!H21</f>
        <v>3.909287163144981</v>
      </c>
      <c r="Z21" s="6">
        <f ca="1">I21-'S&amp;P500 2018'!I21</f>
        <v>1.6569350229633812</v>
      </c>
      <c r="AA21" s="6">
        <f ca="1">J21-'S&amp;P500 2018'!J21</f>
        <v>5.0408468414309482</v>
      </c>
      <c r="AB21" s="6">
        <f ca="1">K21-'S&amp;P500 2018'!K21</f>
        <v>-2.5578344785393909</v>
      </c>
      <c r="AC21" s="6">
        <f ca="1">L21-'S&amp;P500 2018'!L21</f>
        <v>-4.7570040871377017</v>
      </c>
      <c r="AD21" s="6">
        <f ca="1">M21-'S&amp;P500 2018'!M21</f>
        <v>1.4625091262331296</v>
      </c>
      <c r="AE21" s="6">
        <f ca="1">N21-'S&amp;P500 2018'!N21</f>
        <v>7.3587006430562241</v>
      </c>
      <c r="AF21" s="6">
        <f ca="1">O21-'S&amp;P500 2018'!O21</f>
        <v>3.2724732933789156</v>
      </c>
      <c r="AG21" s="6">
        <f ca="1">P21-'S&amp;P500 2018'!P21</f>
        <v>-1.8344840998712399</v>
      </c>
      <c r="AH21" s="6">
        <f ca="1">Q21-'S&amp;P500 2018'!Q21</f>
        <v>0.74348289403253887</v>
      </c>
      <c r="AI21" s="6">
        <f ca="1">R21-'S&amp;P500 2018'!R21</f>
        <v>5.5688661319104966</v>
      </c>
      <c r="AJ21" s="6">
        <f ca="1">S21-'S&amp;P500 2018'!S21</f>
        <v>4.9033249658845435</v>
      </c>
      <c r="AK21" s="6">
        <f ca="1">T21-'S&amp;P500 2018'!T21</f>
        <v>-3.7935950158917393</v>
      </c>
      <c r="AL21" s="6">
        <f ca="1">U21-'S&amp;P500 2018'!U21</f>
        <v>-4.921781497838154</v>
      </c>
      <c r="AM21" s="6">
        <f ca="1">V21-'S&amp;P500 2018'!V21</f>
        <v>2.9175574676196305</v>
      </c>
    </row>
    <row r="22" spans="1:39" x14ac:dyDescent="0.3">
      <c r="A22" t="s">
        <v>64</v>
      </c>
      <c r="B22" t="s">
        <v>65</v>
      </c>
      <c r="C22" s="1" t="s">
        <v>6</v>
      </c>
      <c r="D22" s="1" t="s">
        <v>66</v>
      </c>
      <c r="E22" s="5">
        <f t="shared" ca="1" si="1"/>
        <v>46.423192220258514</v>
      </c>
      <c r="F22">
        <f ca="1">'S&amp;P500 2018'!F22*(1+IF(-$E$1+RAND()*1&lt;0,-0.1*RAND(),0.1*RAND()))</f>
        <v>41.406975655613863</v>
      </c>
      <c r="G22">
        <f ca="1">'S&amp;P500 2018'!G22*(1+IF(-$E$1+RAND()*1&lt;0,-0.1*RAND(),0.1*RAND()))</f>
        <v>63.071073734561978</v>
      </c>
      <c r="H22">
        <f ca="1">'S&amp;P500 2018'!H22*(1+IF(-$E$1+RAND()*1&lt;0,-0.1*RAND(),0.1*RAND()))</f>
        <v>39.27096980927832</v>
      </c>
      <c r="I22">
        <f ca="1">'S&amp;P500 2018'!I22*(1+IF(-$E$1+RAND()*1&lt;0,-0.1*RAND(),0.1*RAND()))</f>
        <v>35.899877168029263</v>
      </c>
      <c r="J22">
        <f ca="1">'S&amp;P500 2018'!J22*(1+IF(-$E$1+RAND()*1&lt;0,-0.1*RAND(),0.1*RAND()))</f>
        <v>65.485946176195426</v>
      </c>
      <c r="K22">
        <f ca="1">'S&amp;P500 2018'!K22*(1+IF(-$E$1+RAND()*1&lt;0,-0.1*RAND(),0.1*RAND()))</f>
        <v>61.084714230398234</v>
      </c>
      <c r="L22">
        <f ca="1">'S&amp;P500 2018'!L22*(1+IF(-$E$1+RAND()*1&lt;0,-0.1*RAND(),0.1*RAND()))</f>
        <v>38.466713960333763</v>
      </c>
      <c r="M22">
        <f ca="1">'S&amp;P500 2018'!M22*(1+IF(-$E$1+RAND()*1&lt;0,-0.1*RAND(),0.1*RAND()))</f>
        <v>43.304768339051407</v>
      </c>
      <c r="N22">
        <f ca="1">'S&amp;P500 2018'!N22*(1+IF(-$E$1+RAND()*1&lt;0,-0.1*RAND(),0.1*RAND()))</f>
        <v>44.951785796451269</v>
      </c>
      <c r="O22">
        <f ca="1">'S&amp;P500 2018'!O22*(1+IF(-$E$1+RAND()*1&lt;0,-0.1*RAND(),0.1*RAND()))</f>
        <v>44.670117344943783</v>
      </c>
      <c r="P22">
        <f ca="1">'S&amp;P500 2018'!P22*(1+IF(-$E$1+RAND()*1&lt;0,-0.1*RAND(),0.1*RAND()))</f>
        <v>46.61589769974718</v>
      </c>
      <c r="Q22">
        <f ca="1">'S&amp;P500 2018'!Q22*(1+IF(-$E$1+RAND()*1&lt;0,-0.1*RAND(),0.1*RAND()))</f>
        <v>47.111514255261348</v>
      </c>
      <c r="R22">
        <f ca="1">'S&amp;P500 2018'!R22*(1+IF(-$E$1+RAND()*1&lt;0,-0.1*RAND(),0.1*RAND()))</f>
        <v>50.532669380199422</v>
      </c>
      <c r="S22">
        <f ca="1">'S&amp;P500 2018'!S22*(1+IF(-$E$1+RAND()*1&lt;0,-0.1*RAND(),0.1*RAND()))</f>
        <v>24.5161646689</v>
      </c>
      <c r="T22">
        <f ca="1">'S&amp;P500 2018'!T22*(1+IF(-$E$1+RAND()*1&lt;0,-0.1*RAND(),0.1*RAND()))</f>
        <v>44.830271237957277</v>
      </c>
      <c r="U22">
        <f ca="1">'S&amp;P500 2018'!U22*(1+IF(-$E$1+RAND()*1&lt;0,-0.1*RAND(),0.1*RAND()))</f>
        <v>52.692507855631405</v>
      </c>
      <c r="V22">
        <f ca="1">'S&amp;P500 2018'!V22*(1+IF(-$E$1+RAND()*1&lt;0,-0.1*RAND(),0.1*RAND()))</f>
        <v>45.282300431840774</v>
      </c>
      <c r="W22" s="6">
        <f ca="1">F22-'S&amp;P500 2018'!F22</f>
        <v>0.40697565561386284</v>
      </c>
      <c r="X22" s="6">
        <f ca="1">G22-'S&amp;P500 2018'!G22</f>
        <v>5.0710737345619776</v>
      </c>
      <c r="Y22" s="6">
        <f ca="1">H22-'S&amp;P500 2018'!H22</f>
        <v>0.27096980927831993</v>
      </c>
      <c r="Z22" s="6">
        <f ca="1">I22-'S&amp;P500 2018'!I22</f>
        <v>-0.10012283197073657</v>
      </c>
      <c r="AA22" s="6">
        <f ca="1">J22-'S&amp;P500 2018'!J22</f>
        <v>4.4859461761954265</v>
      </c>
      <c r="AB22" s="6">
        <f ca="1">K22-'S&amp;P500 2018'!K22</f>
        <v>3.0847142303982338</v>
      </c>
      <c r="AC22" s="6">
        <f ca="1">L22-'S&amp;P500 2018'!L22</f>
        <v>1.4667139603337631</v>
      </c>
      <c r="AD22" s="6">
        <f ca="1">M22-'S&amp;P500 2018'!M22</f>
        <v>-1.6952316609485933</v>
      </c>
      <c r="AE22" s="6">
        <f ca="1">N22-'S&amp;P500 2018'!N22</f>
        <v>1.9517857964512686</v>
      </c>
      <c r="AF22" s="6">
        <f ca="1">O22-'S&amp;P500 2018'!O22</f>
        <v>0.67011734494378317</v>
      </c>
      <c r="AG22" s="6">
        <f ca="1">P22-'S&amp;P500 2018'!P22</f>
        <v>-3.3841023002528203</v>
      </c>
      <c r="AH22" s="6">
        <f ca="1">Q22-'S&amp;P500 2018'!Q22</f>
        <v>0.11151425526134773</v>
      </c>
      <c r="AI22" s="6">
        <f ca="1">R22-'S&amp;P500 2018'!R22</f>
        <v>2.5326693801994224</v>
      </c>
      <c r="AJ22" s="6">
        <f ca="1">S22-'S&amp;P500 2018'!S22</f>
        <v>-2.4838353310999999</v>
      </c>
      <c r="AK22" s="6">
        <f ca="1">T22-'S&amp;P500 2018'!T22</f>
        <v>3.8302712379572768</v>
      </c>
      <c r="AL22" s="6">
        <f ca="1">U22-'S&amp;P500 2018'!U22</f>
        <v>4.6925078556314048</v>
      </c>
      <c r="AM22" s="6">
        <f ca="1">V22-'S&amp;P500 2018'!V22</f>
        <v>-4.717699568159226</v>
      </c>
    </row>
    <row r="23" spans="1:39" x14ac:dyDescent="0.3">
      <c r="A23" t="s">
        <v>67</v>
      </c>
      <c r="B23" t="s">
        <v>68</v>
      </c>
      <c r="C23" s="1" t="s">
        <v>2</v>
      </c>
      <c r="D23" s="1" t="s">
        <v>69</v>
      </c>
      <c r="E23" s="5">
        <f t="shared" ca="1" si="1"/>
        <v>43.152911582552854</v>
      </c>
      <c r="F23">
        <f ca="1">'S&amp;P500 2018'!F23*(1+IF(-$E$1+RAND()*1&lt;0,-0.1*RAND(),0.1*RAND()))</f>
        <v>39.20854292551072</v>
      </c>
      <c r="G23">
        <f ca="1">'S&amp;P500 2018'!G23*(1+IF(-$E$1+RAND()*1&lt;0,-0.1*RAND(),0.1*RAND()))</f>
        <v>44.445075997597989</v>
      </c>
      <c r="H23">
        <f ca="1">'S&amp;P500 2018'!H23*(1+IF(-$E$1+RAND()*1&lt;0,-0.1*RAND(),0.1*RAND()))</f>
        <v>45.25207598131783</v>
      </c>
      <c r="I23">
        <f ca="1">'S&amp;P500 2018'!I23*(1+IF(-$E$1+RAND()*1&lt;0,-0.1*RAND(),0.1*RAND()))</f>
        <v>54.422851002265553</v>
      </c>
      <c r="J23">
        <f ca="1">'S&amp;P500 2018'!J23*(1+IF(-$E$1+RAND()*1&lt;0,-0.1*RAND(),0.1*RAND()))</f>
        <v>34.492958610502249</v>
      </c>
      <c r="K23">
        <f ca="1">'S&amp;P500 2018'!K23*(1+IF(-$E$1+RAND()*1&lt;0,-0.1*RAND(),0.1*RAND()))</f>
        <v>46.077565201678006</v>
      </c>
      <c r="L23">
        <f ca="1">'S&amp;P500 2018'!L23*(1+IF(-$E$1+RAND()*1&lt;0,-0.1*RAND(),0.1*RAND()))</f>
        <v>44.808541969773799</v>
      </c>
      <c r="M23">
        <f ca="1">'S&amp;P500 2018'!M23*(1+IF(-$E$1+RAND()*1&lt;0,-0.1*RAND(),0.1*RAND()))</f>
        <v>40.700788572506148</v>
      </c>
      <c r="N23">
        <f ca="1">'S&amp;P500 2018'!N23*(1+IF(-$E$1+RAND()*1&lt;0,-0.1*RAND(),0.1*RAND()))</f>
        <v>35.729995385510321</v>
      </c>
      <c r="O23">
        <f ca="1">'S&amp;P500 2018'!O23*(1+IF(-$E$1+RAND()*1&lt;0,-0.1*RAND(),0.1*RAND()))</f>
        <v>50.760647153198256</v>
      </c>
      <c r="P23">
        <f ca="1">'S&amp;P500 2018'!P23*(1+IF(-$E$1+RAND()*1&lt;0,-0.1*RAND(),0.1*RAND()))</f>
        <v>41.372715458611076</v>
      </c>
      <c r="Q23">
        <f ca="1">'S&amp;P500 2018'!Q23*(1+IF(-$E$1+RAND()*1&lt;0,-0.1*RAND(),0.1*RAND()))</f>
        <v>48.832114611411953</v>
      </c>
      <c r="R23">
        <f ca="1">'S&amp;P500 2018'!R23*(1+IF(-$E$1+RAND()*1&lt;0,-0.1*RAND(),0.1*RAND()))</f>
        <v>40.756795293555861</v>
      </c>
      <c r="S23">
        <f ca="1">'S&amp;P500 2018'!S23*(1+IF(-$E$1+RAND()*1&lt;0,-0.1*RAND(),0.1*RAND()))</f>
        <v>49.488190126929481</v>
      </c>
      <c r="T23">
        <f ca="1">'S&amp;P500 2018'!T23*(1+IF(-$E$1+RAND()*1&lt;0,-0.1*RAND(),0.1*RAND()))</f>
        <v>45.484678542969782</v>
      </c>
      <c r="U23">
        <f ca="1">'S&amp;P500 2018'!U23*(1+IF(-$E$1+RAND()*1&lt;0,-0.1*RAND(),0.1*RAND()))</f>
        <v>36.226471176716181</v>
      </c>
      <c r="V23">
        <f ca="1">'S&amp;P500 2018'!V23*(1+IF(-$E$1+RAND()*1&lt;0,-0.1*RAND(),0.1*RAND()))</f>
        <v>35.539488893343403</v>
      </c>
      <c r="W23" s="6">
        <f ca="1">F23-'S&amp;P500 2018'!F23</f>
        <v>-1.7914570744892799</v>
      </c>
      <c r="X23" s="6">
        <f ca="1">G23-'S&amp;P500 2018'!G23</f>
        <v>-3.5549240024020108</v>
      </c>
      <c r="Y23" s="6">
        <f ca="1">H23-'S&amp;P500 2018'!H23</f>
        <v>-4.7479240186821698</v>
      </c>
      <c r="Z23" s="6">
        <f ca="1">I23-'S&amp;P500 2018'!I23</f>
        <v>2.4228510022655527</v>
      </c>
      <c r="AA23" s="6">
        <f ca="1">J23-'S&amp;P500 2018'!J23</f>
        <v>1.4929586105022494</v>
      </c>
      <c r="AB23" s="6">
        <f ca="1">K23-'S&amp;P500 2018'!K23</f>
        <v>3.0775652016780057</v>
      </c>
      <c r="AC23" s="6">
        <f ca="1">L23-'S&amp;P500 2018'!L23</f>
        <v>-0.191458030226201</v>
      </c>
      <c r="AD23" s="6">
        <f ca="1">M23-'S&amp;P500 2018'!M23</f>
        <v>2.7007885725061485</v>
      </c>
      <c r="AE23" s="6">
        <f ca="1">N23-'S&amp;P500 2018'!N23</f>
        <v>1.7299953855103212</v>
      </c>
      <c r="AF23" s="6">
        <f ca="1">O23-'S&amp;P500 2018'!O23</f>
        <v>2.7606471531982564</v>
      </c>
      <c r="AG23" s="6">
        <f ca="1">P23-'S&amp;P500 2018'!P23</f>
        <v>2.3727154586110757</v>
      </c>
      <c r="AH23" s="6">
        <f ca="1">Q23-'S&amp;P500 2018'!Q23</f>
        <v>3.8321146114119529</v>
      </c>
      <c r="AI23" s="6">
        <f ca="1">R23-'S&amp;P500 2018'!R23</f>
        <v>0.75679529355586084</v>
      </c>
      <c r="AJ23" s="6">
        <f ca="1">S23-'S&amp;P500 2018'!S23</f>
        <v>1.4881901269294815</v>
      </c>
      <c r="AK23" s="6">
        <f ca="1">T23-'S&amp;P500 2018'!T23</f>
        <v>-4.5153214570302183</v>
      </c>
      <c r="AL23" s="6">
        <f ca="1">U23-'S&amp;P500 2018'!U23</f>
        <v>3.2264711767161813</v>
      </c>
      <c r="AM23" s="6">
        <f ca="1">V23-'S&amp;P500 2018'!V23</f>
        <v>-1.4605111066565968</v>
      </c>
    </row>
    <row r="24" spans="1:39" x14ac:dyDescent="0.3">
      <c r="A24" t="s">
        <v>70</v>
      </c>
      <c r="B24" t="s">
        <v>71</v>
      </c>
      <c r="C24" s="1" t="s">
        <v>6</v>
      </c>
      <c r="D24" s="1" t="s">
        <v>10</v>
      </c>
      <c r="E24" s="5">
        <f t="shared" ca="1" si="1"/>
        <v>51.685739790594759</v>
      </c>
      <c r="F24">
        <f ca="1">'S&amp;P500 2018'!F24*(1+IF(-$E$1+RAND()*1&lt;0,-0.1*RAND(),0.1*RAND()))</f>
        <v>49.782123873024446</v>
      </c>
      <c r="G24">
        <f ca="1">'S&amp;P500 2018'!G24*(1+IF(-$E$1+RAND()*1&lt;0,-0.1*RAND(),0.1*RAND()))</f>
        <v>40.880829201767476</v>
      </c>
      <c r="H24">
        <f ca="1">'S&amp;P500 2018'!H24*(1+IF(-$E$1+RAND()*1&lt;0,-0.1*RAND(),0.1*RAND()))</f>
        <v>49.702058277620239</v>
      </c>
      <c r="I24">
        <f ca="1">'S&amp;P500 2018'!I24*(1+IF(-$E$1+RAND()*1&lt;0,-0.1*RAND(),0.1*RAND()))</f>
        <v>31.307311166374017</v>
      </c>
      <c r="J24">
        <f ca="1">'S&amp;P500 2018'!J24*(1+IF(-$E$1+RAND()*1&lt;0,-0.1*RAND(),0.1*RAND()))</f>
        <v>60.566898320296481</v>
      </c>
      <c r="K24">
        <f ca="1">'S&amp;P500 2018'!K24*(1+IF(-$E$1+RAND()*1&lt;0,-0.1*RAND(),0.1*RAND()))</f>
        <v>58.615645328791636</v>
      </c>
      <c r="L24">
        <f ca="1">'S&amp;P500 2018'!L24*(1+IF(-$E$1+RAND()*1&lt;0,-0.1*RAND(),0.1*RAND()))</f>
        <v>69.555001190484845</v>
      </c>
      <c r="M24">
        <f ca="1">'S&amp;P500 2018'!M24*(1+IF(-$E$1+RAND()*1&lt;0,-0.1*RAND(),0.1*RAND()))</f>
        <v>39.468563591959295</v>
      </c>
      <c r="N24">
        <f ca="1">'S&amp;P500 2018'!N24*(1+IF(-$E$1+RAND()*1&lt;0,-0.1*RAND(),0.1*RAND()))</f>
        <v>48.619710617091116</v>
      </c>
      <c r="O24">
        <f ca="1">'S&amp;P500 2018'!O24*(1+IF(-$E$1+RAND()*1&lt;0,-0.1*RAND(),0.1*RAND()))</f>
        <v>61.400061529471557</v>
      </c>
      <c r="P24">
        <f ca="1">'S&amp;P500 2018'!P24*(1+IF(-$E$1+RAND()*1&lt;0,-0.1*RAND(),0.1*RAND()))</f>
        <v>56.938441058389401</v>
      </c>
      <c r="Q24">
        <f ca="1">'S&amp;P500 2018'!Q24*(1+IF(-$E$1+RAND()*1&lt;0,-0.1*RAND(),0.1*RAND()))</f>
        <v>50.036022533880988</v>
      </c>
      <c r="R24">
        <f ca="1">'S&amp;P500 2018'!R24*(1+IF(-$E$1+RAND()*1&lt;0,-0.1*RAND(),0.1*RAND()))</f>
        <v>40.987231674230422</v>
      </c>
      <c r="S24">
        <f ca="1">'S&amp;P500 2018'!S24*(1+IF(-$E$1+RAND()*1&lt;0,-0.1*RAND(),0.1*RAND()))</f>
        <v>48.425037253892519</v>
      </c>
      <c r="T24">
        <f ca="1">'S&amp;P500 2018'!T24*(1+IF(-$E$1+RAND()*1&lt;0,-0.1*RAND(),0.1*RAND()))</f>
        <v>73.505310116498322</v>
      </c>
      <c r="U24">
        <f ca="1">'S&amp;P500 2018'!U24*(1+IF(-$E$1+RAND()*1&lt;0,-0.1*RAND(),0.1*RAND()))</f>
        <v>47.497984595297289</v>
      </c>
      <c r="V24">
        <f ca="1">'S&amp;P500 2018'!V24*(1+IF(-$E$1+RAND()*1&lt;0,-0.1*RAND(),0.1*RAND()))</f>
        <v>51.36934611104089</v>
      </c>
      <c r="W24" s="6">
        <f ca="1">F24-'S&amp;P500 2018'!F24</f>
        <v>3.782123873024446</v>
      </c>
      <c r="X24" s="6">
        <f ca="1">G24-'S&amp;P500 2018'!G24</f>
        <v>1.8808292017674759</v>
      </c>
      <c r="Y24" s="6">
        <f ca="1">H24-'S&amp;P500 2018'!H24</f>
        <v>2.7020582776202389</v>
      </c>
      <c r="Z24" s="6">
        <f ca="1">I24-'S&amp;P500 2018'!I24</f>
        <v>-1.6926888336259829</v>
      </c>
      <c r="AA24" s="6">
        <f ca="1">J24-'S&amp;P500 2018'!J24</f>
        <v>3.566898320296481</v>
      </c>
      <c r="AB24" s="6">
        <f ca="1">K24-'S&amp;P500 2018'!K24</f>
        <v>-1.3843546712083636</v>
      </c>
      <c r="AC24" s="6">
        <f ca="1">L24-'S&amp;P500 2018'!L24</f>
        <v>4.5550011904848446</v>
      </c>
      <c r="AD24" s="6">
        <f ca="1">M24-'S&amp;P500 2018'!M24</f>
        <v>-2.5314364080407046</v>
      </c>
      <c r="AE24" s="6">
        <f ca="1">N24-'S&amp;P500 2018'!N24</f>
        <v>-2.3802893829088845</v>
      </c>
      <c r="AF24" s="6">
        <f ca="1">O24-'S&amp;P500 2018'!O24</f>
        <v>3.4000615294715573</v>
      </c>
      <c r="AG24" s="6">
        <f ca="1">P24-'S&amp;P500 2018'!P24</f>
        <v>4.938441058389401</v>
      </c>
      <c r="AH24" s="6">
        <f ca="1">Q24-'S&amp;P500 2018'!Q24</f>
        <v>-1.9639774661190117</v>
      </c>
      <c r="AI24" s="6">
        <f ca="1">R24-'S&amp;P500 2018'!R24</f>
        <v>-4.0127683257695779</v>
      </c>
      <c r="AJ24" s="6">
        <f ca="1">S24-'S&amp;P500 2018'!S24</f>
        <v>2.4250372538925191</v>
      </c>
      <c r="AK24" s="6">
        <f ca="1">T24-'S&amp;P500 2018'!T24</f>
        <v>5.5053101164983218</v>
      </c>
      <c r="AL24" s="6">
        <f ca="1">U24-'S&amp;P500 2018'!U24</f>
        <v>1.4979845952972894</v>
      </c>
      <c r="AM24" s="6">
        <f ca="1">V24-'S&amp;P500 2018'!V24</f>
        <v>-3.6306538889591096</v>
      </c>
    </row>
    <row r="25" spans="1:39" x14ac:dyDescent="0.3">
      <c r="A25" t="s">
        <v>72</v>
      </c>
      <c r="B25" t="s">
        <v>73</v>
      </c>
      <c r="C25" s="1" t="s">
        <v>15</v>
      </c>
      <c r="D25" s="1" t="s">
        <v>74</v>
      </c>
      <c r="E25" s="5">
        <f t="shared" ca="1" si="1"/>
        <v>55.467352570241083</v>
      </c>
      <c r="F25">
        <f ca="1">'S&amp;P500 2018'!F25*(1+IF(-$E$1+RAND()*1&lt;0,-0.1*RAND(),0.1*RAND()))</f>
        <v>66.294695246315143</v>
      </c>
      <c r="G25">
        <f ca="1">'S&amp;P500 2018'!G25*(1+IF(-$E$1+RAND()*1&lt;0,-0.1*RAND(),0.1*RAND()))</f>
        <v>47.839161083976684</v>
      </c>
      <c r="H25">
        <f ca="1">'S&amp;P500 2018'!H25*(1+IF(-$E$1+RAND()*1&lt;0,-0.1*RAND(),0.1*RAND()))</f>
        <v>54.387698362935076</v>
      </c>
      <c r="I25">
        <f ca="1">'S&amp;P500 2018'!I25*(1+IF(-$E$1+RAND()*1&lt;0,-0.1*RAND(),0.1*RAND()))</f>
        <v>46.275212224017316</v>
      </c>
      <c r="J25">
        <f ca="1">'S&amp;P500 2018'!J25*(1+IF(-$E$1+RAND()*1&lt;0,-0.1*RAND(),0.1*RAND()))</f>
        <v>68.595641480786043</v>
      </c>
      <c r="K25">
        <f ca="1">'S&amp;P500 2018'!K25*(1+IF(-$E$1+RAND()*1&lt;0,-0.1*RAND(),0.1*RAND()))</f>
        <v>79.865432959323101</v>
      </c>
      <c r="L25">
        <f ca="1">'S&amp;P500 2018'!L25*(1+IF(-$E$1+RAND()*1&lt;0,-0.1*RAND(),0.1*RAND()))</f>
        <v>41.683666512087328</v>
      </c>
      <c r="M25">
        <f ca="1">'S&amp;P500 2018'!M25*(1+IF(-$E$1+RAND()*1&lt;0,-0.1*RAND(),0.1*RAND()))</f>
        <v>54.835416522823138</v>
      </c>
      <c r="N25">
        <f ca="1">'S&amp;P500 2018'!N25*(1+IF(-$E$1+RAND()*1&lt;0,-0.1*RAND(),0.1*RAND()))</f>
        <v>59.258439554407744</v>
      </c>
      <c r="O25">
        <f ca="1">'S&amp;P500 2018'!O25*(1+IF(-$E$1+RAND()*1&lt;0,-0.1*RAND(),0.1*RAND()))</f>
        <v>37.183310371251082</v>
      </c>
      <c r="P25">
        <f ca="1">'S&amp;P500 2018'!P25*(1+IF(-$E$1+RAND()*1&lt;0,-0.1*RAND(),0.1*RAND()))</f>
        <v>58.370232319578776</v>
      </c>
      <c r="Q25">
        <f ca="1">'S&amp;P500 2018'!Q25*(1+IF(-$E$1+RAND()*1&lt;0,-0.1*RAND(),0.1*RAND()))</f>
        <v>66.304899520215784</v>
      </c>
      <c r="R25">
        <f ca="1">'S&amp;P500 2018'!R25*(1+IF(-$E$1+RAND()*1&lt;0,-0.1*RAND(),0.1*RAND()))</f>
        <v>45.32326787105864</v>
      </c>
      <c r="S25">
        <f ca="1">'S&amp;P500 2018'!S25*(1+IF(-$E$1+RAND()*1&lt;0,-0.1*RAND(),0.1*RAND()))</f>
        <v>76.622161930301303</v>
      </c>
      <c r="T25">
        <f ca="1">'S&amp;P500 2018'!T25*(1+IF(-$E$1+RAND()*1&lt;0,-0.1*RAND(),0.1*RAND()))</f>
        <v>44.092092220837095</v>
      </c>
      <c r="U25">
        <f ca="1">'S&amp;P500 2018'!U25*(1+IF(-$E$1+RAND()*1&lt;0,-0.1*RAND(),0.1*RAND()))</f>
        <v>44.50939241547934</v>
      </c>
      <c r="V25">
        <f ca="1">'S&amp;P500 2018'!V25*(1+IF(-$E$1+RAND()*1&lt;0,-0.1*RAND(),0.1*RAND()))</f>
        <v>51.504273098704758</v>
      </c>
      <c r="W25" s="6">
        <f ca="1">F25-'S&amp;P500 2018'!F25</f>
        <v>3.2946952463151433</v>
      </c>
      <c r="X25" s="6">
        <f ca="1">G25-'S&amp;P500 2018'!G25</f>
        <v>-5.1608389160233159</v>
      </c>
      <c r="Y25" s="6">
        <f ca="1">H25-'S&amp;P500 2018'!H25</f>
        <v>-4.6123016370649239</v>
      </c>
      <c r="Z25" s="6">
        <f ca="1">I25-'S&amp;P500 2018'!I25</f>
        <v>-0.72478777598268351</v>
      </c>
      <c r="AA25" s="6">
        <f ca="1">J25-'S&amp;P500 2018'!J25</f>
        <v>1.5956414807860426</v>
      </c>
      <c r="AB25" s="6">
        <f ca="1">K25-'S&amp;P500 2018'!K25</f>
        <v>6.8654329593231012</v>
      </c>
      <c r="AC25" s="6">
        <f ca="1">L25-'S&amp;P500 2018'!L25</f>
        <v>1.6836665120873278</v>
      </c>
      <c r="AD25" s="6">
        <f ca="1">M25-'S&amp;P500 2018'!M25</f>
        <v>-4.1645834771768619</v>
      </c>
      <c r="AE25" s="6">
        <f ca="1">N25-'S&amp;P500 2018'!N25</f>
        <v>5.2584395544077438</v>
      </c>
      <c r="AF25" s="6">
        <f ca="1">O25-'S&amp;P500 2018'!O25</f>
        <v>-0.81668962874891804</v>
      </c>
      <c r="AG25" s="6">
        <f ca="1">P25-'S&amp;P500 2018'!P25</f>
        <v>2.3702323195787756</v>
      </c>
      <c r="AH25" s="6">
        <f ca="1">Q25-'S&amp;P500 2018'!Q25</f>
        <v>-1.695100479784216</v>
      </c>
      <c r="AI25" s="6">
        <f ca="1">R25-'S&amp;P500 2018'!R25</f>
        <v>1.3232678710586399</v>
      </c>
      <c r="AJ25" s="6">
        <f ca="1">S25-'S&amp;P500 2018'!S25</f>
        <v>6.6221619303013028</v>
      </c>
      <c r="AK25" s="6">
        <f ca="1">T25-'S&amp;P500 2018'!T25</f>
        <v>-2.9079077791629047</v>
      </c>
      <c r="AL25" s="6">
        <f ca="1">U25-'S&amp;P500 2018'!U25</f>
        <v>-4.4906075845206601</v>
      </c>
      <c r="AM25" s="6">
        <f ca="1">V25-'S&amp;P500 2018'!V25</f>
        <v>3.5042730987047577</v>
      </c>
    </row>
    <row r="26" spans="1:39" x14ac:dyDescent="0.3">
      <c r="A26" t="s">
        <v>75</v>
      </c>
      <c r="B26" t="s">
        <v>76</v>
      </c>
      <c r="C26" s="1" t="s">
        <v>33</v>
      </c>
      <c r="D26" s="1" t="s">
        <v>77</v>
      </c>
      <c r="E26" s="5">
        <f t="shared" ca="1" si="1"/>
        <v>66.348368176533612</v>
      </c>
      <c r="F26">
        <f ca="1">'S&amp;P500 2018'!F26*(1+IF(-$E$1+RAND()*1&lt;0,-0.1*RAND(),0.1*RAND()))</f>
        <v>74.751711233980728</v>
      </c>
      <c r="G26">
        <f ca="1">'S&amp;P500 2018'!G26*(1+IF(-$E$1+RAND()*1&lt;0,-0.1*RAND(),0.1*RAND()))</f>
        <v>53.535703991038289</v>
      </c>
      <c r="H26">
        <f ca="1">'S&amp;P500 2018'!H26*(1+IF(-$E$1+RAND()*1&lt;0,-0.1*RAND(),0.1*RAND()))</f>
        <v>85.56389225761842</v>
      </c>
      <c r="I26">
        <f ca="1">'S&amp;P500 2018'!I26*(1+IF(-$E$1+RAND()*1&lt;0,-0.1*RAND(),0.1*RAND()))</f>
        <v>87.950730572082477</v>
      </c>
      <c r="J26">
        <f ca="1">'S&amp;P500 2018'!J26*(1+IF(-$E$1+RAND()*1&lt;0,-0.1*RAND(),0.1*RAND()))</f>
        <v>55.835149562354829</v>
      </c>
      <c r="K26">
        <f ca="1">'S&amp;P500 2018'!K26*(1+IF(-$E$1+RAND()*1&lt;0,-0.1*RAND(),0.1*RAND()))</f>
        <v>52.816821493997921</v>
      </c>
      <c r="L26">
        <f ca="1">'S&amp;P500 2018'!L26*(1+IF(-$E$1+RAND()*1&lt;0,-0.1*RAND(),0.1*RAND()))</f>
        <v>54.918645154089994</v>
      </c>
      <c r="M26">
        <f ca="1">'S&amp;P500 2018'!M26*(1+IF(-$E$1+RAND()*1&lt;0,-0.1*RAND(),0.1*RAND()))</f>
        <v>63.318311589260873</v>
      </c>
      <c r="N26">
        <f ca="1">'S&amp;P500 2018'!N26*(1+IF(-$E$1+RAND()*1&lt;0,-0.1*RAND(),0.1*RAND()))</f>
        <v>44.381365336443103</v>
      </c>
      <c r="O26">
        <f ca="1">'S&amp;P500 2018'!O26*(1+IF(-$E$1+RAND()*1&lt;0,-0.1*RAND(),0.1*RAND()))</f>
        <v>58.668084733046271</v>
      </c>
      <c r="P26">
        <f ca="1">'S&amp;P500 2018'!P26*(1+IF(-$E$1+RAND()*1&lt;0,-0.1*RAND(),0.1*RAND()))</f>
        <v>82.663477943670216</v>
      </c>
      <c r="Q26">
        <f ca="1">'S&amp;P500 2018'!Q26*(1+IF(-$E$1+RAND()*1&lt;0,-0.1*RAND(),0.1*RAND()))</f>
        <v>70.57856315882465</v>
      </c>
      <c r="R26">
        <f ca="1">'S&amp;P500 2018'!R26*(1+IF(-$E$1+RAND()*1&lt;0,-0.1*RAND(),0.1*RAND()))</f>
        <v>89.010521433472348</v>
      </c>
      <c r="S26">
        <f ca="1">'S&amp;P500 2018'!S26*(1+IF(-$E$1+RAND()*1&lt;0,-0.1*RAND(),0.1*RAND()))</f>
        <v>58.211721423698826</v>
      </c>
      <c r="T26">
        <f ca="1">'S&amp;P500 2018'!T26*(1+IF(-$E$1+RAND()*1&lt;0,-0.1*RAND(),0.1*RAND()))</f>
        <v>55.41113205544999</v>
      </c>
      <c r="U26">
        <f ca="1">'S&amp;P500 2018'!U26*(1+IF(-$E$1+RAND()*1&lt;0,-0.1*RAND(),0.1*RAND()))</f>
        <v>67.330780390862387</v>
      </c>
      <c r="V26">
        <f ca="1">'S&amp;P500 2018'!V26*(1+IF(-$E$1+RAND()*1&lt;0,-0.1*RAND(),0.1*RAND()))</f>
        <v>72.975646671180144</v>
      </c>
      <c r="W26" s="6">
        <f ca="1">F26-'S&amp;P500 2018'!F26</f>
        <v>-6.2482887660192716</v>
      </c>
      <c r="X26" s="6">
        <f ca="1">G26-'S&amp;P500 2018'!G26</f>
        <v>1.5357039910382895</v>
      </c>
      <c r="Y26" s="6">
        <f ca="1">H26-'S&amp;P500 2018'!H26</f>
        <v>3.56389225761842</v>
      </c>
      <c r="Z26" s="6">
        <f ca="1">I26-'S&amp;P500 2018'!I26</f>
        <v>4.9507305720824775</v>
      </c>
      <c r="AA26" s="6">
        <f ca="1">J26-'S&amp;P500 2018'!J26</f>
        <v>-3.1648504376451712</v>
      </c>
      <c r="AB26" s="6">
        <f ca="1">K26-'S&amp;P500 2018'!K26</f>
        <v>-1.1831785060020792</v>
      </c>
      <c r="AC26" s="6">
        <f ca="1">L26-'S&amp;P500 2018'!L26</f>
        <v>0.91864515408999381</v>
      </c>
      <c r="AD26" s="6">
        <f ca="1">M26-'S&amp;P500 2018'!M26</f>
        <v>-4.6816884107391274</v>
      </c>
      <c r="AE26" s="6">
        <f ca="1">N26-'S&amp;P500 2018'!N26</f>
        <v>2.3813653364431033</v>
      </c>
      <c r="AF26" s="6">
        <f ca="1">O26-'S&amp;P500 2018'!O26</f>
        <v>1.6680847330462711</v>
      </c>
      <c r="AG26" s="6">
        <f ca="1">P26-'S&amp;P500 2018'!P26</f>
        <v>0.66347794367021606</v>
      </c>
      <c r="AH26" s="6">
        <f ca="1">Q26-'S&amp;P500 2018'!Q26</f>
        <v>2.5785631588246503</v>
      </c>
      <c r="AI26" s="6">
        <f ca="1">R26-'S&amp;P500 2018'!R26</f>
        <v>7.0105214334723485</v>
      </c>
      <c r="AJ26" s="6">
        <f ca="1">S26-'S&amp;P500 2018'!S26</f>
        <v>5.2117214236988261</v>
      </c>
      <c r="AK26" s="6">
        <f ca="1">T26-'S&amp;P500 2018'!T26</f>
        <v>0.41113205544998976</v>
      </c>
      <c r="AL26" s="6">
        <f ca="1">U26-'S&amp;P500 2018'!U26</f>
        <v>3.3307803908623868</v>
      </c>
      <c r="AM26" s="6">
        <f ca="1">V26-'S&amp;P500 2018'!V26</f>
        <v>5.9756466711801437</v>
      </c>
    </row>
    <row r="27" spans="1:39" x14ac:dyDescent="0.3">
      <c r="A27" t="s">
        <v>78</v>
      </c>
      <c r="B27" t="s">
        <v>79</v>
      </c>
      <c r="C27" s="1" t="s">
        <v>37</v>
      </c>
      <c r="D27" s="1" t="s">
        <v>80</v>
      </c>
      <c r="E27" s="5">
        <f t="shared" ca="1" si="1"/>
        <v>60.811046772514494</v>
      </c>
      <c r="F27">
        <f ca="1">'S&amp;P500 2018'!F27*(1+IF(-$E$1+RAND()*1&lt;0,-0.1*RAND(),0.1*RAND()))</f>
        <v>68.310337865251029</v>
      </c>
      <c r="G27">
        <f ca="1">'S&amp;P500 2018'!G27*(1+IF(-$E$1+RAND()*1&lt;0,-0.1*RAND(),0.1*RAND()))</f>
        <v>56.232800700065738</v>
      </c>
      <c r="H27">
        <f ca="1">'S&amp;P500 2018'!H27*(1+IF(-$E$1+RAND()*1&lt;0,-0.1*RAND(),0.1*RAND()))</f>
        <v>78.913412333197229</v>
      </c>
      <c r="I27">
        <f ca="1">'S&amp;P500 2018'!I27*(1+IF(-$E$1+RAND()*1&lt;0,-0.1*RAND(),0.1*RAND()))</f>
        <v>51.408379414394147</v>
      </c>
      <c r="J27">
        <f ca="1">'S&amp;P500 2018'!J27*(1+IF(-$E$1+RAND()*1&lt;0,-0.1*RAND(),0.1*RAND()))</f>
        <v>50.278825551975402</v>
      </c>
      <c r="K27">
        <f ca="1">'S&amp;P500 2018'!K27*(1+IF(-$E$1+RAND()*1&lt;0,-0.1*RAND(),0.1*RAND()))</f>
        <v>74.5528301072776</v>
      </c>
      <c r="L27">
        <f ca="1">'S&amp;P500 2018'!L27*(1+IF(-$E$1+RAND()*1&lt;0,-0.1*RAND(),0.1*RAND()))</f>
        <v>57.930275976611945</v>
      </c>
      <c r="M27">
        <f ca="1">'S&amp;P500 2018'!M27*(1+IF(-$E$1+RAND()*1&lt;0,-0.1*RAND(),0.1*RAND()))</f>
        <v>40.72876459128279</v>
      </c>
      <c r="N27">
        <f ca="1">'S&amp;P500 2018'!N27*(1+IF(-$E$1+RAND()*1&lt;0,-0.1*RAND(),0.1*RAND()))</f>
        <v>51.863713542592137</v>
      </c>
      <c r="O27">
        <f ca="1">'S&amp;P500 2018'!O27*(1+IF(-$E$1+RAND()*1&lt;0,-0.1*RAND(),0.1*RAND()))</f>
        <v>83.157023604126877</v>
      </c>
      <c r="P27">
        <f ca="1">'S&amp;P500 2018'!P27*(1+IF(-$E$1+RAND()*1&lt;0,-0.1*RAND(),0.1*RAND()))</f>
        <v>69.028748563425935</v>
      </c>
      <c r="Q27">
        <f ca="1">'S&amp;P500 2018'!Q27*(1+IF(-$E$1+RAND()*1&lt;0,-0.1*RAND(),0.1*RAND()))</f>
        <v>60.762324043571503</v>
      </c>
      <c r="R27">
        <f ca="1">'S&amp;P500 2018'!R27*(1+IF(-$E$1+RAND()*1&lt;0,-0.1*RAND(),0.1*RAND()))</f>
        <v>40.694022044142677</v>
      </c>
      <c r="S27">
        <f ca="1">'S&amp;P500 2018'!S27*(1+IF(-$E$1+RAND()*1&lt;0,-0.1*RAND(),0.1*RAND()))</f>
        <v>56.660490335915959</v>
      </c>
      <c r="T27">
        <f ca="1">'S&amp;P500 2018'!T27*(1+IF(-$E$1+RAND()*1&lt;0,-0.1*RAND(),0.1*RAND()))</f>
        <v>58.959377787535999</v>
      </c>
      <c r="U27">
        <f ca="1">'S&amp;P500 2018'!U27*(1+IF(-$E$1+RAND()*1&lt;0,-0.1*RAND(),0.1*RAND()))</f>
        <v>53.551363318458868</v>
      </c>
      <c r="V27">
        <f ca="1">'S&amp;P500 2018'!V27*(1+IF(-$E$1+RAND()*1&lt;0,-0.1*RAND(),0.1*RAND()))</f>
        <v>80.755105352920538</v>
      </c>
      <c r="W27" s="6">
        <f ca="1">F27-'S&amp;P500 2018'!F27</f>
        <v>4.3103378652510287</v>
      </c>
      <c r="X27" s="6">
        <f ca="1">G27-'S&amp;P500 2018'!G27</f>
        <v>2.2328007000657379</v>
      </c>
      <c r="Y27" s="6">
        <f ca="1">H27-'S&amp;P500 2018'!H27</f>
        <v>4.913412333197229</v>
      </c>
      <c r="Z27" s="6">
        <f ca="1">I27-'S&amp;P500 2018'!I27</f>
        <v>4.4083794143941475</v>
      </c>
      <c r="AA27" s="6">
        <f ca="1">J27-'S&amp;P500 2018'!J27</f>
        <v>2.2788255519754017</v>
      </c>
      <c r="AB27" s="6">
        <f ca="1">K27-'S&amp;P500 2018'!K27</f>
        <v>5.5528301072776003</v>
      </c>
      <c r="AC27" s="6">
        <f ca="1">L27-'S&amp;P500 2018'!L27</f>
        <v>1.9302759766119451</v>
      </c>
      <c r="AD27" s="6">
        <f ca="1">M27-'S&amp;P500 2018'!M27</f>
        <v>-2.2712354087172102</v>
      </c>
      <c r="AE27" s="6">
        <f ca="1">N27-'S&amp;P500 2018'!N27</f>
        <v>-5.1362864574078628</v>
      </c>
      <c r="AF27" s="6">
        <f ca="1">O27-'S&amp;P500 2018'!O27</f>
        <v>1.1570236041268771</v>
      </c>
      <c r="AG27" s="6">
        <f ca="1">P27-'S&amp;P500 2018'!P27</f>
        <v>6.0287485634259355</v>
      </c>
      <c r="AH27" s="6">
        <f ca="1">Q27-'S&amp;P500 2018'!Q27</f>
        <v>2.7623240435715033</v>
      </c>
      <c r="AI27" s="6">
        <f ca="1">R27-'S&amp;P500 2018'!R27</f>
        <v>2.6940220441426774</v>
      </c>
      <c r="AJ27" s="6">
        <f ca="1">S27-'S&amp;P500 2018'!S27</f>
        <v>4.6604903359159593</v>
      </c>
      <c r="AK27" s="6">
        <f ca="1">T27-'S&amp;P500 2018'!T27</f>
        <v>-4.0622212464000995E-2</v>
      </c>
      <c r="AL27" s="6">
        <f ca="1">U27-'S&amp;P500 2018'!U27</f>
        <v>0.55136331845886843</v>
      </c>
      <c r="AM27" s="6">
        <f ca="1">V27-'S&amp;P500 2018'!V27</f>
        <v>4.7551053529205376</v>
      </c>
    </row>
    <row r="28" spans="1:39" x14ac:dyDescent="0.3">
      <c r="A28" t="s">
        <v>81</v>
      </c>
      <c r="B28" t="s">
        <v>82</v>
      </c>
      <c r="C28" s="1" t="s">
        <v>19</v>
      </c>
      <c r="D28" s="1" t="s">
        <v>83</v>
      </c>
      <c r="E28" s="5">
        <f t="shared" ca="1" si="1"/>
        <v>39.720827846009414</v>
      </c>
      <c r="F28">
        <f ca="1">'S&amp;P500 2018'!F28*(1+IF(-$E$1+RAND()*1&lt;0,-0.1*RAND(),0.1*RAND()))</f>
        <v>36.94809148454825</v>
      </c>
      <c r="G28">
        <f ca="1">'S&amp;P500 2018'!G28*(1+IF(-$E$1+RAND()*1&lt;0,-0.1*RAND(),0.1*RAND()))</f>
        <v>41.770726707760588</v>
      </c>
      <c r="H28">
        <f ca="1">'S&amp;P500 2018'!H28*(1+IF(-$E$1+RAND()*1&lt;0,-0.1*RAND(),0.1*RAND()))</f>
        <v>42.71922442162596</v>
      </c>
      <c r="I28">
        <f ca="1">'S&amp;P500 2018'!I28*(1+IF(-$E$1+RAND()*1&lt;0,-0.1*RAND(),0.1*RAND()))</f>
        <v>43.497811128746307</v>
      </c>
      <c r="J28">
        <f ca="1">'S&amp;P500 2018'!J28*(1+IF(-$E$1+RAND()*1&lt;0,-0.1*RAND(),0.1*RAND()))</f>
        <v>30.457987869617902</v>
      </c>
      <c r="K28">
        <f ca="1">'S&amp;P500 2018'!K28*(1+IF(-$E$1+RAND()*1&lt;0,-0.1*RAND(),0.1*RAND()))</f>
        <v>29.520508367252088</v>
      </c>
      <c r="L28">
        <f ca="1">'S&amp;P500 2018'!L28*(1+IF(-$E$1+RAND()*1&lt;0,-0.1*RAND(),0.1*RAND()))</f>
        <v>36.744802427131653</v>
      </c>
      <c r="M28">
        <f ca="1">'S&amp;P500 2018'!M28*(1+IF(-$E$1+RAND()*1&lt;0,-0.1*RAND(),0.1*RAND()))</f>
        <v>31.074271113157693</v>
      </c>
      <c r="N28">
        <f ca="1">'S&amp;P500 2018'!N28*(1+IF(-$E$1+RAND()*1&lt;0,-0.1*RAND(),0.1*RAND()))</f>
        <v>47.888247570506984</v>
      </c>
      <c r="O28">
        <f ca="1">'S&amp;P500 2018'!O28*(1+IF(-$E$1+RAND()*1&lt;0,-0.1*RAND(),0.1*RAND()))</f>
        <v>43.580299377284184</v>
      </c>
      <c r="P28">
        <f ca="1">'S&amp;P500 2018'!P28*(1+IF(-$E$1+RAND()*1&lt;0,-0.1*RAND(),0.1*RAND()))</f>
        <v>42.42751182403223</v>
      </c>
      <c r="Q28">
        <f ca="1">'S&amp;P500 2018'!Q28*(1+IF(-$E$1+RAND()*1&lt;0,-0.1*RAND(),0.1*RAND()))</f>
        <v>36.172383979344033</v>
      </c>
      <c r="R28">
        <f ca="1">'S&amp;P500 2018'!R28*(1+IF(-$E$1+RAND()*1&lt;0,-0.1*RAND(),0.1*RAND()))</f>
        <v>31.62541735420929</v>
      </c>
      <c r="S28">
        <f ca="1">'S&amp;P500 2018'!S28*(1+IF(-$E$1+RAND()*1&lt;0,-0.1*RAND(),0.1*RAND()))</f>
        <v>51.666611495153447</v>
      </c>
      <c r="T28">
        <f ca="1">'S&amp;P500 2018'!T28*(1+IF(-$E$1+RAND()*1&lt;0,-0.1*RAND(),0.1*RAND()))</f>
        <v>21.921045533654897</v>
      </c>
      <c r="U28">
        <f ca="1">'S&amp;P500 2018'!U28*(1+IF(-$E$1+RAND()*1&lt;0,-0.1*RAND(),0.1*RAND()))</f>
        <v>62.754588303491808</v>
      </c>
      <c r="V28">
        <f ca="1">'S&amp;P500 2018'!V28*(1+IF(-$E$1+RAND()*1&lt;0,-0.1*RAND(),0.1*RAND()))</f>
        <v>44.484544424642792</v>
      </c>
      <c r="W28" s="6">
        <f ca="1">F28-'S&amp;P500 2018'!F28</f>
        <v>2.9480914845482502</v>
      </c>
      <c r="X28" s="6">
        <f ca="1">G28-'S&amp;P500 2018'!G28</f>
        <v>3.7707267077605877</v>
      </c>
      <c r="Y28" s="6">
        <f ca="1">H28-'S&amp;P500 2018'!H28</f>
        <v>3.7192244216259596</v>
      </c>
      <c r="Z28" s="6">
        <f ca="1">I28-'S&amp;P500 2018'!I28</f>
        <v>3.4978111287463065</v>
      </c>
      <c r="AA28" s="6">
        <f ca="1">J28-'S&amp;P500 2018'!J28</f>
        <v>-1.5420121303820977</v>
      </c>
      <c r="AB28" s="6">
        <f ca="1">K28-'S&amp;P500 2018'!K28</f>
        <v>-0.47949163274791218</v>
      </c>
      <c r="AC28" s="6">
        <f ca="1">L28-'S&amp;P500 2018'!L28</f>
        <v>0.74480242713165268</v>
      </c>
      <c r="AD28" s="6">
        <f ca="1">M28-'S&amp;P500 2018'!M28</f>
        <v>-2.9257288868423075</v>
      </c>
      <c r="AE28" s="6">
        <f ca="1">N28-'S&amp;P500 2018'!N28</f>
        <v>1.8882475705069837</v>
      </c>
      <c r="AF28" s="6">
        <f ca="1">O28-'S&amp;P500 2018'!O28</f>
        <v>-0.41970062271581554</v>
      </c>
      <c r="AG28" s="6">
        <f ca="1">P28-'S&amp;P500 2018'!P28</f>
        <v>-4.57248817596777</v>
      </c>
      <c r="AH28" s="6">
        <f ca="1">Q28-'S&amp;P500 2018'!Q28</f>
        <v>2.1723839793440334</v>
      </c>
      <c r="AI28" s="6">
        <f ca="1">R28-'S&amp;P500 2018'!R28</f>
        <v>-3.37458264579071</v>
      </c>
      <c r="AJ28" s="6">
        <f ca="1">S28-'S&amp;P500 2018'!S28</f>
        <v>2.6666114951534468</v>
      </c>
      <c r="AK28" s="6">
        <f ca="1">T28-'S&amp;P500 2018'!T28</f>
        <v>1.9210455336548975</v>
      </c>
      <c r="AL28" s="6">
        <f ca="1">U28-'S&amp;P500 2018'!U28</f>
        <v>-0.24541169650819228</v>
      </c>
      <c r="AM28" s="6">
        <f ca="1">V28-'S&amp;P500 2018'!V28</f>
        <v>-0.51545557535720832</v>
      </c>
    </row>
    <row r="29" spans="1:39" x14ac:dyDescent="0.3">
      <c r="A29" t="s">
        <v>84</v>
      </c>
      <c r="B29" t="s">
        <v>85</v>
      </c>
      <c r="C29" s="1" t="s">
        <v>19</v>
      </c>
      <c r="D29" s="1" t="s">
        <v>83</v>
      </c>
      <c r="E29" s="5">
        <f t="shared" ca="1" si="1"/>
        <v>44.319002848463818</v>
      </c>
      <c r="F29">
        <f ca="1">'S&amp;P500 2018'!F29*(1+IF(-$E$1+RAND()*1&lt;0,-0.1*RAND(),0.1*RAND()))</f>
        <v>46.040842618478912</v>
      </c>
      <c r="G29">
        <f ca="1">'S&amp;P500 2018'!G29*(1+IF(-$E$1+RAND()*1&lt;0,-0.1*RAND(),0.1*RAND()))</f>
        <v>44.125349170306436</v>
      </c>
      <c r="H29">
        <f ca="1">'S&amp;P500 2018'!H29*(1+IF(-$E$1+RAND()*1&lt;0,-0.1*RAND(),0.1*RAND()))</f>
        <v>50.211073026606655</v>
      </c>
      <c r="I29">
        <f ca="1">'S&amp;P500 2018'!I29*(1+IF(-$E$1+RAND()*1&lt;0,-0.1*RAND(),0.1*RAND()))</f>
        <v>50.957613669082015</v>
      </c>
      <c r="J29">
        <f ca="1">'S&amp;P500 2018'!J29*(1+IF(-$E$1+RAND()*1&lt;0,-0.1*RAND(),0.1*RAND()))</f>
        <v>48.53638109964816</v>
      </c>
      <c r="K29">
        <f ca="1">'S&amp;P500 2018'!K29*(1+IF(-$E$1+RAND()*1&lt;0,-0.1*RAND(),0.1*RAND()))</f>
        <v>44.542747750970797</v>
      </c>
      <c r="L29">
        <f ca="1">'S&amp;P500 2018'!L29*(1+IF(-$E$1+RAND()*1&lt;0,-0.1*RAND(),0.1*RAND()))</f>
        <v>47.016640219591338</v>
      </c>
      <c r="M29">
        <f ca="1">'S&amp;P500 2018'!M29*(1+IF(-$E$1+RAND()*1&lt;0,-0.1*RAND(),0.1*RAND()))</f>
        <v>48.684262505403979</v>
      </c>
      <c r="N29">
        <f ca="1">'S&amp;P500 2018'!N29*(1+IF(-$E$1+RAND()*1&lt;0,-0.1*RAND(),0.1*RAND()))</f>
        <v>43.247475657258548</v>
      </c>
      <c r="O29">
        <f ca="1">'S&amp;P500 2018'!O29*(1+IF(-$E$1+RAND()*1&lt;0,-0.1*RAND(),0.1*RAND()))</f>
        <v>29.550953046813813</v>
      </c>
      <c r="P29">
        <f ca="1">'S&amp;P500 2018'!P29*(1+IF(-$E$1+RAND()*1&lt;0,-0.1*RAND(),0.1*RAND()))</f>
        <v>43.675327480196032</v>
      </c>
      <c r="Q29">
        <f ca="1">'S&amp;P500 2018'!Q29*(1+IF(-$E$1+RAND()*1&lt;0,-0.1*RAND(),0.1*RAND()))</f>
        <v>44.187857022934764</v>
      </c>
      <c r="R29">
        <f ca="1">'S&amp;P500 2018'!R29*(1+IF(-$E$1+RAND()*1&lt;0,-0.1*RAND(),0.1*RAND()))</f>
        <v>40.229425670302241</v>
      </c>
      <c r="S29">
        <f ca="1">'S&amp;P500 2018'!S29*(1+IF(-$E$1+RAND()*1&lt;0,-0.1*RAND(),0.1*RAND()))</f>
        <v>48.662389505702663</v>
      </c>
      <c r="T29">
        <f ca="1">'S&amp;P500 2018'!T29*(1+IF(-$E$1+RAND()*1&lt;0,-0.1*RAND(),0.1*RAND()))</f>
        <v>40.038953802221478</v>
      </c>
      <c r="U29">
        <f ca="1">'S&amp;P500 2018'!U29*(1+IF(-$E$1+RAND()*1&lt;0,-0.1*RAND(),0.1*RAND()))</f>
        <v>42.193254485332432</v>
      </c>
      <c r="V29">
        <f ca="1">'S&amp;P500 2018'!V29*(1+IF(-$E$1+RAND()*1&lt;0,-0.1*RAND(),0.1*RAND()))</f>
        <v>41.522501693034663</v>
      </c>
      <c r="W29" s="6">
        <f ca="1">F29-'S&amp;P500 2018'!F29</f>
        <v>1.0408426184789121</v>
      </c>
      <c r="X29" s="6">
        <f ca="1">G29-'S&amp;P500 2018'!G29</f>
        <v>0.12534917030643555</v>
      </c>
      <c r="Y29" s="6">
        <f ca="1">H29-'S&amp;P500 2018'!H29</f>
        <v>3.2110730266066554</v>
      </c>
      <c r="Z29" s="6">
        <f ca="1">I29-'S&amp;P500 2018'!I29</f>
        <v>1.957613669082015</v>
      </c>
      <c r="AA29" s="6">
        <f ca="1">J29-'S&amp;P500 2018'!J29</f>
        <v>-1.4636189003518396</v>
      </c>
      <c r="AB29" s="6">
        <f ca="1">K29-'S&amp;P500 2018'!K29</f>
        <v>-0.45725224902920303</v>
      </c>
      <c r="AC29" s="6">
        <f ca="1">L29-'S&amp;P500 2018'!L29</f>
        <v>2.0166402195913378</v>
      </c>
      <c r="AD29" s="6">
        <f ca="1">M29-'S&amp;P500 2018'!M29</f>
        <v>2.6842625054039786</v>
      </c>
      <c r="AE29" s="6">
        <f ca="1">N29-'S&amp;P500 2018'!N29</f>
        <v>3.2474756572585477</v>
      </c>
      <c r="AF29" s="6">
        <f ca="1">O29-'S&amp;P500 2018'!O29</f>
        <v>-0.44904695318618693</v>
      </c>
      <c r="AG29" s="6">
        <f ca="1">P29-'S&amp;P500 2018'!P29</f>
        <v>3.6753274801960316</v>
      </c>
      <c r="AH29" s="6">
        <f ca="1">Q29-'S&amp;P500 2018'!Q29</f>
        <v>1.1878570229347645</v>
      </c>
      <c r="AI29" s="6">
        <f ca="1">R29-'S&amp;P500 2018'!R29</f>
        <v>1.2294256703022413</v>
      </c>
      <c r="AJ29" s="6">
        <f ca="1">S29-'S&amp;P500 2018'!S29</f>
        <v>0.66238950570266297</v>
      </c>
      <c r="AK29" s="6">
        <f ca="1">T29-'S&amp;P500 2018'!T29</f>
        <v>3.8953802221477929E-2</v>
      </c>
      <c r="AL29" s="6">
        <f ca="1">U29-'S&amp;P500 2018'!U29</f>
        <v>3.1932544853324316</v>
      </c>
      <c r="AM29" s="6">
        <f ca="1">V29-'S&amp;P500 2018'!V29</f>
        <v>-0.47749830696533735</v>
      </c>
    </row>
    <row r="30" spans="1:39" x14ac:dyDescent="0.3">
      <c r="A30" t="s">
        <v>86</v>
      </c>
      <c r="B30" t="s">
        <v>87</v>
      </c>
      <c r="C30" s="1" t="s">
        <v>88</v>
      </c>
      <c r="D30" s="1" t="s">
        <v>89</v>
      </c>
      <c r="E30" s="5">
        <f t="shared" ca="1" si="1"/>
        <v>62.622138524315552</v>
      </c>
      <c r="F30">
        <f ca="1">'S&amp;P500 2018'!F30*(1+IF(-$E$1+RAND()*1&lt;0,-0.1*RAND(),0.1*RAND()))</f>
        <v>66.680706467259199</v>
      </c>
      <c r="G30">
        <f ca="1">'S&amp;P500 2018'!G30*(1+IF(-$E$1+RAND()*1&lt;0,-0.1*RAND(),0.1*RAND()))</f>
        <v>82.724235910721788</v>
      </c>
      <c r="H30">
        <f ca="1">'S&amp;P500 2018'!H30*(1+IF(-$E$1+RAND()*1&lt;0,-0.1*RAND(),0.1*RAND()))</f>
        <v>57.894917135534776</v>
      </c>
      <c r="I30">
        <f ca="1">'S&amp;P500 2018'!I30*(1+IF(-$E$1+RAND()*1&lt;0,-0.1*RAND(),0.1*RAND()))</f>
        <v>79.561329404086948</v>
      </c>
      <c r="J30">
        <f ca="1">'S&amp;P500 2018'!J30*(1+IF(-$E$1+RAND()*1&lt;0,-0.1*RAND(),0.1*RAND()))</f>
        <v>56.73956105940897</v>
      </c>
      <c r="K30">
        <f ca="1">'S&amp;P500 2018'!K30*(1+IF(-$E$1+RAND()*1&lt;0,-0.1*RAND(),0.1*RAND()))</f>
        <v>67.281324099257986</v>
      </c>
      <c r="L30">
        <f ca="1">'S&amp;P500 2018'!L30*(1+IF(-$E$1+RAND()*1&lt;0,-0.1*RAND(),0.1*RAND()))</f>
        <v>43.241415941481918</v>
      </c>
      <c r="M30">
        <f ca="1">'S&amp;P500 2018'!M30*(1+IF(-$E$1+RAND()*1&lt;0,-0.1*RAND(),0.1*RAND()))</f>
        <v>58.016673386670021</v>
      </c>
      <c r="N30">
        <f ca="1">'S&amp;P500 2018'!N30*(1+IF(-$E$1+RAND()*1&lt;0,-0.1*RAND(),0.1*RAND()))</f>
        <v>50.477785579354702</v>
      </c>
      <c r="O30">
        <f ca="1">'S&amp;P500 2018'!O30*(1+IF(-$E$1+RAND()*1&lt;0,-0.1*RAND(),0.1*RAND()))</f>
        <v>73.649912763614282</v>
      </c>
      <c r="P30">
        <f ca="1">'S&amp;P500 2018'!P30*(1+IF(-$E$1+RAND()*1&lt;0,-0.1*RAND(),0.1*RAND()))</f>
        <v>42.829195053922227</v>
      </c>
      <c r="Q30">
        <f ca="1">'S&amp;P500 2018'!Q30*(1+IF(-$E$1+RAND()*1&lt;0,-0.1*RAND(),0.1*RAND()))</f>
        <v>45.588760677074234</v>
      </c>
      <c r="R30">
        <f ca="1">'S&amp;P500 2018'!R30*(1+IF(-$E$1+RAND()*1&lt;0,-0.1*RAND(),0.1*RAND()))</f>
        <v>74.651301223900688</v>
      </c>
      <c r="S30">
        <f ca="1">'S&amp;P500 2018'!S30*(1+IF(-$E$1+RAND()*1&lt;0,-0.1*RAND(),0.1*RAND()))</f>
        <v>72.932190368644356</v>
      </c>
      <c r="T30">
        <f ca="1">'S&amp;P500 2018'!T30*(1+IF(-$E$1+RAND()*1&lt;0,-0.1*RAND(),0.1*RAND()))</f>
        <v>61.057720920144348</v>
      </c>
      <c r="U30">
        <f ca="1">'S&amp;P500 2018'!U30*(1+IF(-$E$1+RAND()*1&lt;0,-0.1*RAND(),0.1*RAND()))</f>
        <v>49.332564077899214</v>
      </c>
      <c r="V30">
        <f ca="1">'S&amp;P500 2018'!V30*(1+IF(-$E$1+RAND()*1&lt;0,-0.1*RAND(),0.1*RAND()))</f>
        <v>81.916760844388719</v>
      </c>
      <c r="W30" s="6">
        <f ca="1">F30-'S&amp;P500 2018'!F30</f>
        <v>5.6807064672591991</v>
      </c>
      <c r="X30" s="6">
        <f ca="1">G30-'S&amp;P500 2018'!G30</f>
        <v>5.7242359107217879</v>
      </c>
      <c r="Y30" s="6">
        <f ca="1">H30-'S&amp;P500 2018'!H30</f>
        <v>2.8949171355347758</v>
      </c>
      <c r="Z30" s="6">
        <f ca="1">I30-'S&amp;P500 2018'!I30</f>
        <v>0.56132940408694765</v>
      </c>
      <c r="AA30" s="6">
        <f ca="1">J30-'S&amp;P500 2018'!J30</f>
        <v>3.7395610594089703</v>
      </c>
      <c r="AB30" s="6">
        <f ca="1">K30-'S&amp;P500 2018'!K30</f>
        <v>0.2813240992579864</v>
      </c>
      <c r="AC30" s="6">
        <f ca="1">L30-'S&amp;P500 2018'!L30</f>
        <v>0.24141594148191814</v>
      </c>
      <c r="AD30" s="6">
        <f ca="1">M30-'S&amp;P500 2018'!M30</f>
        <v>3.0166733866700213</v>
      </c>
      <c r="AE30" s="6">
        <f ca="1">N30-'S&amp;P500 2018'!N30</f>
        <v>4.4777855793547019</v>
      </c>
      <c r="AF30" s="6">
        <f ca="1">O30-'S&amp;P500 2018'!O30</f>
        <v>1.6499127636142816</v>
      </c>
      <c r="AG30" s="6">
        <f ca="1">P30-'S&amp;P500 2018'!P30</f>
        <v>-4.170804946077773</v>
      </c>
      <c r="AH30" s="6">
        <f ca="1">Q30-'S&amp;P500 2018'!Q30</f>
        <v>3.5887606770742337</v>
      </c>
      <c r="AI30" s="6">
        <f ca="1">R30-'S&amp;P500 2018'!R30</f>
        <v>3.6513012239006883</v>
      </c>
      <c r="AJ30" s="6">
        <f ca="1">S30-'S&amp;P500 2018'!S30</f>
        <v>0.93219036864435623</v>
      </c>
      <c r="AK30" s="6">
        <f ca="1">T30-'S&amp;P500 2018'!T30</f>
        <v>1.057720920144348</v>
      </c>
      <c r="AL30" s="6">
        <f ca="1">U30-'S&amp;P500 2018'!U30</f>
        <v>4.3325640778992138</v>
      </c>
      <c r="AM30" s="6">
        <f ca="1">V30-'S&amp;P500 2018'!V30</f>
        <v>-2.083239155611281</v>
      </c>
    </row>
    <row r="31" spans="1:39" x14ac:dyDescent="0.3">
      <c r="A31" t="s">
        <v>90</v>
      </c>
      <c r="B31" t="s">
        <v>91</v>
      </c>
      <c r="C31" s="1" t="s">
        <v>29</v>
      </c>
      <c r="D31" s="1" t="s">
        <v>92</v>
      </c>
      <c r="E31" s="5">
        <f t="shared" ca="1" si="1"/>
        <v>51.9874298830605</v>
      </c>
      <c r="F31">
        <f ca="1">'S&amp;P500 2018'!F31*(1+IF(-$E$1+RAND()*1&lt;0,-0.1*RAND(),0.1*RAND()))</f>
        <v>50.144133263697455</v>
      </c>
      <c r="G31">
        <f ca="1">'S&amp;P500 2018'!G31*(1+IF(-$E$1+RAND()*1&lt;0,-0.1*RAND(),0.1*RAND()))</f>
        <v>38.253031714422335</v>
      </c>
      <c r="H31">
        <f ca="1">'S&amp;P500 2018'!H31*(1+IF(-$E$1+RAND()*1&lt;0,-0.1*RAND(),0.1*RAND()))</f>
        <v>46.06389811799793</v>
      </c>
      <c r="I31">
        <f ca="1">'S&amp;P500 2018'!I31*(1+IF(-$E$1+RAND()*1&lt;0,-0.1*RAND(),0.1*RAND()))</f>
        <v>50.45160549513119</v>
      </c>
      <c r="J31">
        <f ca="1">'S&amp;P500 2018'!J31*(1+IF(-$E$1+RAND()*1&lt;0,-0.1*RAND(),0.1*RAND()))</f>
        <v>52.715400821162184</v>
      </c>
      <c r="K31">
        <f ca="1">'S&amp;P500 2018'!K31*(1+IF(-$E$1+RAND()*1&lt;0,-0.1*RAND(),0.1*RAND()))</f>
        <v>54.411980259285166</v>
      </c>
      <c r="L31">
        <f ca="1">'S&amp;P500 2018'!L31*(1+IF(-$E$1+RAND()*1&lt;0,-0.1*RAND(),0.1*RAND()))</f>
        <v>43.987672981083172</v>
      </c>
      <c r="M31">
        <f ca="1">'S&amp;P500 2018'!M31*(1+IF(-$E$1+RAND()*1&lt;0,-0.1*RAND(),0.1*RAND()))</f>
        <v>37.278632544450232</v>
      </c>
      <c r="N31">
        <f ca="1">'S&amp;P500 2018'!N31*(1+IF(-$E$1+RAND()*1&lt;0,-0.1*RAND(),0.1*RAND()))</f>
        <v>64.125750339229384</v>
      </c>
      <c r="O31">
        <f ca="1">'S&amp;P500 2018'!O31*(1+IF(-$E$1+RAND()*1&lt;0,-0.1*RAND(),0.1*RAND()))</f>
        <v>54.659490444019369</v>
      </c>
      <c r="P31">
        <f ca="1">'S&amp;P500 2018'!P31*(1+IF(-$E$1+RAND()*1&lt;0,-0.1*RAND(),0.1*RAND()))</f>
        <v>41.444584319457775</v>
      </c>
      <c r="Q31">
        <f ca="1">'S&amp;P500 2018'!Q31*(1+IF(-$E$1+RAND()*1&lt;0,-0.1*RAND(),0.1*RAND()))</f>
        <v>71.741845436783933</v>
      </c>
      <c r="R31">
        <f ca="1">'S&amp;P500 2018'!R31*(1+IF(-$E$1+RAND()*1&lt;0,-0.1*RAND(),0.1*RAND()))</f>
        <v>56.993242993607389</v>
      </c>
      <c r="S31">
        <f ca="1">'S&amp;P500 2018'!S31*(1+IF(-$E$1+RAND()*1&lt;0,-0.1*RAND(),0.1*RAND()))</f>
        <v>46.364261788357268</v>
      </c>
      <c r="T31">
        <f ca="1">'S&amp;P500 2018'!T31*(1+IF(-$E$1+RAND()*1&lt;0,-0.1*RAND(),0.1*RAND()))</f>
        <v>52.744678815856879</v>
      </c>
      <c r="U31">
        <f ca="1">'S&amp;P500 2018'!U31*(1+IF(-$E$1+RAND()*1&lt;0,-0.1*RAND(),0.1*RAND()))</f>
        <v>51.571912104149547</v>
      </c>
      <c r="V31">
        <f ca="1">'S&amp;P500 2018'!V31*(1+IF(-$E$1+RAND()*1&lt;0,-0.1*RAND(),0.1*RAND()))</f>
        <v>70.83418657333732</v>
      </c>
      <c r="W31" s="6">
        <f ca="1">F31-'S&amp;P500 2018'!F31</f>
        <v>2.144133263697455</v>
      </c>
      <c r="X31" s="6">
        <f ca="1">G31-'S&amp;P500 2018'!G31</f>
        <v>0.25303171442233463</v>
      </c>
      <c r="Y31" s="6">
        <f ca="1">H31-'S&amp;P500 2018'!H31</f>
        <v>1.0638981179979297</v>
      </c>
      <c r="Z31" s="6">
        <f ca="1">I31-'S&amp;P500 2018'!I31</f>
        <v>0.45160549513119008</v>
      </c>
      <c r="AA31" s="6">
        <f ca="1">J31-'S&amp;P500 2018'!J31</f>
        <v>2.7154008211621843</v>
      </c>
      <c r="AB31" s="6">
        <f ca="1">K31-'S&amp;P500 2018'!K31</f>
        <v>0.41198025928516557</v>
      </c>
      <c r="AC31" s="6">
        <f ca="1">L31-'S&amp;P500 2018'!L31</f>
        <v>-1.0123270189168281</v>
      </c>
      <c r="AD31" s="6">
        <f ca="1">M31-'S&amp;P500 2018'!M31</f>
        <v>-0.72136745554976756</v>
      </c>
      <c r="AE31" s="6">
        <f ca="1">N31-'S&amp;P500 2018'!N31</f>
        <v>4.1257503392293842</v>
      </c>
      <c r="AF31" s="6">
        <f ca="1">O31-'S&amp;P500 2018'!O31</f>
        <v>0.65949044401936874</v>
      </c>
      <c r="AG31" s="6">
        <f ca="1">P31-'S&amp;P500 2018'!P31</f>
        <v>-3.5554156805422252</v>
      </c>
      <c r="AH31" s="6">
        <f ca="1">Q31-'S&amp;P500 2018'!Q31</f>
        <v>0.74184543678393311</v>
      </c>
      <c r="AI31" s="6">
        <f ca="1">R31-'S&amp;P500 2018'!R31</f>
        <v>0.99324299360738877</v>
      </c>
      <c r="AJ31" s="6">
        <f ca="1">S31-'S&amp;P500 2018'!S31</f>
        <v>0.3642617883572683</v>
      </c>
      <c r="AK31" s="6">
        <f ca="1">T31-'S&amp;P500 2018'!T31</f>
        <v>1.7446788158568793</v>
      </c>
      <c r="AL31" s="6">
        <f ca="1">U31-'S&amp;P500 2018'!U31</f>
        <v>4.571912104149547</v>
      </c>
      <c r="AM31" s="6">
        <f ca="1">V31-'S&amp;P500 2018'!V31</f>
        <v>3.8341865733373197</v>
      </c>
    </row>
    <row r="32" spans="1:39" x14ac:dyDescent="0.3">
      <c r="A32" t="s">
        <v>93</v>
      </c>
      <c r="B32" t="s">
        <v>94</v>
      </c>
      <c r="C32" s="1" t="s">
        <v>46</v>
      </c>
      <c r="D32" s="1" t="s">
        <v>95</v>
      </c>
      <c r="E32" s="5">
        <f t="shared" ca="1" si="1"/>
        <v>61.855047730780235</v>
      </c>
      <c r="F32">
        <f ca="1">'S&amp;P500 2018'!F32*(1+IF(-$E$1+RAND()*1&lt;0,-0.1*RAND(),0.1*RAND()))</f>
        <v>52.649461113788028</v>
      </c>
      <c r="G32">
        <f ca="1">'S&amp;P500 2018'!G32*(1+IF(-$E$1+RAND()*1&lt;0,-0.1*RAND(),0.1*RAND()))</f>
        <v>78.595841390875322</v>
      </c>
      <c r="H32">
        <f ca="1">'S&amp;P500 2018'!H32*(1+IF(-$E$1+RAND()*1&lt;0,-0.1*RAND(),0.1*RAND()))</f>
        <v>69.976338173658405</v>
      </c>
      <c r="I32">
        <f ca="1">'S&amp;P500 2018'!I32*(1+IF(-$E$1+RAND()*1&lt;0,-0.1*RAND(),0.1*RAND()))</f>
        <v>46.720444521062142</v>
      </c>
      <c r="J32">
        <f ca="1">'S&amp;P500 2018'!J32*(1+IF(-$E$1+RAND()*1&lt;0,-0.1*RAND(),0.1*RAND()))</f>
        <v>85.095892669002467</v>
      </c>
      <c r="K32">
        <f ca="1">'S&amp;P500 2018'!K32*(1+IF(-$E$1+RAND()*1&lt;0,-0.1*RAND(),0.1*RAND()))</f>
        <v>49.135675672953042</v>
      </c>
      <c r="L32">
        <f ca="1">'S&amp;P500 2018'!L32*(1+IF(-$E$1+RAND()*1&lt;0,-0.1*RAND(),0.1*RAND()))</f>
        <v>85.049941794918013</v>
      </c>
      <c r="M32">
        <f ca="1">'S&amp;P500 2018'!M32*(1+IF(-$E$1+RAND()*1&lt;0,-0.1*RAND(),0.1*RAND()))</f>
        <v>49.582077653388474</v>
      </c>
      <c r="N32">
        <f ca="1">'S&amp;P500 2018'!N32*(1+IF(-$E$1+RAND()*1&lt;0,-0.1*RAND(),0.1*RAND()))</f>
        <v>60.067598489788296</v>
      </c>
      <c r="O32">
        <f ca="1">'S&amp;P500 2018'!O32*(1+IF(-$E$1+RAND()*1&lt;0,-0.1*RAND(),0.1*RAND()))</f>
        <v>58.424159101691508</v>
      </c>
      <c r="P32">
        <f ca="1">'S&amp;P500 2018'!P32*(1+IF(-$E$1+RAND()*1&lt;0,-0.1*RAND(),0.1*RAND()))</f>
        <v>45.274973428184239</v>
      </c>
      <c r="Q32">
        <f ca="1">'S&amp;P500 2018'!Q32*(1+IF(-$E$1+RAND()*1&lt;0,-0.1*RAND(),0.1*RAND()))</f>
        <v>74.097224120002778</v>
      </c>
      <c r="R32">
        <f ca="1">'S&amp;P500 2018'!R32*(1+IF(-$E$1+RAND()*1&lt;0,-0.1*RAND(),0.1*RAND()))</f>
        <v>64.210801224066259</v>
      </c>
      <c r="S32">
        <f ca="1">'S&amp;P500 2018'!S32*(1+IF(-$E$1+RAND()*1&lt;0,-0.1*RAND(),0.1*RAND()))</f>
        <v>62.086397542541881</v>
      </c>
      <c r="T32">
        <f ca="1">'S&amp;P500 2018'!T32*(1+IF(-$E$1+RAND()*1&lt;0,-0.1*RAND(),0.1*RAND()))</f>
        <v>52.124849692651146</v>
      </c>
      <c r="U32">
        <f ca="1">'S&amp;P500 2018'!U32*(1+IF(-$E$1+RAND()*1&lt;0,-0.1*RAND(),0.1*RAND()))</f>
        <v>82.173375044908354</v>
      </c>
      <c r="V32">
        <f ca="1">'S&amp;P500 2018'!V32*(1+IF(-$E$1+RAND()*1&lt;0,-0.1*RAND(),0.1*RAND()))</f>
        <v>36.27075978978349</v>
      </c>
      <c r="W32" s="6">
        <f ca="1">F32-'S&amp;P500 2018'!F32</f>
        <v>1.6494611137880284</v>
      </c>
      <c r="X32" s="6">
        <f ca="1">G32-'S&amp;P500 2018'!G32</f>
        <v>5.5958413908753215</v>
      </c>
      <c r="Y32" s="6">
        <f ca="1">H32-'S&amp;P500 2018'!H32</f>
        <v>4.9763381736584051</v>
      </c>
      <c r="Z32" s="6">
        <f ca="1">I32-'S&amp;P500 2018'!I32</f>
        <v>-0.27955547893785848</v>
      </c>
      <c r="AA32" s="6">
        <f ca="1">J32-'S&amp;P500 2018'!J32</f>
        <v>5.0958926690024668</v>
      </c>
      <c r="AB32" s="6">
        <f ca="1">K32-'S&amp;P500 2018'!K32</f>
        <v>3.1356756729530417</v>
      </c>
      <c r="AC32" s="6">
        <f ca="1">L32-'S&amp;P500 2018'!L32</f>
        <v>4.9941794918012761E-2</v>
      </c>
      <c r="AD32" s="6">
        <f ca="1">M32-'S&amp;P500 2018'!M32</f>
        <v>3.5820776533884739</v>
      </c>
      <c r="AE32" s="6">
        <f ca="1">N32-'S&amp;P500 2018'!N32</f>
        <v>-4.9324015102117045</v>
      </c>
      <c r="AF32" s="6">
        <f ca="1">O32-'S&amp;P500 2018'!O32</f>
        <v>2.4241591016915081</v>
      </c>
      <c r="AG32" s="6">
        <f ca="1">P32-'S&amp;P500 2018'!P32</f>
        <v>-3.7250265718157607</v>
      </c>
      <c r="AH32" s="6">
        <f ca="1">Q32-'S&amp;P500 2018'!Q32</f>
        <v>1.0972241200027781</v>
      </c>
      <c r="AI32" s="6">
        <f ca="1">R32-'S&amp;P500 2018'!R32</f>
        <v>4.2108012240662589</v>
      </c>
      <c r="AJ32" s="6">
        <f ca="1">S32-'S&amp;P500 2018'!S32</f>
        <v>2.0863975425418815</v>
      </c>
      <c r="AK32" s="6">
        <f ca="1">T32-'S&amp;P500 2018'!T32</f>
        <v>3.1248496926511464</v>
      </c>
      <c r="AL32" s="6">
        <f ca="1">U32-'S&amp;P500 2018'!U32</f>
        <v>5.1733750449083544</v>
      </c>
      <c r="AM32" s="6">
        <f ca="1">V32-'S&amp;P500 2018'!V32</f>
        <v>1.2707597897834901</v>
      </c>
    </row>
    <row r="33" spans="1:39" x14ac:dyDescent="0.3">
      <c r="A33" t="s">
        <v>96</v>
      </c>
      <c r="B33" t="s">
        <v>97</v>
      </c>
      <c r="C33" s="1" t="s">
        <v>33</v>
      </c>
      <c r="D33" s="1" t="s">
        <v>98</v>
      </c>
      <c r="E33" s="5">
        <f t="shared" ca="1" si="1"/>
        <v>51.730409906200812</v>
      </c>
      <c r="F33">
        <f ca="1">'S&amp;P500 2018'!F33*(1+IF(-$E$1+RAND()*1&lt;0,-0.1*RAND(),0.1*RAND()))</f>
        <v>38.477042030442313</v>
      </c>
      <c r="G33">
        <f ca="1">'S&amp;P500 2018'!G33*(1+IF(-$E$1+RAND()*1&lt;0,-0.1*RAND(),0.1*RAND()))</f>
        <v>73.725090547346966</v>
      </c>
      <c r="H33">
        <f ca="1">'S&amp;P500 2018'!H33*(1+IF(-$E$1+RAND()*1&lt;0,-0.1*RAND(),0.1*RAND()))</f>
        <v>54.758989487625847</v>
      </c>
      <c r="I33">
        <f ca="1">'S&amp;P500 2018'!I33*(1+IF(-$E$1+RAND()*1&lt;0,-0.1*RAND(),0.1*RAND()))</f>
        <v>57.115256988942406</v>
      </c>
      <c r="J33">
        <f ca="1">'S&amp;P500 2018'!J33*(1+IF(-$E$1+RAND()*1&lt;0,-0.1*RAND(),0.1*RAND()))</f>
        <v>30.335851673372641</v>
      </c>
      <c r="K33">
        <f ca="1">'S&amp;P500 2018'!K33*(1+IF(-$E$1+RAND()*1&lt;0,-0.1*RAND(),0.1*RAND()))</f>
        <v>62.496099046814358</v>
      </c>
      <c r="L33">
        <f ca="1">'S&amp;P500 2018'!L33*(1+IF(-$E$1+RAND()*1&lt;0,-0.1*RAND(),0.1*RAND()))</f>
        <v>46.142649700964895</v>
      </c>
      <c r="M33">
        <f ca="1">'S&amp;P500 2018'!M33*(1+IF(-$E$1+RAND()*1&lt;0,-0.1*RAND(),0.1*RAND()))</f>
        <v>40.606178921436268</v>
      </c>
      <c r="N33">
        <f ca="1">'S&amp;P500 2018'!N33*(1+IF(-$E$1+RAND()*1&lt;0,-0.1*RAND(),0.1*RAND()))</f>
        <v>55.695172733390535</v>
      </c>
      <c r="O33">
        <f ca="1">'S&amp;P500 2018'!O33*(1+IF(-$E$1+RAND()*1&lt;0,-0.1*RAND(),0.1*RAND()))</f>
        <v>51.075440722690836</v>
      </c>
      <c r="P33">
        <f ca="1">'S&amp;P500 2018'!P33*(1+IF(-$E$1+RAND()*1&lt;0,-0.1*RAND(),0.1*RAND()))</f>
        <v>55.478478181359996</v>
      </c>
      <c r="Q33">
        <f ca="1">'S&amp;P500 2018'!Q33*(1+IF(-$E$1+RAND()*1&lt;0,-0.1*RAND(),0.1*RAND()))</f>
        <v>47.23779778950054</v>
      </c>
      <c r="R33">
        <f ca="1">'S&amp;P500 2018'!R33*(1+IF(-$E$1+RAND()*1&lt;0,-0.1*RAND(),0.1*RAND()))</f>
        <v>63.380608413075713</v>
      </c>
      <c r="S33">
        <f ca="1">'S&amp;P500 2018'!S33*(1+IF(-$E$1+RAND()*1&lt;0,-0.1*RAND(),0.1*RAND()))</f>
        <v>65.102128055317294</v>
      </c>
      <c r="T33">
        <f ca="1">'S&amp;P500 2018'!T33*(1+IF(-$E$1+RAND()*1&lt;0,-0.1*RAND(),0.1*RAND()))</f>
        <v>35.894816391600365</v>
      </c>
      <c r="U33">
        <f ca="1">'S&amp;P500 2018'!U33*(1+IF(-$E$1+RAND()*1&lt;0,-0.1*RAND(),0.1*RAND()))</f>
        <v>58.277909900048662</v>
      </c>
      <c r="V33">
        <f ca="1">'S&amp;P500 2018'!V33*(1+IF(-$E$1+RAND()*1&lt;0,-0.1*RAND(),0.1*RAND()))</f>
        <v>43.617457821484336</v>
      </c>
      <c r="W33" s="6">
        <f ca="1">F33-'S&amp;P500 2018'!F33</f>
        <v>0.47704203044231264</v>
      </c>
      <c r="X33" s="6">
        <f ca="1">G33-'S&amp;P500 2018'!G33</f>
        <v>2.7250905473469658</v>
      </c>
      <c r="Y33" s="6">
        <f ca="1">H33-'S&amp;P500 2018'!H33</f>
        <v>-2.2410105123741531</v>
      </c>
      <c r="Z33" s="6">
        <f ca="1">I33-'S&amp;P500 2018'!I33</f>
        <v>0.11525698894240577</v>
      </c>
      <c r="AA33" s="6">
        <f ca="1">J33-'S&amp;P500 2018'!J33</f>
        <v>0.3358516733726411</v>
      </c>
      <c r="AB33" s="6">
        <f ca="1">K33-'S&amp;P500 2018'!K33</f>
        <v>-0.50390095318564221</v>
      </c>
      <c r="AC33" s="6">
        <f ca="1">L33-'S&amp;P500 2018'!L33</f>
        <v>-2.8573502990351045</v>
      </c>
      <c r="AD33" s="6">
        <f ca="1">M33-'S&amp;P500 2018'!M33</f>
        <v>2.6061789214362676</v>
      </c>
      <c r="AE33" s="6">
        <f ca="1">N33-'S&amp;P500 2018'!N33</f>
        <v>-5.3048272666094647</v>
      </c>
      <c r="AF33" s="6">
        <f ca="1">O33-'S&amp;P500 2018'!O33</f>
        <v>7.5440722690835571E-2</v>
      </c>
      <c r="AG33" s="6">
        <f ca="1">P33-'S&amp;P500 2018'!P33</f>
        <v>3.4784781813599963</v>
      </c>
      <c r="AH33" s="6">
        <f ca="1">Q33-'S&amp;P500 2018'!Q33</f>
        <v>4.2377977895005401</v>
      </c>
      <c r="AI33" s="6">
        <f ca="1">R33-'S&amp;P500 2018'!R33</f>
        <v>2.3806084130757128</v>
      </c>
      <c r="AJ33" s="6">
        <f ca="1">S33-'S&amp;P500 2018'!S33</f>
        <v>5.1021280553172943</v>
      </c>
      <c r="AK33" s="6">
        <f ca="1">T33-'S&amp;P500 2018'!T33</f>
        <v>-0.10518360839963492</v>
      </c>
      <c r="AL33" s="6">
        <f ca="1">U33-'S&amp;P500 2018'!U33</f>
        <v>4.2779099000486625</v>
      </c>
      <c r="AM33" s="6">
        <f ca="1">V33-'S&amp;P500 2018'!V33</f>
        <v>1.6174578214843365</v>
      </c>
    </row>
    <row r="34" spans="1:39" x14ac:dyDescent="0.3">
      <c r="A34" t="s">
        <v>99</v>
      </c>
      <c r="B34" t="s">
        <v>100</v>
      </c>
      <c r="C34" s="1" t="s">
        <v>2</v>
      </c>
      <c r="D34" s="1" t="s">
        <v>53</v>
      </c>
      <c r="E34" s="5">
        <f t="shared" ca="1" si="1"/>
        <v>48.9261444422891</v>
      </c>
      <c r="F34">
        <f ca="1">'S&amp;P500 2018'!F34*(1+IF(-$E$1+RAND()*1&lt;0,-0.1*RAND(),0.1*RAND()))</f>
        <v>52.51575332767672</v>
      </c>
      <c r="G34">
        <f ca="1">'S&amp;P500 2018'!G34*(1+IF(-$E$1+RAND()*1&lt;0,-0.1*RAND(),0.1*RAND()))</f>
        <v>55.234909717900273</v>
      </c>
      <c r="H34">
        <f ca="1">'S&amp;P500 2018'!H34*(1+IF(-$E$1+RAND()*1&lt;0,-0.1*RAND(),0.1*RAND()))</f>
        <v>49.951173448265656</v>
      </c>
      <c r="I34">
        <f ca="1">'S&amp;P500 2018'!I34*(1+IF(-$E$1+RAND()*1&lt;0,-0.1*RAND(),0.1*RAND()))</f>
        <v>61.587049650146398</v>
      </c>
      <c r="J34">
        <f ca="1">'S&amp;P500 2018'!J34*(1+IF(-$E$1+RAND()*1&lt;0,-0.1*RAND(),0.1*RAND()))</f>
        <v>47.454238642118312</v>
      </c>
      <c r="K34">
        <f ca="1">'S&amp;P500 2018'!K34*(1+IF(-$E$1+RAND()*1&lt;0,-0.1*RAND(),0.1*RAND()))</f>
        <v>58.304006756189956</v>
      </c>
      <c r="L34">
        <f ca="1">'S&amp;P500 2018'!L34*(1+IF(-$E$1+RAND()*1&lt;0,-0.1*RAND(),0.1*RAND()))</f>
        <v>48.981240682077065</v>
      </c>
      <c r="M34">
        <f ca="1">'S&amp;P500 2018'!M34*(1+IF(-$E$1+RAND()*1&lt;0,-0.1*RAND(),0.1*RAND()))</f>
        <v>57.872691026323245</v>
      </c>
      <c r="N34">
        <f ca="1">'S&amp;P500 2018'!N34*(1+IF(-$E$1+RAND()*1&lt;0,-0.1*RAND(),0.1*RAND()))</f>
        <v>37.952656000364406</v>
      </c>
      <c r="O34">
        <f ca="1">'S&amp;P500 2018'!O34*(1+IF(-$E$1+RAND()*1&lt;0,-0.1*RAND(),0.1*RAND()))</f>
        <v>33.731961235725556</v>
      </c>
      <c r="P34">
        <f ca="1">'S&amp;P500 2018'!P34*(1+IF(-$E$1+RAND()*1&lt;0,-0.1*RAND(),0.1*RAND()))</f>
        <v>41.366651061285701</v>
      </c>
      <c r="Q34">
        <f ca="1">'S&amp;P500 2018'!Q34*(1+IF(-$E$1+RAND()*1&lt;0,-0.1*RAND(),0.1*RAND()))</f>
        <v>58.112961024312895</v>
      </c>
      <c r="R34">
        <f ca="1">'S&amp;P500 2018'!R34*(1+IF(-$E$1+RAND()*1&lt;0,-0.1*RAND(),0.1*RAND()))</f>
        <v>61.970567997077858</v>
      </c>
      <c r="S34">
        <f ca="1">'S&amp;P500 2018'!S34*(1+IF(-$E$1+RAND()*1&lt;0,-0.1*RAND(),0.1*RAND()))</f>
        <v>35.655648701509449</v>
      </c>
      <c r="T34">
        <f ca="1">'S&amp;P500 2018'!T34*(1+IF(-$E$1+RAND()*1&lt;0,-0.1*RAND(),0.1*RAND()))</f>
        <v>44.79904457348556</v>
      </c>
      <c r="U34">
        <f ca="1">'S&amp;P500 2018'!U34*(1+IF(-$E$1+RAND()*1&lt;0,-0.1*RAND(),0.1*RAND()))</f>
        <v>44.521459998862014</v>
      </c>
      <c r="V34">
        <f ca="1">'S&amp;P500 2018'!V34*(1+IF(-$E$1+RAND()*1&lt;0,-0.1*RAND(),0.1*RAND()))</f>
        <v>41.732441675593613</v>
      </c>
      <c r="W34" s="6">
        <f ca="1">F34-'S&amp;P500 2018'!F34</f>
        <v>3.5157533276767197</v>
      </c>
      <c r="X34" s="6">
        <f ca="1">G34-'S&amp;P500 2018'!G34</f>
        <v>3.2349097179002726</v>
      </c>
      <c r="Y34" s="6">
        <f ca="1">H34-'S&amp;P500 2018'!H34</f>
        <v>-4.0488265517343436</v>
      </c>
      <c r="Z34" s="6">
        <f ca="1">I34-'S&amp;P500 2018'!I34</f>
        <v>5.5870496501463975</v>
      </c>
      <c r="AA34" s="6">
        <f ca="1">J34-'S&amp;P500 2018'!J34</f>
        <v>3.4542386421183124</v>
      </c>
      <c r="AB34" s="6">
        <f ca="1">K34-'S&amp;P500 2018'!K34</f>
        <v>3.3040067561899562</v>
      </c>
      <c r="AC34" s="6">
        <f ca="1">L34-'S&amp;P500 2018'!L34</f>
        <v>2.9812406820770647</v>
      </c>
      <c r="AD34" s="6">
        <f ca="1">M34-'S&amp;P500 2018'!M34</f>
        <v>4.8726910263232455</v>
      </c>
      <c r="AE34" s="6">
        <f ca="1">N34-'S&amp;P500 2018'!N34</f>
        <v>2.9526560003644065</v>
      </c>
      <c r="AF34" s="6">
        <f ca="1">O34-'S&amp;P500 2018'!O34</f>
        <v>1.7319612357255565</v>
      </c>
      <c r="AG34" s="6">
        <f ca="1">P34-'S&amp;P500 2018'!P34</f>
        <v>-1.633348938714299</v>
      </c>
      <c r="AH34" s="6">
        <f ca="1">Q34-'S&amp;P500 2018'!Q34</f>
        <v>2.1129610243128951</v>
      </c>
      <c r="AI34" s="6">
        <f ca="1">R34-'S&amp;P500 2018'!R34</f>
        <v>3.9705679970778576</v>
      </c>
      <c r="AJ34" s="6">
        <f ca="1">S34-'S&amp;P500 2018'!S34</f>
        <v>-0.34435129849055102</v>
      </c>
      <c r="AK34" s="6">
        <f ca="1">T34-'S&amp;P500 2018'!T34</f>
        <v>-0.20095542651444021</v>
      </c>
      <c r="AL34" s="6">
        <f ca="1">U34-'S&amp;P500 2018'!U34</f>
        <v>1.5214599988620137</v>
      </c>
      <c r="AM34" s="6">
        <f ca="1">V34-'S&amp;P500 2018'!V34</f>
        <v>-2.2675583244063873</v>
      </c>
    </row>
    <row r="35" spans="1:39" x14ac:dyDescent="0.3">
      <c r="A35" t="s">
        <v>101</v>
      </c>
      <c r="B35" t="s">
        <v>102</v>
      </c>
      <c r="C35" s="1" t="s">
        <v>33</v>
      </c>
      <c r="D35" s="1" t="s">
        <v>77</v>
      </c>
      <c r="E35" s="5">
        <f t="shared" ca="1" si="1"/>
        <v>61.5664907694185</v>
      </c>
      <c r="F35">
        <f ca="1">'S&amp;P500 2018'!F35*(1+IF(-$E$1+RAND()*1&lt;0,-0.1*RAND(),0.1*RAND()))</f>
        <v>47.182768837456535</v>
      </c>
      <c r="G35">
        <f ca="1">'S&amp;P500 2018'!G35*(1+IF(-$E$1+RAND()*1&lt;0,-0.1*RAND(),0.1*RAND()))</f>
        <v>61.7857432620143</v>
      </c>
      <c r="H35">
        <f ca="1">'S&amp;P500 2018'!H35*(1+IF(-$E$1+RAND()*1&lt;0,-0.1*RAND(),0.1*RAND()))</f>
        <v>55.464590422509602</v>
      </c>
      <c r="I35">
        <f ca="1">'S&amp;P500 2018'!I35*(1+IF(-$E$1+RAND()*1&lt;0,-0.1*RAND(),0.1*RAND()))</f>
        <v>52.733649451597493</v>
      </c>
      <c r="J35">
        <f ca="1">'S&amp;P500 2018'!J35*(1+IF(-$E$1+RAND()*1&lt;0,-0.1*RAND(),0.1*RAND()))</f>
        <v>82.054712519253982</v>
      </c>
      <c r="K35">
        <f ca="1">'S&amp;P500 2018'!K35*(1+IF(-$E$1+RAND()*1&lt;0,-0.1*RAND(),0.1*RAND()))</f>
        <v>67.667280047723366</v>
      </c>
      <c r="L35">
        <f ca="1">'S&amp;P500 2018'!L35*(1+IF(-$E$1+RAND()*1&lt;0,-0.1*RAND(),0.1*RAND()))</f>
        <v>52.400772729649994</v>
      </c>
      <c r="M35">
        <f ca="1">'S&amp;P500 2018'!M35*(1+IF(-$E$1+RAND()*1&lt;0,-0.1*RAND(),0.1*RAND()))</f>
        <v>62.949738006147605</v>
      </c>
      <c r="N35">
        <f ca="1">'S&amp;P500 2018'!N35*(1+IF(-$E$1+RAND()*1&lt;0,-0.1*RAND(),0.1*RAND()))</f>
        <v>63.907093504832929</v>
      </c>
      <c r="O35">
        <f ca="1">'S&amp;P500 2018'!O35*(1+IF(-$E$1+RAND()*1&lt;0,-0.1*RAND(),0.1*RAND()))</f>
        <v>61.058900386429961</v>
      </c>
      <c r="P35">
        <f ca="1">'S&amp;P500 2018'!P35*(1+IF(-$E$1+RAND()*1&lt;0,-0.1*RAND(),0.1*RAND()))</f>
        <v>73.282091249708159</v>
      </c>
      <c r="Q35">
        <f ca="1">'S&amp;P500 2018'!Q35*(1+IF(-$E$1+RAND()*1&lt;0,-0.1*RAND(),0.1*RAND()))</f>
        <v>52.303719486253819</v>
      </c>
      <c r="R35">
        <f ca="1">'S&amp;P500 2018'!R35*(1+IF(-$E$1+RAND()*1&lt;0,-0.1*RAND(),0.1*RAND()))</f>
        <v>76.836849607741826</v>
      </c>
      <c r="S35">
        <f ca="1">'S&amp;P500 2018'!S35*(1+IF(-$E$1+RAND()*1&lt;0,-0.1*RAND(),0.1*RAND()))</f>
        <v>52.880653032392921</v>
      </c>
      <c r="T35">
        <f ca="1">'S&amp;P500 2018'!T35*(1+IF(-$E$1+RAND()*1&lt;0,-0.1*RAND(),0.1*RAND()))</f>
        <v>75.252317365314056</v>
      </c>
      <c r="U35">
        <f ca="1">'S&amp;P500 2018'!U35*(1+IF(-$E$1+RAND()*1&lt;0,-0.1*RAND(),0.1*RAND()))</f>
        <v>47.436830393086403</v>
      </c>
      <c r="V35">
        <f ca="1">'S&amp;P500 2018'!V35*(1+IF(-$E$1+RAND()*1&lt;0,-0.1*RAND(),0.1*RAND()))</f>
        <v>61.432632778001398</v>
      </c>
      <c r="W35" s="6">
        <f ca="1">F35-'S&amp;P500 2018'!F35</f>
        <v>1.1827688374565355</v>
      </c>
      <c r="X35" s="6">
        <f ca="1">G35-'S&amp;P500 2018'!G35</f>
        <v>-6.2142567379856999</v>
      </c>
      <c r="Y35" s="6">
        <f ca="1">H35-'S&amp;P500 2018'!H35</f>
        <v>-0.53540957749039819</v>
      </c>
      <c r="Z35" s="6">
        <f ca="1">I35-'S&amp;P500 2018'!I35</f>
        <v>3.7336494515974934</v>
      </c>
      <c r="AA35" s="6">
        <f ca="1">J35-'S&amp;P500 2018'!J35</f>
        <v>7.0547125192539824</v>
      </c>
      <c r="AB35" s="6">
        <f ca="1">K35-'S&amp;P500 2018'!K35</f>
        <v>2.6672800477233665</v>
      </c>
      <c r="AC35" s="6">
        <f ca="1">L35-'S&amp;P500 2018'!L35</f>
        <v>-3.5992272703500063</v>
      </c>
      <c r="AD35" s="6">
        <f ca="1">M35-'S&amp;P500 2018'!M35</f>
        <v>0.94973800614760506</v>
      </c>
      <c r="AE35" s="6">
        <f ca="1">N35-'S&amp;P500 2018'!N35</f>
        <v>3.9070935048329289</v>
      </c>
      <c r="AF35" s="6">
        <f ca="1">O35-'S&amp;P500 2018'!O35</f>
        <v>-1.9410996135700387</v>
      </c>
      <c r="AG35" s="6">
        <f ca="1">P35-'S&amp;P500 2018'!P35</f>
        <v>2.2820912497081594</v>
      </c>
      <c r="AH35" s="6">
        <f ca="1">Q35-'S&amp;P500 2018'!Q35</f>
        <v>1.3037194862538186</v>
      </c>
      <c r="AI35" s="6">
        <f ca="1">R35-'S&amp;P500 2018'!R35</f>
        <v>5.8368496077418257</v>
      </c>
      <c r="AJ35" s="6">
        <f ca="1">S35-'S&amp;P500 2018'!S35</f>
        <v>-2.1193469676070791</v>
      </c>
      <c r="AK35" s="6">
        <f ca="1">T35-'S&amp;P500 2018'!T35</f>
        <v>3.252317365314056</v>
      </c>
      <c r="AL35" s="6">
        <f ca="1">U35-'S&amp;P500 2018'!U35</f>
        <v>-0.56316960691359697</v>
      </c>
      <c r="AM35" s="6">
        <f ca="1">V35-'S&amp;P500 2018'!V35</f>
        <v>-4.5673672219986017</v>
      </c>
    </row>
    <row r="36" spans="1:39" x14ac:dyDescent="0.3">
      <c r="A36" t="s">
        <v>103</v>
      </c>
      <c r="B36" t="s">
        <v>104</v>
      </c>
      <c r="C36" s="1" t="s">
        <v>37</v>
      </c>
      <c r="D36" s="1" t="s">
        <v>105</v>
      </c>
      <c r="E36" s="5">
        <f t="shared" ca="1" si="1"/>
        <v>46.963734059811905</v>
      </c>
      <c r="F36">
        <f ca="1">'S&amp;P500 2018'!F36*(1+IF(-$E$1+RAND()*1&lt;0,-0.1*RAND(),0.1*RAND()))</f>
        <v>41.143123820885656</v>
      </c>
      <c r="G36">
        <f ca="1">'S&amp;P500 2018'!G36*(1+IF(-$E$1+RAND()*1&lt;0,-0.1*RAND(),0.1*RAND()))</f>
        <v>37.418346300054566</v>
      </c>
      <c r="H36">
        <f ca="1">'S&amp;P500 2018'!H36*(1+IF(-$E$1+RAND()*1&lt;0,-0.1*RAND(),0.1*RAND()))</f>
        <v>52.551650780513434</v>
      </c>
      <c r="I36">
        <f ca="1">'S&amp;P500 2018'!I36*(1+IF(-$E$1+RAND()*1&lt;0,-0.1*RAND(),0.1*RAND()))</f>
        <v>47.819831641890005</v>
      </c>
      <c r="J36">
        <f ca="1">'S&amp;P500 2018'!J36*(1+IF(-$E$1+RAND()*1&lt;0,-0.1*RAND(),0.1*RAND()))</f>
        <v>43.400659552911932</v>
      </c>
      <c r="K36">
        <f ca="1">'S&amp;P500 2018'!K36*(1+IF(-$E$1+RAND()*1&lt;0,-0.1*RAND(),0.1*RAND()))</f>
        <v>56.795889871087851</v>
      </c>
      <c r="L36">
        <f ca="1">'S&amp;P500 2018'!L36*(1+IF(-$E$1+RAND()*1&lt;0,-0.1*RAND(),0.1*RAND()))</f>
        <v>52.565919973051017</v>
      </c>
      <c r="M36">
        <f ca="1">'S&amp;P500 2018'!M36*(1+IF(-$E$1+RAND()*1&lt;0,-0.1*RAND(),0.1*RAND()))</f>
        <v>43.504654871346773</v>
      </c>
      <c r="N36">
        <f ca="1">'S&amp;P500 2018'!N36*(1+IF(-$E$1+RAND()*1&lt;0,-0.1*RAND(),0.1*RAND()))</f>
        <v>37.90377264267044</v>
      </c>
      <c r="O36">
        <f ca="1">'S&amp;P500 2018'!O36*(1+IF(-$E$1+RAND()*1&lt;0,-0.1*RAND(),0.1*RAND()))</f>
        <v>43.132952239189223</v>
      </c>
      <c r="P36">
        <f ca="1">'S&amp;P500 2018'!P36*(1+IF(-$E$1+RAND()*1&lt;0,-0.1*RAND(),0.1*RAND()))</f>
        <v>43.862951594039949</v>
      </c>
      <c r="Q36">
        <f ca="1">'S&amp;P500 2018'!Q36*(1+IF(-$E$1+RAND()*1&lt;0,-0.1*RAND(),0.1*RAND()))</f>
        <v>41.595877164494844</v>
      </c>
      <c r="R36">
        <f ca="1">'S&amp;P500 2018'!R36*(1+IF(-$E$1+RAND()*1&lt;0,-0.1*RAND(),0.1*RAND()))</f>
        <v>39.124897683404662</v>
      </c>
      <c r="S36">
        <f ca="1">'S&amp;P500 2018'!S36*(1+IF(-$E$1+RAND()*1&lt;0,-0.1*RAND(),0.1*RAND()))</f>
        <v>49.914808532090554</v>
      </c>
      <c r="T36">
        <f ca="1">'S&amp;P500 2018'!T36*(1+IF(-$E$1+RAND()*1&lt;0,-0.1*RAND(),0.1*RAND()))</f>
        <v>60.758167104017126</v>
      </c>
      <c r="U36">
        <f ca="1">'S&amp;P500 2018'!U36*(1+IF(-$E$1+RAND()*1&lt;0,-0.1*RAND(),0.1*RAND()))</f>
        <v>53.805539961617512</v>
      </c>
      <c r="V36">
        <f ca="1">'S&amp;P500 2018'!V36*(1+IF(-$E$1+RAND()*1&lt;0,-0.1*RAND(),0.1*RAND()))</f>
        <v>53.084435283536841</v>
      </c>
      <c r="W36" s="6">
        <f ca="1">F36-'S&amp;P500 2018'!F36</f>
        <v>3.1431238208856556</v>
      </c>
      <c r="X36" s="6">
        <f ca="1">G36-'S&amp;P500 2018'!G36</f>
        <v>2.4183463000545657</v>
      </c>
      <c r="Y36" s="6">
        <f ca="1">H36-'S&amp;P500 2018'!H36</f>
        <v>4.5516507805134339</v>
      </c>
      <c r="Z36" s="6">
        <f ca="1">I36-'S&amp;P500 2018'!I36</f>
        <v>3.8198316418900049</v>
      </c>
      <c r="AA36" s="6">
        <f ca="1">J36-'S&amp;P500 2018'!J36</f>
        <v>-4.5993404470880677</v>
      </c>
      <c r="AB36" s="6">
        <f ca="1">K36-'S&amp;P500 2018'!K36</f>
        <v>-5.2041101289121485</v>
      </c>
      <c r="AC36" s="6">
        <f ca="1">L36-'S&amp;P500 2018'!L36</f>
        <v>1.5659199730510167</v>
      </c>
      <c r="AD36" s="6">
        <f ca="1">M36-'S&amp;P500 2018'!M36</f>
        <v>-2.4953451286532271</v>
      </c>
      <c r="AE36" s="6">
        <f ca="1">N36-'S&amp;P500 2018'!N36</f>
        <v>0.90377264267043955</v>
      </c>
      <c r="AF36" s="6">
        <f ca="1">O36-'S&amp;P500 2018'!O36</f>
        <v>3.1329522391892226</v>
      </c>
      <c r="AG36" s="6">
        <f ca="1">P36-'S&amp;P500 2018'!P36</f>
        <v>-4.1370484059600514</v>
      </c>
      <c r="AH36" s="6">
        <f ca="1">Q36-'S&amp;P500 2018'!Q36</f>
        <v>0.59587716449484418</v>
      </c>
      <c r="AI36" s="6">
        <f ca="1">R36-'S&amp;P500 2018'!R36</f>
        <v>3.1248976834046616</v>
      </c>
      <c r="AJ36" s="6">
        <f ca="1">S36-'S&amp;P500 2018'!S36</f>
        <v>2.9148085320905537</v>
      </c>
      <c r="AK36" s="6">
        <f ca="1">T36-'S&amp;P500 2018'!T36</f>
        <v>0.75816710401712584</v>
      </c>
      <c r="AL36" s="6">
        <f ca="1">U36-'S&amp;P500 2018'!U36</f>
        <v>0.80553996161751229</v>
      </c>
      <c r="AM36" s="6">
        <f ca="1">V36-'S&amp;P500 2018'!V36</f>
        <v>2.0844352835368412</v>
      </c>
    </row>
    <row r="37" spans="1:39" x14ac:dyDescent="0.3">
      <c r="A37" t="s">
        <v>106</v>
      </c>
      <c r="B37" t="s">
        <v>107</v>
      </c>
      <c r="C37" s="1" t="s">
        <v>37</v>
      </c>
      <c r="D37" s="1" t="s">
        <v>80</v>
      </c>
      <c r="E37" s="5">
        <f t="shared" ca="1" si="1"/>
        <v>51.560920959691465</v>
      </c>
      <c r="F37">
        <f ca="1">'S&amp;P500 2018'!F37*(1+IF(-$E$1+RAND()*1&lt;0,-0.1*RAND(),0.1*RAND()))</f>
        <v>49.161907539814912</v>
      </c>
      <c r="G37">
        <f ca="1">'S&amp;P500 2018'!G37*(1+IF(-$E$1+RAND()*1&lt;0,-0.1*RAND(),0.1*RAND()))</f>
        <v>58.166700316684057</v>
      </c>
      <c r="H37">
        <f ca="1">'S&amp;P500 2018'!H37*(1+IF(-$E$1+RAND()*1&lt;0,-0.1*RAND(),0.1*RAND()))</f>
        <v>49.637767874222916</v>
      </c>
      <c r="I37">
        <f ca="1">'S&amp;P500 2018'!I37*(1+IF(-$E$1+RAND()*1&lt;0,-0.1*RAND(),0.1*RAND()))</f>
        <v>46.039370215265905</v>
      </c>
      <c r="J37">
        <f ca="1">'S&amp;P500 2018'!J37*(1+IF(-$E$1+RAND()*1&lt;0,-0.1*RAND(),0.1*RAND()))</f>
        <v>49.959327107746205</v>
      </c>
      <c r="K37">
        <f ca="1">'S&amp;P500 2018'!K37*(1+IF(-$E$1+RAND()*1&lt;0,-0.1*RAND(),0.1*RAND()))</f>
        <v>52.632502161573392</v>
      </c>
      <c r="L37">
        <f ca="1">'S&amp;P500 2018'!L37*(1+IF(-$E$1+RAND()*1&lt;0,-0.1*RAND(),0.1*RAND()))</f>
        <v>77.219821264267111</v>
      </c>
      <c r="M37">
        <f ca="1">'S&amp;P500 2018'!M37*(1+IF(-$E$1+RAND()*1&lt;0,-0.1*RAND(),0.1*RAND()))</f>
        <v>50.403018893338242</v>
      </c>
      <c r="N37">
        <f ca="1">'S&amp;P500 2018'!N37*(1+IF(-$E$1+RAND()*1&lt;0,-0.1*RAND(),0.1*RAND()))</f>
        <v>48.994989607131188</v>
      </c>
      <c r="O37">
        <f ca="1">'S&amp;P500 2018'!O37*(1+IF(-$E$1+RAND()*1&lt;0,-0.1*RAND(),0.1*RAND()))</f>
        <v>48.444400522532945</v>
      </c>
      <c r="P37">
        <f ca="1">'S&amp;P500 2018'!P37*(1+IF(-$E$1+RAND()*1&lt;0,-0.1*RAND(),0.1*RAND()))</f>
        <v>47.012410973075987</v>
      </c>
      <c r="Q37">
        <f ca="1">'S&amp;P500 2018'!Q37*(1+IF(-$E$1+RAND()*1&lt;0,-0.1*RAND(),0.1*RAND()))</f>
        <v>44.02860028593107</v>
      </c>
      <c r="R37">
        <f ca="1">'S&amp;P500 2018'!R37*(1+IF(-$E$1+RAND()*1&lt;0,-0.1*RAND(),0.1*RAND()))</f>
        <v>37.791277839909284</v>
      </c>
      <c r="S37">
        <f ca="1">'S&amp;P500 2018'!S37*(1+IF(-$E$1+RAND()*1&lt;0,-0.1*RAND(),0.1*RAND()))</f>
        <v>53.1375612613638</v>
      </c>
      <c r="T37">
        <f ca="1">'S&amp;P500 2018'!T37*(1+IF(-$E$1+RAND()*1&lt;0,-0.1*RAND(),0.1*RAND()))</f>
        <v>59.673793487461701</v>
      </c>
      <c r="U37">
        <f ca="1">'S&amp;P500 2018'!U37*(1+IF(-$E$1+RAND()*1&lt;0,-0.1*RAND(),0.1*RAND()))</f>
        <v>53.190606203780192</v>
      </c>
      <c r="V37">
        <f ca="1">'S&amp;P500 2018'!V37*(1+IF(-$E$1+RAND()*1&lt;0,-0.1*RAND(),0.1*RAND()))</f>
        <v>51.041600760655975</v>
      </c>
      <c r="W37" s="6">
        <f ca="1">F37-'S&amp;P500 2018'!F37</f>
        <v>4.1619075398149121</v>
      </c>
      <c r="X37" s="6">
        <f ca="1">G37-'S&amp;P500 2018'!G37</f>
        <v>-1.8332996833159427</v>
      </c>
      <c r="Y37" s="6">
        <f ca="1">H37-'S&amp;P500 2018'!H37</f>
        <v>1.6377678742229165</v>
      </c>
      <c r="Z37" s="6">
        <f ca="1">I37-'S&amp;P500 2018'!I37</f>
        <v>2.0393702152659046</v>
      </c>
      <c r="AA37" s="6">
        <f ca="1">J37-'S&amp;P500 2018'!J37</f>
        <v>0.95932710774620489</v>
      </c>
      <c r="AB37" s="6">
        <f ca="1">K37-'S&amp;P500 2018'!K37</f>
        <v>-1.3674978384266083</v>
      </c>
      <c r="AC37" s="6">
        <f ca="1">L37-'S&amp;P500 2018'!L37</f>
        <v>5.2198212642671109</v>
      </c>
      <c r="AD37" s="6">
        <f ca="1">M37-'S&amp;P500 2018'!M37</f>
        <v>2.4030188933382419</v>
      </c>
      <c r="AE37" s="6">
        <f ca="1">N37-'S&amp;P500 2018'!N37</f>
        <v>3.9949896071311883</v>
      </c>
      <c r="AF37" s="6">
        <f ca="1">O37-'S&amp;P500 2018'!O37</f>
        <v>2.4444005225329448</v>
      </c>
      <c r="AG37" s="6">
        <f ca="1">P37-'S&amp;P500 2018'!P37</f>
        <v>1.0124109730759869</v>
      </c>
      <c r="AH37" s="6">
        <f ca="1">Q37-'S&amp;P500 2018'!Q37</f>
        <v>-0.97139971406893011</v>
      </c>
      <c r="AI37" s="6">
        <f ca="1">R37-'S&amp;P500 2018'!R37</f>
        <v>1.7912778399092844</v>
      </c>
      <c r="AJ37" s="6">
        <f ca="1">S37-'S&amp;P500 2018'!S37</f>
        <v>3.1375612613637998</v>
      </c>
      <c r="AK37" s="6">
        <f ca="1">T37-'S&amp;P500 2018'!T37</f>
        <v>1.6737934874617011</v>
      </c>
      <c r="AL37" s="6">
        <f ca="1">U37-'S&amp;P500 2018'!U37</f>
        <v>-4.8093937962198083</v>
      </c>
      <c r="AM37" s="6">
        <f ca="1">V37-'S&amp;P500 2018'!V37</f>
        <v>4.1600760655974511E-2</v>
      </c>
    </row>
    <row r="38" spans="1:39" x14ac:dyDescent="0.3">
      <c r="A38" t="s">
        <v>108</v>
      </c>
      <c r="B38" t="s">
        <v>109</v>
      </c>
      <c r="C38" s="1" t="s">
        <v>59</v>
      </c>
      <c r="D38" s="1" t="s">
        <v>110</v>
      </c>
      <c r="E38" s="5">
        <f t="shared" ca="1" si="1"/>
        <v>68.552589669708794</v>
      </c>
      <c r="F38">
        <f ca="1">'S&amp;P500 2018'!F38*(1+IF(-$E$1+RAND()*1&lt;0,-0.1*RAND(),0.1*RAND()))</f>
        <v>86.069786101162947</v>
      </c>
      <c r="G38">
        <f ca="1">'S&amp;P500 2018'!G38*(1+IF(-$E$1+RAND()*1&lt;0,-0.1*RAND(),0.1*RAND()))</f>
        <v>58.962181206743772</v>
      </c>
      <c r="H38">
        <f ca="1">'S&amp;P500 2018'!H38*(1+IF(-$E$1+RAND()*1&lt;0,-0.1*RAND(),0.1*RAND()))</f>
        <v>66.836174027151415</v>
      </c>
      <c r="I38">
        <f ca="1">'S&amp;P500 2018'!I38*(1+IF(-$E$1+RAND()*1&lt;0,-0.1*RAND(),0.1*RAND()))</f>
        <v>105.54230808762739</v>
      </c>
      <c r="J38">
        <f ca="1">'S&amp;P500 2018'!J38*(1+IF(-$E$1+RAND()*1&lt;0,-0.1*RAND(),0.1*RAND()))</f>
        <v>63.626418861217189</v>
      </c>
      <c r="K38">
        <f ca="1">'S&amp;P500 2018'!K38*(1+IF(-$E$1+RAND()*1&lt;0,-0.1*RAND(),0.1*RAND()))</f>
        <v>90.387418936725823</v>
      </c>
      <c r="L38">
        <f ca="1">'S&amp;P500 2018'!L38*(1+IF(-$E$1+RAND()*1&lt;0,-0.1*RAND(),0.1*RAND()))</f>
        <v>64.507658654096943</v>
      </c>
      <c r="M38">
        <f ca="1">'S&amp;P500 2018'!M38*(1+IF(-$E$1+RAND()*1&lt;0,-0.1*RAND(),0.1*RAND()))</f>
        <v>64.187931999462677</v>
      </c>
      <c r="N38">
        <f ca="1">'S&amp;P500 2018'!N38*(1+IF(-$E$1+RAND()*1&lt;0,-0.1*RAND(),0.1*RAND()))</f>
        <v>44.659147817616677</v>
      </c>
      <c r="O38">
        <f ca="1">'S&amp;P500 2018'!O38*(1+IF(-$E$1+RAND()*1&lt;0,-0.1*RAND(),0.1*RAND()))</f>
        <v>64.364255669524255</v>
      </c>
      <c r="P38">
        <f ca="1">'S&amp;P500 2018'!P38*(1+IF(-$E$1+RAND()*1&lt;0,-0.1*RAND(),0.1*RAND()))</f>
        <v>69.507886716424053</v>
      </c>
      <c r="Q38">
        <f ca="1">'S&amp;P500 2018'!Q38*(1+IF(-$E$1+RAND()*1&lt;0,-0.1*RAND(),0.1*RAND()))</f>
        <v>64.475118745131027</v>
      </c>
      <c r="R38">
        <f ca="1">'S&amp;P500 2018'!R38*(1+IF(-$E$1+RAND()*1&lt;0,-0.1*RAND(),0.1*RAND()))</f>
        <v>63.754192408366535</v>
      </c>
      <c r="S38">
        <f ca="1">'S&amp;P500 2018'!S38*(1+IF(-$E$1+RAND()*1&lt;0,-0.1*RAND(),0.1*RAND()))</f>
        <v>79.114411675480298</v>
      </c>
      <c r="T38">
        <f ca="1">'S&amp;P500 2018'!T38*(1+IF(-$E$1+RAND()*1&lt;0,-0.1*RAND(),0.1*RAND()))</f>
        <v>44.454754918436905</v>
      </c>
      <c r="U38">
        <f ca="1">'S&amp;P500 2018'!U38*(1+IF(-$E$1+RAND()*1&lt;0,-0.1*RAND(),0.1*RAND()))</f>
        <v>60.443061111154144</v>
      </c>
      <c r="V38">
        <f ca="1">'S&amp;P500 2018'!V38*(1+IF(-$E$1+RAND()*1&lt;0,-0.1*RAND(),0.1*RAND()))</f>
        <v>74.501317448727548</v>
      </c>
      <c r="W38" s="6">
        <f ca="1">F38-'S&amp;P500 2018'!F38</f>
        <v>7.069786101162947</v>
      </c>
      <c r="X38" s="6">
        <f ca="1">G38-'S&amp;P500 2018'!G38</f>
        <v>3.9621812067437716</v>
      </c>
      <c r="Y38" s="6">
        <f ca="1">H38-'S&amp;P500 2018'!H38</f>
        <v>1.8361740271514151</v>
      </c>
      <c r="Z38" s="6">
        <f ca="1">I38-'S&amp;P500 2018'!I38</f>
        <v>7.54230808762739</v>
      </c>
      <c r="AA38" s="6">
        <f ca="1">J38-'S&amp;P500 2018'!J38</f>
        <v>3.6264188612171893</v>
      </c>
      <c r="AB38" s="6">
        <f ca="1">K38-'S&amp;P500 2018'!K38</f>
        <v>2.3874189367258225</v>
      </c>
      <c r="AC38" s="6">
        <f ca="1">L38-'S&amp;P500 2018'!L38</f>
        <v>4.507658654096943</v>
      </c>
      <c r="AD38" s="6">
        <f ca="1">M38-'S&amp;P500 2018'!M38</f>
        <v>2.1879319994626769</v>
      </c>
      <c r="AE38" s="6">
        <f ca="1">N38-'S&amp;P500 2018'!N38</f>
        <v>-0.3408521823833226</v>
      </c>
      <c r="AF38" s="6">
        <f ca="1">O38-'S&amp;P500 2018'!O38</f>
        <v>5.3642556695242547</v>
      </c>
      <c r="AG38" s="6">
        <f ca="1">P38-'S&amp;P500 2018'!P38</f>
        <v>-7.4921132835759465</v>
      </c>
      <c r="AH38" s="6">
        <f ca="1">Q38-'S&amp;P500 2018'!Q38</f>
        <v>5.4751187451310273</v>
      </c>
      <c r="AI38" s="6">
        <f ca="1">R38-'S&amp;P500 2018'!R38</f>
        <v>-0.24580759163346499</v>
      </c>
      <c r="AJ38" s="6">
        <f ca="1">S38-'S&amp;P500 2018'!S38</f>
        <v>4.114411675480298</v>
      </c>
      <c r="AK38" s="6">
        <f ca="1">T38-'S&amp;P500 2018'!T38</f>
        <v>0.45475491843690463</v>
      </c>
      <c r="AL38" s="6">
        <f ca="1">U38-'S&amp;P500 2018'!U38</f>
        <v>-0.55693888884585618</v>
      </c>
      <c r="AM38" s="6">
        <f ca="1">V38-'S&amp;P500 2018'!V38</f>
        <v>2.5013174487275478</v>
      </c>
    </row>
    <row r="39" spans="1:39" x14ac:dyDescent="0.3">
      <c r="A39" t="s">
        <v>111</v>
      </c>
      <c r="B39" t="s">
        <v>112</v>
      </c>
      <c r="C39" s="1" t="s">
        <v>33</v>
      </c>
      <c r="D39" s="1" t="s">
        <v>113</v>
      </c>
      <c r="E39" s="5">
        <f t="shared" ca="1" si="1"/>
        <v>59.010627508117949</v>
      </c>
      <c r="F39">
        <f ca="1">'S&amp;P500 2018'!F39*(1+IF(-$E$1+RAND()*1&lt;0,-0.1*RAND(),0.1*RAND()))</f>
        <v>60.384553884973926</v>
      </c>
      <c r="G39">
        <f ca="1">'S&amp;P500 2018'!G39*(1+IF(-$E$1+RAND()*1&lt;0,-0.1*RAND(),0.1*RAND()))</f>
        <v>71.162725319739764</v>
      </c>
      <c r="H39">
        <f ca="1">'S&amp;P500 2018'!H39*(1+IF(-$E$1+RAND()*1&lt;0,-0.1*RAND(),0.1*RAND()))</f>
        <v>51.416761820802613</v>
      </c>
      <c r="I39">
        <f ca="1">'S&amp;P500 2018'!I39*(1+IF(-$E$1+RAND()*1&lt;0,-0.1*RAND(),0.1*RAND()))</f>
        <v>69.729295100755138</v>
      </c>
      <c r="J39">
        <f ca="1">'S&amp;P500 2018'!J39*(1+IF(-$E$1+RAND()*1&lt;0,-0.1*RAND(),0.1*RAND()))</f>
        <v>70.862519898009708</v>
      </c>
      <c r="K39">
        <f ca="1">'S&amp;P500 2018'!K39*(1+IF(-$E$1+RAND()*1&lt;0,-0.1*RAND(),0.1*RAND()))</f>
        <v>43.19517967929518</v>
      </c>
      <c r="L39">
        <f ca="1">'S&amp;P500 2018'!L39*(1+IF(-$E$1+RAND()*1&lt;0,-0.1*RAND(),0.1*RAND()))</f>
        <v>67.551588471439615</v>
      </c>
      <c r="M39">
        <f ca="1">'S&amp;P500 2018'!M39*(1+IF(-$E$1+RAND()*1&lt;0,-0.1*RAND(),0.1*RAND()))</f>
        <v>49.973505453515145</v>
      </c>
      <c r="N39">
        <f ca="1">'S&amp;P500 2018'!N39*(1+IF(-$E$1+RAND()*1&lt;0,-0.1*RAND(),0.1*RAND()))</f>
        <v>61.02940591529039</v>
      </c>
      <c r="O39">
        <f ca="1">'S&amp;P500 2018'!O39*(1+IF(-$E$1+RAND()*1&lt;0,-0.1*RAND(),0.1*RAND()))</f>
        <v>55.164034494617482</v>
      </c>
      <c r="P39">
        <f ca="1">'S&amp;P500 2018'!P39*(1+IF(-$E$1+RAND()*1&lt;0,-0.1*RAND(),0.1*RAND()))</f>
        <v>94.639787260066356</v>
      </c>
      <c r="Q39">
        <f ca="1">'S&amp;P500 2018'!Q39*(1+IF(-$E$1+RAND()*1&lt;0,-0.1*RAND(),0.1*RAND()))</f>
        <v>49.385258212537089</v>
      </c>
      <c r="R39">
        <f ca="1">'S&amp;P500 2018'!R39*(1+IF(-$E$1+RAND()*1&lt;0,-0.1*RAND(),0.1*RAND()))</f>
        <v>62.253664581286522</v>
      </c>
      <c r="S39">
        <f ca="1">'S&amp;P500 2018'!S39*(1+IF(-$E$1+RAND()*1&lt;0,-0.1*RAND(),0.1*RAND()))</f>
        <v>42.740881019599641</v>
      </c>
      <c r="T39">
        <f ca="1">'S&amp;P500 2018'!T39*(1+IF(-$E$1+RAND()*1&lt;0,-0.1*RAND(),0.1*RAND()))</f>
        <v>51.525879118874514</v>
      </c>
      <c r="U39">
        <f ca="1">'S&amp;P500 2018'!U39*(1+IF(-$E$1+RAND()*1&lt;0,-0.1*RAND(),0.1*RAND()))</f>
        <v>29.382480126966769</v>
      </c>
      <c r="V39">
        <f ca="1">'S&amp;P500 2018'!V39*(1+IF(-$E$1+RAND()*1&lt;0,-0.1*RAND(),0.1*RAND()))</f>
        <v>72.783147280235255</v>
      </c>
      <c r="W39" s="6">
        <f ca="1">F39-'S&amp;P500 2018'!F39</f>
        <v>4.3845538849739256</v>
      </c>
      <c r="X39" s="6">
        <f ca="1">G39-'S&amp;P500 2018'!G39</f>
        <v>3.1627253197397636</v>
      </c>
      <c r="Y39" s="6">
        <f ca="1">H39-'S&amp;P500 2018'!H39</f>
        <v>1.4167618208026127</v>
      </c>
      <c r="Z39" s="6">
        <f ca="1">I39-'S&amp;P500 2018'!I39</f>
        <v>-6.270704899244862</v>
      </c>
      <c r="AA39" s="6">
        <f ca="1">J39-'S&amp;P500 2018'!J39</f>
        <v>1.8625198980097082</v>
      </c>
      <c r="AB39" s="6">
        <f ca="1">K39-'S&amp;P500 2018'!K39</f>
        <v>2.1951796792951797</v>
      </c>
      <c r="AC39" s="6">
        <f ca="1">L39-'S&amp;P500 2018'!L39</f>
        <v>2.5515884714396151</v>
      </c>
      <c r="AD39" s="6">
        <f ca="1">M39-'S&amp;P500 2018'!M39</f>
        <v>2.9735054535151448</v>
      </c>
      <c r="AE39" s="6">
        <f ca="1">N39-'S&amp;P500 2018'!N39</f>
        <v>3.0294059152903898</v>
      </c>
      <c r="AF39" s="6">
        <f ca="1">O39-'S&amp;P500 2018'!O39</f>
        <v>-0.8359655053825179</v>
      </c>
      <c r="AG39" s="6">
        <f ca="1">P39-'S&amp;P500 2018'!P39</f>
        <v>5.6397872600663561</v>
      </c>
      <c r="AH39" s="6">
        <f ca="1">Q39-'S&amp;P500 2018'!Q39</f>
        <v>3.3852582125370887</v>
      </c>
      <c r="AI39" s="6">
        <f ca="1">R39-'S&amp;P500 2018'!R39</f>
        <v>2.2536645812865217</v>
      </c>
      <c r="AJ39" s="6">
        <f ca="1">S39-'S&amp;P500 2018'!S39</f>
        <v>-3.2591189804003591</v>
      </c>
      <c r="AK39" s="6">
        <f ca="1">T39-'S&amp;P500 2018'!T39</f>
        <v>-4.4741208811254864</v>
      </c>
      <c r="AL39" s="6">
        <f ca="1">U39-'S&amp;P500 2018'!U39</f>
        <v>2.3824801269667688</v>
      </c>
      <c r="AM39" s="6">
        <f ca="1">V39-'S&amp;P500 2018'!V39</f>
        <v>3.783147280235255</v>
      </c>
    </row>
    <row r="40" spans="1:39" x14ac:dyDescent="0.3">
      <c r="A40" t="s">
        <v>114</v>
      </c>
      <c r="B40" t="s">
        <v>115</v>
      </c>
      <c r="C40" s="1" t="s">
        <v>37</v>
      </c>
      <c r="D40" s="1" t="s">
        <v>38</v>
      </c>
      <c r="E40" s="5">
        <f t="shared" ca="1" si="1"/>
        <v>46.575913541747461</v>
      </c>
      <c r="F40">
        <f ca="1">'S&amp;P500 2018'!F40*(1+IF(-$E$1+RAND()*1&lt;0,-0.1*RAND(),0.1*RAND()))</f>
        <v>21.554901223111674</v>
      </c>
      <c r="G40">
        <f ca="1">'S&amp;P500 2018'!G40*(1+IF(-$E$1+RAND()*1&lt;0,-0.1*RAND(),0.1*RAND()))</f>
        <v>41.839985629743786</v>
      </c>
      <c r="H40">
        <f ca="1">'S&amp;P500 2018'!H40*(1+IF(-$E$1+RAND()*1&lt;0,-0.1*RAND(),0.1*RAND()))</f>
        <v>60.201012349549408</v>
      </c>
      <c r="I40">
        <f ca="1">'S&amp;P500 2018'!I40*(1+IF(-$E$1+RAND()*1&lt;0,-0.1*RAND(),0.1*RAND()))</f>
        <v>41.594494807444192</v>
      </c>
      <c r="J40">
        <f ca="1">'S&amp;P500 2018'!J40*(1+IF(-$E$1+RAND()*1&lt;0,-0.1*RAND(),0.1*RAND()))</f>
        <v>61.232339160680965</v>
      </c>
      <c r="K40">
        <f ca="1">'S&amp;P500 2018'!K40*(1+IF(-$E$1+RAND()*1&lt;0,-0.1*RAND(),0.1*RAND()))</f>
        <v>37.522772179192877</v>
      </c>
      <c r="L40">
        <f ca="1">'S&amp;P500 2018'!L40*(1+IF(-$E$1+RAND()*1&lt;0,-0.1*RAND(),0.1*RAND()))</f>
        <v>47.949152427802076</v>
      </c>
      <c r="M40">
        <f ca="1">'S&amp;P500 2018'!M40*(1+IF(-$E$1+RAND()*1&lt;0,-0.1*RAND(),0.1*RAND()))</f>
        <v>48.435843255014305</v>
      </c>
      <c r="N40">
        <f ca="1">'S&amp;P500 2018'!N40*(1+IF(-$E$1+RAND()*1&lt;0,-0.1*RAND(),0.1*RAND()))</f>
        <v>39.124819858045768</v>
      </c>
      <c r="O40">
        <f ca="1">'S&amp;P500 2018'!O40*(1+IF(-$E$1+RAND()*1&lt;0,-0.1*RAND(),0.1*RAND()))</f>
        <v>39.062802984240349</v>
      </c>
      <c r="P40">
        <f ca="1">'S&amp;P500 2018'!P40*(1+IF(-$E$1+RAND()*1&lt;0,-0.1*RAND(),0.1*RAND()))</f>
        <v>36.037279601485778</v>
      </c>
      <c r="Q40">
        <f ca="1">'S&amp;P500 2018'!Q40*(1+IF(-$E$1+RAND()*1&lt;0,-0.1*RAND(),0.1*RAND()))</f>
        <v>43.501179539162649</v>
      </c>
      <c r="R40">
        <f ca="1">'S&amp;P500 2018'!R40*(1+IF(-$E$1+RAND()*1&lt;0,-0.1*RAND(),0.1*RAND()))</f>
        <v>40.654932253295541</v>
      </c>
      <c r="S40">
        <f ca="1">'S&amp;P500 2018'!S40*(1+IF(-$E$1+RAND()*1&lt;0,-0.1*RAND(),0.1*RAND()))</f>
        <v>59.494288472435429</v>
      </c>
      <c r="T40">
        <f ca="1">'S&amp;P500 2018'!T40*(1+IF(-$E$1+RAND()*1&lt;0,-0.1*RAND(),0.1*RAND()))</f>
        <v>41.921536546958258</v>
      </c>
      <c r="U40">
        <f ca="1">'S&amp;P500 2018'!U40*(1+IF(-$E$1+RAND()*1&lt;0,-0.1*RAND(),0.1*RAND()))</f>
        <v>58.246835425105274</v>
      </c>
      <c r="V40">
        <f ca="1">'S&amp;P500 2018'!V40*(1+IF(-$E$1+RAND()*1&lt;0,-0.1*RAND(),0.1*RAND()))</f>
        <v>73.41635449643853</v>
      </c>
      <c r="W40" s="6">
        <f ca="1">F40-'S&amp;P500 2018'!F40</f>
        <v>0.55490122311167411</v>
      </c>
      <c r="X40" s="6">
        <f ca="1">G40-'S&amp;P500 2018'!G40</f>
        <v>2.8399856297437864</v>
      </c>
      <c r="Y40" s="6">
        <f ca="1">H40-'S&amp;P500 2018'!H40</f>
        <v>1.2010123495494085</v>
      </c>
      <c r="Z40" s="6">
        <f ca="1">I40-'S&amp;P500 2018'!I40</f>
        <v>-1.4055051925558075</v>
      </c>
      <c r="AA40" s="6">
        <f ca="1">J40-'S&amp;P500 2018'!J40</f>
        <v>4.2323391606809651</v>
      </c>
      <c r="AB40" s="6">
        <f ca="1">K40-'S&amp;P500 2018'!K40</f>
        <v>0.52277217919287722</v>
      </c>
      <c r="AC40" s="6">
        <f ca="1">L40-'S&amp;P500 2018'!L40</f>
        <v>2.9491524278020762</v>
      </c>
      <c r="AD40" s="6">
        <f ca="1">M40-'S&amp;P500 2018'!M40</f>
        <v>-4.564156744985695</v>
      </c>
      <c r="AE40" s="6">
        <f ca="1">N40-'S&amp;P500 2018'!N40</f>
        <v>3.1248198580457682</v>
      </c>
      <c r="AF40" s="6">
        <f ca="1">O40-'S&amp;P500 2018'!O40</f>
        <v>1.0628029842403492</v>
      </c>
      <c r="AG40" s="6">
        <f ca="1">P40-'S&amp;P500 2018'!P40</f>
        <v>2.0372796014857784</v>
      </c>
      <c r="AH40" s="6">
        <f ca="1">Q40-'S&amp;P500 2018'!Q40</f>
        <v>-0.49882046083735077</v>
      </c>
      <c r="AI40" s="6">
        <f ca="1">R40-'S&amp;P500 2018'!R40</f>
        <v>1.6549322532955415</v>
      </c>
      <c r="AJ40" s="6">
        <f ca="1">S40-'S&amp;P500 2018'!S40</f>
        <v>4.4942884724354286</v>
      </c>
      <c r="AK40" s="6">
        <f ca="1">T40-'S&amp;P500 2018'!T40</f>
        <v>0.92153654695825793</v>
      </c>
      <c r="AL40" s="6">
        <f ca="1">U40-'S&amp;P500 2018'!U40</f>
        <v>0.24683542510527445</v>
      </c>
      <c r="AM40" s="6">
        <f ca="1">V40-'S&amp;P500 2018'!V40</f>
        <v>5.4163544964385295</v>
      </c>
    </row>
    <row r="41" spans="1:39" x14ac:dyDescent="0.3">
      <c r="A41" t="s">
        <v>116</v>
      </c>
      <c r="B41" t="s">
        <v>117</v>
      </c>
      <c r="C41" s="1" t="s">
        <v>6</v>
      </c>
      <c r="D41" s="1" t="s">
        <v>118</v>
      </c>
      <c r="E41" s="5">
        <f t="shared" ca="1" si="1"/>
        <v>45.969005932873301</v>
      </c>
      <c r="F41">
        <f ca="1">'S&amp;P500 2018'!F41*(1+IF(-$E$1+RAND()*1&lt;0,-0.1*RAND(),0.1*RAND()))</f>
        <v>32.390996257104618</v>
      </c>
      <c r="G41">
        <f ca="1">'S&amp;P500 2018'!G41*(1+IF(-$E$1+RAND()*1&lt;0,-0.1*RAND(),0.1*RAND()))</f>
        <v>51.097583418748087</v>
      </c>
      <c r="H41">
        <f ca="1">'S&amp;P500 2018'!H41*(1+IF(-$E$1+RAND()*1&lt;0,-0.1*RAND(),0.1*RAND()))</f>
        <v>51.425667337246587</v>
      </c>
      <c r="I41">
        <f ca="1">'S&amp;P500 2018'!I41*(1+IF(-$E$1+RAND()*1&lt;0,-0.1*RAND(),0.1*RAND()))</f>
        <v>41.862713284374713</v>
      </c>
      <c r="J41">
        <f ca="1">'S&amp;P500 2018'!J41*(1+IF(-$E$1+RAND()*1&lt;0,-0.1*RAND(),0.1*RAND()))</f>
        <v>53.404248114473589</v>
      </c>
      <c r="K41">
        <f ca="1">'S&amp;P500 2018'!K41*(1+IF(-$E$1+RAND()*1&lt;0,-0.1*RAND(),0.1*RAND()))</f>
        <v>28.478945290404976</v>
      </c>
      <c r="L41">
        <f ca="1">'S&amp;P500 2018'!L41*(1+IF(-$E$1+RAND()*1&lt;0,-0.1*RAND(),0.1*RAND()))</f>
        <v>50.463697791853086</v>
      </c>
      <c r="M41">
        <f ca="1">'S&amp;P500 2018'!M41*(1+IF(-$E$1+RAND()*1&lt;0,-0.1*RAND(),0.1*RAND()))</f>
        <v>37.479051436223898</v>
      </c>
      <c r="N41">
        <f ca="1">'S&amp;P500 2018'!N41*(1+IF(-$E$1+RAND()*1&lt;0,-0.1*RAND(),0.1*RAND()))</f>
        <v>52.432246263851177</v>
      </c>
      <c r="O41">
        <f ca="1">'S&amp;P500 2018'!O41*(1+IF(-$E$1+RAND()*1&lt;0,-0.1*RAND(),0.1*RAND()))</f>
        <v>54.482217400834358</v>
      </c>
      <c r="P41">
        <f ca="1">'S&amp;P500 2018'!P41*(1+IF(-$E$1+RAND()*1&lt;0,-0.1*RAND(),0.1*RAND()))</f>
        <v>36.811722958377288</v>
      </c>
      <c r="Q41">
        <f ca="1">'S&amp;P500 2018'!Q41*(1+IF(-$E$1+RAND()*1&lt;0,-0.1*RAND(),0.1*RAND()))</f>
        <v>49.438010710157371</v>
      </c>
      <c r="R41">
        <f ca="1">'S&amp;P500 2018'!R41*(1+IF(-$E$1+RAND()*1&lt;0,-0.1*RAND(),0.1*RAND()))</f>
        <v>47.589613346032657</v>
      </c>
      <c r="S41">
        <f ca="1">'S&amp;P500 2018'!S41*(1+IF(-$E$1+RAND()*1&lt;0,-0.1*RAND(),0.1*RAND()))</f>
        <v>37.468755113303772</v>
      </c>
      <c r="T41">
        <f ca="1">'S&amp;P500 2018'!T41*(1+IF(-$E$1+RAND()*1&lt;0,-0.1*RAND(),0.1*RAND()))</f>
        <v>45.168363535981683</v>
      </c>
      <c r="U41">
        <f ca="1">'S&amp;P500 2018'!U41*(1+IF(-$E$1+RAND()*1&lt;0,-0.1*RAND(),0.1*RAND()))</f>
        <v>48.542645813053149</v>
      </c>
      <c r="V41">
        <f ca="1">'S&amp;P500 2018'!V41*(1+IF(-$E$1+RAND()*1&lt;0,-0.1*RAND(),0.1*RAND()))</f>
        <v>62.936622786824927</v>
      </c>
      <c r="W41" s="6">
        <f ca="1">F41-'S&amp;P500 2018'!F41</f>
        <v>0.39099625710461794</v>
      </c>
      <c r="X41" s="6">
        <f ca="1">G41-'S&amp;P500 2018'!G41</f>
        <v>4.0975834187480871</v>
      </c>
      <c r="Y41" s="6">
        <f ca="1">H41-'S&amp;P500 2018'!H41</f>
        <v>2.4256673372465869</v>
      </c>
      <c r="Z41" s="6">
        <f ca="1">I41-'S&amp;P500 2018'!I41</f>
        <v>2.8627132843747134</v>
      </c>
      <c r="AA41" s="6">
        <f ca="1">J41-'S&amp;P500 2018'!J41</f>
        <v>4.4042481144735888</v>
      </c>
      <c r="AB41" s="6">
        <f ca="1">K41-'S&amp;P500 2018'!K41</f>
        <v>-1.521054709595024</v>
      </c>
      <c r="AC41" s="6">
        <f ca="1">L41-'S&amp;P500 2018'!L41</f>
        <v>-5.536302208146914</v>
      </c>
      <c r="AD41" s="6">
        <f ca="1">M41-'S&amp;P500 2018'!M41</f>
        <v>-1.520948563776102</v>
      </c>
      <c r="AE41" s="6">
        <f ca="1">N41-'S&amp;P500 2018'!N41</f>
        <v>-5.5677537361488234</v>
      </c>
      <c r="AF41" s="6">
        <f ca="1">O41-'S&amp;P500 2018'!O41</f>
        <v>0.48221740083435805</v>
      </c>
      <c r="AG41" s="6">
        <f ca="1">P41-'S&amp;P500 2018'!P41</f>
        <v>-2.1882770416227117</v>
      </c>
      <c r="AH41" s="6">
        <f ca="1">Q41-'S&amp;P500 2018'!Q41</f>
        <v>4.4380107101573714</v>
      </c>
      <c r="AI41" s="6">
        <f ca="1">R41-'S&amp;P500 2018'!R41</f>
        <v>0.58961334603265669</v>
      </c>
      <c r="AJ41" s="6">
        <f ca="1">S41-'S&amp;P500 2018'!S41</f>
        <v>-3.5312448866962285</v>
      </c>
      <c r="AK41" s="6">
        <f ca="1">T41-'S&amp;P500 2018'!T41</f>
        <v>1.1683635359816833</v>
      </c>
      <c r="AL41" s="6">
        <f ca="1">U41-'S&amp;P500 2018'!U41</f>
        <v>-0.45735418694685137</v>
      </c>
      <c r="AM41" s="6">
        <f ca="1">V41-'S&amp;P500 2018'!V41</f>
        <v>-1.0633772131750732</v>
      </c>
    </row>
    <row r="42" spans="1:39" x14ac:dyDescent="0.3">
      <c r="A42" t="s">
        <v>119</v>
      </c>
      <c r="B42" t="s">
        <v>120</v>
      </c>
      <c r="C42" s="1" t="s">
        <v>2</v>
      </c>
      <c r="D42" s="1" t="s">
        <v>121</v>
      </c>
      <c r="E42" s="5">
        <f t="shared" ca="1" si="1"/>
        <v>48.027774792726433</v>
      </c>
      <c r="F42">
        <f ca="1">'S&amp;P500 2018'!F42*(1+IF(-$E$1+RAND()*1&lt;0,-0.1*RAND(),0.1*RAND()))</f>
        <v>62.737275051458049</v>
      </c>
      <c r="G42">
        <f ca="1">'S&amp;P500 2018'!G42*(1+IF(-$E$1+RAND()*1&lt;0,-0.1*RAND(),0.1*RAND()))</f>
        <v>67.941530741074047</v>
      </c>
      <c r="H42">
        <f ca="1">'S&amp;P500 2018'!H42*(1+IF(-$E$1+RAND()*1&lt;0,-0.1*RAND(),0.1*RAND()))</f>
        <v>58.182579899851191</v>
      </c>
      <c r="I42">
        <f ca="1">'S&amp;P500 2018'!I42*(1+IF(-$E$1+RAND()*1&lt;0,-0.1*RAND(),0.1*RAND()))</f>
        <v>37.049502677788581</v>
      </c>
      <c r="J42">
        <f ca="1">'S&amp;P500 2018'!J42*(1+IF(-$E$1+RAND()*1&lt;0,-0.1*RAND(),0.1*RAND()))</f>
        <v>46.371397413201748</v>
      </c>
      <c r="K42">
        <f ca="1">'S&amp;P500 2018'!K42*(1+IF(-$E$1+RAND()*1&lt;0,-0.1*RAND(),0.1*RAND()))</f>
        <v>45.859664851345734</v>
      </c>
      <c r="L42">
        <f ca="1">'S&amp;P500 2018'!L42*(1+IF(-$E$1+RAND()*1&lt;0,-0.1*RAND(),0.1*RAND()))</f>
        <v>42.495204478812866</v>
      </c>
      <c r="M42">
        <f ca="1">'S&amp;P500 2018'!M42*(1+IF(-$E$1+RAND()*1&lt;0,-0.1*RAND(),0.1*RAND()))</f>
        <v>53.625554622134089</v>
      </c>
      <c r="N42">
        <f ca="1">'S&amp;P500 2018'!N42*(1+IF(-$E$1+RAND()*1&lt;0,-0.1*RAND(),0.1*RAND()))</f>
        <v>35.212516577627717</v>
      </c>
      <c r="O42">
        <f ca="1">'S&amp;P500 2018'!O42*(1+IF(-$E$1+RAND()*1&lt;0,-0.1*RAND(),0.1*RAND()))</f>
        <v>47.942379093418985</v>
      </c>
      <c r="P42">
        <f ca="1">'S&amp;P500 2018'!P42*(1+IF(-$E$1+RAND()*1&lt;0,-0.1*RAND(),0.1*RAND()))</f>
        <v>30.486334408220035</v>
      </c>
      <c r="Q42">
        <f ca="1">'S&amp;P500 2018'!Q42*(1+IF(-$E$1+RAND()*1&lt;0,-0.1*RAND(),0.1*RAND()))</f>
        <v>38.051530304387384</v>
      </c>
      <c r="R42">
        <f ca="1">'S&amp;P500 2018'!R42*(1+IF(-$E$1+RAND()*1&lt;0,-0.1*RAND(),0.1*RAND()))</f>
        <v>43.072435740657383</v>
      </c>
      <c r="S42">
        <f ca="1">'S&amp;P500 2018'!S42*(1+IF(-$E$1+RAND()*1&lt;0,-0.1*RAND(),0.1*RAND()))</f>
        <v>54.817921079338703</v>
      </c>
      <c r="T42">
        <f ca="1">'S&amp;P500 2018'!T42*(1+IF(-$E$1+RAND()*1&lt;0,-0.1*RAND(),0.1*RAND()))</f>
        <v>51.952336028248027</v>
      </c>
      <c r="U42">
        <f ca="1">'S&amp;P500 2018'!U42*(1+IF(-$E$1+RAND()*1&lt;0,-0.1*RAND(),0.1*RAND()))</f>
        <v>55.810161354273951</v>
      </c>
      <c r="V42">
        <f ca="1">'S&amp;P500 2018'!V42*(1+IF(-$E$1+RAND()*1&lt;0,-0.1*RAND(),0.1*RAND()))</f>
        <v>44.863847154510829</v>
      </c>
      <c r="W42" s="6">
        <f ca="1">F42-'S&amp;P500 2018'!F42</f>
        <v>2.7372750514580488</v>
      </c>
      <c r="X42" s="6">
        <f ca="1">G42-'S&amp;P500 2018'!G42</f>
        <v>5.9415307410740468</v>
      </c>
      <c r="Y42" s="6">
        <f ca="1">H42-'S&amp;P500 2018'!H42</f>
        <v>1.1825798998511914</v>
      </c>
      <c r="Z42" s="6">
        <f ca="1">I42-'S&amp;P500 2018'!I42</f>
        <v>3.0495026777885812</v>
      </c>
      <c r="AA42" s="6">
        <f ca="1">J42-'S&amp;P500 2018'!J42</f>
        <v>1.3713974132017483</v>
      </c>
      <c r="AB42" s="6">
        <f ca="1">K42-'S&amp;P500 2018'!K42</f>
        <v>3.8596648513457339</v>
      </c>
      <c r="AC42" s="6">
        <f ca="1">L42-'S&amp;P500 2018'!L42</f>
        <v>1.495204478812866</v>
      </c>
      <c r="AD42" s="6">
        <f ca="1">M42-'S&amp;P500 2018'!M42</f>
        <v>4.6255546221340893</v>
      </c>
      <c r="AE42" s="6">
        <f ca="1">N42-'S&amp;P500 2018'!N42</f>
        <v>-1.7874834223722829</v>
      </c>
      <c r="AF42" s="6">
        <f ca="1">O42-'S&amp;P500 2018'!O42</f>
        <v>-1.0576209065810147</v>
      </c>
      <c r="AG42" s="6">
        <f ca="1">P42-'S&amp;P500 2018'!P42</f>
        <v>0.48633440822003493</v>
      </c>
      <c r="AH42" s="6">
        <f ca="1">Q42-'S&amp;P500 2018'!Q42</f>
        <v>1.0515303043873843</v>
      </c>
      <c r="AI42" s="6">
        <f ca="1">R42-'S&amp;P500 2018'!R42</f>
        <v>3.072435740657383</v>
      </c>
      <c r="AJ42" s="6">
        <f ca="1">S42-'S&amp;P500 2018'!S42</f>
        <v>1.8179210793387028</v>
      </c>
      <c r="AK42" s="6">
        <f ca="1">T42-'S&amp;P500 2018'!T42</f>
        <v>3.9523360282480269</v>
      </c>
      <c r="AL42" s="6">
        <f ca="1">U42-'S&amp;P500 2018'!U42</f>
        <v>2.8101613542739514</v>
      </c>
      <c r="AM42" s="6">
        <f ca="1">V42-'S&amp;P500 2018'!V42</f>
        <v>2.8638471545108288</v>
      </c>
    </row>
    <row r="43" spans="1:39" x14ac:dyDescent="0.3">
      <c r="A43" t="s">
        <v>122</v>
      </c>
      <c r="B43" t="s">
        <v>123</v>
      </c>
      <c r="C43" s="1" t="s">
        <v>6</v>
      </c>
      <c r="D43" s="1" t="s">
        <v>63</v>
      </c>
      <c r="E43" s="5">
        <f t="shared" ca="1" si="1"/>
        <v>56.936304366177481</v>
      </c>
      <c r="F43">
        <f ca="1">'S&amp;P500 2018'!F43*(1+IF(-$E$1+RAND()*1&lt;0,-0.1*RAND(),0.1*RAND()))</f>
        <v>54.244096034209278</v>
      </c>
      <c r="G43">
        <f ca="1">'S&amp;P500 2018'!G43*(1+IF(-$E$1+RAND()*1&lt;0,-0.1*RAND(),0.1*RAND()))</f>
        <v>71.694905803142774</v>
      </c>
      <c r="H43">
        <f ca="1">'S&amp;P500 2018'!H43*(1+IF(-$E$1+RAND()*1&lt;0,-0.1*RAND(),0.1*RAND()))</f>
        <v>49.219777018593149</v>
      </c>
      <c r="I43">
        <f ca="1">'S&amp;P500 2018'!I43*(1+IF(-$E$1+RAND()*1&lt;0,-0.1*RAND(),0.1*RAND()))</f>
        <v>54.798102127278135</v>
      </c>
      <c r="J43">
        <f ca="1">'S&amp;P500 2018'!J43*(1+IF(-$E$1+RAND()*1&lt;0,-0.1*RAND(),0.1*RAND()))</f>
        <v>66.445644380035489</v>
      </c>
      <c r="K43">
        <f ca="1">'S&amp;P500 2018'!K43*(1+IF(-$E$1+RAND()*1&lt;0,-0.1*RAND(),0.1*RAND()))</f>
        <v>75.279351633238207</v>
      </c>
      <c r="L43">
        <f ca="1">'S&amp;P500 2018'!L43*(1+IF(-$E$1+RAND()*1&lt;0,-0.1*RAND(),0.1*RAND()))</f>
        <v>44.427794835486559</v>
      </c>
      <c r="M43">
        <f ca="1">'S&amp;P500 2018'!M43*(1+IF(-$E$1+RAND()*1&lt;0,-0.1*RAND(),0.1*RAND()))</f>
        <v>50.315255329828467</v>
      </c>
      <c r="N43">
        <f ca="1">'S&amp;P500 2018'!N43*(1+IF(-$E$1+RAND()*1&lt;0,-0.1*RAND(),0.1*RAND()))</f>
        <v>72.68892239756083</v>
      </c>
      <c r="O43">
        <f ca="1">'S&amp;P500 2018'!O43*(1+IF(-$E$1+RAND()*1&lt;0,-0.1*RAND(),0.1*RAND()))</f>
        <v>39.292931893845967</v>
      </c>
      <c r="P43">
        <f ca="1">'S&amp;P500 2018'!P43*(1+IF(-$E$1+RAND()*1&lt;0,-0.1*RAND(),0.1*RAND()))</f>
        <v>63.509515577738775</v>
      </c>
      <c r="Q43">
        <f ca="1">'S&amp;P500 2018'!Q43*(1+IF(-$E$1+RAND()*1&lt;0,-0.1*RAND(),0.1*RAND()))</f>
        <v>64.08743775858045</v>
      </c>
      <c r="R43">
        <f ca="1">'S&amp;P500 2018'!R43*(1+IF(-$E$1+RAND()*1&lt;0,-0.1*RAND(),0.1*RAND()))</f>
        <v>62.261832752650989</v>
      </c>
      <c r="S43">
        <f ca="1">'S&amp;P500 2018'!S43*(1+IF(-$E$1+RAND()*1&lt;0,-0.1*RAND(),0.1*RAND()))</f>
        <v>53.259177680147545</v>
      </c>
      <c r="T43">
        <f ca="1">'S&amp;P500 2018'!T43*(1+IF(-$E$1+RAND()*1&lt;0,-0.1*RAND(),0.1*RAND()))</f>
        <v>51.345394747647596</v>
      </c>
      <c r="U43">
        <f ca="1">'S&amp;P500 2018'!U43*(1+IF(-$E$1+RAND()*1&lt;0,-0.1*RAND(),0.1*RAND()))</f>
        <v>48.861691465016442</v>
      </c>
      <c r="V43">
        <f ca="1">'S&amp;P500 2018'!V43*(1+IF(-$E$1+RAND()*1&lt;0,-0.1*RAND(),0.1*RAND()))</f>
        <v>46.185342790016641</v>
      </c>
      <c r="W43" s="6">
        <f ca="1">F43-'S&amp;P500 2018'!F43</f>
        <v>1.2440960342092779</v>
      </c>
      <c r="X43" s="6">
        <f ca="1">G43-'S&amp;P500 2018'!G43</f>
        <v>5.6949058031427739</v>
      </c>
      <c r="Y43" s="6">
        <f ca="1">H43-'S&amp;P500 2018'!H43</f>
        <v>3.2197770185931489</v>
      </c>
      <c r="Z43" s="6">
        <f ca="1">I43-'S&amp;P500 2018'!I43</f>
        <v>-5.2018978727218652</v>
      </c>
      <c r="AA43" s="6">
        <f ca="1">J43-'S&amp;P500 2018'!J43</f>
        <v>4.445644380035489</v>
      </c>
      <c r="AB43" s="6">
        <f ca="1">K43-'S&amp;P500 2018'!K43</f>
        <v>-4.7206483667617931</v>
      </c>
      <c r="AC43" s="6">
        <f ca="1">L43-'S&amp;P500 2018'!L43</f>
        <v>-3.5722051645134414</v>
      </c>
      <c r="AD43" s="6">
        <f ca="1">M43-'S&amp;P500 2018'!M43</f>
        <v>4.3152553298284673</v>
      </c>
      <c r="AE43" s="6">
        <f ca="1">N43-'S&amp;P500 2018'!N43</f>
        <v>0.68892239756083029</v>
      </c>
      <c r="AF43" s="6">
        <f ca="1">O43-'S&amp;P500 2018'!O43</f>
        <v>1.2929318938459673</v>
      </c>
      <c r="AG43" s="6">
        <f ca="1">P43-'S&amp;P500 2018'!P43</f>
        <v>2.5095155777387745</v>
      </c>
      <c r="AH43" s="6">
        <f ca="1">Q43-'S&amp;P500 2018'!Q43</f>
        <v>3.0874377585804496</v>
      </c>
      <c r="AI43" s="6">
        <f ca="1">R43-'S&amp;P500 2018'!R43</f>
        <v>3.2618327526509887</v>
      </c>
      <c r="AJ43" s="6">
        <f ca="1">S43-'S&amp;P500 2018'!S43</f>
        <v>0.25917768014754472</v>
      </c>
      <c r="AK43" s="6">
        <f ca="1">T43-'S&amp;P500 2018'!T43</f>
        <v>0.34539474764759603</v>
      </c>
      <c r="AL43" s="6">
        <f ca="1">U43-'S&amp;P500 2018'!U43</f>
        <v>-0.13830853498355822</v>
      </c>
      <c r="AM43" s="6">
        <f ca="1">V43-'S&amp;P500 2018'!V43</f>
        <v>1.1853427900166409</v>
      </c>
    </row>
    <row r="44" spans="1:39" x14ac:dyDescent="0.3">
      <c r="A44" t="s">
        <v>124</v>
      </c>
      <c r="B44" t="s">
        <v>125</v>
      </c>
      <c r="C44" s="1" t="s">
        <v>15</v>
      </c>
      <c r="D44" s="1" t="s">
        <v>126</v>
      </c>
      <c r="E44" s="5">
        <f t="shared" ca="1" si="1"/>
        <v>46.274465511590009</v>
      </c>
      <c r="F44">
        <f ca="1">'S&amp;P500 2018'!F44*(1+IF(-$E$1+RAND()*1&lt;0,-0.1*RAND(),0.1*RAND()))</f>
        <v>39.554035631318349</v>
      </c>
      <c r="G44">
        <f ca="1">'S&amp;P500 2018'!G44*(1+IF(-$E$1+RAND()*1&lt;0,-0.1*RAND(),0.1*RAND()))</f>
        <v>59.924299559912463</v>
      </c>
      <c r="H44">
        <f ca="1">'S&amp;P500 2018'!H44*(1+IF(-$E$1+RAND()*1&lt;0,-0.1*RAND(),0.1*RAND()))</f>
        <v>49.673194184026535</v>
      </c>
      <c r="I44">
        <f ca="1">'S&amp;P500 2018'!I44*(1+IF(-$E$1+RAND()*1&lt;0,-0.1*RAND(),0.1*RAND()))</f>
        <v>59.408701907686279</v>
      </c>
      <c r="J44">
        <f ca="1">'S&amp;P500 2018'!J44*(1+IF(-$E$1+RAND()*1&lt;0,-0.1*RAND(),0.1*RAND()))</f>
        <v>53.816705829485521</v>
      </c>
      <c r="K44">
        <f ca="1">'S&amp;P500 2018'!K44*(1+IF(-$E$1+RAND()*1&lt;0,-0.1*RAND(),0.1*RAND()))</f>
        <v>39.537932505520502</v>
      </c>
      <c r="L44">
        <f ca="1">'S&amp;P500 2018'!L44*(1+IF(-$E$1+RAND()*1&lt;0,-0.1*RAND(),0.1*RAND()))</f>
        <v>44.796462093193917</v>
      </c>
      <c r="M44">
        <f ca="1">'S&amp;P500 2018'!M44*(1+IF(-$E$1+RAND()*1&lt;0,-0.1*RAND(),0.1*RAND()))</f>
        <v>47.836677613552538</v>
      </c>
      <c r="N44">
        <f ca="1">'S&amp;P500 2018'!N44*(1+IF(-$E$1+RAND()*1&lt;0,-0.1*RAND(),0.1*RAND()))</f>
        <v>50.966348723190016</v>
      </c>
      <c r="O44">
        <f ca="1">'S&amp;P500 2018'!O44*(1+IF(-$E$1+RAND()*1&lt;0,-0.1*RAND(),0.1*RAND()))</f>
        <v>43.195085168568582</v>
      </c>
      <c r="P44">
        <f ca="1">'S&amp;P500 2018'!P44*(1+IF(-$E$1+RAND()*1&lt;0,-0.1*RAND(),0.1*RAND()))</f>
        <v>44.790850465853531</v>
      </c>
      <c r="Q44">
        <f ca="1">'S&amp;P500 2018'!Q44*(1+IF(-$E$1+RAND()*1&lt;0,-0.1*RAND(),0.1*RAND()))</f>
        <v>55.220992379726063</v>
      </c>
      <c r="R44">
        <f ca="1">'S&amp;P500 2018'!R44*(1+IF(-$E$1+RAND()*1&lt;0,-0.1*RAND(),0.1*RAND()))</f>
        <v>27.484868280850616</v>
      </c>
      <c r="S44">
        <f ca="1">'S&amp;P500 2018'!S44*(1+IF(-$E$1+RAND()*1&lt;0,-0.1*RAND(),0.1*RAND()))</f>
        <v>37.893017194751586</v>
      </c>
      <c r="T44">
        <f ca="1">'S&amp;P500 2018'!T44*(1+IF(-$E$1+RAND()*1&lt;0,-0.1*RAND(),0.1*RAND()))</f>
        <v>51.905015119939222</v>
      </c>
      <c r="U44">
        <f ca="1">'S&amp;P500 2018'!U44*(1+IF(-$E$1+RAND()*1&lt;0,-0.1*RAND(),0.1*RAND()))</f>
        <v>43.330147644229854</v>
      </c>
      <c r="V44">
        <f ca="1">'S&amp;P500 2018'!V44*(1+IF(-$E$1+RAND()*1&lt;0,-0.1*RAND(),0.1*RAND()))</f>
        <v>37.331579395224601</v>
      </c>
      <c r="W44" s="6">
        <f ca="1">F44-'S&amp;P500 2018'!F44</f>
        <v>-3.4459643686816506</v>
      </c>
      <c r="X44" s="6">
        <f ca="1">G44-'S&amp;P500 2018'!G44</f>
        <v>2.9242995599124626</v>
      </c>
      <c r="Y44" s="6">
        <f ca="1">H44-'S&amp;P500 2018'!H44</f>
        <v>0.67319418402653497</v>
      </c>
      <c r="Z44" s="6">
        <f ca="1">I44-'S&amp;P500 2018'!I44</f>
        <v>-1.5912980923137212</v>
      </c>
      <c r="AA44" s="6">
        <f ca="1">J44-'S&amp;P500 2018'!J44</f>
        <v>-0.18329417051447905</v>
      </c>
      <c r="AB44" s="6">
        <f ca="1">K44-'S&amp;P500 2018'!K44</f>
        <v>1.5379325055205015</v>
      </c>
      <c r="AC44" s="6">
        <f ca="1">L44-'S&amp;P500 2018'!L44</f>
        <v>-2.2035379068060834</v>
      </c>
      <c r="AD44" s="6">
        <f ca="1">M44-'S&amp;P500 2018'!M44</f>
        <v>3.8366776135525384</v>
      </c>
      <c r="AE44" s="6">
        <f ca="1">N44-'S&amp;P500 2018'!N44</f>
        <v>0.9663487231900163</v>
      </c>
      <c r="AF44" s="6">
        <f ca="1">O44-'S&amp;P500 2018'!O44</f>
        <v>1.1950851685685819</v>
      </c>
      <c r="AG44" s="6">
        <f ca="1">P44-'S&amp;P500 2018'!P44</f>
        <v>0.79085046585353069</v>
      </c>
      <c r="AH44" s="6">
        <f ca="1">Q44-'S&amp;P500 2018'!Q44</f>
        <v>-1.7790076202739371</v>
      </c>
      <c r="AI44" s="6">
        <f ca="1">R44-'S&amp;P500 2018'!R44</f>
        <v>-2.5151317191493838</v>
      </c>
      <c r="AJ44" s="6">
        <f ca="1">S44-'S&amp;P500 2018'!S44</f>
        <v>-3.1069828052484141</v>
      </c>
      <c r="AK44" s="6">
        <f ca="1">T44-'S&amp;P500 2018'!T44</f>
        <v>0.90501511993922179</v>
      </c>
      <c r="AL44" s="6">
        <f ca="1">U44-'S&amp;P500 2018'!U44</f>
        <v>-4.6698523557701463</v>
      </c>
      <c r="AM44" s="6">
        <f ca="1">V44-'S&amp;P500 2018'!V44</f>
        <v>-1.6684206047753989</v>
      </c>
    </row>
    <row r="45" spans="1:39" x14ac:dyDescent="0.3">
      <c r="A45" t="s">
        <v>127</v>
      </c>
      <c r="B45" t="s">
        <v>128</v>
      </c>
      <c r="C45" s="1" t="s">
        <v>15</v>
      </c>
      <c r="D45" s="1" t="s">
        <v>26</v>
      </c>
      <c r="E45" s="5">
        <f t="shared" ca="1" si="1"/>
        <v>65.821591701176246</v>
      </c>
      <c r="F45">
        <f ca="1">'S&amp;P500 2018'!F45*(1+IF(-$E$1+RAND()*1&lt;0,-0.1*RAND(),0.1*RAND()))</f>
        <v>34.274645364630757</v>
      </c>
      <c r="G45">
        <f ca="1">'S&amp;P500 2018'!G45*(1+IF(-$E$1+RAND()*1&lt;0,-0.1*RAND(),0.1*RAND()))</f>
        <v>84.477674670894615</v>
      </c>
      <c r="H45">
        <f ca="1">'S&amp;P500 2018'!H45*(1+IF(-$E$1+RAND()*1&lt;0,-0.1*RAND(),0.1*RAND()))</f>
        <v>67.286529883253579</v>
      </c>
      <c r="I45">
        <f ca="1">'S&amp;P500 2018'!I45*(1+IF(-$E$1+RAND()*1&lt;0,-0.1*RAND(),0.1*RAND()))</f>
        <v>82.019573061538608</v>
      </c>
      <c r="J45">
        <f ca="1">'S&amp;P500 2018'!J45*(1+IF(-$E$1+RAND()*1&lt;0,-0.1*RAND(),0.1*RAND()))</f>
        <v>60.836994512222226</v>
      </c>
      <c r="K45">
        <f ca="1">'S&amp;P500 2018'!K45*(1+IF(-$E$1+RAND()*1&lt;0,-0.1*RAND(),0.1*RAND()))</f>
        <v>74.507756693103715</v>
      </c>
      <c r="L45">
        <f ca="1">'S&amp;P500 2018'!L45*(1+IF(-$E$1+RAND()*1&lt;0,-0.1*RAND(),0.1*RAND()))</f>
        <v>70.310751912793208</v>
      </c>
      <c r="M45">
        <f ca="1">'S&amp;P500 2018'!M45*(1+IF(-$E$1+RAND()*1&lt;0,-0.1*RAND(),0.1*RAND()))</f>
        <v>65.05567898023159</v>
      </c>
      <c r="N45">
        <f ca="1">'S&amp;P500 2018'!N45*(1+IF(-$E$1+RAND()*1&lt;0,-0.1*RAND(),0.1*RAND()))</f>
        <v>60.372080176298759</v>
      </c>
      <c r="O45">
        <f ca="1">'S&amp;P500 2018'!O45*(1+IF(-$E$1+RAND()*1&lt;0,-0.1*RAND(),0.1*RAND()))</f>
        <v>59.807640456960165</v>
      </c>
      <c r="P45">
        <f ca="1">'S&amp;P500 2018'!P45*(1+IF(-$E$1+RAND()*1&lt;0,-0.1*RAND(),0.1*RAND()))</f>
        <v>41.222060732513206</v>
      </c>
      <c r="Q45">
        <f ca="1">'S&amp;P500 2018'!Q45*(1+IF(-$E$1+RAND()*1&lt;0,-0.1*RAND(),0.1*RAND()))</f>
        <v>80.444763083601259</v>
      </c>
      <c r="R45">
        <f ca="1">'S&amp;P500 2018'!R45*(1+IF(-$E$1+RAND()*1&lt;0,-0.1*RAND(),0.1*RAND()))</f>
        <v>84.608816368454129</v>
      </c>
      <c r="S45">
        <f ca="1">'S&amp;P500 2018'!S45*(1+IF(-$E$1+RAND()*1&lt;0,-0.1*RAND(),0.1*RAND()))</f>
        <v>47.830696378712858</v>
      </c>
      <c r="T45">
        <f ca="1">'S&amp;P500 2018'!T45*(1+IF(-$E$1+RAND()*1&lt;0,-0.1*RAND(),0.1*RAND()))</f>
        <v>57.251403433897217</v>
      </c>
      <c r="U45">
        <f ca="1">'S&amp;P500 2018'!U45*(1+IF(-$E$1+RAND()*1&lt;0,-0.1*RAND(),0.1*RAND()))</f>
        <v>70.892272608774078</v>
      </c>
      <c r="V45">
        <f ca="1">'S&amp;P500 2018'!V45*(1+IF(-$E$1+RAND()*1&lt;0,-0.1*RAND(),0.1*RAND()))</f>
        <v>77.767720602116299</v>
      </c>
      <c r="W45" s="6">
        <f ca="1">F45-'S&amp;P500 2018'!F45</f>
        <v>-1.7253546353692428</v>
      </c>
      <c r="X45" s="6">
        <f ca="1">G45-'S&amp;P500 2018'!G45</f>
        <v>7.4776746708946149</v>
      </c>
      <c r="Y45" s="6">
        <f ca="1">H45-'S&amp;P500 2018'!H45</f>
        <v>-0.71347011674642147</v>
      </c>
      <c r="Z45" s="6">
        <f ca="1">I45-'S&amp;P500 2018'!I45</f>
        <v>7.0195730615386083</v>
      </c>
      <c r="AA45" s="6">
        <f ca="1">J45-'S&amp;P500 2018'!J45</f>
        <v>2.8369945122222262</v>
      </c>
      <c r="AB45" s="6">
        <f ca="1">K45-'S&amp;P500 2018'!K45</f>
        <v>2.5077566931037154</v>
      </c>
      <c r="AC45" s="6">
        <f ca="1">L45-'S&amp;P500 2018'!L45</f>
        <v>5.3107519127932079</v>
      </c>
      <c r="AD45" s="6">
        <f ca="1">M45-'S&amp;P500 2018'!M45</f>
        <v>2.0556789802315905</v>
      </c>
      <c r="AE45" s="6">
        <f ca="1">N45-'S&amp;P500 2018'!N45</f>
        <v>5.3720801762987591</v>
      </c>
      <c r="AF45" s="6">
        <f ca="1">O45-'S&amp;P500 2018'!O45</f>
        <v>-1.192359543039835</v>
      </c>
      <c r="AG45" s="6">
        <f ca="1">P45-'S&amp;P500 2018'!P45</f>
        <v>-3.7779392674867935</v>
      </c>
      <c r="AH45" s="6">
        <f ca="1">Q45-'S&amp;P500 2018'!Q45</f>
        <v>4.4447630836012593</v>
      </c>
      <c r="AI45" s="6">
        <f ca="1">R45-'S&amp;P500 2018'!R45</f>
        <v>3.6088163684541286</v>
      </c>
      <c r="AJ45" s="6">
        <f ca="1">S45-'S&amp;P500 2018'!S45</f>
        <v>2.8306963787128581</v>
      </c>
      <c r="AK45" s="6">
        <f ca="1">T45-'S&amp;P500 2018'!T45</f>
        <v>1.2514034338972166</v>
      </c>
      <c r="AL45" s="6">
        <f ca="1">U45-'S&amp;P500 2018'!U45</f>
        <v>0.89227260877407844</v>
      </c>
      <c r="AM45" s="6">
        <f ca="1">V45-'S&amp;P500 2018'!V45</f>
        <v>5.7677206021162988</v>
      </c>
    </row>
    <row r="46" spans="1:39" x14ac:dyDescent="0.3">
      <c r="A46" t="s">
        <v>129</v>
      </c>
      <c r="B46" t="s">
        <v>130</v>
      </c>
      <c r="C46" s="1" t="s">
        <v>15</v>
      </c>
      <c r="D46" s="1" t="s">
        <v>23</v>
      </c>
      <c r="E46" s="5">
        <f t="shared" ca="1" si="1"/>
        <v>40.260406829971807</v>
      </c>
      <c r="F46">
        <f ca="1">'S&amp;P500 2018'!F46*(1+IF(-$E$1+RAND()*1&lt;0,-0.1*RAND(),0.1*RAND()))</f>
        <v>49.862786531036086</v>
      </c>
      <c r="G46">
        <f ca="1">'S&amp;P500 2018'!G46*(1+IF(-$E$1+RAND()*1&lt;0,-0.1*RAND(),0.1*RAND()))</f>
        <v>46.184682975020863</v>
      </c>
      <c r="H46">
        <f ca="1">'S&amp;P500 2018'!H46*(1+IF(-$E$1+RAND()*1&lt;0,-0.1*RAND(),0.1*RAND()))</f>
        <v>39.162020432345692</v>
      </c>
      <c r="I46">
        <f ca="1">'S&amp;P500 2018'!I46*(1+IF(-$E$1+RAND()*1&lt;0,-0.1*RAND(),0.1*RAND()))</f>
        <v>39.834004831750399</v>
      </c>
      <c r="J46">
        <f ca="1">'S&amp;P500 2018'!J46*(1+IF(-$E$1+RAND()*1&lt;0,-0.1*RAND(),0.1*RAND()))</f>
        <v>31.958327708197775</v>
      </c>
      <c r="K46">
        <f ca="1">'S&amp;P500 2018'!K46*(1+IF(-$E$1+RAND()*1&lt;0,-0.1*RAND(),0.1*RAND()))</f>
        <v>50.215200813987757</v>
      </c>
      <c r="L46">
        <f ca="1">'S&amp;P500 2018'!L46*(1+IF(-$E$1+RAND()*1&lt;0,-0.1*RAND(),0.1*RAND()))</f>
        <v>40.052269051036959</v>
      </c>
      <c r="M46">
        <f ca="1">'S&amp;P500 2018'!M46*(1+IF(-$E$1+RAND()*1&lt;0,-0.1*RAND(),0.1*RAND()))</f>
        <v>36.307465677071356</v>
      </c>
      <c r="N46">
        <f ca="1">'S&amp;P500 2018'!N46*(1+IF(-$E$1+RAND()*1&lt;0,-0.1*RAND(),0.1*RAND()))</f>
        <v>27.614725495371225</v>
      </c>
      <c r="O46">
        <f ca="1">'S&amp;P500 2018'!O46*(1+IF(-$E$1+RAND()*1&lt;0,-0.1*RAND(),0.1*RAND()))</f>
        <v>49.340137366805948</v>
      </c>
      <c r="P46">
        <f ca="1">'S&amp;P500 2018'!P46*(1+IF(-$E$1+RAND()*1&lt;0,-0.1*RAND(),0.1*RAND()))</f>
        <v>37.544593207472374</v>
      </c>
      <c r="Q46">
        <f ca="1">'S&amp;P500 2018'!Q46*(1+IF(-$E$1+RAND()*1&lt;0,-0.1*RAND(),0.1*RAND()))</f>
        <v>40.298597915957039</v>
      </c>
      <c r="R46">
        <f ca="1">'S&amp;P500 2018'!R46*(1+IF(-$E$1+RAND()*1&lt;0,-0.1*RAND(),0.1*RAND()))</f>
        <v>41.632708113937454</v>
      </c>
      <c r="S46">
        <f ca="1">'S&amp;P500 2018'!S46*(1+IF(-$E$1+RAND()*1&lt;0,-0.1*RAND(),0.1*RAND()))</f>
        <v>25.684515345282321</v>
      </c>
      <c r="T46">
        <f ca="1">'S&amp;P500 2018'!T46*(1+IF(-$E$1+RAND()*1&lt;0,-0.1*RAND(),0.1*RAND()))</f>
        <v>58.324933730157575</v>
      </c>
      <c r="U46">
        <f ca="1">'S&amp;P500 2018'!U46*(1+IF(-$E$1+RAND()*1&lt;0,-0.1*RAND(),0.1*RAND()))</f>
        <v>34.994730781019548</v>
      </c>
      <c r="V46">
        <f ca="1">'S&amp;P500 2018'!V46*(1+IF(-$E$1+RAND()*1&lt;0,-0.1*RAND(),0.1*RAND()))</f>
        <v>35.415216133070288</v>
      </c>
      <c r="W46" s="6">
        <f ca="1">F46-'S&amp;P500 2018'!F46</f>
        <v>0.86278653103608605</v>
      </c>
      <c r="X46" s="6">
        <f ca="1">G46-'S&amp;P500 2018'!G46</f>
        <v>1.1846829750208627</v>
      </c>
      <c r="Y46" s="6">
        <f ca="1">H46-'S&amp;P500 2018'!H46</f>
        <v>3.1620204323456917</v>
      </c>
      <c r="Z46" s="6">
        <f ca="1">I46-'S&amp;P500 2018'!I46</f>
        <v>-0.16599516824960148</v>
      </c>
      <c r="AA46" s="6">
        <f ca="1">J46-'S&amp;P500 2018'!J46</f>
        <v>-2.0416722918022252</v>
      </c>
      <c r="AB46" s="6">
        <f ca="1">K46-'S&amp;P500 2018'!K46</f>
        <v>1.2152008139877566</v>
      </c>
      <c r="AC46" s="6">
        <f ca="1">L46-'S&amp;P500 2018'!L46</f>
        <v>3.0522690510369586</v>
      </c>
      <c r="AD46" s="6">
        <f ca="1">M46-'S&amp;P500 2018'!M46</f>
        <v>2.307465677071356</v>
      </c>
      <c r="AE46" s="6">
        <f ca="1">N46-'S&amp;P500 2018'!N46</f>
        <v>-2.3852745046287751</v>
      </c>
      <c r="AF46" s="6">
        <f ca="1">O46-'S&amp;P500 2018'!O46</f>
        <v>4.3401373668059477</v>
      </c>
      <c r="AG46" s="6">
        <f ca="1">P46-'S&amp;P500 2018'!P46</f>
        <v>1.5445932074723743</v>
      </c>
      <c r="AH46" s="6">
        <f ca="1">Q46-'S&amp;P500 2018'!Q46</f>
        <v>3.2985979159570391</v>
      </c>
      <c r="AI46" s="6">
        <f ca="1">R46-'S&amp;P500 2018'!R46</f>
        <v>2.6327081139374542</v>
      </c>
      <c r="AJ46" s="6">
        <f ca="1">S46-'S&amp;P500 2018'!S46</f>
        <v>0.68451534528232116</v>
      </c>
      <c r="AK46" s="6">
        <f ca="1">T46-'S&amp;P500 2018'!T46</f>
        <v>-2.675066269842425</v>
      </c>
      <c r="AL46" s="6">
        <f ca="1">U46-'S&amp;P500 2018'!U46</f>
        <v>-5.2692189804517398E-3</v>
      </c>
      <c r="AM46" s="6">
        <f ca="1">V46-'S&amp;P500 2018'!V46</f>
        <v>-2.5847838669297118</v>
      </c>
    </row>
    <row r="47" spans="1:39" x14ac:dyDescent="0.3">
      <c r="A47" t="s">
        <v>131</v>
      </c>
      <c r="B47" t="s">
        <v>132</v>
      </c>
      <c r="C47" s="1" t="s">
        <v>6</v>
      </c>
      <c r="D47" s="1" t="s">
        <v>133</v>
      </c>
      <c r="E47" s="5">
        <f t="shared" ca="1" si="1"/>
        <v>61.155394828602475</v>
      </c>
      <c r="F47">
        <f ca="1">'S&amp;P500 2018'!F47*(1+IF(-$E$1+RAND()*1&lt;0,-0.1*RAND(),0.1*RAND()))</f>
        <v>52.428669893056835</v>
      </c>
      <c r="G47">
        <f ca="1">'S&amp;P500 2018'!G47*(1+IF(-$E$1+RAND()*1&lt;0,-0.1*RAND(),0.1*RAND()))</f>
        <v>66.162007993702588</v>
      </c>
      <c r="H47">
        <f ca="1">'S&amp;P500 2018'!H47*(1+IF(-$E$1+RAND()*1&lt;0,-0.1*RAND(),0.1*RAND()))</f>
        <v>70.17891336312573</v>
      </c>
      <c r="I47">
        <f ca="1">'S&amp;P500 2018'!I47*(1+IF(-$E$1+RAND()*1&lt;0,-0.1*RAND(),0.1*RAND()))</f>
        <v>68.363454210767657</v>
      </c>
      <c r="J47">
        <f ca="1">'S&amp;P500 2018'!J47*(1+IF(-$E$1+RAND()*1&lt;0,-0.1*RAND(),0.1*RAND()))</f>
        <v>59.364781011447377</v>
      </c>
      <c r="K47">
        <f ca="1">'S&amp;P500 2018'!K47*(1+IF(-$E$1+RAND()*1&lt;0,-0.1*RAND(),0.1*RAND()))</f>
        <v>71.63707926431745</v>
      </c>
      <c r="L47">
        <f ca="1">'S&amp;P500 2018'!L47*(1+IF(-$E$1+RAND()*1&lt;0,-0.1*RAND(),0.1*RAND()))</f>
        <v>68.329438857906794</v>
      </c>
      <c r="M47">
        <f ca="1">'S&amp;P500 2018'!M47*(1+IF(-$E$1+RAND()*1&lt;0,-0.1*RAND(),0.1*RAND()))</f>
        <v>46.560446280798082</v>
      </c>
      <c r="N47">
        <f ca="1">'S&amp;P500 2018'!N47*(1+IF(-$E$1+RAND()*1&lt;0,-0.1*RAND(),0.1*RAND()))</f>
        <v>70.945543420058328</v>
      </c>
      <c r="O47">
        <f ca="1">'S&amp;P500 2018'!O47*(1+IF(-$E$1+RAND()*1&lt;0,-0.1*RAND(),0.1*RAND()))</f>
        <v>49.16118404437568</v>
      </c>
      <c r="P47">
        <f ca="1">'S&amp;P500 2018'!P47*(1+IF(-$E$1+RAND()*1&lt;0,-0.1*RAND(),0.1*RAND()))</f>
        <v>74.672933317392378</v>
      </c>
      <c r="Q47">
        <f ca="1">'S&amp;P500 2018'!Q47*(1+IF(-$E$1+RAND()*1&lt;0,-0.1*RAND(),0.1*RAND()))</f>
        <v>47.926394196589541</v>
      </c>
      <c r="R47">
        <f ca="1">'S&amp;P500 2018'!R47*(1+IF(-$E$1+RAND()*1&lt;0,-0.1*RAND(),0.1*RAND()))</f>
        <v>66.13304568453087</v>
      </c>
      <c r="S47">
        <f ca="1">'S&amp;P500 2018'!S47*(1+IF(-$E$1+RAND()*1&lt;0,-0.1*RAND(),0.1*RAND()))</f>
        <v>46.047877346762959</v>
      </c>
      <c r="T47">
        <f ca="1">'S&amp;P500 2018'!T47*(1+IF(-$E$1+RAND()*1&lt;0,-0.1*RAND(),0.1*RAND()))</f>
        <v>68.103687518198356</v>
      </c>
      <c r="U47">
        <f ca="1">'S&amp;P500 2018'!U47*(1+IF(-$E$1+RAND()*1&lt;0,-0.1*RAND(),0.1*RAND()))</f>
        <v>64.628082608823803</v>
      </c>
      <c r="V47">
        <f ca="1">'S&amp;P500 2018'!V47*(1+IF(-$E$1+RAND()*1&lt;0,-0.1*RAND(),0.1*RAND()))</f>
        <v>48.998173074387772</v>
      </c>
      <c r="W47" s="6">
        <f ca="1">F47-'S&amp;P500 2018'!F47</f>
        <v>-3.5713301069431651</v>
      </c>
      <c r="X47" s="6">
        <f ca="1">G47-'S&amp;P500 2018'!G47</f>
        <v>0.16200799370258778</v>
      </c>
      <c r="Y47" s="6">
        <f ca="1">H47-'S&amp;P500 2018'!H47</f>
        <v>3.17891336312573</v>
      </c>
      <c r="Z47" s="6">
        <f ca="1">I47-'S&amp;P500 2018'!I47</f>
        <v>0.3634542107676566</v>
      </c>
      <c r="AA47" s="6">
        <f ca="1">J47-'S&amp;P500 2018'!J47</f>
        <v>0.36478101144737707</v>
      </c>
      <c r="AB47" s="6">
        <f ca="1">K47-'S&amp;P500 2018'!K47</f>
        <v>0.63707926431744966</v>
      </c>
      <c r="AC47" s="6">
        <f ca="1">L47-'S&amp;P500 2018'!L47</f>
        <v>-5.6705611420932058</v>
      </c>
      <c r="AD47" s="6">
        <f ca="1">M47-'S&amp;P500 2018'!M47</f>
        <v>1.5604462807980823</v>
      </c>
      <c r="AE47" s="6">
        <f ca="1">N47-'S&amp;P500 2018'!N47</f>
        <v>3.9455434200583284</v>
      </c>
      <c r="AF47" s="6">
        <f ca="1">O47-'S&amp;P500 2018'!O47</f>
        <v>-1.8388159556243195</v>
      </c>
      <c r="AG47" s="6">
        <f ca="1">P47-'S&amp;P500 2018'!P47</f>
        <v>6.6729333173923777</v>
      </c>
      <c r="AH47" s="6">
        <f ca="1">Q47-'S&amp;P500 2018'!Q47</f>
        <v>2.9263941965895413</v>
      </c>
      <c r="AI47" s="6">
        <f ca="1">R47-'S&amp;P500 2018'!R47</f>
        <v>-4.8669543154691297</v>
      </c>
      <c r="AJ47" s="6">
        <f ca="1">S47-'S&amp;P500 2018'!S47</f>
        <v>3.0478773467629594</v>
      </c>
      <c r="AK47" s="6">
        <f ca="1">T47-'S&amp;P500 2018'!T47</f>
        <v>1.1036875181983561</v>
      </c>
      <c r="AL47" s="6">
        <f ca="1">U47-'S&amp;P500 2018'!U47</f>
        <v>-5.371917391176197</v>
      </c>
      <c r="AM47" s="6">
        <f ca="1">V47-'S&amp;P500 2018'!V47</f>
        <v>-3.0018269256122281</v>
      </c>
    </row>
    <row r="48" spans="1:39" x14ac:dyDescent="0.3">
      <c r="A48" t="s">
        <v>134</v>
      </c>
      <c r="B48" t="s">
        <v>135</v>
      </c>
      <c r="C48" s="1" t="s">
        <v>37</v>
      </c>
      <c r="D48" s="1" t="s">
        <v>136</v>
      </c>
      <c r="E48" s="5">
        <f t="shared" ca="1" si="1"/>
        <v>37.922733715295259</v>
      </c>
      <c r="F48">
        <f ca="1">'S&amp;P500 2018'!F48*(1+IF(-$E$1+RAND()*1&lt;0,-0.1*RAND(),0.1*RAND()))</f>
        <v>52.24673894658882</v>
      </c>
      <c r="G48">
        <f ca="1">'S&amp;P500 2018'!G48*(1+IF(-$E$1+RAND()*1&lt;0,-0.1*RAND(),0.1*RAND()))</f>
        <v>36.079524745852893</v>
      </c>
      <c r="H48">
        <f ca="1">'S&amp;P500 2018'!H48*(1+IF(-$E$1+RAND()*1&lt;0,-0.1*RAND(),0.1*RAND()))</f>
        <v>31.985436640352439</v>
      </c>
      <c r="I48">
        <f ca="1">'S&amp;P500 2018'!I48*(1+IF(-$E$1+RAND()*1&lt;0,-0.1*RAND(),0.1*RAND()))</f>
        <v>28.054698999351075</v>
      </c>
      <c r="J48">
        <f ca="1">'S&amp;P500 2018'!J48*(1+IF(-$E$1+RAND()*1&lt;0,-0.1*RAND(),0.1*RAND()))</f>
        <v>44.304682674351575</v>
      </c>
      <c r="K48">
        <f ca="1">'S&amp;P500 2018'!K48*(1+IF(-$E$1+RAND()*1&lt;0,-0.1*RAND(),0.1*RAND()))</f>
        <v>43.412347431459111</v>
      </c>
      <c r="L48">
        <f ca="1">'S&amp;P500 2018'!L48*(1+IF(-$E$1+RAND()*1&lt;0,-0.1*RAND(),0.1*RAND()))</f>
        <v>27.92838324383726</v>
      </c>
      <c r="M48">
        <f ca="1">'S&amp;P500 2018'!M48*(1+IF(-$E$1+RAND()*1&lt;0,-0.1*RAND(),0.1*RAND()))</f>
        <v>35.278695985517054</v>
      </c>
      <c r="N48">
        <f ca="1">'S&amp;P500 2018'!N48*(1+IF(-$E$1+RAND()*1&lt;0,-0.1*RAND(),0.1*RAND()))</f>
        <v>39.844331477660702</v>
      </c>
      <c r="O48">
        <f ca="1">'S&amp;P500 2018'!O48*(1+IF(-$E$1+RAND()*1&lt;0,-0.1*RAND(),0.1*RAND()))</f>
        <v>37.325040070635339</v>
      </c>
      <c r="P48">
        <f ca="1">'S&amp;P500 2018'!P48*(1+IF(-$E$1+RAND()*1&lt;0,-0.1*RAND(),0.1*RAND()))</f>
        <v>30.533387413385487</v>
      </c>
      <c r="Q48">
        <f ca="1">'S&amp;P500 2018'!Q48*(1+IF(-$E$1+RAND()*1&lt;0,-0.1*RAND(),0.1*RAND()))</f>
        <v>39.473364838314062</v>
      </c>
      <c r="R48">
        <f ca="1">'S&amp;P500 2018'!R48*(1+IF(-$E$1+RAND()*1&lt;0,-0.1*RAND(),0.1*RAND()))</f>
        <v>42.526152797468839</v>
      </c>
      <c r="S48">
        <f ca="1">'S&amp;P500 2018'!S48*(1+IF(-$E$1+RAND()*1&lt;0,-0.1*RAND(),0.1*RAND()))</f>
        <v>37.118963741978774</v>
      </c>
      <c r="T48">
        <f ca="1">'S&amp;P500 2018'!T48*(1+IF(-$E$1+RAND()*1&lt;0,-0.1*RAND(),0.1*RAND()))</f>
        <v>39.672978920868424</v>
      </c>
      <c r="U48">
        <f ca="1">'S&amp;P500 2018'!U48*(1+IF(-$E$1+RAND()*1&lt;0,-0.1*RAND(),0.1*RAND()))</f>
        <v>29.736180930242774</v>
      </c>
      <c r="V48">
        <f ca="1">'S&amp;P500 2018'!V48*(1+IF(-$E$1+RAND()*1&lt;0,-0.1*RAND(),0.1*RAND()))</f>
        <v>49.165564302154877</v>
      </c>
      <c r="W48" s="6">
        <f ca="1">F48-'S&amp;P500 2018'!F48</f>
        <v>-0.75326105341117966</v>
      </c>
      <c r="X48" s="6">
        <f ca="1">G48-'S&amp;P500 2018'!G48</f>
        <v>7.9524745852893375E-2</v>
      </c>
      <c r="Y48" s="6">
        <f ca="1">H48-'S&amp;P500 2018'!H48</f>
        <v>-2.0145633596475605</v>
      </c>
      <c r="Z48" s="6">
        <f ca="1">I48-'S&amp;P500 2018'!I48</f>
        <v>5.4698999351074917E-2</v>
      </c>
      <c r="AA48" s="6">
        <f ca="1">J48-'S&amp;P500 2018'!J48</f>
        <v>3.3046826743515751</v>
      </c>
      <c r="AB48" s="6">
        <f ca="1">K48-'S&amp;P500 2018'!K48</f>
        <v>-1.5876525685408893</v>
      </c>
      <c r="AC48" s="6">
        <f ca="1">L48-'S&amp;P500 2018'!L48</f>
        <v>-1.0716167561627401</v>
      </c>
      <c r="AD48" s="6">
        <f ca="1">M48-'S&amp;P500 2018'!M48</f>
        <v>-1.7213040144829463</v>
      </c>
      <c r="AE48" s="6">
        <f ca="1">N48-'S&amp;P500 2018'!N48</f>
        <v>1.8443314776607025</v>
      </c>
      <c r="AF48" s="6">
        <f ca="1">O48-'S&amp;P500 2018'!O48</f>
        <v>-1.6749599293646611</v>
      </c>
      <c r="AG48" s="6">
        <f ca="1">P48-'S&amp;P500 2018'!P48</f>
        <v>1.533387413385487</v>
      </c>
      <c r="AH48" s="6">
        <f ca="1">Q48-'S&amp;P500 2018'!Q48</f>
        <v>2.4733648383140618</v>
      </c>
      <c r="AI48" s="6">
        <f ca="1">R48-'S&amp;P500 2018'!R48</f>
        <v>-0.47384720253116086</v>
      </c>
      <c r="AJ48" s="6">
        <f ca="1">S48-'S&amp;P500 2018'!S48</f>
        <v>-0.88103625802122565</v>
      </c>
      <c r="AK48" s="6">
        <f ca="1">T48-'S&amp;P500 2018'!T48</f>
        <v>-3.3270210791315762</v>
      </c>
      <c r="AL48" s="6">
        <f ca="1">U48-'S&amp;P500 2018'!U48</f>
        <v>1.7361809302427744</v>
      </c>
      <c r="AM48" s="6">
        <f ca="1">V48-'S&amp;P500 2018'!V48</f>
        <v>3.1655643021548769</v>
      </c>
    </row>
    <row r="49" spans="1:39" x14ac:dyDescent="0.3">
      <c r="A49" t="s">
        <v>137</v>
      </c>
      <c r="B49" t="s">
        <v>138</v>
      </c>
      <c r="C49" s="1" t="s">
        <v>2</v>
      </c>
      <c r="D49" s="1" t="s">
        <v>69</v>
      </c>
      <c r="E49" s="5">
        <f t="shared" ca="1" si="1"/>
        <v>46.591592546382472</v>
      </c>
      <c r="F49">
        <f ca="1">'S&amp;P500 2018'!F49*(1+IF(-$E$1+RAND()*1&lt;0,-0.1*RAND(),0.1*RAND()))</f>
        <v>63.613725873299757</v>
      </c>
      <c r="G49">
        <f ca="1">'S&amp;P500 2018'!G49*(1+IF(-$E$1+RAND()*1&lt;0,-0.1*RAND(),0.1*RAND()))</f>
        <v>40.899983517761058</v>
      </c>
      <c r="H49">
        <f ca="1">'S&amp;P500 2018'!H49*(1+IF(-$E$1+RAND()*1&lt;0,-0.1*RAND(),0.1*RAND()))</f>
        <v>40.512023502906608</v>
      </c>
      <c r="I49">
        <f ca="1">'S&amp;P500 2018'!I49*(1+IF(-$E$1+RAND()*1&lt;0,-0.1*RAND(),0.1*RAND()))</f>
        <v>46.369872627751917</v>
      </c>
      <c r="J49">
        <f ca="1">'S&amp;P500 2018'!J49*(1+IF(-$E$1+RAND()*1&lt;0,-0.1*RAND(),0.1*RAND()))</f>
        <v>40.356456200876565</v>
      </c>
      <c r="K49">
        <f ca="1">'S&amp;P500 2018'!K49*(1+IF(-$E$1+RAND()*1&lt;0,-0.1*RAND(),0.1*RAND()))</f>
        <v>46.0640358730858</v>
      </c>
      <c r="L49">
        <f ca="1">'S&amp;P500 2018'!L49*(1+IF(-$E$1+RAND()*1&lt;0,-0.1*RAND(),0.1*RAND()))</f>
        <v>40.615283715238277</v>
      </c>
      <c r="M49">
        <f ca="1">'S&amp;P500 2018'!M49*(1+IF(-$E$1+RAND()*1&lt;0,-0.1*RAND(),0.1*RAND()))</f>
        <v>43.589378522445813</v>
      </c>
      <c r="N49">
        <f ca="1">'S&amp;P500 2018'!N49*(1+IF(-$E$1+RAND()*1&lt;0,-0.1*RAND(),0.1*RAND()))</f>
        <v>54.848446381657176</v>
      </c>
      <c r="O49">
        <f ca="1">'S&amp;P500 2018'!O49*(1+IF(-$E$1+RAND()*1&lt;0,-0.1*RAND(),0.1*RAND()))</f>
        <v>38.568899356678905</v>
      </c>
      <c r="P49">
        <f ca="1">'S&amp;P500 2018'!P49*(1+IF(-$E$1+RAND()*1&lt;0,-0.1*RAND(),0.1*RAND()))</f>
        <v>40.893573467558561</v>
      </c>
      <c r="Q49">
        <f ca="1">'S&amp;P500 2018'!Q49*(1+IF(-$E$1+RAND()*1&lt;0,-0.1*RAND(),0.1*RAND()))</f>
        <v>46.350767249618784</v>
      </c>
      <c r="R49">
        <f ca="1">'S&amp;P500 2018'!R49*(1+IF(-$E$1+RAND()*1&lt;0,-0.1*RAND(),0.1*RAND()))</f>
        <v>62.19661357813105</v>
      </c>
      <c r="S49">
        <f ca="1">'S&amp;P500 2018'!S49*(1+IF(-$E$1+RAND()*1&lt;0,-0.1*RAND(),0.1*RAND()))</f>
        <v>60.646655680867127</v>
      </c>
      <c r="T49">
        <f ca="1">'S&amp;P500 2018'!T49*(1+IF(-$E$1+RAND()*1&lt;0,-0.1*RAND(),0.1*RAND()))</f>
        <v>35.13418165837124</v>
      </c>
      <c r="U49">
        <f ca="1">'S&amp;P500 2018'!U49*(1+IF(-$E$1+RAND()*1&lt;0,-0.1*RAND(),0.1*RAND()))</f>
        <v>40.428752522793935</v>
      </c>
      <c r="V49">
        <f ca="1">'S&amp;P500 2018'!V49*(1+IF(-$E$1+RAND()*1&lt;0,-0.1*RAND(),0.1*RAND()))</f>
        <v>50.968423559459424</v>
      </c>
      <c r="W49" s="6">
        <f ca="1">F49-'S&amp;P500 2018'!F49</f>
        <v>3.6137258732997566</v>
      </c>
      <c r="X49" s="6">
        <f ca="1">G49-'S&amp;P500 2018'!G49</f>
        <v>-1.1000164822389422</v>
      </c>
      <c r="Y49" s="6">
        <f ca="1">H49-'S&amp;P500 2018'!H49</f>
        <v>3.512023502906608</v>
      </c>
      <c r="Z49" s="6">
        <f ca="1">I49-'S&amp;P500 2018'!I49</f>
        <v>2.3698726277519171</v>
      </c>
      <c r="AA49" s="6">
        <f ca="1">J49-'S&amp;P500 2018'!J49</f>
        <v>2.3564562008765648</v>
      </c>
      <c r="AB49" s="6">
        <f ca="1">K49-'S&amp;P500 2018'!K49</f>
        <v>2.0640358730857997</v>
      </c>
      <c r="AC49" s="6">
        <f ca="1">L49-'S&amp;P500 2018'!L49</f>
        <v>3.6152837152382773</v>
      </c>
      <c r="AD49" s="6">
        <f ca="1">M49-'S&amp;P500 2018'!M49</f>
        <v>2.5893785224458128</v>
      </c>
      <c r="AE49" s="6">
        <f ca="1">N49-'S&amp;P500 2018'!N49</f>
        <v>-5.1515536183428239</v>
      </c>
      <c r="AF49" s="6">
        <f ca="1">O49-'S&amp;P500 2018'!O49</f>
        <v>0.56889935667890512</v>
      </c>
      <c r="AG49" s="6">
        <f ca="1">P49-'S&amp;P500 2018'!P49</f>
        <v>2.8935734675585607</v>
      </c>
      <c r="AH49" s="6">
        <f ca="1">Q49-'S&amp;P500 2018'!Q49</f>
        <v>-4.6492327503812163</v>
      </c>
      <c r="AI49" s="6">
        <f ca="1">R49-'S&amp;P500 2018'!R49</f>
        <v>3.1966135781310498</v>
      </c>
      <c r="AJ49" s="6">
        <f ca="1">S49-'S&amp;P500 2018'!S49</f>
        <v>0.6466556808671271</v>
      </c>
      <c r="AK49" s="6">
        <f ca="1">T49-'S&amp;P500 2018'!T49</f>
        <v>-3.8658183416287599</v>
      </c>
      <c r="AL49" s="6">
        <f ca="1">U49-'S&amp;P500 2018'!U49</f>
        <v>0.4287525227939355</v>
      </c>
      <c r="AM49" s="6">
        <f ca="1">V49-'S&amp;P500 2018'!V49</f>
        <v>1.9684235594594242</v>
      </c>
    </row>
    <row r="50" spans="1:39" x14ac:dyDescent="0.3">
      <c r="A50" t="s">
        <v>139</v>
      </c>
      <c r="B50" t="s">
        <v>140</v>
      </c>
      <c r="C50" s="1" t="s">
        <v>141</v>
      </c>
      <c r="D50" s="1" t="s">
        <v>142</v>
      </c>
      <c r="E50" s="5">
        <f t="shared" ca="1" si="1"/>
        <v>59.780535935803584</v>
      </c>
      <c r="F50">
        <f ca="1">'S&amp;P500 2018'!F50*(1+IF(-$E$1+RAND()*1&lt;0,-0.1*RAND(),0.1*RAND()))</f>
        <v>59.929818897932222</v>
      </c>
      <c r="G50">
        <f ca="1">'S&amp;P500 2018'!G50*(1+IF(-$E$1+RAND()*1&lt;0,-0.1*RAND(),0.1*RAND()))</f>
        <v>71.215523054289861</v>
      </c>
      <c r="H50">
        <f ca="1">'S&amp;P500 2018'!H50*(1+IF(-$E$1+RAND()*1&lt;0,-0.1*RAND(),0.1*RAND()))</f>
        <v>71.214635664596415</v>
      </c>
      <c r="I50">
        <f ca="1">'S&amp;P500 2018'!I50*(1+IF(-$E$1+RAND()*1&lt;0,-0.1*RAND(),0.1*RAND()))</f>
        <v>36.955640911522309</v>
      </c>
      <c r="J50">
        <f ca="1">'S&amp;P500 2018'!J50*(1+IF(-$E$1+RAND()*1&lt;0,-0.1*RAND(),0.1*RAND()))</f>
        <v>49.877254520215899</v>
      </c>
      <c r="K50">
        <f ca="1">'S&amp;P500 2018'!K50*(1+IF(-$E$1+RAND()*1&lt;0,-0.1*RAND(),0.1*RAND()))</f>
        <v>52.093442178360021</v>
      </c>
      <c r="L50">
        <f ca="1">'S&amp;P500 2018'!L50*(1+IF(-$E$1+RAND()*1&lt;0,-0.1*RAND(),0.1*RAND()))</f>
        <v>50.890116293334387</v>
      </c>
      <c r="M50">
        <f ca="1">'S&amp;P500 2018'!M50*(1+IF(-$E$1+RAND()*1&lt;0,-0.1*RAND(),0.1*RAND()))</f>
        <v>51.46337776972473</v>
      </c>
      <c r="N50">
        <f ca="1">'S&amp;P500 2018'!N50*(1+IF(-$E$1+RAND()*1&lt;0,-0.1*RAND(),0.1*RAND()))</f>
        <v>63.351425118697996</v>
      </c>
      <c r="O50">
        <f ca="1">'S&amp;P500 2018'!O50*(1+IF(-$E$1+RAND()*1&lt;0,-0.1*RAND(),0.1*RAND()))</f>
        <v>53.201400354906703</v>
      </c>
      <c r="P50">
        <f ca="1">'S&amp;P500 2018'!P50*(1+IF(-$E$1+RAND()*1&lt;0,-0.1*RAND(),0.1*RAND()))</f>
        <v>74.071409111166631</v>
      </c>
      <c r="Q50">
        <f ca="1">'S&amp;P500 2018'!Q50*(1+IF(-$E$1+RAND()*1&lt;0,-0.1*RAND(),0.1*RAND()))</f>
        <v>51.782332660494923</v>
      </c>
      <c r="R50">
        <f ca="1">'S&amp;P500 2018'!R50*(1+IF(-$E$1+RAND()*1&lt;0,-0.1*RAND(),0.1*RAND()))</f>
        <v>90.708031965261227</v>
      </c>
      <c r="S50">
        <f ca="1">'S&amp;P500 2018'!S50*(1+IF(-$E$1+RAND()*1&lt;0,-0.1*RAND(),0.1*RAND()))</f>
        <v>61.162489194592169</v>
      </c>
      <c r="T50">
        <f ca="1">'S&amp;P500 2018'!T50*(1+IF(-$E$1+RAND()*1&lt;0,-0.1*RAND(),0.1*RAND()))</f>
        <v>63.105808526960317</v>
      </c>
      <c r="U50">
        <f ca="1">'S&amp;P500 2018'!U50*(1+IF(-$E$1+RAND()*1&lt;0,-0.1*RAND(),0.1*RAND()))</f>
        <v>68.944291790071546</v>
      </c>
      <c r="V50">
        <f ca="1">'S&amp;P500 2018'!V50*(1+IF(-$E$1+RAND()*1&lt;0,-0.1*RAND(),0.1*RAND()))</f>
        <v>46.302112896533622</v>
      </c>
      <c r="W50" s="6">
        <f ca="1">F50-'S&amp;P500 2018'!F50</f>
        <v>-4.0701811020677781</v>
      </c>
      <c r="X50" s="6">
        <f ca="1">G50-'S&amp;P500 2018'!G50</f>
        <v>0.21552305428986074</v>
      </c>
      <c r="Y50" s="6">
        <f ca="1">H50-'S&amp;P500 2018'!H50</f>
        <v>6.2146356645964147</v>
      </c>
      <c r="Z50" s="6">
        <f ca="1">I50-'S&amp;P500 2018'!I50</f>
        <v>0.95564091152230901</v>
      </c>
      <c r="AA50" s="6">
        <f ca="1">J50-'S&amp;P500 2018'!J50</f>
        <v>-2.1227454797841006</v>
      </c>
      <c r="AB50" s="6">
        <f ca="1">K50-'S&amp;P500 2018'!K50</f>
        <v>1.0934421783600214</v>
      </c>
      <c r="AC50" s="6">
        <f ca="1">L50-'S&amp;P500 2018'!L50</f>
        <v>-4.1098837066656131</v>
      </c>
      <c r="AD50" s="6">
        <f ca="1">M50-'S&amp;P500 2018'!M50</f>
        <v>-1.5366222302752703</v>
      </c>
      <c r="AE50" s="6">
        <f ca="1">N50-'S&amp;P500 2018'!N50</f>
        <v>-3.6485748813020038</v>
      </c>
      <c r="AF50" s="6">
        <f ca="1">O50-'S&amp;P500 2018'!O50</f>
        <v>4.2014003549067027</v>
      </c>
      <c r="AG50" s="6">
        <f ca="1">P50-'S&amp;P500 2018'!P50</f>
        <v>6.0714091111666306</v>
      </c>
      <c r="AH50" s="6">
        <f ca="1">Q50-'S&amp;P500 2018'!Q50</f>
        <v>-1.217667339505077</v>
      </c>
      <c r="AI50" s="6">
        <f ca="1">R50-'S&amp;P500 2018'!R50</f>
        <v>5.7080319652612275</v>
      </c>
      <c r="AJ50" s="6">
        <f ca="1">S50-'S&amp;P500 2018'!S50</f>
        <v>-0.83751080540783107</v>
      </c>
      <c r="AK50" s="6">
        <f ca="1">T50-'S&amp;P500 2018'!T50</f>
        <v>-3.8941914730396832</v>
      </c>
      <c r="AL50" s="6">
        <f ca="1">U50-'S&amp;P500 2018'!U50</f>
        <v>-3.0557082099284543</v>
      </c>
      <c r="AM50" s="6">
        <f ca="1">V50-'S&amp;P500 2018'!V50</f>
        <v>-0.69788710346637828</v>
      </c>
    </row>
    <row r="51" spans="1:39" x14ac:dyDescent="0.3">
      <c r="A51" t="s">
        <v>143</v>
      </c>
      <c r="B51" t="s">
        <v>144</v>
      </c>
      <c r="C51" s="1" t="s">
        <v>59</v>
      </c>
      <c r="D51" s="1" t="s">
        <v>145</v>
      </c>
      <c r="E51" s="5">
        <f t="shared" ca="1" si="1"/>
        <v>52.736861578313075</v>
      </c>
      <c r="F51">
        <f ca="1">'S&amp;P500 2018'!F51*(1+IF(-$E$1+RAND()*1&lt;0,-0.1*RAND(),0.1*RAND()))</f>
        <v>61.886173261576985</v>
      </c>
      <c r="G51">
        <f ca="1">'S&amp;P500 2018'!G51*(1+IF(-$E$1+RAND()*1&lt;0,-0.1*RAND(),0.1*RAND()))</f>
        <v>52.265384195382772</v>
      </c>
      <c r="H51">
        <f ca="1">'S&amp;P500 2018'!H51*(1+IF(-$E$1+RAND()*1&lt;0,-0.1*RAND(),0.1*RAND()))</f>
        <v>49.813928772126836</v>
      </c>
      <c r="I51">
        <f ca="1">'S&amp;P500 2018'!I51*(1+IF(-$E$1+RAND()*1&lt;0,-0.1*RAND(),0.1*RAND()))</f>
        <v>63.594141687041073</v>
      </c>
      <c r="J51">
        <f ca="1">'S&amp;P500 2018'!J51*(1+IF(-$E$1+RAND()*1&lt;0,-0.1*RAND(),0.1*RAND()))</f>
        <v>44.680050477593568</v>
      </c>
      <c r="K51">
        <f ca="1">'S&amp;P500 2018'!K51*(1+IF(-$E$1+RAND()*1&lt;0,-0.1*RAND(),0.1*RAND()))</f>
        <v>41.489435151264885</v>
      </c>
      <c r="L51">
        <f ca="1">'S&amp;P500 2018'!L51*(1+IF(-$E$1+RAND()*1&lt;0,-0.1*RAND(),0.1*RAND()))</f>
        <v>72.588033979760382</v>
      </c>
      <c r="M51">
        <f ca="1">'S&amp;P500 2018'!M51*(1+IF(-$E$1+RAND()*1&lt;0,-0.1*RAND(),0.1*RAND()))</f>
        <v>48.337923942346592</v>
      </c>
      <c r="N51">
        <f ca="1">'S&amp;P500 2018'!N51*(1+IF(-$E$1+RAND()*1&lt;0,-0.1*RAND(),0.1*RAND()))</f>
        <v>62.394721352341378</v>
      </c>
      <c r="O51">
        <f ca="1">'S&amp;P500 2018'!O51*(1+IF(-$E$1+RAND()*1&lt;0,-0.1*RAND(),0.1*RAND()))</f>
        <v>56.715506302404471</v>
      </c>
      <c r="P51">
        <f ca="1">'S&amp;P500 2018'!P51*(1+IF(-$E$1+RAND()*1&lt;0,-0.1*RAND(),0.1*RAND()))</f>
        <v>63.52972376708292</v>
      </c>
      <c r="Q51">
        <f ca="1">'S&amp;P500 2018'!Q51*(1+IF(-$E$1+RAND()*1&lt;0,-0.1*RAND(),0.1*RAND()))</f>
        <v>50.050622055828889</v>
      </c>
      <c r="R51">
        <f ca="1">'S&amp;P500 2018'!R51*(1+IF(-$E$1+RAND()*1&lt;0,-0.1*RAND(),0.1*RAND()))</f>
        <v>46.449931349848086</v>
      </c>
      <c r="S51">
        <f ca="1">'S&amp;P500 2018'!S51*(1+IF(-$E$1+RAND()*1&lt;0,-0.1*RAND(),0.1*RAND()))</f>
        <v>50.710910406693749</v>
      </c>
      <c r="T51">
        <f ca="1">'S&amp;P500 2018'!T51*(1+IF(-$E$1+RAND()*1&lt;0,-0.1*RAND(),0.1*RAND()))</f>
        <v>48.41111605901564</v>
      </c>
      <c r="U51">
        <f ca="1">'S&amp;P500 2018'!U51*(1+IF(-$E$1+RAND()*1&lt;0,-0.1*RAND(),0.1*RAND()))</f>
        <v>38.740531934467178</v>
      </c>
      <c r="V51">
        <f ca="1">'S&amp;P500 2018'!V51*(1+IF(-$E$1+RAND()*1&lt;0,-0.1*RAND(),0.1*RAND()))</f>
        <v>44.868512136546912</v>
      </c>
      <c r="W51" s="6">
        <f ca="1">F51-'S&amp;P500 2018'!F51</f>
        <v>-0.11382673842301472</v>
      </c>
      <c r="X51" s="6">
        <f ca="1">G51-'S&amp;P500 2018'!G51</f>
        <v>0.26538419538277225</v>
      </c>
      <c r="Y51" s="6">
        <f ca="1">H51-'S&amp;P500 2018'!H51</f>
        <v>-5.186071227873164</v>
      </c>
      <c r="Z51" s="6">
        <f ca="1">I51-'S&amp;P500 2018'!I51</f>
        <v>3.5941416870410734</v>
      </c>
      <c r="AA51" s="6">
        <f ca="1">J51-'S&amp;P500 2018'!J51</f>
        <v>-4.3199495224064322</v>
      </c>
      <c r="AB51" s="6">
        <f ca="1">K51-'S&amp;P500 2018'!K51</f>
        <v>1.4894351512648853</v>
      </c>
      <c r="AC51" s="6">
        <f ca="1">L51-'S&amp;P500 2018'!L51</f>
        <v>-0.41196602023961759</v>
      </c>
      <c r="AD51" s="6">
        <f ca="1">M51-'S&amp;P500 2018'!M51</f>
        <v>4.3379239423465918</v>
      </c>
      <c r="AE51" s="6">
        <f ca="1">N51-'S&amp;P500 2018'!N51</f>
        <v>5.394721352341378</v>
      </c>
      <c r="AF51" s="6">
        <f ca="1">O51-'S&amp;P500 2018'!O51</f>
        <v>3.7155063024044708</v>
      </c>
      <c r="AG51" s="6">
        <f ca="1">P51-'S&amp;P500 2018'!P51</f>
        <v>1.5297237670829205</v>
      </c>
      <c r="AH51" s="6">
        <f ca="1">Q51-'S&amp;P500 2018'!Q51</f>
        <v>4.0506220558288888</v>
      </c>
      <c r="AI51" s="6">
        <f ca="1">R51-'S&amp;P500 2018'!R51</f>
        <v>-3.5500686501519141</v>
      </c>
      <c r="AJ51" s="6">
        <f ca="1">S51-'S&amp;P500 2018'!S51</f>
        <v>1.7109104066937491</v>
      </c>
      <c r="AK51" s="6">
        <f ca="1">T51-'S&amp;P500 2018'!T51</f>
        <v>-4.5888839409843598</v>
      </c>
      <c r="AL51" s="6">
        <f ca="1">U51-'S&amp;P500 2018'!U51</f>
        <v>0.74053193446717813</v>
      </c>
      <c r="AM51" s="6">
        <f ca="1">V51-'S&amp;P500 2018'!V51</f>
        <v>-2.1314878634530885</v>
      </c>
    </row>
    <row r="52" spans="1:39" x14ac:dyDescent="0.3">
      <c r="A52" t="s">
        <v>146</v>
      </c>
      <c r="B52" t="s">
        <v>147</v>
      </c>
      <c r="C52" s="1" t="s">
        <v>15</v>
      </c>
      <c r="D52" s="1" t="s">
        <v>148</v>
      </c>
      <c r="E52" s="5">
        <f t="shared" ca="1" si="1"/>
        <v>52.45548366357152</v>
      </c>
      <c r="F52">
        <f ca="1">'S&amp;P500 2018'!F52*(1+IF(-$E$1+RAND()*1&lt;0,-0.1*RAND(),0.1*RAND()))</f>
        <v>31.52036207043885</v>
      </c>
      <c r="G52">
        <f ca="1">'S&amp;P500 2018'!G52*(1+IF(-$E$1+RAND()*1&lt;0,-0.1*RAND(),0.1*RAND()))</f>
        <v>44.055521182275356</v>
      </c>
      <c r="H52">
        <f ca="1">'S&amp;P500 2018'!H52*(1+IF(-$E$1+RAND()*1&lt;0,-0.1*RAND(),0.1*RAND()))</f>
        <v>47.30200522469368</v>
      </c>
      <c r="I52">
        <f ca="1">'S&amp;P500 2018'!I52*(1+IF(-$E$1+RAND()*1&lt;0,-0.1*RAND(),0.1*RAND()))</f>
        <v>37.255798333152029</v>
      </c>
      <c r="J52">
        <f ca="1">'S&amp;P500 2018'!J52*(1+IF(-$E$1+RAND()*1&lt;0,-0.1*RAND(),0.1*RAND()))</f>
        <v>40.819444576894128</v>
      </c>
      <c r="K52">
        <f ca="1">'S&amp;P500 2018'!K52*(1+IF(-$E$1+RAND()*1&lt;0,-0.1*RAND(),0.1*RAND()))</f>
        <v>69.395513484575346</v>
      </c>
      <c r="L52">
        <f ca="1">'S&amp;P500 2018'!L52*(1+IF(-$E$1+RAND()*1&lt;0,-0.1*RAND(),0.1*RAND()))</f>
        <v>59.084108727088079</v>
      </c>
      <c r="M52">
        <f ca="1">'S&amp;P500 2018'!M52*(1+IF(-$E$1+RAND()*1&lt;0,-0.1*RAND(),0.1*RAND()))</f>
        <v>54.493899298212959</v>
      </c>
      <c r="N52">
        <f ca="1">'S&amp;P500 2018'!N52*(1+IF(-$E$1+RAND()*1&lt;0,-0.1*RAND(),0.1*RAND()))</f>
        <v>63.752366060787161</v>
      </c>
      <c r="O52">
        <f ca="1">'S&amp;P500 2018'!O52*(1+IF(-$E$1+RAND()*1&lt;0,-0.1*RAND(),0.1*RAND()))</f>
        <v>58.135541730512429</v>
      </c>
      <c r="P52">
        <f ca="1">'S&amp;P500 2018'!P52*(1+IF(-$E$1+RAND()*1&lt;0,-0.1*RAND(),0.1*RAND()))</f>
        <v>57.67330569708858</v>
      </c>
      <c r="Q52">
        <f ca="1">'S&amp;P500 2018'!Q52*(1+IF(-$E$1+RAND()*1&lt;0,-0.1*RAND(),0.1*RAND()))</f>
        <v>53.584856975603671</v>
      </c>
      <c r="R52">
        <f ca="1">'S&amp;P500 2018'!R52*(1+IF(-$E$1+RAND()*1&lt;0,-0.1*RAND(),0.1*RAND()))</f>
        <v>66.871048001242116</v>
      </c>
      <c r="S52">
        <f ca="1">'S&amp;P500 2018'!S52*(1+IF(-$E$1+RAND()*1&lt;0,-0.1*RAND(),0.1*RAND()))</f>
        <v>53.410821658381664</v>
      </c>
      <c r="T52">
        <f ca="1">'S&amp;P500 2018'!T52*(1+IF(-$E$1+RAND()*1&lt;0,-0.1*RAND(),0.1*RAND()))</f>
        <v>53.579586173697578</v>
      </c>
      <c r="U52">
        <f ca="1">'S&amp;P500 2018'!U52*(1+IF(-$E$1+RAND()*1&lt;0,-0.1*RAND(),0.1*RAND()))</f>
        <v>58.314576535199208</v>
      </c>
      <c r="V52">
        <f ca="1">'S&amp;P500 2018'!V52*(1+IF(-$E$1+RAND()*1&lt;0,-0.1*RAND(),0.1*RAND()))</f>
        <v>42.494466550872886</v>
      </c>
      <c r="W52" s="6">
        <f ca="1">F52-'S&amp;P500 2018'!F52</f>
        <v>2.5203620704388499</v>
      </c>
      <c r="X52" s="6">
        <f ca="1">G52-'S&amp;P500 2018'!G52</f>
        <v>-1.9444788177246437</v>
      </c>
      <c r="Y52" s="6">
        <f ca="1">H52-'S&amp;P500 2018'!H52</f>
        <v>-4.69799477530632</v>
      </c>
      <c r="Z52" s="6">
        <f ca="1">I52-'S&amp;P500 2018'!I52</f>
        <v>2.255798333152029</v>
      </c>
      <c r="AA52" s="6">
        <f ca="1">J52-'S&amp;P500 2018'!J52</f>
        <v>2.8194445768941279</v>
      </c>
      <c r="AB52" s="6">
        <f ca="1">K52-'S&amp;P500 2018'!K52</f>
        <v>4.3955134845753463</v>
      </c>
      <c r="AC52" s="6">
        <f ca="1">L52-'S&amp;P500 2018'!L52</f>
        <v>-1.9158912729119209</v>
      </c>
      <c r="AD52" s="6">
        <f ca="1">M52-'S&amp;P500 2018'!M52</f>
        <v>1.4938992982129591</v>
      </c>
      <c r="AE52" s="6">
        <f ca="1">N52-'S&amp;P500 2018'!N52</f>
        <v>0.75236606078716051</v>
      </c>
      <c r="AF52" s="6">
        <f ca="1">O52-'S&amp;P500 2018'!O52</f>
        <v>5.1355417305124291</v>
      </c>
      <c r="AG52" s="6">
        <f ca="1">P52-'S&amp;P500 2018'!P52</f>
        <v>3.6733056970885798</v>
      </c>
      <c r="AH52" s="6">
        <f ca="1">Q52-'S&amp;P500 2018'!Q52</f>
        <v>0.584856975603671</v>
      </c>
      <c r="AI52" s="6">
        <f ca="1">R52-'S&amp;P500 2018'!R52</f>
        <v>4.8710480012421158</v>
      </c>
      <c r="AJ52" s="6">
        <f ca="1">S52-'S&amp;P500 2018'!S52</f>
        <v>-3.5891783416183358</v>
      </c>
      <c r="AK52" s="6">
        <f ca="1">T52-'S&amp;P500 2018'!T52</f>
        <v>1.579586173697578</v>
      </c>
      <c r="AL52" s="6">
        <f ca="1">U52-'S&amp;P500 2018'!U52</f>
        <v>2.3145765351992083</v>
      </c>
      <c r="AM52" s="6">
        <f ca="1">V52-'S&amp;P500 2018'!V52</f>
        <v>1.494466550872886</v>
      </c>
    </row>
    <row r="53" spans="1:39" x14ac:dyDescent="0.3">
      <c r="A53" t="s">
        <v>149</v>
      </c>
      <c r="B53" t="s">
        <v>150</v>
      </c>
      <c r="C53" s="1" t="s">
        <v>15</v>
      </c>
      <c r="D53" s="1" t="s">
        <v>151</v>
      </c>
      <c r="E53" s="5">
        <f t="shared" ca="1" si="1"/>
        <v>55.096397735936733</v>
      </c>
      <c r="F53">
        <f ca="1">'S&amp;P500 2018'!F53*(1+IF(-$E$1+RAND()*1&lt;0,-0.1*RAND(),0.1*RAND()))</f>
        <v>39.147132990810725</v>
      </c>
      <c r="G53">
        <f ca="1">'S&amp;P500 2018'!G53*(1+IF(-$E$1+RAND()*1&lt;0,-0.1*RAND(),0.1*RAND()))</f>
        <v>45.879701474980756</v>
      </c>
      <c r="H53">
        <f ca="1">'S&amp;P500 2018'!H53*(1+IF(-$E$1+RAND()*1&lt;0,-0.1*RAND(),0.1*RAND()))</f>
        <v>62.373075562882953</v>
      </c>
      <c r="I53">
        <f ca="1">'S&amp;P500 2018'!I53*(1+IF(-$E$1+RAND()*1&lt;0,-0.1*RAND(),0.1*RAND()))</f>
        <v>65.988255897769733</v>
      </c>
      <c r="J53">
        <f ca="1">'S&amp;P500 2018'!J53*(1+IF(-$E$1+RAND()*1&lt;0,-0.1*RAND(),0.1*RAND()))</f>
        <v>52.725225394229291</v>
      </c>
      <c r="K53">
        <f ca="1">'S&amp;P500 2018'!K53*(1+IF(-$E$1+RAND()*1&lt;0,-0.1*RAND(),0.1*RAND()))</f>
        <v>58.346122116415479</v>
      </c>
      <c r="L53">
        <f ca="1">'S&amp;P500 2018'!L53*(1+IF(-$E$1+RAND()*1&lt;0,-0.1*RAND(),0.1*RAND()))</f>
        <v>61.728309688144229</v>
      </c>
      <c r="M53">
        <f ca="1">'S&amp;P500 2018'!M53*(1+IF(-$E$1+RAND()*1&lt;0,-0.1*RAND(),0.1*RAND()))</f>
        <v>80.525993179213614</v>
      </c>
      <c r="N53">
        <f ca="1">'S&amp;P500 2018'!N53*(1+IF(-$E$1+RAND()*1&lt;0,-0.1*RAND(),0.1*RAND()))</f>
        <v>47.227937608018053</v>
      </c>
      <c r="O53">
        <f ca="1">'S&amp;P500 2018'!O53*(1+IF(-$E$1+RAND()*1&lt;0,-0.1*RAND(),0.1*RAND()))</f>
        <v>60.919616240573433</v>
      </c>
      <c r="P53">
        <f ca="1">'S&amp;P500 2018'!P53*(1+IF(-$E$1+RAND()*1&lt;0,-0.1*RAND(),0.1*RAND()))</f>
        <v>43.370056368835549</v>
      </c>
      <c r="Q53">
        <f ca="1">'S&amp;P500 2018'!Q53*(1+IF(-$E$1+RAND()*1&lt;0,-0.1*RAND(),0.1*RAND()))</f>
        <v>40.657410206512552</v>
      </c>
      <c r="R53">
        <f ca="1">'S&amp;P500 2018'!R53*(1+IF(-$E$1+RAND()*1&lt;0,-0.1*RAND(),0.1*RAND()))</f>
        <v>69.886975199346864</v>
      </c>
      <c r="S53">
        <f ca="1">'S&amp;P500 2018'!S53*(1+IF(-$E$1+RAND()*1&lt;0,-0.1*RAND(),0.1*RAND()))</f>
        <v>51.840190427505775</v>
      </c>
      <c r="T53">
        <f ca="1">'S&amp;P500 2018'!T53*(1+IF(-$E$1+RAND()*1&lt;0,-0.1*RAND(),0.1*RAND()))</f>
        <v>30.621058812308689</v>
      </c>
      <c r="U53">
        <f ca="1">'S&amp;P500 2018'!U53*(1+IF(-$E$1+RAND()*1&lt;0,-0.1*RAND(),0.1*RAND()))</f>
        <v>58.528133993177406</v>
      </c>
      <c r="V53">
        <f ca="1">'S&amp;P500 2018'!V53*(1+IF(-$E$1+RAND()*1&lt;0,-0.1*RAND(),0.1*RAND()))</f>
        <v>66.873566350199326</v>
      </c>
      <c r="W53" s="6">
        <f ca="1">F53-'S&amp;P500 2018'!F53</f>
        <v>3.1471329908107251</v>
      </c>
      <c r="X53" s="6">
        <f ca="1">G53-'S&amp;P500 2018'!G53</f>
        <v>-1.1202985250192441</v>
      </c>
      <c r="Y53" s="6">
        <f ca="1">H53-'S&amp;P500 2018'!H53</f>
        <v>1.3730755628829527</v>
      </c>
      <c r="Z53" s="6">
        <f ca="1">I53-'S&amp;P500 2018'!I53</f>
        <v>4.9882558977697329</v>
      </c>
      <c r="AA53" s="6">
        <f ca="1">J53-'S&amp;P500 2018'!J53</f>
        <v>2.725225394229291</v>
      </c>
      <c r="AB53" s="6">
        <f ca="1">K53-'S&amp;P500 2018'!K53</f>
        <v>2.3461221164154793</v>
      </c>
      <c r="AC53" s="6">
        <f ca="1">L53-'S&amp;P500 2018'!L53</f>
        <v>-4.271690311855771</v>
      </c>
      <c r="AD53" s="6">
        <f ca="1">M53-'S&amp;P500 2018'!M53</f>
        <v>5.5259931792136143</v>
      </c>
      <c r="AE53" s="6">
        <f ca="1">N53-'S&amp;P500 2018'!N53</f>
        <v>-2.7720623919819474</v>
      </c>
      <c r="AF53" s="6">
        <f ca="1">O53-'S&amp;P500 2018'!O53</f>
        <v>2.9196162405734327</v>
      </c>
      <c r="AG53" s="6">
        <f ca="1">P53-'S&amp;P500 2018'!P53</f>
        <v>1.3700563688355487</v>
      </c>
      <c r="AH53" s="6">
        <f ca="1">Q53-'S&amp;P500 2018'!Q53</f>
        <v>1.6574102065125516</v>
      </c>
      <c r="AI53" s="6">
        <f ca="1">R53-'S&amp;P500 2018'!R53</f>
        <v>5.886975199346864</v>
      </c>
      <c r="AJ53" s="6">
        <f ca="1">S53-'S&amp;P500 2018'!S53</f>
        <v>3.8401904275057746</v>
      </c>
      <c r="AK53" s="6">
        <f ca="1">T53-'S&amp;P500 2018'!T53</f>
        <v>-1.3789411876913107</v>
      </c>
      <c r="AL53" s="6">
        <f ca="1">U53-'S&amp;P500 2018'!U53</f>
        <v>2.5281339931774056</v>
      </c>
      <c r="AM53" s="6">
        <f ca="1">V53-'S&amp;P500 2018'!V53</f>
        <v>1.8735663501993258</v>
      </c>
    </row>
    <row r="54" spans="1:39" x14ac:dyDescent="0.3">
      <c r="A54" t="s">
        <v>152</v>
      </c>
      <c r="B54" t="s">
        <v>153</v>
      </c>
      <c r="C54" s="1" t="s">
        <v>29</v>
      </c>
      <c r="D54" s="1" t="s">
        <v>154</v>
      </c>
      <c r="E54" s="5">
        <f t="shared" ca="1" si="1"/>
        <v>53.021585853604414</v>
      </c>
      <c r="F54">
        <f ca="1">'S&amp;P500 2018'!F54*(1+IF(-$E$1+RAND()*1&lt;0,-0.1*RAND(),0.1*RAND()))</f>
        <v>81.154524951465177</v>
      </c>
      <c r="G54">
        <f ca="1">'S&amp;P500 2018'!G54*(1+IF(-$E$1+RAND()*1&lt;0,-0.1*RAND(),0.1*RAND()))</f>
        <v>33.675247590422657</v>
      </c>
      <c r="H54">
        <f ca="1">'S&amp;P500 2018'!H54*(1+IF(-$E$1+RAND()*1&lt;0,-0.1*RAND(),0.1*RAND()))</f>
        <v>49.345061310594794</v>
      </c>
      <c r="I54">
        <f ca="1">'S&amp;P500 2018'!I54*(1+IF(-$E$1+RAND()*1&lt;0,-0.1*RAND(),0.1*RAND()))</f>
        <v>47.954351313901029</v>
      </c>
      <c r="J54">
        <f ca="1">'S&amp;P500 2018'!J54*(1+IF(-$E$1+RAND()*1&lt;0,-0.1*RAND(),0.1*RAND()))</f>
        <v>49.858448128426588</v>
      </c>
      <c r="K54">
        <f ca="1">'S&amp;P500 2018'!K54*(1+IF(-$E$1+RAND()*1&lt;0,-0.1*RAND(),0.1*RAND()))</f>
        <v>47.131495812053991</v>
      </c>
      <c r="L54">
        <f ca="1">'S&amp;P500 2018'!L54*(1+IF(-$E$1+RAND()*1&lt;0,-0.1*RAND(),0.1*RAND()))</f>
        <v>58.434906467600925</v>
      </c>
      <c r="M54">
        <f ca="1">'S&amp;P500 2018'!M54*(1+IF(-$E$1+RAND()*1&lt;0,-0.1*RAND(),0.1*RAND()))</f>
        <v>53.928604409208965</v>
      </c>
      <c r="N54">
        <f ca="1">'S&amp;P500 2018'!N54*(1+IF(-$E$1+RAND()*1&lt;0,-0.1*RAND(),0.1*RAND()))</f>
        <v>53.679453225847084</v>
      </c>
      <c r="O54">
        <f ca="1">'S&amp;P500 2018'!O54*(1+IF(-$E$1+RAND()*1&lt;0,-0.1*RAND(),0.1*RAND()))</f>
        <v>61.48840232951077</v>
      </c>
      <c r="P54">
        <f ca="1">'S&amp;P500 2018'!P54*(1+IF(-$E$1+RAND()*1&lt;0,-0.1*RAND(),0.1*RAND()))</f>
        <v>46.656645144708946</v>
      </c>
      <c r="Q54">
        <f ca="1">'S&amp;P500 2018'!Q54*(1+IF(-$E$1+RAND()*1&lt;0,-0.1*RAND(),0.1*RAND()))</f>
        <v>53.700188671734388</v>
      </c>
      <c r="R54">
        <f ca="1">'S&amp;P500 2018'!R54*(1+IF(-$E$1+RAND()*1&lt;0,-0.1*RAND(),0.1*RAND()))</f>
        <v>51.92888231866548</v>
      </c>
      <c r="S54">
        <f ca="1">'S&amp;P500 2018'!S54*(1+IF(-$E$1+RAND()*1&lt;0,-0.1*RAND(),0.1*RAND()))</f>
        <v>42.628570090687795</v>
      </c>
      <c r="T54">
        <f ca="1">'S&amp;P500 2018'!T54*(1+IF(-$E$1+RAND()*1&lt;0,-0.1*RAND(),0.1*RAND()))</f>
        <v>58.512928981518151</v>
      </c>
      <c r="U54">
        <f ca="1">'S&amp;P500 2018'!U54*(1+IF(-$E$1+RAND()*1&lt;0,-0.1*RAND(),0.1*RAND()))</f>
        <v>64.327312386553956</v>
      </c>
      <c r="V54">
        <f ca="1">'S&amp;P500 2018'!V54*(1+IF(-$E$1+RAND()*1&lt;0,-0.1*RAND(),0.1*RAND()))</f>
        <v>46.961936378374368</v>
      </c>
      <c r="W54" s="6">
        <f ca="1">F54-'S&amp;P500 2018'!F54</f>
        <v>0.1545249514651772</v>
      </c>
      <c r="X54" s="6">
        <f ca="1">G54-'S&amp;P500 2018'!G54</f>
        <v>2.6752475904226571</v>
      </c>
      <c r="Y54" s="6">
        <f ca="1">H54-'S&amp;P500 2018'!H54</f>
        <v>0.34506131059479372</v>
      </c>
      <c r="Z54" s="6">
        <f ca="1">I54-'S&amp;P500 2018'!I54</f>
        <v>-3.0456486860989713</v>
      </c>
      <c r="AA54" s="6">
        <f ca="1">J54-'S&amp;P500 2018'!J54</f>
        <v>-1.1415518715734123</v>
      </c>
      <c r="AB54" s="6">
        <f ca="1">K54-'S&amp;P500 2018'!K54</f>
        <v>-4.8685041879460087</v>
      </c>
      <c r="AC54" s="6">
        <f ca="1">L54-'S&amp;P500 2018'!L54</f>
        <v>3.4349064676009249</v>
      </c>
      <c r="AD54" s="6">
        <f ca="1">M54-'S&amp;P500 2018'!M54</f>
        <v>2.9286044092089654</v>
      </c>
      <c r="AE54" s="6">
        <f ca="1">N54-'S&amp;P500 2018'!N54</f>
        <v>2.6794532258470838</v>
      </c>
      <c r="AF54" s="6">
        <f ca="1">O54-'S&amp;P500 2018'!O54</f>
        <v>3.4884023295107696</v>
      </c>
      <c r="AG54" s="6">
        <f ca="1">P54-'S&amp;P500 2018'!P54</f>
        <v>-2.3433548552910537</v>
      </c>
      <c r="AH54" s="6">
        <f ca="1">Q54-'S&amp;P500 2018'!Q54</f>
        <v>4.7001886717343879</v>
      </c>
      <c r="AI54" s="6">
        <f ca="1">R54-'S&amp;P500 2018'!R54</f>
        <v>2.9288823186654795</v>
      </c>
      <c r="AJ54" s="6">
        <f ca="1">S54-'S&amp;P500 2018'!S54</f>
        <v>-0.3714299093122051</v>
      </c>
      <c r="AK54" s="6">
        <f ca="1">T54-'S&amp;P500 2018'!T54</f>
        <v>-3.4870710184818492</v>
      </c>
      <c r="AL54" s="6">
        <f ca="1">U54-'S&amp;P500 2018'!U54</f>
        <v>3.327312386553956</v>
      </c>
      <c r="AM54" s="6">
        <f ca="1">V54-'S&amp;P500 2018'!V54</f>
        <v>-3.038063621625632</v>
      </c>
    </row>
    <row r="55" spans="1:39" x14ac:dyDescent="0.3">
      <c r="A55" t="s">
        <v>155</v>
      </c>
      <c r="B55" t="s">
        <v>156</v>
      </c>
      <c r="C55" s="1" t="s">
        <v>88</v>
      </c>
      <c r="D55" s="1" t="s">
        <v>157</v>
      </c>
      <c r="E55" s="5">
        <f t="shared" ca="1" si="1"/>
        <v>60.31256280790285</v>
      </c>
      <c r="F55">
        <f ca="1">'S&amp;P500 2018'!F55*(1+IF(-$E$1+RAND()*1&lt;0,-0.1*RAND(),0.1*RAND()))</f>
        <v>63.888033712987486</v>
      </c>
      <c r="G55">
        <f ca="1">'S&amp;P500 2018'!G55*(1+IF(-$E$1+RAND()*1&lt;0,-0.1*RAND(),0.1*RAND()))</f>
        <v>78.07903277597616</v>
      </c>
      <c r="H55">
        <f ca="1">'S&amp;P500 2018'!H55*(1+IF(-$E$1+RAND()*1&lt;0,-0.1*RAND(),0.1*RAND()))</f>
        <v>36.943052491746322</v>
      </c>
      <c r="I55">
        <f ca="1">'S&amp;P500 2018'!I55*(1+IF(-$E$1+RAND()*1&lt;0,-0.1*RAND(),0.1*RAND()))</f>
        <v>71.043502070235775</v>
      </c>
      <c r="J55">
        <f ca="1">'S&amp;P500 2018'!J55*(1+IF(-$E$1+RAND()*1&lt;0,-0.1*RAND(),0.1*RAND()))</f>
        <v>70.152538027723494</v>
      </c>
      <c r="K55">
        <f ca="1">'S&amp;P500 2018'!K55*(1+IF(-$E$1+RAND()*1&lt;0,-0.1*RAND(),0.1*RAND()))</f>
        <v>45.293888500827961</v>
      </c>
      <c r="L55">
        <f ca="1">'S&amp;P500 2018'!L55*(1+IF(-$E$1+RAND()*1&lt;0,-0.1*RAND(),0.1*RAND()))</f>
        <v>70.895930446012613</v>
      </c>
      <c r="M55">
        <f ca="1">'S&amp;P500 2018'!M55*(1+IF(-$E$1+RAND()*1&lt;0,-0.1*RAND(),0.1*RAND()))</f>
        <v>59.92545754537548</v>
      </c>
      <c r="N55">
        <f ca="1">'S&amp;P500 2018'!N55*(1+IF(-$E$1+RAND()*1&lt;0,-0.1*RAND(),0.1*RAND()))</f>
        <v>62.697441730235298</v>
      </c>
      <c r="O55">
        <f ca="1">'S&amp;P500 2018'!O55*(1+IF(-$E$1+RAND()*1&lt;0,-0.1*RAND(),0.1*RAND()))</f>
        <v>48.198302775496821</v>
      </c>
      <c r="P55">
        <f ca="1">'S&amp;P500 2018'!P55*(1+IF(-$E$1+RAND()*1&lt;0,-0.1*RAND(),0.1*RAND()))</f>
        <v>60.777821208938093</v>
      </c>
      <c r="Q55">
        <f ca="1">'S&amp;P500 2018'!Q55*(1+IF(-$E$1+RAND()*1&lt;0,-0.1*RAND(),0.1*RAND()))</f>
        <v>56.79117295520868</v>
      </c>
      <c r="R55">
        <f ca="1">'S&amp;P500 2018'!R55*(1+IF(-$E$1+RAND()*1&lt;0,-0.1*RAND(),0.1*RAND()))</f>
        <v>36.224731537353762</v>
      </c>
      <c r="S55">
        <f ca="1">'S&amp;P500 2018'!S55*(1+IF(-$E$1+RAND()*1&lt;0,-0.1*RAND(),0.1*RAND()))</f>
        <v>81.986773455227464</v>
      </c>
      <c r="T55">
        <f ca="1">'S&amp;P500 2018'!T55*(1+IF(-$E$1+RAND()*1&lt;0,-0.1*RAND(),0.1*RAND()))</f>
        <v>69.569569959571112</v>
      </c>
      <c r="U55">
        <f ca="1">'S&amp;P500 2018'!U55*(1+IF(-$E$1+RAND()*1&lt;0,-0.1*RAND(),0.1*RAND()))</f>
        <v>67.396718663879426</v>
      </c>
      <c r="V55">
        <f ca="1">'S&amp;P500 2018'!V55*(1+IF(-$E$1+RAND()*1&lt;0,-0.1*RAND(),0.1*RAND()))</f>
        <v>45.4495998775526</v>
      </c>
      <c r="W55" s="6">
        <f ca="1">F55-'S&amp;P500 2018'!F55</f>
        <v>-2.111966287012514</v>
      </c>
      <c r="X55" s="6">
        <f ca="1">G55-'S&amp;P500 2018'!G55</f>
        <v>3.0790327759761595</v>
      </c>
      <c r="Y55" s="6">
        <f ca="1">H55-'S&amp;P500 2018'!H55</f>
        <v>0.94305249174632166</v>
      </c>
      <c r="Z55" s="6">
        <f ca="1">I55-'S&amp;P500 2018'!I55</f>
        <v>5.0435020702357747</v>
      </c>
      <c r="AA55" s="6">
        <f ca="1">J55-'S&amp;P500 2018'!J55</f>
        <v>3.1525380277234945</v>
      </c>
      <c r="AB55" s="6">
        <f ca="1">K55-'S&amp;P500 2018'!K55</f>
        <v>2.2938885008279613</v>
      </c>
      <c r="AC55" s="6">
        <f ca="1">L55-'S&amp;P500 2018'!L55</f>
        <v>0.8959304460126134</v>
      </c>
      <c r="AD55" s="6">
        <f ca="1">M55-'S&amp;P500 2018'!M55</f>
        <v>1.9254575453754796</v>
      </c>
      <c r="AE55" s="6">
        <f ca="1">N55-'S&amp;P500 2018'!N55</f>
        <v>0.69744173023529754</v>
      </c>
      <c r="AF55" s="6">
        <f ca="1">O55-'S&amp;P500 2018'!O55</f>
        <v>0.19830277549682052</v>
      </c>
      <c r="AG55" s="6">
        <f ca="1">P55-'S&amp;P500 2018'!P55</f>
        <v>1.7778212089380929</v>
      </c>
      <c r="AH55" s="6">
        <f ca="1">Q55-'S&amp;P500 2018'!Q55</f>
        <v>1.7911729552086797</v>
      </c>
      <c r="AI55" s="6">
        <f ca="1">R55-'S&amp;P500 2018'!R55</f>
        <v>0.22473153735376172</v>
      </c>
      <c r="AJ55" s="6">
        <f ca="1">S55-'S&amp;P500 2018'!S55</f>
        <v>1.9867734552274641</v>
      </c>
      <c r="AK55" s="6">
        <f ca="1">T55-'S&amp;P500 2018'!T55</f>
        <v>5.5695699595711119</v>
      </c>
      <c r="AL55" s="6">
        <f ca="1">U55-'S&amp;P500 2018'!U55</f>
        <v>4.396718663879426</v>
      </c>
      <c r="AM55" s="6">
        <f ca="1">V55-'S&amp;P500 2018'!V55</f>
        <v>-0.55040012244739955</v>
      </c>
    </row>
    <row r="56" spans="1:39" x14ac:dyDescent="0.3">
      <c r="A56" t="s">
        <v>158</v>
      </c>
      <c r="B56" t="s">
        <v>159</v>
      </c>
      <c r="C56" s="1" t="s">
        <v>2</v>
      </c>
      <c r="D56" s="1" t="s">
        <v>160</v>
      </c>
      <c r="E56" s="5">
        <f t="shared" ca="1" si="1"/>
        <v>39.611169252951122</v>
      </c>
      <c r="F56">
        <f ca="1">'S&amp;P500 2018'!F56*(1+IF(-$E$1+RAND()*1&lt;0,-0.1*RAND(),0.1*RAND()))</f>
        <v>41.972556988813366</v>
      </c>
      <c r="G56">
        <f ca="1">'S&amp;P500 2018'!G56*(1+IF(-$E$1+RAND()*1&lt;0,-0.1*RAND(),0.1*RAND()))</f>
        <v>34.536482212379191</v>
      </c>
      <c r="H56">
        <f ca="1">'S&amp;P500 2018'!H56*(1+IF(-$E$1+RAND()*1&lt;0,-0.1*RAND(),0.1*RAND()))</f>
        <v>27.627852465863526</v>
      </c>
      <c r="I56">
        <f ca="1">'S&amp;P500 2018'!I56*(1+IF(-$E$1+RAND()*1&lt;0,-0.1*RAND(),0.1*RAND()))</f>
        <v>43.705575889879469</v>
      </c>
      <c r="J56">
        <f ca="1">'S&amp;P500 2018'!J56*(1+IF(-$E$1+RAND()*1&lt;0,-0.1*RAND(),0.1*RAND()))</f>
        <v>40.601007114980177</v>
      </c>
      <c r="K56">
        <f ca="1">'S&amp;P500 2018'!K56*(1+IF(-$E$1+RAND()*1&lt;0,-0.1*RAND(),0.1*RAND()))</f>
        <v>42.707681961483338</v>
      </c>
      <c r="L56">
        <f ca="1">'S&amp;P500 2018'!L56*(1+IF(-$E$1+RAND()*1&lt;0,-0.1*RAND(),0.1*RAND()))</f>
        <v>47.420318682345354</v>
      </c>
      <c r="M56">
        <f ca="1">'S&amp;P500 2018'!M56*(1+IF(-$E$1+RAND()*1&lt;0,-0.1*RAND(),0.1*RAND()))</f>
        <v>47.239206839040733</v>
      </c>
      <c r="N56">
        <f ca="1">'S&amp;P500 2018'!N56*(1+IF(-$E$1+RAND()*1&lt;0,-0.1*RAND(),0.1*RAND()))</f>
        <v>34.505416471538695</v>
      </c>
      <c r="O56">
        <f ca="1">'S&amp;P500 2018'!O56*(1+IF(-$E$1+RAND()*1&lt;0,-0.1*RAND(),0.1*RAND()))</f>
        <v>33.108595306529544</v>
      </c>
      <c r="P56">
        <f ca="1">'S&amp;P500 2018'!P56*(1+IF(-$E$1+RAND()*1&lt;0,-0.1*RAND(),0.1*RAND()))</f>
        <v>35.333790630184581</v>
      </c>
      <c r="Q56">
        <f ca="1">'S&amp;P500 2018'!Q56*(1+IF(-$E$1+RAND()*1&lt;0,-0.1*RAND(),0.1*RAND()))</f>
        <v>32.981977021597515</v>
      </c>
      <c r="R56">
        <f ca="1">'S&amp;P500 2018'!R56*(1+IF(-$E$1+RAND()*1&lt;0,-0.1*RAND(),0.1*RAND()))</f>
        <v>41.751191065828365</v>
      </c>
      <c r="S56">
        <f ca="1">'S&amp;P500 2018'!S56*(1+IF(-$E$1+RAND()*1&lt;0,-0.1*RAND(),0.1*RAND()))</f>
        <v>35.680666690859205</v>
      </c>
      <c r="T56">
        <f ca="1">'S&amp;P500 2018'!T56*(1+IF(-$E$1+RAND()*1&lt;0,-0.1*RAND(),0.1*RAND()))</f>
        <v>41.512223204057882</v>
      </c>
      <c r="U56">
        <f ca="1">'S&amp;P500 2018'!U56*(1+IF(-$E$1+RAND()*1&lt;0,-0.1*RAND(),0.1*RAND()))</f>
        <v>59.960240113108519</v>
      </c>
      <c r="V56">
        <f ca="1">'S&amp;P500 2018'!V56*(1+IF(-$E$1+RAND()*1&lt;0,-0.1*RAND(),0.1*RAND()))</f>
        <v>32.745094641679536</v>
      </c>
      <c r="W56" s="6">
        <f ca="1">F56-'S&amp;P500 2018'!F56</f>
        <v>1.9725569888133663</v>
      </c>
      <c r="X56" s="6">
        <f ca="1">G56-'S&amp;P500 2018'!G56</f>
        <v>0.53648221237919103</v>
      </c>
      <c r="Y56" s="6">
        <f ca="1">H56-'S&amp;P500 2018'!H56</f>
        <v>-2.3721475341364737</v>
      </c>
      <c r="Z56" s="6">
        <f ca="1">I56-'S&amp;P500 2018'!I56</f>
        <v>2.7055758898794693</v>
      </c>
      <c r="AA56" s="6">
        <f ca="1">J56-'S&amp;P500 2018'!J56</f>
        <v>0.60100711498017745</v>
      </c>
      <c r="AB56" s="6">
        <f ca="1">K56-'S&amp;P500 2018'!K56</f>
        <v>3.7076819614833383</v>
      </c>
      <c r="AC56" s="6">
        <f ca="1">L56-'S&amp;P500 2018'!L56</f>
        <v>-0.57968131765464648</v>
      </c>
      <c r="AD56" s="6">
        <f ca="1">M56-'S&amp;P500 2018'!M56</f>
        <v>-0.76079316095926686</v>
      </c>
      <c r="AE56" s="6">
        <f ca="1">N56-'S&amp;P500 2018'!N56</f>
        <v>2.5054164715386946</v>
      </c>
      <c r="AF56" s="6">
        <f ca="1">O56-'S&amp;P500 2018'!O56</f>
        <v>2.1085953065295442</v>
      </c>
      <c r="AG56" s="6">
        <f ca="1">P56-'S&amp;P500 2018'!P56</f>
        <v>-3.6662093698154194</v>
      </c>
      <c r="AH56" s="6">
        <f ca="1">Q56-'S&amp;P500 2018'!Q56</f>
        <v>0.98197702159751543</v>
      </c>
      <c r="AI56" s="6">
        <f ca="1">R56-'S&amp;P500 2018'!R56</f>
        <v>1.7511910658283654</v>
      </c>
      <c r="AJ56" s="6">
        <f ca="1">S56-'S&amp;P500 2018'!S56</f>
        <v>-1.3193333091407951</v>
      </c>
      <c r="AK56" s="6">
        <f ca="1">T56-'S&amp;P500 2018'!T56</f>
        <v>2.5122232040578822</v>
      </c>
      <c r="AL56" s="6">
        <f ca="1">U56-'S&amp;P500 2018'!U56</f>
        <v>3.9602401131085188</v>
      </c>
      <c r="AM56" s="6">
        <f ca="1">V56-'S&amp;P500 2018'!V56</f>
        <v>-1.2549053583204639</v>
      </c>
    </row>
    <row r="57" spans="1:39" x14ac:dyDescent="0.3">
      <c r="A57" t="s">
        <v>161</v>
      </c>
      <c r="B57" t="s">
        <v>162</v>
      </c>
      <c r="C57" s="1" t="s">
        <v>15</v>
      </c>
      <c r="D57" s="1" t="s">
        <v>163</v>
      </c>
      <c r="E57" s="5">
        <f t="shared" ca="1" si="1"/>
        <v>65.198658822821017</v>
      </c>
      <c r="F57">
        <f ca="1">'S&amp;P500 2018'!F57*(1+IF(-$E$1+RAND()*1&lt;0,-0.1*RAND(),0.1*RAND()))</f>
        <v>59.417816479819017</v>
      </c>
      <c r="G57">
        <f ca="1">'S&amp;P500 2018'!G57*(1+IF(-$E$1+RAND()*1&lt;0,-0.1*RAND(),0.1*RAND()))</f>
        <v>77.580353906478251</v>
      </c>
      <c r="H57">
        <f ca="1">'S&amp;P500 2018'!H57*(1+IF(-$E$1+RAND()*1&lt;0,-0.1*RAND(),0.1*RAND()))</f>
        <v>65.565212756250219</v>
      </c>
      <c r="I57">
        <f ca="1">'S&amp;P500 2018'!I57*(1+IF(-$E$1+RAND()*1&lt;0,-0.1*RAND(),0.1*RAND()))</f>
        <v>74.926373640055715</v>
      </c>
      <c r="J57">
        <f ca="1">'S&amp;P500 2018'!J57*(1+IF(-$E$1+RAND()*1&lt;0,-0.1*RAND(),0.1*RAND()))</f>
        <v>86.385649337896652</v>
      </c>
      <c r="K57">
        <f ca="1">'S&amp;P500 2018'!K57*(1+IF(-$E$1+RAND()*1&lt;0,-0.1*RAND(),0.1*RAND()))</f>
        <v>58.80178016705289</v>
      </c>
      <c r="L57">
        <f ca="1">'S&amp;P500 2018'!L57*(1+IF(-$E$1+RAND()*1&lt;0,-0.1*RAND(),0.1*RAND()))</f>
        <v>41.098846623853937</v>
      </c>
      <c r="M57">
        <f ca="1">'S&amp;P500 2018'!M57*(1+IF(-$E$1+RAND()*1&lt;0,-0.1*RAND(),0.1*RAND()))</f>
        <v>73.853258548023135</v>
      </c>
      <c r="N57">
        <f ca="1">'S&amp;P500 2018'!N57*(1+IF(-$E$1+RAND()*1&lt;0,-0.1*RAND(),0.1*RAND()))</f>
        <v>82.595979848519008</v>
      </c>
      <c r="O57">
        <f ca="1">'S&amp;P500 2018'!O57*(1+IF(-$E$1+RAND()*1&lt;0,-0.1*RAND(),0.1*RAND()))</f>
        <v>52.529302511103005</v>
      </c>
      <c r="P57">
        <f ca="1">'S&amp;P500 2018'!P57*(1+IF(-$E$1+RAND()*1&lt;0,-0.1*RAND(),0.1*RAND()))</f>
        <v>55.569926539163895</v>
      </c>
      <c r="Q57">
        <f ca="1">'S&amp;P500 2018'!Q57*(1+IF(-$E$1+RAND()*1&lt;0,-0.1*RAND(),0.1*RAND()))</f>
        <v>56.302230296309503</v>
      </c>
      <c r="R57">
        <f ca="1">'S&amp;P500 2018'!R57*(1+IF(-$E$1+RAND()*1&lt;0,-0.1*RAND(),0.1*RAND()))</f>
        <v>70.590784867647358</v>
      </c>
      <c r="S57">
        <f ca="1">'S&amp;P500 2018'!S57*(1+IF(-$E$1+RAND()*1&lt;0,-0.1*RAND(),0.1*RAND()))</f>
        <v>59.070668237512344</v>
      </c>
      <c r="T57">
        <f ca="1">'S&amp;P500 2018'!T57*(1+IF(-$E$1+RAND()*1&lt;0,-0.1*RAND(),0.1*RAND()))</f>
        <v>57.539218710048502</v>
      </c>
      <c r="U57">
        <f ca="1">'S&amp;P500 2018'!U57*(1+IF(-$E$1+RAND()*1&lt;0,-0.1*RAND(),0.1*RAND()))</f>
        <v>52.67244046763502</v>
      </c>
      <c r="V57">
        <f ca="1">'S&amp;P500 2018'!V57*(1+IF(-$E$1+RAND()*1&lt;0,-0.1*RAND(),0.1*RAND()))</f>
        <v>83.877357050588699</v>
      </c>
      <c r="W57" s="6">
        <f ca="1">F57-'S&amp;P500 2018'!F57</f>
        <v>4.4178164798190167</v>
      </c>
      <c r="X57" s="6">
        <f ca="1">G57-'S&amp;P500 2018'!G57</f>
        <v>-8.4196460935217488</v>
      </c>
      <c r="Y57" s="6">
        <f ca="1">H57-'S&amp;P500 2018'!H57</f>
        <v>3.5652127562502187</v>
      </c>
      <c r="Z57" s="6">
        <f ca="1">I57-'S&amp;P500 2018'!I57</f>
        <v>4.926373640055715</v>
      </c>
      <c r="AA57" s="6">
        <f ca="1">J57-'S&amp;P500 2018'!J57</f>
        <v>3.3856493378966519</v>
      </c>
      <c r="AB57" s="6">
        <f ca="1">K57-'S&amp;P500 2018'!K57</f>
        <v>-6.1982198329471103</v>
      </c>
      <c r="AC57" s="6">
        <f ca="1">L57-'S&amp;P500 2018'!L57</f>
        <v>3.0988466238539374</v>
      </c>
      <c r="AD57" s="6">
        <f ca="1">M57-'S&amp;P500 2018'!M57</f>
        <v>-0.14674145197686528</v>
      </c>
      <c r="AE57" s="6">
        <f ca="1">N57-'S&amp;P500 2018'!N57</f>
        <v>5.5959798485190078</v>
      </c>
      <c r="AF57" s="6">
        <f ca="1">O57-'S&amp;P500 2018'!O57</f>
        <v>2.5293025111030047</v>
      </c>
      <c r="AG57" s="6">
        <f ca="1">P57-'S&amp;P500 2018'!P57</f>
        <v>4.5699265391638946</v>
      </c>
      <c r="AH57" s="6">
        <f ca="1">Q57-'S&amp;P500 2018'!Q57</f>
        <v>-0.69776970369049707</v>
      </c>
      <c r="AI57" s="6">
        <f ca="1">R57-'S&amp;P500 2018'!R57</f>
        <v>1.5907848676473577</v>
      </c>
      <c r="AJ57" s="6">
        <f ca="1">S57-'S&amp;P500 2018'!S57</f>
        <v>5.0706682375123435</v>
      </c>
      <c r="AK57" s="6">
        <f ca="1">T57-'S&amp;P500 2018'!T57</f>
        <v>3.5392187100485017</v>
      </c>
      <c r="AL57" s="6">
        <f ca="1">U57-'S&amp;P500 2018'!U57</f>
        <v>3.6724404676350204</v>
      </c>
      <c r="AM57" s="6">
        <f ca="1">V57-'S&amp;P500 2018'!V57</f>
        <v>6.8773570505886994</v>
      </c>
    </row>
    <row r="58" spans="1:39" x14ac:dyDescent="0.3">
      <c r="A58" t="s">
        <v>164</v>
      </c>
      <c r="B58" t="s">
        <v>165</v>
      </c>
      <c r="C58" s="1" t="s">
        <v>37</v>
      </c>
      <c r="D58" s="1" t="s">
        <v>136</v>
      </c>
      <c r="E58" s="5">
        <f t="shared" ca="1" si="1"/>
        <v>59.773338244902703</v>
      </c>
      <c r="F58">
        <f ca="1">'S&amp;P500 2018'!F58*(1+IF(-$E$1+RAND()*1&lt;0,-0.1*RAND(),0.1*RAND()))</f>
        <v>63.832667926331851</v>
      </c>
      <c r="G58">
        <f ca="1">'S&amp;P500 2018'!G58*(1+IF(-$E$1+RAND()*1&lt;0,-0.1*RAND(),0.1*RAND()))</f>
        <v>55.959249958257473</v>
      </c>
      <c r="H58">
        <f ca="1">'S&amp;P500 2018'!H58*(1+IF(-$E$1+RAND()*1&lt;0,-0.1*RAND(),0.1*RAND()))</f>
        <v>56.008797534736082</v>
      </c>
      <c r="I58">
        <f ca="1">'S&amp;P500 2018'!I58*(1+IF(-$E$1+RAND()*1&lt;0,-0.1*RAND(),0.1*RAND()))</f>
        <v>73.055337373787751</v>
      </c>
      <c r="J58">
        <f ca="1">'S&amp;P500 2018'!J58*(1+IF(-$E$1+RAND()*1&lt;0,-0.1*RAND(),0.1*RAND()))</f>
        <v>65.727034199465294</v>
      </c>
      <c r="K58">
        <f ca="1">'S&amp;P500 2018'!K58*(1+IF(-$E$1+RAND()*1&lt;0,-0.1*RAND(),0.1*RAND()))</f>
        <v>61.383263945851574</v>
      </c>
      <c r="L58">
        <f ca="1">'S&amp;P500 2018'!L58*(1+IF(-$E$1+RAND()*1&lt;0,-0.1*RAND(),0.1*RAND()))</f>
        <v>58.885024632446964</v>
      </c>
      <c r="M58">
        <f ca="1">'S&amp;P500 2018'!M58*(1+IF(-$E$1+RAND()*1&lt;0,-0.1*RAND(),0.1*RAND()))</f>
        <v>60.128667102903599</v>
      </c>
      <c r="N58">
        <f ca="1">'S&amp;P500 2018'!N58*(1+IF(-$E$1+RAND()*1&lt;0,-0.1*RAND(),0.1*RAND()))</f>
        <v>48.795251362155568</v>
      </c>
      <c r="O58">
        <f ca="1">'S&amp;P500 2018'!O58*(1+IF(-$E$1+RAND()*1&lt;0,-0.1*RAND(),0.1*RAND()))</f>
        <v>72.606866793607551</v>
      </c>
      <c r="P58">
        <f ca="1">'S&amp;P500 2018'!P58*(1+IF(-$E$1+RAND()*1&lt;0,-0.1*RAND(),0.1*RAND()))</f>
        <v>61.261901137909035</v>
      </c>
      <c r="Q58">
        <f ca="1">'S&amp;P500 2018'!Q58*(1+IF(-$E$1+RAND()*1&lt;0,-0.1*RAND(),0.1*RAND()))</f>
        <v>66.719412228997896</v>
      </c>
      <c r="R58">
        <f ca="1">'S&amp;P500 2018'!R58*(1+IF(-$E$1+RAND()*1&lt;0,-0.1*RAND(),0.1*RAND()))</f>
        <v>46.394035088226595</v>
      </c>
      <c r="S58">
        <f ca="1">'S&amp;P500 2018'!S58*(1+IF(-$E$1+RAND()*1&lt;0,-0.1*RAND(),0.1*RAND()))</f>
        <v>66.103616462297637</v>
      </c>
      <c r="T58">
        <f ca="1">'S&amp;P500 2018'!T58*(1+IF(-$E$1+RAND()*1&lt;0,-0.1*RAND(),0.1*RAND()))</f>
        <v>56.195144463677849</v>
      </c>
      <c r="U58">
        <f ca="1">'S&amp;P500 2018'!U58*(1+IF(-$E$1+RAND()*1&lt;0,-0.1*RAND(),0.1*RAND()))</f>
        <v>73.522465959782977</v>
      </c>
      <c r="V58">
        <f ca="1">'S&amp;P500 2018'!V58*(1+IF(-$E$1+RAND()*1&lt;0,-0.1*RAND(),0.1*RAND()))</f>
        <v>29.568013992910295</v>
      </c>
      <c r="W58" s="6">
        <f ca="1">F58-'S&amp;P500 2018'!F58</f>
        <v>-6.167332073668149</v>
      </c>
      <c r="X58" s="6">
        <f ca="1">G58-'S&amp;P500 2018'!G58</f>
        <v>3.9592499582574732</v>
      </c>
      <c r="Y58" s="6">
        <f ca="1">H58-'S&amp;P500 2018'!H58</f>
        <v>3.0087975347360825</v>
      </c>
      <c r="Z58" s="6">
        <f ca="1">I58-'S&amp;P500 2018'!I58</f>
        <v>-0.94466262621224928</v>
      </c>
      <c r="AA58" s="6">
        <f ca="1">J58-'S&amp;P500 2018'!J58</f>
        <v>1.7270341994652938</v>
      </c>
      <c r="AB58" s="6">
        <f ca="1">K58-'S&amp;P500 2018'!K58</f>
        <v>-4.6167360541484257</v>
      </c>
      <c r="AC58" s="6">
        <f ca="1">L58-'S&amp;P500 2018'!L58</f>
        <v>-2.1149753675530363</v>
      </c>
      <c r="AD58" s="6">
        <f ca="1">M58-'S&amp;P500 2018'!M58</f>
        <v>2.1286671029035986</v>
      </c>
      <c r="AE58" s="6">
        <f ca="1">N58-'S&amp;P500 2018'!N58</f>
        <v>-3.2047486378444319</v>
      </c>
      <c r="AF58" s="6">
        <f ca="1">O58-'S&amp;P500 2018'!O58</f>
        <v>1.6068667936075514</v>
      </c>
      <c r="AG58" s="6">
        <f ca="1">P58-'S&amp;P500 2018'!P58</f>
        <v>4.2619011379090352</v>
      </c>
      <c r="AH58" s="6">
        <f ca="1">Q58-'S&amp;P500 2018'!Q58</f>
        <v>1.7194122289978964</v>
      </c>
      <c r="AI58" s="6">
        <f ca="1">R58-'S&amp;P500 2018'!R58</f>
        <v>1.3940350882265946</v>
      </c>
      <c r="AJ58" s="6">
        <f ca="1">S58-'S&amp;P500 2018'!S58</f>
        <v>-2.8963835377023628</v>
      </c>
      <c r="AK58" s="6">
        <f ca="1">T58-'S&amp;P500 2018'!T58</f>
        <v>-3.804855536322151</v>
      </c>
      <c r="AL58" s="6">
        <f ca="1">U58-'S&amp;P500 2018'!U58</f>
        <v>6.5224659597829771</v>
      </c>
      <c r="AM58" s="6">
        <f ca="1">V58-'S&amp;P500 2018'!V58</f>
        <v>-2.431986007089705</v>
      </c>
    </row>
    <row r="59" spans="1:39" x14ac:dyDescent="0.3">
      <c r="A59" t="s">
        <v>166</v>
      </c>
      <c r="B59" t="s">
        <v>167</v>
      </c>
      <c r="C59" s="1" t="s">
        <v>37</v>
      </c>
      <c r="D59" s="1" t="s">
        <v>168</v>
      </c>
      <c r="E59" s="5">
        <f t="shared" ca="1" si="1"/>
        <v>45.354013680267933</v>
      </c>
      <c r="F59">
        <f ca="1">'S&amp;P500 2018'!F59*(1+IF(-$E$1+RAND()*1&lt;0,-0.1*RAND(),0.1*RAND()))</f>
        <v>40.641771741134249</v>
      </c>
      <c r="G59">
        <f ca="1">'S&amp;P500 2018'!G59*(1+IF(-$E$1+RAND()*1&lt;0,-0.1*RAND(),0.1*RAND()))</f>
        <v>54.688118876115411</v>
      </c>
      <c r="H59">
        <f ca="1">'S&amp;P500 2018'!H59*(1+IF(-$E$1+RAND()*1&lt;0,-0.1*RAND(),0.1*RAND()))</f>
        <v>43.922065624637803</v>
      </c>
      <c r="I59">
        <f ca="1">'S&amp;P500 2018'!I59*(1+IF(-$E$1+RAND()*1&lt;0,-0.1*RAND(),0.1*RAND()))</f>
        <v>49.750990547919308</v>
      </c>
      <c r="J59">
        <f ca="1">'S&amp;P500 2018'!J59*(1+IF(-$E$1+RAND()*1&lt;0,-0.1*RAND(),0.1*RAND()))</f>
        <v>50.593696546812836</v>
      </c>
      <c r="K59">
        <f ca="1">'S&amp;P500 2018'!K59*(1+IF(-$E$1+RAND()*1&lt;0,-0.1*RAND(),0.1*RAND()))</f>
        <v>42.176690459588983</v>
      </c>
      <c r="L59">
        <f ca="1">'S&amp;P500 2018'!L59*(1+IF(-$E$1+RAND()*1&lt;0,-0.1*RAND(),0.1*RAND()))</f>
        <v>48.95993580835605</v>
      </c>
      <c r="M59">
        <f ca="1">'S&amp;P500 2018'!M59*(1+IF(-$E$1+RAND()*1&lt;0,-0.1*RAND(),0.1*RAND()))</f>
        <v>41.341063493854129</v>
      </c>
      <c r="N59">
        <f ca="1">'S&amp;P500 2018'!N59*(1+IF(-$E$1+RAND()*1&lt;0,-0.1*RAND(),0.1*RAND()))</f>
        <v>21.075044257585954</v>
      </c>
      <c r="O59">
        <f ca="1">'S&amp;P500 2018'!O59*(1+IF(-$E$1+RAND()*1&lt;0,-0.1*RAND(),0.1*RAND()))</f>
        <v>47.299048047590546</v>
      </c>
      <c r="P59">
        <f ca="1">'S&amp;P500 2018'!P59*(1+IF(-$E$1+RAND()*1&lt;0,-0.1*RAND(),0.1*RAND()))</f>
        <v>45.755918184135858</v>
      </c>
      <c r="Q59">
        <f ca="1">'S&amp;P500 2018'!Q59*(1+IF(-$E$1+RAND()*1&lt;0,-0.1*RAND(),0.1*RAND()))</f>
        <v>37.225533643438304</v>
      </c>
      <c r="R59">
        <f ca="1">'S&amp;P500 2018'!R59*(1+IF(-$E$1+RAND()*1&lt;0,-0.1*RAND(),0.1*RAND()))</f>
        <v>26.931039004838585</v>
      </c>
      <c r="S59">
        <f ca="1">'S&amp;P500 2018'!S59*(1+IF(-$E$1+RAND()*1&lt;0,-0.1*RAND(),0.1*RAND()))</f>
        <v>50.033871012060793</v>
      </c>
      <c r="T59">
        <f ca="1">'S&amp;P500 2018'!T59*(1+IF(-$E$1+RAND()*1&lt;0,-0.1*RAND(),0.1*RAND()))</f>
        <v>71.655895403120525</v>
      </c>
      <c r="U59">
        <f ca="1">'S&amp;P500 2018'!U59*(1+IF(-$E$1+RAND()*1&lt;0,-0.1*RAND(),0.1*RAND()))</f>
        <v>48.296422358791453</v>
      </c>
      <c r="V59">
        <f ca="1">'S&amp;P500 2018'!V59*(1+IF(-$E$1+RAND()*1&lt;0,-0.1*RAND(),0.1*RAND()))</f>
        <v>50.671127554574106</v>
      </c>
      <c r="W59" s="6">
        <f ca="1">F59-'S&amp;P500 2018'!F59</f>
        <v>-3.3582282588657506</v>
      </c>
      <c r="X59" s="6">
        <f ca="1">G59-'S&amp;P500 2018'!G59</f>
        <v>-1.3118811238845893</v>
      </c>
      <c r="Y59" s="6">
        <f ca="1">H59-'S&amp;P500 2018'!H59</f>
        <v>-1.0779343753621973</v>
      </c>
      <c r="Z59" s="6">
        <f ca="1">I59-'S&amp;P500 2018'!I59</f>
        <v>2.750990547919308</v>
      </c>
      <c r="AA59" s="6">
        <f ca="1">J59-'S&amp;P500 2018'!J59</f>
        <v>1.5936965468128363</v>
      </c>
      <c r="AB59" s="6">
        <f ca="1">K59-'S&amp;P500 2018'!K59</f>
        <v>2.1766904595889827</v>
      </c>
      <c r="AC59" s="6">
        <f ca="1">L59-'S&amp;P500 2018'!L59</f>
        <v>0.9599358083560503</v>
      </c>
      <c r="AD59" s="6">
        <f ca="1">M59-'S&amp;P500 2018'!M59</f>
        <v>-0.65893650614587074</v>
      </c>
      <c r="AE59" s="6">
        <f ca="1">N59-'S&amp;P500 2018'!N59</f>
        <v>7.5044257585954455E-2</v>
      </c>
      <c r="AF59" s="6">
        <f ca="1">O59-'S&amp;P500 2018'!O59</f>
        <v>3.2990480475905457</v>
      </c>
      <c r="AG59" s="6">
        <f ca="1">P59-'S&amp;P500 2018'!P59</f>
        <v>1.755918184135858</v>
      </c>
      <c r="AH59" s="6">
        <f ca="1">Q59-'S&amp;P500 2018'!Q59</f>
        <v>0.22553364343830395</v>
      </c>
      <c r="AI59" s="6">
        <f ca="1">R59-'S&amp;P500 2018'!R59</f>
        <v>1.9310390048385848</v>
      </c>
      <c r="AJ59" s="6">
        <f ca="1">S59-'S&amp;P500 2018'!S59</f>
        <v>4.0338710120607928</v>
      </c>
      <c r="AK59" s="6">
        <f ca="1">T59-'S&amp;P500 2018'!T59</f>
        <v>5.6558954031205246</v>
      </c>
      <c r="AL59" s="6">
        <f ca="1">U59-'S&amp;P500 2018'!U59</f>
        <v>3.2964223587914532</v>
      </c>
      <c r="AM59" s="6">
        <f ca="1">V59-'S&amp;P500 2018'!V59</f>
        <v>1.671127554574106</v>
      </c>
    </row>
    <row r="60" spans="1:39" x14ac:dyDescent="0.3">
      <c r="A60" t="s">
        <v>169</v>
      </c>
      <c r="B60" t="s">
        <v>170</v>
      </c>
      <c r="C60" s="1" t="s">
        <v>33</v>
      </c>
      <c r="D60" s="1" t="s">
        <v>171</v>
      </c>
      <c r="E60" s="5">
        <f t="shared" ca="1" si="1"/>
        <v>60.606022895234887</v>
      </c>
      <c r="F60">
        <f ca="1">'S&amp;P500 2018'!F60*(1+IF(-$E$1+RAND()*1&lt;0,-0.1*RAND(),0.1*RAND()))</f>
        <v>75.861022735271149</v>
      </c>
      <c r="G60">
        <f ca="1">'S&amp;P500 2018'!G60*(1+IF(-$E$1+RAND()*1&lt;0,-0.1*RAND(),0.1*RAND()))</f>
        <v>68.547764851053572</v>
      </c>
      <c r="H60">
        <f ca="1">'S&amp;P500 2018'!H60*(1+IF(-$E$1+RAND()*1&lt;0,-0.1*RAND(),0.1*RAND()))</f>
        <v>44.304368466400184</v>
      </c>
      <c r="I60">
        <f ca="1">'S&amp;P500 2018'!I60*(1+IF(-$E$1+RAND()*1&lt;0,-0.1*RAND(),0.1*RAND()))</f>
        <v>34.610846741593591</v>
      </c>
      <c r="J60">
        <f ca="1">'S&amp;P500 2018'!J60*(1+IF(-$E$1+RAND()*1&lt;0,-0.1*RAND(),0.1*RAND()))</f>
        <v>67.706859457153769</v>
      </c>
      <c r="K60">
        <f ca="1">'S&amp;P500 2018'!K60*(1+IF(-$E$1+RAND()*1&lt;0,-0.1*RAND(),0.1*RAND()))</f>
        <v>53.104445886989311</v>
      </c>
      <c r="L60">
        <f ca="1">'S&amp;P500 2018'!L60*(1+IF(-$E$1+RAND()*1&lt;0,-0.1*RAND(),0.1*RAND()))</f>
        <v>76.846067841118497</v>
      </c>
      <c r="M60">
        <f ca="1">'S&amp;P500 2018'!M60*(1+IF(-$E$1+RAND()*1&lt;0,-0.1*RAND(),0.1*RAND()))</f>
        <v>52.819762608607235</v>
      </c>
      <c r="N60">
        <f ca="1">'S&amp;P500 2018'!N60*(1+IF(-$E$1+RAND()*1&lt;0,-0.1*RAND(),0.1*RAND()))</f>
        <v>66.587849329219239</v>
      </c>
      <c r="O60">
        <f ca="1">'S&amp;P500 2018'!O60*(1+IF(-$E$1+RAND()*1&lt;0,-0.1*RAND(),0.1*RAND()))</f>
        <v>67.468209067714497</v>
      </c>
      <c r="P60">
        <f ca="1">'S&amp;P500 2018'!P60*(1+IF(-$E$1+RAND()*1&lt;0,-0.1*RAND(),0.1*RAND()))</f>
        <v>77.578143812009202</v>
      </c>
      <c r="Q60">
        <f ca="1">'S&amp;P500 2018'!Q60*(1+IF(-$E$1+RAND()*1&lt;0,-0.1*RAND(),0.1*RAND()))</f>
        <v>62.799546508376991</v>
      </c>
      <c r="R60">
        <f ca="1">'S&amp;P500 2018'!R60*(1+IF(-$E$1+RAND()*1&lt;0,-0.1*RAND(),0.1*RAND()))</f>
        <v>46.752078563419801</v>
      </c>
      <c r="S60">
        <f ca="1">'S&amp;P500 2018'!S60*(1+IF(-$E$1+RAND()*1&lt;0,-0.1*RAND(),0.1*RAND()))</f>
        <v>44.721689026454477</v>
      </c>
      <c r="T60">
        <f ca="1">'S&amp;P500 2018'!T60*(1+IF(-$E$1+RAND()*1&lt;0,-0.1*RAND(),0.1*RAND()))</f>
        <v>68.95611996655694</v>
      </c>
      <c r="U60">
        <f ca="1">'S&amp;P500 2018'!U60*(1+IF(-$E$1+RAND()*1&lt;0,-0.1*RAND(),0.1*RAND()))</f>
        <v>51.242525049787815</v>
      </c>
      <c r="V60">
        <f ca="1">'S&amp;P500 2018'!V60*(1+IF(-$E$1+RAND()*1&lt;0,-0.1*RAND(),0.1*RAND()))</f>
        <v>70.395089307267085</v>
      </c>
      <c r="W60" s="6">
        <f ca="1">F60-'S&amp;P500 2018'!F60</f>
        <v>0.86102273527114903</v>
      </c>
      <c r="X60" s="6">
        <f ca="1">G60-'S&amp;P500 2018'!G60</f>
        <v>-6.4522351489464285</v>
      </c>
      <c r="Y60" s="6">
        <f ca="1">H60-'S&amp;P500 2018'!H60</f>
        <v>-0.69563153359981555</v>
      </c>
      <c r="Z60" s="6">
        <f ca="1">I60-'S&amp;P500 2018'!I60</f>
        <v>-2.3891532584064095</v>
      </c>
      <c r="AA60" s="6">
        <f ca="1">J60-'S&amp;P500 2018'!J60</f>
        <v>3.7068594571537687</v>
      </c>
      <c r="AB60" s="6">
        <f ca="1">K60-'S&amp;P500 2018'!K60</f>
        <v>0.10444588698931057</v>
      </c>
      <c r="AC60" s="6">
        <f ca="1">L60-'S&amp;P500 2018'!L60</f>
        <v>-5.1539321588815028</v>
      </c>
      <c r="AD60" s="6">
        <f ca="1">M60-'S&amp;P500 2018'!M60</f>
        <v>3.8197626086072347</v>
      </c>
      <c r="AE60" s="6">
        <f ca="1">N60-'S&amp;P500 2018'!N60</f>
        <v>5.5878493292192388</v>
      </c>
      <c r="AF60" s="6">
        <f ca="1">O60-'S&amp;P500 2018'!O60</f>
        <v>4.468209067714497</v>
      </c>
      <c r="AG60" s="6">
        <f ca="1">P60-'S&amp;P500 2018'!P60</f>
        <v>4.578143812009202</v>
      </c>
      <c r="AH60" s="6">
        <f ca="1">Q60-'S&amp;P500 2018'!Q60</f>
        <v>1.7995465083769915</v>
      </c>
      <c r="AI60" s="6">
        <f ca="1">R60-'S&amp;P500 2018'!R60</f>
        <v>-0.24792143658019938</v>
      </c>
      <c r="AJ60" s="6">
        <f ca="1">S60-'S&amp;P500 2018'!S60</f>
        <v>1.7216890264544773</v>
      </c>
      <c r="AK60" s="6">
        <f ca="1">T60-'S&amp;P500 2018'!T60</f>
        <v>2.9561199665569404</v>
      </c>
      <c r="AL60" s="6">
        <f ca="1">U60-'S&amp;P500 2018'!U60</f>
        <v>0.24252504978781531</v>
      </c>
      <c r="AM60" s="6">
        <f ca="1">V60-'S&amp;P500 2018'!V60</f>
        <v>3.3950893072670851</v>
      </c>
    </row>
    <row r="61" spans="1:39" x14ac:dyDescent="0.3">
      <c r="A61" t="s">
        <v>172</v>
      </c>
      <c r="B61" t="s">
        <v>173</v>
      </c>
      <c r="C61" s="1" t="s">
        <v>19</v>
      </c>
      <c r="D61" s="1" t="s">
        <v>174</v>
      </c>
      <c r="E61" s="5">
        <f t="shared" ca="1" si="1"/>
        <v>56.701270647341346</v>
      </c>
      <c r="F61">
        <f ca="1">'S&amp;P500 2018'!F61*(1+IF(-$E$1+RAND()*1&lt;0,-0.1*RAND(),0.1*RAND()))</f>
        <v>73.315164960574904</v>
      </c>
      <c r="G61">
        <f ca="1">'S&amp;P500 2018'!G61*(1+IF(-$E$1+RAND()*1&lt;0,-0.1*RAND(),0.1*RAND()))</f>
        <v>53.439840249611876</v>
      </c>
      <c r="H61">
        <f ca="1">'S&amp;P500 2018'!H61*(1+IF(-$E$1+RAND()*1&lt;0,-0.1*RAND(),0.1*RAND()))</f>
        <v>58.964358289448391</v>
      </c>
      <c r="I61">
        <f ca="1">'S&amp;P500 2018'!I61*(1+IF(-$E$1+RAND()*1&lt;0,-0.1*RAND(),0.1*RAND()))</f>
        <v>40.064532630183841</v>
      </c>
      <c r="J61">
        <f ca="1">'S&amp;P500 2018'!J61*(1+IF(-$E$1+RAND()*1&lt;0,-0.1*RAND(),0.1*RAND()))</f>
        <v>71.238122646373611</v>
      </c>
      <c r="K61">
        <f ca="1">'S&amp;P500 2018'!K61*(1+IF(-$E$1+RAND()*1&lt;0,-0.1*RAND(),0.1*RAND()))</f>
        <v>50.659264393983449</v>
      </c>
      <c r="L61">
        <f ca="1">'S&amp;P500 2018'!L61*(1+IF(-$E$1+RAND()*1&lt;0,-0.1*RAND(),0.1*RAND()))</f>
        <v>66.845245299278716</v>
      </c>
      <c r="M61">
        <f ca="1">'S&amp;P500 2018'!M61*(1+IF(-$E$1+RAND()*1&lt;0,-0.1*RAND(),0.1*RAND()))</f>
        <v>73.344282028705749</v>
      </c>
      <c r="N61">
        <f ca="1">'S&amp;P500 2018'!N61*(1+IF(-$E$1+RAND()*1&lt;0,-0.1*RAND(),0.1*RAND()))</f>
        <v>61.664649992169061</v>
      </c>
      <c r="O61">
        <f ca="1">'S&amp;P500 2018'!O61*(1+IF(-$E$1+RAND()*1&lt;0,-0.1*RAND(),0.1*RAND()))</f>
        <v>39.282438614319609</v>
      </c>
      <c r="P61">
        <f ca="1">'S&amp;P500 2018'!P61*(1+IF(-$E$1+RAND()*1&lt;0,-0.1*RAND(),0.1*RAND()))</f>
        <v>38.740003816944935</v>
      </c>
      <c r="Q61">
        <f ca="1">'S&amp;P500 2018'!Q61*(1+IF(-$E$1+RAND()*1&lt;0,-0.1*RAND(),0.1*RAND()))</f>
        <v>47.570379274391492</v>
      </c>
      <c r="R61">
        <f ca="1">'S&amp;P500 2018'!R61*(1+IF(-$E$1+RAND()*1&lt;0,-0.1*RAND(),0.1*RAND()))</f>
        <v>55.845888353491574</v>
      </c>
      <c r="S61">
        <f ca="1">'S&amp;P500 2018'!S61*(1+IF(-$E$1+RAND()*1&lt;0,-0.1*RAND(),0.1*RAND()))</f>
        <v>43.091610704358999</v>
      </c>
      <c r="T61">
        <f ca="1">'S&amp;P500 2018'!T61*(1+IF(-$E$1+RAND()*1&lt;0,-0.1*RAND(),0.1*RAND()))</f>
        <v>66.393015467941467</v>
      </c>
      <c r="U61">
        <f ca="1">'S&amp;P500 2018'!U61*(1+IF(-$E$1+RAND()*1&lt;0,-0.1*RAND(),0.1*RAND()))</f>
        <v>47.915142930821254</v>
      </c>
      <c r="V61">
        <f ca="1">'S&amp;P500 2018'!V61*(1+IF(-$E$1+RAND()*1&lt;0,-0.1*RAND(),0.1*RAND()))</f>
        <v>75.547661352203903</v>
      </c>
      <c r="W61" s="6">
        <f ca="1">F61-'S&amp;P500 2018'!F61</f>
        <v>6.3151649605749043</v>
      </c>
      <c r="X61" s="6">
        <f ca="1">G61-'S&amp;P500 2018'!G61</f>
        <v>2.4398402496118763</v>
      </c>
      <c r="Y61" s="6">
        <f ca="1">H61-'S&amp;P500 2018'!H61</f>
        <v>-6.0356417105516087</v>
      </c>
      <c r="Z61" s="6">
        <f ca="1">I61-'S&amp;P500 2018'!I61</f>
        <v>-0.93546736981615908</v>
      </c>
      <c r="AA61" s="6">
        <f ca="1">J61-'S&amp;P500 2018'!J61</f>
        <v>3.2381226463736112</v>
      </c>
      <c r="AB61" s="6">
        <f ca="1">K61-'S&amp;P500 2018'!K61</f>
        <v>0.65926439398344883</v>
      </c>
      <c r="AC61" s="6">
        <f ca="1">L61-'S&amp;P500 2018'!L61</f>
        <v>4.8452452992787158</v>
      </c>
      <c r="AD61" s="6">
        <f ca="1">M61-'S&amp;P500 2018'!M61</f>
        <v>-3.6557179712942514</v>
      </c>
      <c r="AE61" s="6">
        <f ca="1">N61-'S&amp;P500 2018'!N61</f>
        <v>0.66464999216906051</v>
      </c>
      <c r="AF61" s="6">
        <f ca="1">O61-'S&amp;P500 2018'!O61</f>
        <v>1.2824386143196094</v>
      </c>
      <c r="AG61" s="6">
        <f ca="1">P61-'S&amp;P500 2018'!P61</f>
        <v>1.7400038169449346</v>
      </c>
      <c r="AH61" s="6">
        <f ca="1">Q61-'S&amp;P500 2018'!Q61</f>
        <v>-2.4296207256085083</v>
      </c>
      <c r="AI61" s="6">
        <f ca="1">R61-'S&amp;P500 2018'!R61</f>
        <v>0.84588835349157421</v>
      </c>
      <c r="AJ61" s="6">
        <f ca="1">S61-'S&amp;P500 2018'!S61</f>
        <v>2.0916107043589989</v>
      </c>
      <c r="AK61" s="6">
        <f ca="1">T61-'S&amp;P500 2018'!T61</f>
        <v>3.393015467941467</v>
      </c>
      <c r="AL61" s="6">
        <f ca="1">U61-'S&amp;P500 2018'!U61</f>
        <v>0.9151429308212542</v>
      </c>
      <c r="AM61" s="6">
        <f ca="1">V61-'S&amp;P500 2018'!V61</f>
        <v>6.5476613522039031</v>
      </c>
    </row>
    <row r="62" spans="1:39" x14ac:dyDescent="0.3">
      <c r="A62" t="s">
        <v>175</v>
      </c>
      <c r="B62" t="s">
        <v>176</v>
      </c>
      <c r="C62" s="1" t="s">
        <v>15</v>
      </c>
      <c r="D62" s="1" t="s">
        <v>23</v>
      </c>
      <c r="E62" s="5">
        <f t="shared" ca="1" si="1"/>
        <v>63.312036979637725</v>
      </c>
      <c r="F62">
        <f ca="1">'S&amp;P500 2018'!F62*(1+IF(-$E$1+RAND()*1&lt;0,-0.1*RAND(),0.1*RAND()))</f>
        <v>47.314267619722898</v>
      </c>
      <c r="G62">
        <f ca="1">'S&amp;P500 2018'!G62*(1+IF(-$E$1+RAND()*1&lt;0,-0.1*RAND(),0.1*RAND()))</f>
        <v>75.546408192852567</v>
      </c>
      <c r="H62">
        <f ca="1">'S&amp;P500 2018'!H62*(1+IF(-$E$1+RAND()*1&lt;0,-0.1*RAND(),0.1*RAND()))</f>
        <v>87.383519406837536</v>
      </c>
      <c r="I62">
        <f ca="1">'S&amp;P500 2018'!I62*(1+IF(-$E$1+RAND()*1&lt;0,-0.1*RAND(),0.1*RAND()))</f>
        <v>70.280391185756272</v>
      </c>
      <c r="J62">
        <f ca="1">'S&amp;P500 2018'!J62*(1+IF(-$E$1+RAND()*1&lt;0,-0.1*RAND(),0.1*RAND()))</f>
        <v>59.362766521901648</v>
      </c>
      <c r="K62">
        <f ca="1">'S&amp;P500 2018'!K62*(1+IF(-$E$1+RAND()*1&lt;0,-0.1*RAND(),0.1*RAND()))</f>
        <v>77.189836886823201</v>
      </c>
      <c r="L62">
        <f ca="1">'S&amp;P500 2018'!L62*(1+IF(-$E$1+RAND()*1&lt;0,-0.1*RAND(),0.1*RAND()))</f>
        <v>35.642792398648041</v>
      </c>
      <c r="M62">
        <f ca="1">'S&amp;P500 2018'!M62*(1+IF(-$E$1+RAND()*1&lt;0,-0.1*RAND(),0.1*RAND()))</f>
        <v>43.500075147790767</v>
      </c>
      <c r="N62">
        <f ca="1">'S&amp;P500 2018'!N62*(1+IF(-$E$1+RAND()*1&lt;0,-0.1*RAND(),0.1*RAND()))</f>
        <v>67.953142027335574</v>
      </c>
      <c r="O62">
        <f ca="1">'S&amp;P500 2018'!O62*(1+IF(-$E$1+RAND()*1&lt;0,-0.1*RAND(),0.1*RAND()))</f>
        <v>83.897740253242219</v>
      </c>
      <c r="P62">
        <f ca="1">'S&amp;P500 2018'!P62*(1+IF(-$E$1+RAND()*1&lt;0,-0.1*RAND(),0.1*RAND()))</f>
        <v>51.552681049419071</v>
      </c>
      <c r="Q62">
        <f ca="1">'S&amp;P500 2018'!Q62*(1+IF(-$E$1+RAND()*1&lt;0,-0.1*RAND(),0.1*RAND()))</f>
        <v>88.615740803144746</v>
      </c>
      <c r="R62">
        <f ca="1">'S&amp;P500 2018'!R62*(1+IF(-$E$1+RAND()*1&lt;0,-0.1*RAND(),0.1*RAND()))</f>
        <v>88.876973555058086</v>
      </c>
      <c r="S62">
        <f ca="1">'S&amp;P500 2018'!S62*(1+IF(-$E$1+RAND()*1&lt;0,-0.1*RAND(),0.1*RAND()))</f>
        <v>30.579212817944409</v>
      </c>
      <c r="T62">
        <f ca="1">'S&amp;P500 2018'!T62*(1+IF(-$E$1+RAND()*1&lt;0,-0.1*RAND(),0.1*RAND()))</f>
        <v>54.558991508492277</v>
      </c>
      <c r="U62">
        <f ca="1">'S&amp;P500 2018'!U62*(1+IF(-$E$1+RAND()*1&lt;0,-0.1*RAND(),0.1*RAND()))</f>
        <v>62.986346911510161</v>
      </c>
      <c r="V62">
        <f ca="1">'S&amp;P500 2018'!V62*(1+IF(-$E$1+RAND()*1&lt;0,-0.1*RAND(),0.1*RAND()))</f>
        <v>51.063742367361975</v>
      </c>
      <c r="W62" s="6">
        <f ca="1">F62-'S&amp;P500 2018'!F62</f>
        <v>3.314267619722898</v>
      </c>
      <c r="X62" s="6">
        <f ca="1">G62-'S&amp;P500 2018'!G62</f>
        <v>2.5464081928525673</v>
      </c>
      <c r="Y62" s="6">
        <f ca="1">H62-'S&amp;P500 2018'!H62</f>
        <v>4.3835194068375358</v>
      </c>
      <c r="Z62" s="6">
        <f ca="1">I62-'S&amp;P500 2018'!I62</f>
        <v>1.2803911857562724</v>
      </c>
      <c r="AA62" s="6">
        <f ca="1">J62-'S&amp;P500 2018'!J62</f>
        <v>1.3627665219016478</v>
      </c>
      <c r="AB62" s="6">
        <f ca="1">K62-'S&amp;P500 2018'!K62</f>
        <v>5.1898368868232012</v>
      </c>
      <c r="AC62" s="6">
        <f ca="1">L62-'S&amp;P500 2018'!L62</f>
        <v>-0.35720760135195917</v>
      </c>
      <c r="AD62" s="6">
        <f ca="1">M62-'S&amp;P500 2018'!M62</f>
        <v>-4.499924852209233</v>
      </c>
      <c r="AE62" s="6">
        <f ca="1">N62-'S&amp;P500 2018'!N62</f>
        <v>5.9531420273355735</v>
      </c>
      <c r="AF62" s="6">
        <f ca="1">O62-'S&amp;P500 2018'!O62</f>
        <v>-6.102259746757781</v>
      </c>
      <c r="AG62" s="6">
        <f ca="1">P62-'S&amp;P500 2018'!P62</f>
        <v>-3.4473189505809287</v>
      </c>
      <c r="AH62" s="6">
        <f ca="1">Q62-'S&amp;P500 2018'!Q62</f>
        <v>2.615740803144746</v>
      </c>
      <c r="AI62" s="6">
        <f ca="1">R62-'S&amp;P500 2018'!R62</f>
        <v>7.8769735550580862</v>
      </c>
      <c r="AJ62" s="6">
        <f ca="1">S62-'S&amp;P500 2018'!S62</f>
        <v>-2.4207871820555908</v>
      </c>
      <c r="AK62" s="6">
        <f ca="1">T62-'S&amp;P500 2018'!T62</f>
        <v>0.55899150849227652</v>
      </c>
      <c r="AL62" s="6">
        <f ca="1">U62-'S&amp;P500 2018'!U62</f>
        <v>1.9863469115101609</v>
      </c>
      <c r="AM62" s="6">
        <f ca="1">V62-'S&amp;P500 2018'!V62</f>
        <v>-4.936257632638025</v>
      </c>
    </row>
    <row r="63" spans="1:39" x14ac:dyDescent="0.3">
      <c r="A63" t="s">
        <v>177</v>
      </c>
      <c r="B63" t="s">
        <v>178</v>
      </c>
      <c r="C63" s="1" t="s">
        <v>15</v>
      </c>
      <c r="D63" s="1" t="s">
        <v>50</v>
      </c>
      <c r="E63" s="5">
        <f t="shared" ca="1" si="1"/>
        <v>35.579934719146749</v>
      </c>
      <c r="F63">
        <f ca="1">'S&amp;P500 2018'!F63*(1+IF(-$E$1+RAND()*1&lt;0,-0.1*RAND(),0.1*RAND()))</f>
        <v>33.885277953886828</v>
      </c>
      <c r="G63">
        <f ca="1">'S&amp;P500 2018'!G63*(1+IF(-$E$1+RAND()*1&lt;0,-0.1*RAND(),0.1*RAND()))</f>
        <v>30.736470643488637</v>
      </c>
      <c r="H63">
        <f ca="1">'S&amp;P500 2018'!H63*(1+IF(-$E$1+RAND()*1&lt;0,-0.1*RAND(),0.1*RAND()))</f>
        <v>39.421191566734549</v>
      </c>
      <c r="I63">
        <f ca="1">'S&amp;P500 2018'!I63*(1+IF(-$E$1+RAND()*1&lt;0,-0.1*RAND(),0.1*RAND()))</f>
        <v>20.02030240301746</v>
      </c>
      <c r="J63">
        <f ca="1">'S&amp;P500 2018'!J63*(1+IF(-$E$1+RAND()*1&lt;0,-0.1*RAND(),0.1*RAND()))</f>
        <v>42.891744902568703</v>
      </c>
      <c r="K63">
        <f ca="1">'S&amp;P500 2018'!K63*(1+IF(-$E$1+RAND()*1&lt;0,-0.1*RAND(),0.1*RAND()))</f>
        <v>42.406095988994714</v>
      </c>
      <c r="L63">
        <f ca="1">'S&amp;P500 2018'!L63*(1+IF(-$E$1+RAND()*1&lt;0,-0.1*RAND(),0.1*RAND()))</f>
        <v>22.935369417695313</v>
      </c>
      <c r="M63">
        <f ca="1">'S&amp;P500 2018'!M63*(1+IF(-$E$1+RAND()*1&lt;0,-0.1*RAND(),0.1*RAND()))</f>
        <v>31.793209369410242</v>
      </c>
      <c r="N63">
        <f ca="1">'S&amp;P500 2018'!N63*(1+IF(-$E$1+RAND()*1&lt;0,-0.1*RAND(),0.1*RAND()))</f>
        <v>34.601191685138737</v>
      </c>
      <c r="O63">
        <f ca="1">'S&amp;P500 2018'!O63*(1+IF(-$E$1+RAND()*1&lt;0,-0.1*RAND(),0.1*RAND()))</f>
        <v>30.625719689406203</v>
      </c>
      <c r="P63">
        <f ca="1">'S&amp;P500 2018'!P63*(1+IF(-$E$1+RAND()*1&lt;0,-0.1*RAND(),0.1*RAND()))</f>
        <v>36.533575791574812</v>
      </c>
      <c r="Q63">
        <f ca="1">'S&amp;P500 2018'!Q63*(1+IF(-$E$1+RAND()*1&lt;0,-0.1*RAND(),0.1*RAND()))</f>
        <v>44.584967278027406</v>
      </c>
      <c r="R63">
        <f ca="1">'S&amp;P500 2018'!R63*(1+IF(-$E$1+RAND()*1&lt;0,-0.1*RAND(),0.1*RAND()))</f>
        <v>39.74569720231483</v>
      </c>
      <c r="S63">
        <f ca="1">'S&amp;P500 2018'!S63*(1+IF(-$E$1+RAND()*1&lt;0,-0.1*RAND(),0.1*RAND()))</f>
        <v>51.974585131423723</v>
      </c>
      <c r="T63">
        <f ca="1">'S&amp;P500 2018'!T63*(1+IF(-$E$1+RAND()*1&lt;0,-0.1*RAND(),0.1*RAND()))</f>
        <v>32.10766273644397</v>
      </c>
      <c r="U63">
        <f ca="1">'S&amp;P500 2018'!U63*(1+IF(-$E$1+RAND()*1&lt;0,-0.1*RAND(),0.1*RAND()))</f>
        <v>45.104005540293102</v>
      </c>
      <c r="V63">
        <f ca="1">'S&amp;P500 2018'!V63*(1+IF(-$E$1+RAND()*1&lt;0,-0.1*RAND(),0.1*RAND()))</f>
        <v>25.491822925075404</v>
      </c>
      <c r="W63" s="6">
        <f ca="1">F63-'S&amp;P500 2018'!F63</f>
        <v>1.8852779538868276</v>
      </c>
      <c r="X63" s="6">
        <f ca="1">G63-'S&amp;P500 2018'!G63</f>
        <v>-2.2635293565113628</v>
      </c>
      <c r="Y63" s="6">
        <f ca="1">H63-'S&amp;P500 2018'!H63</f>
        <v>-1.5788084332654506</v>
      </c>
      <c r="Z63" s="6">
        <f ca="1">I63-'S&amp;P500 2018'!I63</f>
        <v>1.0203024030174603</v>
      </c>
      <c r="AA63" s="6">
        <f ca="1">J63-'S&amp;P500 2018'!J63</f>
        <v>2.8917449025687034</v>
      </c>
      <c r="AB63" s="6">
        <f ca="1">K63-'S&amp;P500 2018'!K63</f>
        <v>1.4060959889947142</v>
      </c>
      <c r="AC63" s="6">
        <f ca="1">L63-'S&amp;P500 2018'!L63</f>
        <v>-1.0646305823046873</v>
      </c>
      <c r="AD63" s="6">
        <f ca="1">M63-'S&amp;P500 2018'!M63</f>
        <v>0.793209369410242</v>
      </c>
      <c r="AE63" s="6">
        <f ca="1">N63-'S&amp;P500 2018'!N63</f>
        <v>-3.3988083148612631</v>
      </c>
      <c r="AF63" s="6">
        <f ca="1">O63-'S&amp;P500 2018'!O63</f>
        <v>1.6257196894062034</v>
      </c>
      <c r="AG63" s="6">
        <f ca="1">P63-'S&amp;P500 2018'!P63</f>
        <v>2.5335757915748118</v>
      </c>
      <c r="AH63" s="6">
        <f ca="1">Q63-'S&amp;P500 2018'!Q63</f>
        <v>-1.4150327219725938</v>
      </c>
      <c r="AI63" s="6">
        <f ca="1">R63-'S&amp;P500 2018'!R63</f>
        <v>-2.2543027976851704</v>
      </c>
      <c r="AJ63" s="6">
        <f ca="1">S63-'S&amp;P500 2018'!S63</f>
        <v>2.9745851314237228</v>
      </c>
      <c r="AK63" s="6">
        <f ca="1">T63-'S&amp;P500 2018'!T63</f>
        <v>2.1076627364439702</v>
      </c>
      <c r="AL63" s="6">
        <f ca="1">U63-'S&amp;P500 2018'!U63</f>
        <v>3.1040055402931017</v>
      </c>
      <c r="AM63" s="6">
        <f ca="1">V63-'S&amp;P500 2018'!V63</f>
        <v>1.4918229250754038</v>
      </c>
    </row>
    <row r="64" spans="1:39" x14ac:dyDescent="0.3">
      <c r="A64" t="s">
        <v>179</v>
      </c>
      <c r="B64" t="s">
        <v>180</v>
      </c>
      <c r="C64" s="1" t="s">
        <v>29</v>
      </c>
      <c r="D64" s="1" t="s">
        <v>181</v>
      </c>
      <c r="E64" s="5">
        <f t="shared" ca="1" si="1"/>
        <v>64.012045957695364</v>
      </c>
      <c r="F64">
        <f ca="1">'S&amp;P500 2018'!F64*(1+IF(-$E$1+RAND()*1&lt;0,-0.1*RAND(),0.1*RAND()))</f>
        <v>70.003409591941349</v>
      </c>
      <c r="G64">
        <f ca="1">'S&amp;P500 2018'!G64*(1+IF(-$E$1+RAND()*1&lt;0,-0.1*RAND(),0.1*RAND()))</f>
        <v>61.838845329542579</v>
      </c>
      <c r="H64">
        <f ca="1">'S&amp;P500 2018'!H64*(1+IF(-$E$1+RAND()*1&lt;0,-0.1*RAND(),0.1*RAND()))</f>
        <v>44.52707742841713</v>
      </c>
      <c r="I64">
        <f ca="1">'S&amp;P500 2018'!I64*(1+IF(-$E$1+RAND()*1&lt;0,-0.1*RAND(),0.1*RAND()))</f>
        <v>77.994792625316663</v>
      </c>
      <c r="J64">
        <f ca="1">'S&amp;P500 2018'!J64*(1+IF(-$E$1+RAND()*1&lt;0,-0.1*RAND(),0.1*RAND()))</f>
        <v>63.418696874598595</v>
      </c>
      <c r="K64">
        <f ca="1">'S&amp;P500 2018'!K64*(1+IF(-$E$1+RAND()*1&lt;0,-0.1*RAND(),0.1*RAND()))</f>
        <v>36.828896951703243</v>
      </c>
      <c r="L64">
        <f ca="1">'S&amp;P500 2018'!L64*(1+IF(-$E$1+RAND()*1&lt;0,-0.1*RAND(),0.1*RAND()))</f>
        <v>71.474000646380517</v>
      </c>
      <c r="M64">
        <f ca="1">'S&amp;P500 2018'!M64*(1+IF(-$E$1+RAND()*1&lt;0,-0.1*RAND(),0.1*RAND()))</f>
        <v>65.765378869622097</v>
      </c>
      <c r="N64">
        <f ca="1">'S&amp;P500 2018'!N64*(1+IF(-$E$1+RAND()*1&lt;0,-0.1*RAND(),0.1*RAND()))</f>
        <v>76.054968278689586</v>
      </c>
      <c r="O64">
        <f ca="1">'S&amp;P500 2018'!O64*(1+IF(-$E$1+RAND()*1&lt;0,-0.1*RAND(),0.1*RAND()))</f>
        <v>85.631968168623104</v>
      </c>
      <c r="P64">
        <f ca="1">'S&amp;P500 2018'!P64*(1+IF(-$E$1+RAND()*1&lt;0,-0.1*RAND(),0.1*RAND()))</f>
        <v>70.754603019908345</v>
      </c>
      <c r="Q64">
        <f ca="1">'S&amp;P500 2018'!Q64*(1+IF(-$E$1+RAND()*1&lt;0,-0.1*RAND(),0.1*RAND()))</f>
        <v>65.165167448420334</v>
      </c>
      <c r="R64">
        <f ca="1">'S&amp;P500 2018'!R64*(1+IF(-$E$1+RAND()*1&lt;0,-0.1*RAND(),0.1*RAND()))</f>
        <v>56.567448704420777</v>
      </c>
      <c r="S64">
        <f ca="1">'S&amp;P500 2018'!S64*(1+IF(-$E$1+RAND()*1&lt;0,-0.1*RAND(),0.1*RAND()))</f>
        <v>63.101693426436128</v>
      </c>
      <c r="T64">
        <f ca="1">'S&amp;P500 2018'!T64*(1+IF(-$E$1+RAND()*1&lt;0,-0.1*RAND(),0.1*RAND()))</f>
        <v>45.572129341731994</v>
      </c>
      <c r="U64">
        <f ca="1">'S&amp;P500 2018'!U64*(1+IF(-$E$1+RAND()*1&lt;0,-0.1*RAND(),0.1*RAND()))</f>
        <v>52.210683235012027</v>
      </c>
      <c r="V64">
        <f ca="1">'S&amp;P500 2018'!V64*(1+IF(-$E$1+RAND()*1&lt;0,-0.1*RAND(),0.1*RAND()))</f>
        <v>81.29502134005682</v>
      </c>
      <c r="W64" s="6">
        <f ca="1">F64-'S&amp;P500 2018'!F64</f>
        <v>5.0034095919413488</v>
      </c>
      <c r="X64" s="6">
        <f ca="1">G64-'S&amp;P500 2018'!G64</f>
        <v>0.83884532954257907</v>
      </c>
      <c r="Y64" s="6">
        <f ca="1">H64-'S&amp;P500 2018'!H64</f>
        <v>2.5270774284171296</v>
      </c>
      <c r="Z64" s="6">
        <f ca="1">I64-'S&amp;P500 2018'!I64</f>
        <v>4.9947926253166628</v>
      </c>
      <c r="AA64" s="6">
        <f ca="1">J64-'S&amp;P500 2018'!J64</f>
        <v>-6.5813031254014049</v>
      </c>
      <c r="AB64" s="6">
        <f ca="1">K64-'S&amp;P500 2018'!K64</f>
        <v>1.8288969517032427</v>
      </c>
      <c r="AC64" s="6">
        <f ca="1">L64-'S&amp;P500 2018'!L64</f>
        <v>0.47400064638051731</v>
      </c>
      <c r="AD64" s="6">
        <f ca="1">M64-'S&amp;P500 2018'!M64</f>
        <v>2.7653788696220971</v>
      </c>
      <c r="AE64" s="6">
        <f ca="1">N64-'S&amp;P500 2018'!N64</f>
        <v>5.0549682786895858</v>
      </c>
      <c r="AF64" s="6">
        <f ca="1">O64-'S&amp;P500 2018'!O64</f>
        <v>7.6319681686231036</v>
      </c>
      <c r="AG64" s="6">
        <f ca="1">P64-'S&amp;P500 2018'!P64</f>
        <v>3.7546030199083447</v>
      </c>
      <c r="AH64" s="6">
        <f ca="1">Q64-'S&amp;P500 2018'!Q64</f>
        <v>0.16516744842033404</v>
      </c>
      <c r="AI64" s="6">
        <f ca="1">R64-'S&amp;P500 2018'!R64</f>
        <v>2.5674487044207766</v>
      </c>
      <c r="AJ64" s="6">
        <f ca="1">S64-'S&amp;P500 2018'!S64</f>
        <v>5.1016934264361282</v>
      </c>
      <c r="AK64" s="6">
        <f ca="1">T64-'S&amp;P500 2018'!T64</f>
        <v>0.57212934173199415</v>
      </c>
      <c r="AL64" s="6">
        <f ca="1">U64-'S&amp;P500 2018'!U64</f>
        <v>4.2106832350120271</v>
      </c>
      <c r="AM64" s="6">
        <f ca="1">V64-'S&amp;P500 2018'!V64</f>
        <v>7.2950213400568202</v>
      </c>
    </row>
    <row r="65" spans="1:39" x14ac:dyDescent="0.3">
      <c r="A65" t="s">
        <v>182</v>
      </c>
      <c r="B65" t="s">
        <v>183</v>
      </c>
      <c r="C65" s="1" t="s">
        <v>59</v>
      </c>
      <c r="D65" s="1" t="s">
        <v>145</v>
      </c>
      <c r="E65" s="5">
        <f t="shared" ca="1" si="1"/>
        <v>61.485240831694952</v>
      </c>
      <c r="F65">
        <f ca="1">'S&amp;P500 2018'!F65*(1+IF(-$E$1+RAND()*1&lt;0,-0.1*RAND(),0.1*RAND()))</f>
        <v>60.599345591086689</v>
      </c>
      <c r="G65">
        <f ca="1">'S&amp;P500 2018'!G65*(1+IF(-$E$1+RAND()*1&lt;0,-0.1*RAND(),0.1*RAND()))</f>
        <v>39.967250618973686</v>
      </c>
      <c r="H65">
        <f ca="1">'S&amp;P500 2018'!H65*(1+IF(-$E$1+RAND()*1&lt;0,-0.1*RAND(),0.1*RAND()))</f>
        <v>54.827121447464421</v>
      </c>
      <c r="I65">
        <f ca="1">'S&amp;P500 2018'!I65*(1+IF(-$E$1+RAND()*1&lt;0,-0.1*RAND(),0.1*RAND()))</f>
        <v>45.654284142557998</v>
      </c>
      <c r="J65">
        <f ca="1">'S&amp;P500 2018'!J65*(1+IF(-$E$1+RAND()*1&lt;0,-0.1*RAND(),0.1*RAND()))</f>
        <v>40.246364895213105</v>
      </c>
      <c r="K65">
        <f ca="1">'S&amp;P500 2018'!K65*(1+IF(-$E$1+RAND()*1&lt;0,-0.1*RAND(),0.1*RAND()))</f>
        <v>58.85996251562117</v>
      </c>
      <c r="L65">
        <f ca="1">'S&amp;P500 2018'!L65*(1+IF(-$E$1+RAND()*1&lt;0,-0.1*RAND(),0.1*RAND()))</f>
        <v>58.525832636769699</v>
      </c>
      <c r="M65">
        <f ca="1">'S&amp;P500 2018'!M65*(1+IF(-$E$1+RAND()*1&lt;0,-0.1*RAND(),0.1*RAND()))</f>
        <v>59.394029981531581</v>
      </c>
      <c r="N65">
        <f ca="1">'S&amp;P500 2018'!N65*(1+IF(-$E$1+RAND()*1&lt;0,-0.1*RAND(),0.1*RAND()))</f>
        <v>77.264724112553068</v>
      </c>
      <c r="O65">
        <f ca="1">'S&amp;P500 2018'!O65*(1+IF(-$E$1+RAND()*1&lt;0,-0.1*RAND(),0.1*RAND()))</f>
        <v>83.229222513441528</v>
      </c>
      <c r="P65">
        <f ca="1">'S&amp;P500 2018'!P65*(1+IF(-$E$1+RAND()*1&lt;0,-0.1*RAND(),0.1*RAND()))</f>
        <v>38.064308527328492</v>
      </c>
      <c r="Q65">
        <f ca="1">'S&amp;P500 2018'!Q65*(1+IF(-$E$1+RAND()*1&lt;0,-0.1*RAND(),0.1*RAND()))</f>
        <v>92.897060847015766</v>
      </c>
      <c r="R65">
        <f ca="1">'S&amp;P500 2018'!R65*(1+IF(-$E$1+RAND()*1&lt;0,-0.1*RAND(),0.1*RAND()))</f>
        <v>65.72090902217009</v>
      </c>
      <c r="S65">
        <f ca="1">'S&amp;P500 2018'!S65*(1+IF(-$E$1+RAND()*1&lt;0,-0.1*RAND(),0.1*RAND()))</f>
        <v>67.898595145850649</v>
      </c>
      <c r="T65">
        <f ca="1">'S&amp;P500 2018'!T65*(1+IF(-$E$1+RAND()*1&lt;0,-0.1*RAND(),0.1*RAND()))</f>
        <v>68.434227730271772</v>
      </c>
      <c r="U65">
        <f ca="1">'S&amp;P500 2018'!U65*(1+IF(-$E$1+RAND()*1&lt;0,-0.1*RAND(),0.1*RAND()))</f>
        <v>62.710361940370305</v>
      </c>
      <c r="V65">
        <f ca="1">'S&amp;P500 2018'!V65*(1+IF(-$E$1+RAND()*1&lt;0,-0.1*RAND(),0.1*RAND()))</f>
        <v>70.955492470594223</v>
      </c>
      <c r="W65" s="6">
        <f ca="1">F65-'S&amp;P500 2018'!F65</f>
        <v>0.5993455910866885</v>
      </c>
      <c r="X65" s="6">
        <f ca="1">G65-'S&amp;P500 2018'!G65</f>
        <v>1.9672506189736865</v>
      </c>
      <c r="Y65" s="6">
        <f ca="1">H65-'S&amp;P500 2018'!H65</f>
        <v>0.82712144746442107</v>
      </c>
      <c r="Z65" s="6">
        <f ca="1">I65-'S&amp;P500 2018'!I65</f>
        <v>2.6542841425579979</v>
      </c>
      <c r="AA65" s="6">
        <f ca="1">J65-'S&amp;P500 2018'!J65</f>
        <v>-1.7536351047868948</v>
      </c>
      <c r="AB65" s="6">
        <f ca="1">K65-'S&amp;P500 2018'!K65</f>
        <v>3.8599625156211701</v>
      </c>
      <c r="AC65" s="6">
        <f ca="1">L65-'S&amp;P500 2018'!L65</f>
        <v>-2.4741673632303005</v>
      </c>
      <c r="AD65" s="6">
        <f ca="1">M65-'S&amp;P500 2018'!M65</f>
        <v>-0.60597001846841891</v>
      </c>
      <c r="AE65" s="6">
        <f ca="1">N65-'S&amp;P500 2018'!N65</f>
        <v>5.2647241125530684</v>
      </c>
      <c r="AF65" s="6">
        <f ca="1">O65-'S&amp;P500 2018'!O65</f>
        <v>5.2292225134415276</v>
      </c>
      <c r="AG65" s="6">
        <f ca="1">P65-'S&amp;P500 2018'!P65</f>
        <v>-3.9356914726715075</v>
      </c>
      <c r="AH65" s="6">
        <f ca="1">Q65-'S&amp;P500 2018'!Q65</f>
        <v>7.8970608470157657</v>
      </c>
      <c r="AI65" s="6">
        <f ca="1">R65-'S&amp;P500 2018'!R65</f>
        <v>5.7209090221700905</v>
      </c>
      <c r="AJ65" s="6">
        <f ca="1">S65-'S&amp;P500 2018'!S65</f>
        <v>1.8985951458506491</v>
      </c>
      <c r="AK65" s="6">
        <f ca="1">T65-'S&amp;P500 2018'!T65</f>
        <v>-3.5657722697282281</v>
      </c>
      <c r="AL65" s="6">
        <f ca="1">U65-'S&amp;P500 2018'!U65</f>
        <v>-1.289638059629695</v>
      </c>
      <c r="AM65" s="6">
        <f ca="1">V65-'S&amp;P500 2018'!V65</f>
        <v>0.95549247059422271</v>
      </c>
    </row>
    <row r="66" spans="1:39" x14ac:dyDescent="0.3">
      <c r="A66" t="s">
        <v>184</v>
      </c>
      <c r="B66" t="s">
        <v>185</v>
      </c>
      <c r="C66" s="1" t="s">
        <v>46</v>
      </c>
      <c r="D66" s="1" t="s">
        <v>95</v>
      </c>
      <c r="E66" s="5">
        <f t="shared" ca="1" si="1"/>
        <v>53.55416250177479</v>
      </c>
      <c r="F66">
        <f ca="1">'S&amp;P500 2018'!F66*(1+IF(-$E$1+RAND()*1&lt;0,-0.1*RAND(),0.1*RAND()))</f>
        <v>54.910911654382467</v>
      </c>
      <c r="G66">
        <f ca="1">'S&amp;P500 2018'!G66*(1+IF(-$E$1+RAND()*1&lt;0,-0.1*RAND(),0.1*RAND()))</f>
        <v>58.186881386821888</v>
      </c>
      <c r="H66">
        <f ca="1">'S&amp;P500 2018'!H66*(1+IF(-$E$1+RAND()*1&lt;0,-0.1*RAND(),0.1*RAND()))</f>
        <v>48.122004172910479</v>
      </c>
      <c r="I66">
        <f ca="1">'S&amp;P500 2018'!I66*(1+IF(-$E$1+RAND()*1&lt;0,-0.1*RAND(),0.1*RAND()))</f>
        <v>36.485046735345023</v>
      </c>
      <c r="J66">
        <f ca="1">'S&amp;P500 2018'!J66*(1+IF(-$E$1+RAND()*1&lt;0,-0.1*RAND(),0.1*RAND()))</f>
        <v>55.695491346760477</v>
      </c>
      <c r="K66">
        <f ca="1">'S&amp;P500 2018'!K66*(1+IF(-$E$1+RAND()*1&lt;0,-0.1*RAND(),0.1*RAND()))</f>
        <v>39.027071816080223</v>
      </c>
      <c r="L66">
        <f ca="1">'S&amp;P500 2018'!L66*(1+IF(-$E$1+RAND()*1&lt;0,-0.1*RAND(),0.1*RAND()))</f>
        <v>63.491801790504155</v>
      </c>
      <c r="M66">
        <f ca="1">'S&amp;P500 2018'!M66*(1+IF(-$E$1+RAND()*1&lt;0,-0.1*RAND(),0.1*RAND()))</f>
        <v>50.29740501378771</v>
      </c>
      <c r="N66">
        <f ca="1">'S&amp;P500 2018'!N66*(1+IF(-$E$1+RAND()*1&lt;0,-0.1*RAND(),0.1*RAND()))</f>
        <v>76.295631517394767</v>
      </c>
      <c r="O66">
        <f ca="1">'S&amp;P500 2018'!O66*(1+IF(-$E$1+RAND()*1&lt;0,-0.1*RAND(),0.1*RAND()))</f>
        <v>48.993784705189178</v>
      </c>
      <c r="P66">
        <f ca="1">'S&amp;P500 2018'!P66*(1+IF(-$E$1+RAND()*1&lt;0,-0.1*RAND(),0.1*RAND()))</f>
        <v>57.960811884377414</v>
      </c>
      <c r="Q66">
        <f ca="1">'S&amp;P500 2018'!Q66*(1+IF(-$E$1+RAND()*1&lt;0,-0.1*RAND(),0.1*RAND()))</f>
        <v>41.58949476618271</v>
      </c>
      <c r="R66">
        <f ca="1">'S&amp;P500 2018'!R66*(1+IF(-$E$1+RAND()*1&lt;0,-0.1*RAND(),0.1*RAND()))</f>
        <v>51.323964580918449</v>
      </c>
      <c r="S66">
        <f ca="1">'S&amp;P500 2018'!S66*(1+IF(-$E$1+RAND()*1&lt;0,-0.1*RAND(),0.1*RAND()))</f>
        <v>56.165851290570103</v>
      </c>
      <c r="T66">
        <f ca="1">'S&amp;P500 2018'!T66*(1+IF(-$E$1+RAND()*1&lt;0,-0.1*RAND(),0.1*RAND()))</f>
        <v>63.939915549182466</v>
      </c>
      <c r="U66">
        <f ca="1">'S&amp;P500 2018'!U66*(1+IF(-$E$1+RAND()*1&lt;0,-0.1*RAND(),0.1*RAND()))</f>
        <v>61.973313748388222</v>
      </c>
      <c r="V66">
        <f ca="1">'S&amp;P500 2018'!V66*(1+IF(-$E$1+RAND()*1&lt;0,-0.1*RAND(),0.1*RAND()))</f>
        <v>45.961380571375607</v>
      </c>
      <c r="W66" s="6">
        <f ca="1">F66-'S&amp;P500 2018'!F66</f>
        <v>-4.0890883456175331</v>
      </c>
      <c r="X66" s="6">
        <f ca="1">G66-'S&amp;P500 2018'!G66</f>
        <v>0.18688138682188793</v>
      </c>
      <c r="Y66" s="6">
        <f ca="1">H66-'S&amp;P500 2018'!H66</f>
        <v>-1.8779958270895207</v>
      </c>
      <c r="Z66" s="6">
        <f ca="1">I66-'S&amp;P500 2018'!I66</f>
        <v>0.48504673534502274</v>
      </c>
      <c r="AA66" s="6">
        <f ca="1">J66-'S&amp;P500 2018'!J66</f>
        <v>3.6954913467604769</v>
      </c>
      <c r="AB66" s="6">
        <f ca="1">K66-'S&amp;P500 2018'!K66</f>
        <v>-3.9729281839197768</v>
      </c>
      <c r="AC66" s="6">
        <f ca="1">L66-'S&amp;P500 2018'!L66</f>
        <v>5.4918017905041552</v>
      </c>
      <c r="AD66" s="6">
        <f ca="1">M66-'S&amp;P500 2018'!M66</f>
        <v>-1.70259498621229</v>
      </c>
      <c r="AE66" s="6">
        <f ca="1">N66-'S&amp;P500 2018'!N66</f>
        <v>4.2956315173947672</v>
      </c>
      <c r="AF66" s="6">
        <f ca="1">O66-'S&amp;P500 2018'!O66</f>
        <v>3.9937847051891779</v>
      </c>
      <c r="AG66" s="6">
        <f ca="1">P66-'S&amp;P500 2018'!P66</f>
        <v>4.9608118843774136</v>
      </c>
      <c r="AH66" s="6">
        <f ca="1">Q66-'S&amp;P500 2018'!Q66</f>
        <v>3.5894947661827104</v>
      </c>
      <c r="AI66" s="6">
        <f ca="1">R66-'S&amp;P500 2018'!R66</f>
        <v>1.3239645809184495</v>
      </c>
      <c r="AJ66" s="6">
        <f ca="1">S66-'S&amp;P500 2018'!S66</f>
        <v>0.16585129057010306</v>
      </c>
      <c r="AK66" s="6">
        <f ca="1">T66-'S&amp;P500 2018'!T66</f>
        <v>2.9399155491824658</v>
      </c>
      <c r="AL66" s="6">
        <f ca="1">U66-'S&amp;P500 2018'!U66</f>
        <v>0.97331374838822171</v>
      </c>
      <c r="AM66" s="6">
        <f ca="1">V66-'S&amp;P500 2018'!V66</f>
        <v>2.9613805713756065</v>
      </c>
    </row>
    <row r="67" spans="1:39" x14ac:dyDescent="0.3">
      <c r="A67" t="s">
        <v>186</v>
      </c>
      <c r="B67" t="s">
        <v>187</v>
      </c>
      <c r="C67" s="1" t="s">
        <v>141</v>
      </c>
      <c r="D67" s="1" t="s">
        <v>188</v>
      </c>
      <c r="E67" s="5">
        <f t="shared" ca="1" si="1"/>
        <v>47.520052047627246</v>
      </c>
      <c r="F67">
        <f ca="1">'S&amp;P500 2018'!F67*(1+IF(-$E$1+RAND()*1&lt;0,-0.1*RAND(),0.1*RAND()))</f>
        <v>54.627516876428885</v>
      </c>
      <c r="G67">
        <f ca="1">'S&amp;P500 2018'!G67*(1+IF(-$E$1+RAND()*1&lt;0,-0.1*RAND(),0.1*RAND()))</f>
        <v>54.295645231697875</v>
      </c>
      <c r="H67">
        <f ca="1">'S&amp;P500 2018'!H67*(1+IF(-$E$1+RAND()*1&lt;0,-0.1*RAND(),0.1*RAND()))</f>
        <v>51.447302849625295</v>
      </c>
      <c r="I67">
        <f ca="1">'S&amp;P500 2018'!I67*(1+IF(-$E$1+RAND()*1&lt;0,-0.1*RAND(),0.1*RAND()))</f>
        <v>39.346740042676885</v>
      </c>
      <c r="J67">
        <f ca="1">'S&amp;P500 2018'!J67*(1+IF(-$E$1+RAND()*1&lt;0,-0.1*RAND(),0.1*RAND()))</f>
        <v>30.690583575711397</v>
      </c>
      <c r="K67">
        <f ca="1">'S&amp;P500 2018'!K67*(1+IF(-$E$1+RAND()*1&lt;0,-0.1*RAND(),0.1*RAND()))</f>
        <v>52.863028560718547</v>
      </c>
      <c r="L67">
        <f ca="1">'S&amp;P500 2018'!L67*(1+IF(-$E$1+RAND()*1&lt;0,-0.1*RAND(),0.1*RAND()))</f>
        <v>51.02423035528723</v>
      </c>
      <c r="M67">
        <f ca="1">'S&amp;P500 2018'!M67*(1+IF(-$E$1+RAND()*1&lt;0,-0.1*RAND(),0.1*RAND()))</f>
        <v>37.765696089377485</v>
      </c>
      <c r="N67">
        <f ca="1">'S&amp;P500 2018'!N67*(1+IF(-$E$1+RAND()*1&lt;0,-0.1*RAND(),0.1*RAND()))</f>
        <v>47.339871152010289</v>
      </c>
      <c r="O67">
        <f ca="1">'S&amp;P500 2018'!O67*(1+IF(-$E$1+RAND()*1&lt;0,-0.1*RAND(),0.1*RAND()))</f>
        <v>39.677416163168395</v>
      </c>
      <c r="P67">
        <f ca="1">'S&amp;P500 2018'!P67*(1+IF(-$E$1+RAND()*1&lt;0,-0.1*RAND(),0.1*RAND()))</f>
        <v>49.87714279189003</v>
      </c>
      <c r="Q67">
        <f ca="1">'S&amp;P500 2018'!Q67*(1+IF(-$E$1+RAND()*1&lt;0,-0.1*RAND(),0.1*RAND()))</f>
        <v>37.355333494816676</v>
      </c>
      <c r="R67">
        <f ca="1">'S&amp;P500 2018'!R67*(1+IF(-$E$1+RAND()*1&lt;0,-0.1*RAND(),0.1*RAND()))</f>
        <v>62.476091263796178</v>
      </c>
      <c r="S67">
        <f ca="1">'S&amp;P500 2018'!S67*(1+IF(-$E$1+RAND()*1&lt;0,-0.1*RAND(),0.1*RAND()))</f>
        <v>50.703487325791407</v>
      </c>
      <c r="T67">
        <f ca="1">'S&amp;P500 2018'!T67*(1+IF(-$E$1+RAND()*1&lt;0,-0.1*RAND(),0.1*RAND()))</f>
        <v>48.41343500053231</v>
      </c>
      <c r="U67">
        <f ca="1">'S&amp;P500 2018'!U67*(1+IF(-$E$1+RAND()*1&lt;0,-0.1*RAND(),0.1*RAND()))</f>
        <v>39.794704780805645</v>
      </c>
      <c r="V67">
        <f ca="1">'S&amp;P500 2018'!V67*(1+IF(-$E$1+RAND()*1&lt;0,-0.1*RAND(),0.1*RAND()))</f>
        <v>60.142659255328446</v>
      </c>
      <c r="W67" s="6">
        <f ca="1">F67-'S&amp;P500 2018'!F67</f>
        <v>2.627516876428885</v>
      </c>
      <c r="X67" s="6">
        <f ca="1">G67-'S&amp;P500 2018'!G67</f>
        <v>1.2956452316978755</v>
      </c>
      <c r="Y67" s="6">
        <f ca="1">H67-'S&amp;P500 2018'!H67</f>
        <v>-5.5526971503747049</v>
      </c>
      <c r="Z67" s="6">
        <f ca="1">I67-'S&amp;P500 2018'!I67</f>
        <v>2.3467400426768847</v>
      </c>
      <c r="AA67" s="6">
        <f ca="1">J67-'S&amp;P500 2018'!J67</f>
        <v>1.6905835757113969</v>
      </c>
      <c r="AB67" s="6">
        <f ca="1">K67-'S&amp;P500 2018'!K67</f>
        <v>0.86302856071854706</v>
      </c>
      <c r="AC67" s="6">
        <f ca="1">L67-'S&amp;P500 2018'!L67</f>
        <v>3.0242303552872301</v>
      </c>
      <c r="AD67" s="6">
        <f ca="1">M67-'S&amp;P500 2018'!M67</f>
        <v>-3.2343039106225149</v>
      </c>
      <c r="AE67" s="6">
        <f ca="1">N67-'S&amp;P500 2018'!N67</f>
        <v>0.33987115201028928</v>
      </c>
      <c r="AF67" s="6">
        <f ca="1">O67-'S&amp;P500 2018'!O67</f>
        <v>-1.3225838368316047</v>
      </c>
      <c r="AG67" s="6">
        <f ca="1">P67-'S&amp;P500 2018'!P67</f>
        <v>-0.12285720810996992</v>
      </c>
      <c r="AH67" s="6">
        <f ca="1">Q67-'S&amp;P500 2018'!Q67</f>
        <v>-3.6446665051833236</v>
      </c>
      <c r="AI67" s="6">
        <f ca="1">R67-'S&amp;P500 2018'!R67</f>
        <v>4.4760912637961781</v>
      </c>
      <c r="AJ67" s="6">
        <f ca="1">S67-'S&amp;P500 2018'!S67</f>
        <v>-2.2965126742085928</v>
      </c>
      <c r="AK67" s="6">
        <f ca="1">T67-'S&amp;P500 2018'!T67</f>
        <v>-0.58656499946769003</v>
      </c>
      <c r="AL67" s="6">
        <f ca="1">U67-'S&amp;P500 2018'!U67</f>
        <v>1.7947047808056453</v>
      </c>
      <c r="AM67" s="6">
        <f ca="1">V67-'S&amp;P500 2018'!V67</f>
        <v>1.1426592553284465</v>
      </c>
    </row>
    <row r="68" spans="1:39" x14ac:dyDescent="0.3">
      <c r="A68" t="s">
        <v>189</v>
      </c>
      <c r="B68" t="s">
        <v>190</v>
      </c>
      <c r="C68" s="1" t="s">
        <v>46</v>
      </c>
      <c r="D68" s="1" t="s">
        <v>191</v>
      </c>
      <c r="E68" s="5">
        <f t="shared" ca="1" si="1"/>
        <v>48.358595593439567</v>
      </c>
      <c r="F68">
        <f ca="1">'S&amp;P500 2018'!F68*(1+IF(-$E$1+RAND()*1&lt;0,-0.1*RAND(),0.1*RAND()))</f>
        <v>26.68855351583327</v>
      </c>
      <c r="G68">
        <f ca="1">'S&amp;P500 2018'!G68*(1+IF(-$E$1+RAND()*1&lt;0,-0.1*RAND(),0.1*RAND()))</f>
        <v>42.140235351872725</v>
      </c>
      <c r="H68">
        <f ca="1">'S&amp;P500 2018'!H68*(1+IF(-$E$1+RAND()*1&lt;0,-0.1*RAND(),0.1*RAND()))</f>
        <v>29.97610296026124</v>
      </c>
      <c r="I68">
        <f ca="1">'S&amp;P500 2018'!I68*(1+IF(-$E$1+RAND()*1&lt;0,-0.1*RAND(),0.1*RAND()))</f>
        <v>70.564525562577984</v>
      </c>
      <c r="J68">
        <f ca="1">'S&amp;P500 2018'!J68*(1+IF(-$E$1+RAND()*1&lt;0,-0.1*RAND(),0.1*RAND()))</f>
        <v>30.177428832494748</v>
      </c>
      <c r="K68">
        <f ca="1">'S&amp;P500 2018'!K68*(1+IF(-$E$1+RAND()*1&lt;0,-0.1*RAND(),0.1*RAND()))</f>
        <v>48.965842118098898</v>
      </c>
      <c r="L68">
        <f ca="1">'S&amp;P500 2018'!L68*(1+IF(-$E$1+RAND()*1&lt;0,-0.1*RAND(),0.1*RAND()))</f>
        <v>64.577724237656895</v>
      </c>
      <c r="M68">
        <f ca="1">'S&amp;P500 2018'!M68*(1+IF(-$E$1+RAND()*1&lt;0,-0.1*RAND(),0.1*RAND()))</f>
        <v>54.795865632487484</v>
      </c>
      <c r="N68">
        <f ca="1">'S&amp;P500 2018'!N68*(1+IF(-$E$1+RAND()*1&lt;0,-0.1*RAND(),0.1*RAND()))</f>
        <v>50.354630123252704</v>
      </c>
      <c r="O68">
        <f ca="1">'S&amp;P500 2018'!O68*(1+IF(-$E$1+RAND()*1&lt;0,-0.1*RAND(),0.1*RAND()))</f>
        <v>54.441190335103521</v>
      </c>
      <c r="P68">
        <f ca="1">'S&amp;P500 2018'!P68*(1+IF(-$E$1+RAND()*1&lt;0,-0.1*RAND(),0.1*RAND()))</f>
        <v>55.101276895583212</v>
      </c>
      <c r="Q68">
        <f ca="1">'S&amp;P500 2018'!Q68*(1+IF(-$E$1+RAND()*1&lt;0,-0.1*RAND(),0.1*RAND()))</f>
        <v>46.414585957979789</v>
      </c>
      <c r="R68">
        <f ca="1">'S&amp;P500 2018'!R68*(1+IF(-$E$1+RAND()*1&lt;0,-0.1*RAND(),0.1*RAND()))</f>
        <v>56.533391871069334</v>
      </c>
      <c r="S68">
        <f ca="1">'S&amp;P500 2018'!S68*(1+IF(-$E$1+RAND()*1&lt;0,-0.1*RAND(),0.1*RAND()))</f>
        <v>33.945193115923161</v>
      </c>
      <c r="T68">
        <f ca="1">'S&amp;P500 2018'!T68*(1+IF(-$E$1+RAND()*1&lt;0,-0.1*RAND(),0.1*RAND()))</f>
        <v>50.733301135326435</v>
      </c>
      <c r="U68">
        <f ca="1">'S&amp;P500 2018'!U68*(1+IF(-$E$1+RAND()*1&lt;0,-0.1*RAND(),0.1*RAND()))</f>
        <v>53.784971750943299</v>
      </c>
      <c r="V68">
        <f ca="1">'S&amp;P500 2018'!V68*(1+IF(-$E$1+RAND()*1&lt;0,-0.1*RAND(),0.1*RAND()))</f>
        <v>52.901305692008023</v>
      </c>
      <c r="W68" s="6">
        <f ca="1">F68-'S&amp;P500 2018'!F68</f>
        <v>-0.31144648416672993</v>
      </c>
      <c r="X68" s="6">
        <f ca="1">G68-'S&amp;P500 2018'!G68</f>
        <v>1.1402353518727253</v>
      </c>
      <c r="Y68" s="6">
        <f ca="1">H68-'S&amp;P500 2018'!H68</f>
        <v>1.9761029602612403</v>
      </c>
      <c r="Z68" s="6">
        <f ca="1">I68-'S&amp;P500 2018'!I68</f>
        <v>-0.43547443742201608</v>
      </c>
      <c r="AA68" s="6">
        <f ca="1">J68-'S&amp;P500 2018'!J68</f>
        <v>0.17742883249474772</v>
      </c>
      <c r="AB68" s="6">
        <f ca="1">K68-'S&amp;P500 2018'!K68</f>
        <v>1.9658421180988981</v>
      </c>
      <c r="AC68" s="6">
        <f ca="1">L68-'S&amp;P500 2018'!L68</f>
        <v>2.577724237656895</v>
      </c>
      <c r="AD68" s="6">
        <f ca="1">M68-'S&amp;P500 2018'!M68</f>
        <v>-0.20413436751251623</v>
      </c>
      <c r="AE68" s="6">
        <f ca="1">N68-'S&amp;P500 2018'!N68</f>
        <v>-4.6453698767472957</v>
      </c>
      <c r="AF68" s="6">
        <f ca="1">O68-'S&amp;P500 2018'!O68</f>
        <v>4.4411903351035207</v>
      </c>
      <c r="AG68" s="6">
        <f ca="1">P68-'S&amp;P500 2018'!P68</f>
        <v>4.1012768955832115</v>
      </c>
      <c r="AH68" s="6">
        <f ca="1">Q68-'S&amp;P500 2018'!Q68</f>
        <v>3.4145859579797886</v>
      </c>
      <c r="AI68" s="6">
        <f ca="1">R68-'S&amp;P500 2018'!R68</f>
        <v>1.5333918710693339</v>
      </c>
      <c r="AJ68" s="6">
        <f ca="1">S68-'S&amp;P500 2018'!S68</f>
        <v>0.94519311592316058</v>
      </c>
      <c r="AK68" s="6">
        <f ca="1">T68-'S&amp;P500 2018'!T68</f>
        <v>1.7333011353264354</v>
      </c>
      <c r="AL68" s="6">
        <f ca="1">U68-'S&amp;P500 2018'!U68</f>
        <v>3.7849717509432992</v>
      </c>
      <c r="AM68" s="6">
        <f ca="1">V68-'S&amp;P500 2018'!V68</f>
        <v>-1.0986943079919769</v>
      </c>
    </row>
    <row r="69" spans="1:39" x14ac:dyDescent="0.3">
      <c r="A69" t="s">
        <v>192</v>
      </c>
      <c r="B69" t="s">
        <v>193</v>
      </c>
      <c r="C69" s="1" t="s">
        <v>37</v>
      </c>
      <c r="D69" s="1" t="s">
        <v>194</v>
      </c>
      <c r="E69" s="5">
        <f t="shared" ca="1" si="1"/>
        <v>43.553105230511527</v>
      </c>
      <c r="F69">
        <f ca="1">'S&amp;P500 2018'!F69*(1+IF(-$E$1+RAND()*1&lt;0,-0.1*RAND(),0.1*RAND()))</f>
        <v>40.770629521978982</v>
      </c>
      <c r="G69">
        <f ca="1">'S&amp;P500 2018'!G69*(1+IF(-$E$1+RAND()*1&lt;0,-0.1*RAND(),0.1*RAND()))</f>
        <v>33.99562341491157</v>
      </c>
      <c r="H69">
        <f ca="1">'S&amp;P500 2018'!H69*(1+IF(-$E$1+RAND()*1&lt;0,-0.1*RAND(),0.1*RAND()))</f>
        <v>44.848502623925874</v>
      </c>
      <c r="I69">
        <f ca="1">'S&amp;P500 2018'!I69*(1+IF(-$E$1+RAND()*1&lt;0,-0.1*RAND(),0.1*RAND()))</f>
        <v>49.079642982615823</v>
      </c>
      <c r="J69">
        <f ca="1">'S&amp;P500 2018'!J69*(1+IF(-$E$1+RAND()*1&lt;0,-0.1*RAND(),0.1*RAND()))</f>
        <v>44.834395539943721</v>
      </c>
      <c r="K69">
        <f ca="1">'S&amp;P500 2018'!K69*(1+IF(-$E$1+RAND()*1&lt;0,-0.1*RAND(),0.1*RAND()))</f>
        <v>51.509082878206648</v>
      </c>
      <c r="L69">
        <f ca="1">'S&amp;P500 2018'!L69*(1+IF(-$E$1+RAND()*1&lt;0,-0.1*RAND(),0.1*RAND()))</f>
        <v>34.704208426586604</v>
      </c>
      <c r="M69">
        <f ca="1">'S&amp;P500 2018'!M69*(1+IF(-$E$1+RAND()*1&lt;0,-0.1*RAND(),0.1*RAND()))</f>
        <v>29.019975571660648</v>
      </c>
      <c r="N69">
        <f ca="1">'S&amp;P500 2018'!N69*(1+IF(-$E$1+RAND()*1&lt;0,-0.1*RAND(),0.1*RAND()))</f>
        <v>38.936230896198239</v>
      </c>
      <c r="O69">
        <f ca="1">'S&amp;P500 2018'!O69*(1+IF(-$E$1+RAND()*1&lt;0,-0.1*RAND(),0.1*RAND()))</f>
        <v>41.922790779738079</v>
      </c>
      <c r="P69">
        <f ca="1">'S&amp;P500 2018'!P69*(1+IF(-$E$1+RAND()*1&lt;0,-0.1*RAND(),0.1*RAND()))</f>
        <v>49.6966685517421</v>
      </c>
      <c r="Q69">
        <f ca="1">'S&amp;P500 2018'!Q69*(1+IF(-$E$1+RAND()*1&lt;0,-0.1*RAND(),0.1*RAND()))</f>
        <v>47.437133685804511</v>
      </c>
      <c r="R69">
        <f ca="1">'S&amp;P500 2018'!R69*(1+IF(-$E$1+RAND()*1&lt;0,-0.1*RAND(),0.1*RAND()))</f>
        <v>54.154717003175662</v>
      </c>
      <c r="S69">
        <f ca="1">'S&amp;P500 2018'!S69*(1+IF(-$E$1+RAND()*1&lt;0,-0.1*RAND(),0.1*RAND()))</f>
        <v>57.010969986394116</v>
      </c>
      <c r="T69">
        <f ca="1">'S&amp;P500 2018'!T69*(1+IF(-$E$1+RAND()*1&lt;0,-0.1*RAND(),0.1*RAND()))</f>
        <v>43.569632500948138</v>
      </c>
      <c r="U69">
        <f ca="1">'S&amp;P500 2018'!U69*(1+IF(-$E$1+RAND()*1&lt;0,-0.1*RAND(),0.1*RAND()))</f>
        <v>24.327904196347038</v>
      </c>
      <c r="V69">
        <f ca="1">'S&amp;P500 2018'!V69*(1+IF(-$E$1+RAND()*1&lt;0,-0.1*RAND(),0.1*RAND()))</f>
        <v>54.584680358518114</v>
      </c>
      <c r="W69" s="6">
        <f ca="1">F69-'S&amp;P500 2018'!F69</f>
        <v>2.7706295219789823</v>
      </c>
      <c r="X69" s="6">
        <f ca="1">G69-'S&amp;P500 2018'!G69</f>
        <v>-1.0043765850884299</v>
      </c>
      <c r="Y69" s="6">
        <f ca="1">H69-'S&amp;P500 2018'!H69</f>
        <v>-3.1514973760741256</v>
      </c>
      <c r="Z69" s="6">
        <f ca="1">I69-'S&amp;P500 2018'!I69</f>
        <v>4.0796429826158231</v>
      </c>
      <c r="AA69" s="6">
        <f ca="1">J69-'S&amp;P500 2018'!J69</f>
        <v>-1.1656044600562794</v>
      </c>
      <c r="AB69" s="6">
        <f ca="1">K69-'S&amp;P500 2018'!K69</f>
        <v>0.5090828782066481</v>
      </c>
      <c r="AC69" s="6">
        <f ca="1">L69-'S&amp;P500 2018'!L69</f>
        <v>0.70420842658660376</v>
      </c>
      <c r="AD69" s="6">
        <f ca="1">M69-'S&amp;P500 2018'!M69</f>
        <v>-1.9800244283393518</v>
      </c>
      <c r="AE69" s="6">
        <f ca="1">N69-'S&amp;P500 2018'!N69</f>
        <v>1.9362308961982393</v>
      </c>
      <c r="AF69" s="6">
        <f ca="1">O69-'S&amp;P500 2018'!O69</f>
        <v>1.9227907797380794</v>
      </c>
      <c r="AG69" s="6">
        <f ca="1">P69-'S&amp;P500 2018'!P69</f>
        <v>0.69666855174209985</v>
      </c>
      <c r="AH69" s="6">
        <f ca="1">Q69-'S&amp;P500 2018'!Q69</f>
        <v>0.43713368580451117</v>
      </c>
      <c r="AI69" s="6">
        <f ca="1">R69-'S&amp;P500 2018'!R69</f>
        <v>2.1547170031756622</v>
      </c>
      <c r="AJ69" s="6">
        <f ca="1">S69-'S&amp;P500 2018'!S69</f>
        <v>3.0109699863941159</v>
      </c>
      <c r="AK69" s="6">
        <f ca="1">T69-'S&amp;P500 2018'!T69</f>
        <v>2.5696325009481384</v>
      </c>
      <c r="AL69" s="6">
        <f ca="1">U69-'S&amp;P500 2018'!U69</f>
        <v>0.32790419634703838</v>
      </c>
      <c r="AM69" s="6">
        <f ca="1">V69-'S&amp;P500 2018'!V69</f>
        <v>3.5846803585181135</v>
      </c>
    </row>
    <row r="70" spans="1:39" x14ac:dyDescent="0.3">
      <c r="A70" t="s">
        <v>195</v>
      </c>
      <c r="B70" t="s">
        <v>196</v>
      </c>
      <c r="C70" s="1" t="s">
        <v>37</v>
      </c>
      <c r="D70" s="1" t="s">
        <v>38</v>
      </c>
      <c r="E70" s="5">
        <f t="shared" ca="1" si="1"/>
        <v>49.026451294424824</v>
      </c>
      <c r="F70">
        <f ca="1">'S&amp;P500 2018'!F70*(1+IF(-$E$1+RAND()*1&lt;0,-0.1*RAND(),0.1*RAND()))</f>
        <v>55.159338854519433</v>
      </c>
      <c r="G70">
        <f ca="1">'S&amp;P500 2018'!G70*(1+IF(-$E$1+RAND()*1&lt;0,-0.1*RAND(),0.1*RAND()))</f>
        <v>37.208880957534106</v>
      </c>
      <c r="H70">
        <f ca="1">'S&amp;P500 2018'!H70*(1+IF(-$E$1+RAND()*1&lt;0,-0.1*RAND(),0.1*RAND()))</f>
        <v>41.656219358942835</v>
      </c>
      <c r="I70">
        <f ca="1">'S&amp;P500 2018'!I70*(1+IF(-$E$1+RAND()*1&lt;0,-0.1*RAND(),0.1*RAND()))</f>
        <v>55.816422055304251</v>
      </c>
      <c r="J70">
        <f ca="1">'S&amp;P500 2018'!J70*(1+IF(-$E$1+RAND()*1&lt;0,-0.1*RAND(),0.1*RAND()))</f>
        <v>51.298240752442837</v>
      </c>
      <c r="K70">
        <f ca="1">'S&amp;P500 2018'!K70*(1+IF(-$E$1+RAND()*1&lt;0,-0.1*RAND(),0.1*RAND()))</f>
        <v>40.803629623767634</v>
      </c>
      <c r="L70">
        <f ca="1">'S&amp;P500 2018'!L70*(1+IF(-$E$1+RAND()*1&lt;0,-0.1*RAND(),0.1*RAND()))</f>
        <v>49.008787214576657</v>
      </c>
      <c r="M70">
        <f ca="1">'S&amp;P500 2018'!M70*(1+IF(-$E$1+RAND()*1&lt;0,-0.1*RAND(),0.1*RAND()))</f>
        <v>50.577619167223673</v>
      </c>
      <c r="N70">
        <f ca="1">'S&amp;P500 2018'!N70*(1+IF(-$E$1+RAND()*1&lt;0,-0.1*RAND(),0.1*RAND()))</f>
        <v>38.655638710662572</v>
      </c>
      <c r="O70">
        <f ca="1">'S&amp;P500 2018'!O70*(1+IF(-$E$1+RAND()*1&lt;0,-0.1*RAND(),0.1*RAND()))</f>
        <v>53.228790608810641</v>
      </c>
      <c r="P70">
        <f ca="1">'S&amp;P500 2018'!P70*(1+IF(-$E$1+RAND()*1&lt;0,-0.1*RAND(),0.1*RAND()))</f>
        <v>57.642374450439767</v>
      </c>
      <c r="Q70">
        <f ca="1">'S&amp;P500 2018'!Q70*(1+IF(-$E$1+RAND()*1&lt;0,-0.1*RAND(),0.1*RAND()))</f>
        <v>35.125085392037519</v>
      </c>
      <c r="R70">
        <f ca="1">'S&amp;P500 2018'!R70*(1+IF(-$E$1+RAND()*1&lt;0,-0.1*RAND(),0.1*RAND()))</f>
        <v>63.122615146640378</v>
      </c>
      <c r="S70">
        <f ca="1">'S&amp;P500 2018'!S70*(1+IF(-$E$1+RAND()*1&lt;0,-0.1*RAND(),0.1*RAND()))</f>
        <v>65.669005131957832</v>
      </c>
      <c r="T70">
        <f ca="1">'S&amp;P500 2018'!T70*(1+IF(-$E$1+RAND()*1&lt;0,-0.1*RAND(),0.1*RAND()))</f>
        <v>49.31979034308975</v>
      </c>
      <c r="U70">
        <f ca="1">'S&amp;P500 2018'!U70*(1+IF(-$E$1+RAND()*1&lt;0,-0.1*RAND(),0.1*RAND()))</f>
        <v>42.417873736032071</v>
      </c>
      <c r="V70">
        <f ca="1">'S&amp;P500 2018'!V70*(1+IF(-$E$1+RAND()*1&lt;0,-0.1*RAND(),0.1*RAND()))</f>
        <v>46.739360501240206</v>
      </c>
      <c r="W70" s="6">
        <f ca="1">F70-'S&amp;P500 2018'!F70</f>
        <v>1.159338854519433</v>
      </c>
      <c r="X70" s="6">
        <f ca="1">G70-'S&amp;P500 2018'!G70</f>
        <v>-2.791119042465894</v>
      </c>
      <c r="Y70" s="6">
        <f ca="1">H70-'S&amp;P500 2018'!H70</f>
        <v>2.6562193589428347</v>
      </c>
      <c r="Z70" s="6">
        <f ca="1">I70-'S&amp;P500 2018'!I70</f>
        <v>2.8164220553042512</v>
      </c>
      <c r="AA70" s="6">
        <f ca="1">J70-'S&amp;P500 2018'!J70</f>
        <v>1.2982407524428368</v>
      </c>
      <c r="AB70" s="6">
        <f ca="1">K70-'S&amp;P500 2018'!K70</f>
        <v>-4.1963703762323661</v>
      </c>
      <c r="AC70" s="6">
        <f ca="1">L70-'S&amp;P500 2018'!L70</f>
        <v>1.0087872145766568</v>
      </c>
      <c r="AD70" s="6">
        <f ca="1">M70-'S&amp;P500 2018'!M70</f>
        <v>-4.4223808327763265</v>
      </c>
      <c r="AE70" s="6">
        <f ca="1">N70-'S&amp;P500 2018'!N70</f>
        <v>-2.3443612893374279</v>
      </c>
      <c r="AF70" s="6">
        <f ca="1">O70-'S&amp;P500 2018'!O70</f>
        <v>3.2287906088106411</v>
      </c>
      <c r="AG70" s="6">
        <f ca="1">P70-'S&amp;P500 2018'!P70</f>
        <v>-5.3576255495602325</v>
      </c>
      <c r="AH70" s="6">
        <f ca="1">Q70-'S&amp;P500 2018'!Q70</f>
        <v>-1.8749146079624808</v>
      </c>
      <c r="AI70" s="6">
        <f ca="1">R70-'S&amp;P500 2018'!R70</f>
        <v>1.1226151466403778</v>
      </c>
      <c r="AJ70" s="6">
        <f ca="1">S70-'S&amp;P500 2018'!S70</f>
        <v>3.6690051319578316</v>
      </c>
      <c r="AK70" s="6">
        <f ca="1">T70-'S&amp;P500 2018'!T70</f>
        <v>3.3197903430897497</v>
      </c>
      <c r="AL70" s="6">
        <f ca="1">U70-'S&amp;P500 2018'!U70</f>
        <v>3.417873736032071</v>
      </c>
      <c r="AM70" s="6">
        <f ca="1">V70-'S&amp;P500 2018'!V70</f>
        <v>-2.2606394987597938</v>
      </c>
    </row>
    <row r="71" spans="1:39" x14ac:dyDescent="0.3">
      <c r="A71" t="s">
        <v>197</v>
      </c>
      <c r="B71" t="s">
        <v>198</v>
      </c>
      <c r="C71" s="1" t="s">
        <v>6</v>
      </c>
      <c r="D71" s="1" t="s">
        <v>7</v>
      </c>
      <c r="E71" s="5">
        <f t="shared" ca="1" si="1"/>
        <v>53.597806802962069</v>
      </c>
      <c r="F71">
        <f ca="1">'S&amp;P500 2018'!F71*(1+IF(-$E$1+RAND()*1&lt;0,-0.1*RAND(),0.1*RAND()))</f>
        <v>65.160130078272701</v>
      </c>
      <c r="G71">
        <f ca="1">'S&amp;P500 2018'!G71*(1+IF(-$E$1+RAND()*1&lt;0,-0.1*RAND(),0.1*RAND()))</f>
        <v>58.700749967134868</v>
      </c>
      <c r="H71">
        <f ca="1">'S&amp;P500 2018'!H71*(1+IF(-$E$1+RAND()*1&lt;0,-0.1*RAND(),0.1*RAND()))</f>
        <v>38.605741869815574</v>
      </c>
      <c r="I71">
        <f ca="1">'S&amp;P500 2018'!I71*(1+IF(-$E$1+RAND()*1&lt;0,-0.1*RAND(),0.1*RAND()))</f>
        <v>65.602484836761761</v>
      </c>
      <c r="J71">
        <f ca="1">'S&amp;P500 2018'!J71*(1+IF(-$E$1+RAND()*1&lt;0,-0.1*RAND(),0.1*RAND()))</f>
        <v>49.172982507959595</v>
      </c>
      <c r="K71">
        <f ca="1">'S&amp;P500 2018'!K71*(1+IF(-$E$1+RAND()*1&lt;0,-0.1*RAND(),0.1*RAND()))</f>
        <v>46.24884640958571</v>
      </c>
      <c r="L71">
        <f ca="1">'S&amp;P500 2018'!L71*(1+IF(-$E$1+RAND()*1&lt;0,-0.1*RAND(),0.1*RAND()))</f>
        <v>48.224624659039407</v>
      </c>
      <c r="M71">
        <f ca="1">'S&amp;P500 2018'!M71*(1+IF(-$E$1+RAND()*1&lt;0,-0.1*RAND(),0.1*RAND()))</f>
        <v>61.137661263499353</v>
      </c>
      <c r="N71">
        <f ca="1">'S&amp;P500 2018'!N71*(1+IF(-$E$1+RAND()*1&lt;0,-0.1*RAND(),0.1*RAND()))</f>
        <v>57.804024085592324</v>
      </c>
      <c r="O71">
        <f ca="1">'S&amp;P500 2018'!O71*(1+IF(-$E$1+RAND()*1&lt;0,-0.1*RAND(),0.1*RAND()))</f>
        <v>58.18919097629972</v>
      </c>
      <c r="P71">
        <f ca="1">'S&amp;P500 2018'!P71*(1+IF(-$E$1+RAND()*1&lt;0,-0.1*RAND(),0.1*RAND()))</f>
        <v>53.300854413406725</v>
      </c>
      <c r="Q71">
        <f ca="1">'S&amp;P500 2018'!Q71*(1+IF(-$E$1+RAND()*1&lt;0,-0.1*RAND(),0.1*RAND()))</f>
        <v>72.407365267368519</v>
      </c>
      <c r="R71">
        <f ca="1">'S&amp;P500 2018'!R71*(1+IF(-$E$1+RAND()*1&lt;0,-0.1*RAND(),0.1*RAND()))</f>
        <v>42.406957694640482</v>
      </c>
      <c r="S71">
        <f ca="1">'S&amp;P500 2018'!S71*(1+IF(-$E$1+RAND()*1&lt;0,-0.1*RAND(),0.1*RAND()))</f>
        <v>34.61552786499913</v>
      </c>
      <c r="T71">
        <f ca="1">'S&amp;P500 2018'!T71*(1+IF(-$E$1+RAND()*1&lt;0,-0.1*RAND(),0.1*RAND()))</f>
        <v>57.55392914375291</v>
      </c>
      <c r="U71">
        <f ca="1">'S&amp;P500 2018'!U71*(1+IF(-$E$1+RAND()*1&lt;0,-0.1*RAND(),0.1*RAND()))</f>
        <v>59.897248240188745</v>
      </c>
      <c r="V71">
        <f ca="1">'S&amp;P500 2018'!V71*(1+IF(-$E$1+RAND()*1&lt;0,-0.1*RAND(),0.1*RAND()))</f>
        <v>42.134396372037592</v>
      </c>
      <c r="W71" s="6">
        <f ca="1">F71-'S&amp;P500 2018'!F71</f>
        <v>4.1601300782727009</v>
      </c>
      <c r="X71" s="6">
        <f ca="1">G71-'S&amp;P500 2018'!G71</f>
        <v>1.7007499671348683</v>
      </c>
      <c r="Y71" s="6">
        <f ca="1">H71-'S&amp;P500 2018'!H71</f>
        <v>-0.39425813018442568</v>
      </c>
      <c r="Z71" s="6">
        <f ca="1">I71-'S&amp;P500 2018'!I71</f>
        <v>3.6024848367617608</v>
      </c>
      <c r="AA71" s="6">
        <f ca="1">J71-'S&amp;P500 2018'!J71</f>
        <v>4.1729825079595955</v>
      </c>
      <c r="AB71" s="6">
        <f ca="1">K71-'S&amp;P500 2018'!K71</f>
        <v>-1.7511535904142903</v>
      </c>
      <c r="AC71" s="6">
        <f ca="1">L71-'S&amp;P500 2018'!L71</f>
        <v>0.22462465903940654</v>
      </c>
      <c r="AD71" s="6">
        <f ca="1">M71-'S&amp;P500 2018'!M71</f>
        <v>-3.8623387365006465</v>
      </c>
      <c r="AE71" s="6">
        <f ca="1">N71-'S&amp;P500 2018'!N71</f>
        <v>-5.1959759144076756</v>
      </c>
      <c r="AF71" s="6">
        <f ca="1">O71-'S&amp;P500 2018'!O71</f>
        <v>1.1891909762997201</v>
      </c>
      <c r="AG71" s="6">
        <f ca="1">P71-'S&amp;P500 2018'!P71</f>
        <v>-1.699145586593275</v>
      </c>
      <c r="AH71" s="6">
        <f ca="1">Q71-'S&amp;P500 2018'!Q71</f>
        <v>4.4073652673685189</v>
      </c>
      <c r="AI71" s="6">
        <f ca="1">R71-'S&amp;P500 2018'!R71</f>
        <v>1.4069576946404823</v>
      </c>
      <c r="AJ71" s="6">
        <f ca="1">S71-'S&amp;P500 2018'!S71</f>
        <v>-2.3844721350008697</v>
      </c>
      <c r="AK71" s="6">
        <f ca="1">T71-'S&amp;P500 2018'!T71</f>
        <v>-0.44607085624708986</v>
      </c>
      <c r="AL71" s="6">
        <f ca="1">U71-'S&amp;P500 2018'!U71</f>
        <v>-2.1027517598112553</v>
      </c>
      <c r="AM71" s="6">
        <f ca="1">V71-'S&amp;P500 2018'!V71</f>
        <v>-0.86560362796240753</v>
      </c>
    </row>
    <row r="72" spans="1:39" x14ac:dyDescent="0.3">
      <c r="A72" t="s">
        <v>199</v>
      </c>
      <c r="B72" t="s">
        <v>200</v>
      </c>
      <c r="C72" s="1" t="s">
        <v>37</v>
      </c>
      <c r="D72" s="1" t="s">
        <v>201</v>
      </c>
      <c r="E72" s="5">
        <f t="shared" ca="1" si="1"/>
        <v>46.435820214330413</v>
      </c>
      <c r="F72">
        <f ca="1">'S&amp;P500 2018'!F72*(1+IF(-$E$1+RAND()*1&lt;0,-0.1*RAND(),0.1*RAND()))</f>
        <v>42.086239621129671</v>
      </c>
      <c r="G72">
        <f ca="1">'S&amp;P500 2018'!G72*(1+IF(-$E$1+RAND()*1&lt;0,-0.1*RAND(),0.1*RAND()))</f>
        <v>31.39529919053275</v>
      </c>
      <c r="H72">
        <f ca="1">'S&amp;P500 2018'!H72*(1+IF(-$E$1+RAND()*1&lt;0,-0.1*RAND(),0.1*RAND()))</f>
        <v>38.872914534042664</v>
      </c>
      <c r="I72">
        <f ca="1">'S&amp;P500 2018'!I72*(1+IF(-$E$1+RAND()*1&lt;0,-0.1*RAND(),0.1*RAND()))</f>
        <v>49.994150232279281</v>
      </c>
      <c r="J72">
        <f ca="1">'S&amp;P500 2018'!J72*(1+IF(-$E$1+RAND()*1&lt;0,-0.1*RAND(),0.1*RAND()))</f>
        <v>37.56824496195209</v>
      </c>
      <c r="K72">
        <f ca="1">'S&amp;P500 2018'!K72*(1+IF(-$E$1+RAND()*1&lt;0,-0.1*RAND(),0.1*RAND()))</f>
        <v>41.353379838337325</v>
      </c>
      <c r="L72">
        <f ca="1">'S&amp;P500 2018'!L72*(1+IF(-$E$1+RAND()*1&lt;0,-0.1*RAND(),0.1*RAND()))</f>
        <v>42.578421995317079</v>
      </c>
      <c r="M72">
        <f ca="1">'S&amp;P500 2018'!M72*(1+IF(-$E$1+RAND()*1&lt;0,-0.1*RAND(),0.1*RAND()))</f>
        <v>47.47277381789754</v>
      </c>
      <c r="N72">
        <f ca="1">'S&amp;P500 2018'!N72*(1+IF(-$E$1+RAND()*1&lt;0,-0.1*RAND(),0.1*RAND()))</f>
        <v>59.159210846167461</v>
      </c>
      <c r="O72">
        <f ca="1">'S&amp;P500 2018'!O72*(1+IF(-$E$1+RAND()*1&lt;0,-0.1*RAND(),0.1*RAND()))</f>
        <v>50.100072967748524</v>
      </c>
      <c r="P72">
        <f ca="1">'S&amp;P500 2018'!P72*(1+IF(-$E$1+RAND()*1&lt;0,-0.1*RAND(),0.1*RAND()))</f>
        <v>50.120123450763643</v>
      </c>
      <c r="Q72">
        <f ca="1">'S&amp;P500 2018'!Q72*(1+IF(-$E$1+RAND()*1&lt;0,-0.1*RAND(),0.1*RAND()))</f>
        <v>46.534256577658397</v>
      </c>
      <c r="R72">
        <f ca="1">'S&amp;P500 2018'!R72*(1+IF(-$E$1+RAND()*1&lt;0,-0.1*RAND(),0.1*RAND()))</f>
        <v>41.25019281790636</v>
      </c>
      <c r="S72">
        <f ca="1">'S&amp;P500 2018'!S72*(1+IF(-$E$1+RAND()*1&lt;0,-0.1*RAND(),0.1*RAND()))</f>
        <v>49.168256217603648</v>
      </c>
      <c r="T72">
        <f ca="1">'S&amp;P500 2018'!T72*(1+IF(-$E$1+RAND()*1&lt;0,-0.1*RAND(),0.1*RAND()))</f>
        <v>56.997895484860372</v>
      </c>
      <c r="U72">
        <f ca="1">'S&amp;P500 2018'!U72*(1+IF(-$E$1+RAND()*1&lt;0,-0.1*RAND(),0.1*RAND()))</f>
        <v>43.536371636060267</v>
      </c>
      <c r="V72">
        <f ca="1">'S&amp;P500 2018'!V72*(1+IF(-$E$1+RAND()*1&lt;0,-0.1*RAND(),0.1*RAND()))</f>
        <v>61.221139453359967</v>
      </c>
      <c r="W72" s="6">
        <f ca="1">F72-'S&amp;P500 2018'!F72</f>
        <v>2.0862396211296712</v>
      </c>
      <c r="X72" s="6">
        <f ca="1">G72-'S&amp;P500 2018'!G72</f>
        <v>0.39529919053275009</v>
      </c>
      <c r="Y72" s="6">
        <f ca="1">H72-'S&amp;P500 2018'!H72</f>
        <v>1.8729145340426641</v>
      </c>
      <c r="Z72" s="6">
        <f ca="1">I72-'S&amp;P500 2018'!I72</f>
        <v>-3.0058497677207185</v>
      </c>
      <c r="AA72" s="6">
        <f ca="1">J72-'S&amp;P500 2018'!J72</f>
        <v>2.5682449619520895</v>
      </c>
      <c r="AB72" s="6">
        <f ca="1">K72-'S&amp;P500 2018'!K72</f>
        <v>2.3533798383373252</v>
      </c>
      <c r="AC72" s="6">
        <f ca="1">L72-'S&amp;P500 2018'!L72</f>
        <v>-0.42157800468292095</v>
      </c>
      <c r="AD72" s="6">
        <f ca="1">M72-'S&amp;P500 2018'!M72</f>
        <v>2.47277381789754</v>
      </c>
      <c r="AE72" s="6">
        <f ca="1">N72-'S&amp;P500 2018'!N72</f>
        <v>2.1592108461674613</v>
      </c>
      <c r="AF72" s="6">
        <f ca="1">O72-'S&amp;P500 2018'!O72</f>
        <v>2.1000729677485239</v>
      </c>
      <c r="AG72" s="6">
        <f ca="1">P72-'S&amp;P500 2018'!P72</f>
        <v>4.1201234507636428</v>
      </c>
      <c r="AH72" s="6">
        <f ca="1">Q72-'S&amp;P500 2018'!Q72</f>
        <v>-1.4657434223416033</v>
      </c>
      <c r="AI72" s="6">
        <f ca="1">R72-'S&amp;P500 2018'!R72</f>
        <v>-1.7498071820936403</v>
      </c>
      <c r="AJ72" s="6">
        <f ca="1">S72-'S&amp;P500 2018'!S72</f>
        <v>-3.8317437823963516</v>
      </c>
      <c r="AK72" s="6">
        <f ca="1">T72-'S&amp;P500 2018'!T72</f>
        <v>0.99789548486037205</v>
      </c>
      <c r="AL72" s="6">
        <f ca="1">U72-'S&amp;P500 2018'!U72</f>
        <v>-4.4636283639397334</v>
      </c>
      <c r="AM72" s="6">
        <f ca="1">V72-'S&amp;P500 2018'!V72</f>
        <v>2.2211394533599673</v>
      </c>
    </row>
    <row r="73" spans="1:39" x14ac:dyDescent="0.3">
      <c r="A73" t="s">
        <v>202</v>
      </c>
      <c r="B73" t="s">
        <v>203</v>
      </c>
      <c r="C73" s="1" t="s">
        <v>6</v>
      </c>
      <c r="D73" s="1" t="s">
        <v>7</v>
      </c>
      <c r="E73" s="5">
        <f t="shared" ca="1" si="1"/>
        <v>59.869475750219422</v>
      </c>
      <c r="F73">
        <f ca="1">'S&amp;P500 2018'!F73*(1+IF(-$E$1+RAND()*1&lt;0,-0.1*RAND(),0.1*RAND()))</f>
        <v>67.512584707303844</v>
      </c>
      <c r="G73">
        <f ca="1">'S&amp;P500 2018'!G73*(1+IF(-$E$1+RAND()*1&lt;0,-0.1*RAND(),0.1*RAND()))</f>
        <v>55.902110458181788</v>
      </c>
      <c r="H73">
        <f ca="1">'S&amp;P500 2018'!H73*(1+IF(-$E$1+RAND()*1&lt;0,-0.1*RAND(),0.1*RAND()))</f>
        <v>53.203384271695391</v>
      </c>
      <c r="I73">
        <f ca="1">'S&amp;P500 2018'!I73*(1+IF(-$E$1+RAND()*1&lt;0,-0.1*RAND(),0.1*RAND()))</f>
        <v>46.682966472345214</v>
      </c>
      <c r="J73">
        <f ca="1">'S&amp;P500 2018'!J73*(1+IF(-$E$1+RAND()*1&lt;0,-0.1*RAND(),0.1*RAND()))</f>
        <v>87.197484383401658</v>
      </c>
      <c r="K73">
        <f ca="1">'S&amp;P500 2018'!K73*(1+IF(-$E$1+RAND()*1&lt;0,-0.1*RAND(),0.1*RAND()))</f>
        <v>69.236928957340425</v>
      </c>
      <c r="L73">
        <f ca="1">'S&amp;P500 2018'!L73*(1+IF(-$E$1+RAND()*1&lt;0,-0.1*RAND(),0.1*RAND()))</f>
        <v>44.258779284564042</v>
      </c>
      <c r="M73">
        <f ca="1">'S&amp;P500 2018'!M73*(1+IF(-$E$1+RAND()*1&lt;0,-0.1*RAND(),0.1*RAND()))</f>
        <v>50.316309207783931</v>
      </c>
      <c r="N73">
        <f ca="1">'S&amp;P500 2018'!N73*(1+IF(-$E$1+RAND()*1&lt;0,-0.1*RAND(),0.1*RAND()))</f>
        <v>67.050940992496777</v>
      </c>
      <c r="O73">
        <f ca="1">'S&amp;P500 2018'!O73*(1+IF(-$E$1+RAND()*1&lt;0,-0.1*RAND(),0.1*RAND()))</f>
        <v>60.049655669020567</v>
      </c>
      <c r="P73">
        <f ca="1">'S&amp;P500 2018'!P73*(1+IF(-$E$1+RAND()*1&lt;0,-0.1*RAND(),0.1*RAND()))</f>
        <v>72.231321539371905</v>
      </c>
      <c r="Q73">
        <f ca="1">'S&amp;P500 2018'!Q73*(1+IF(-$E$1+RAND()*1&lt;0,-0.1*RAND(),0.1*RAND()))</f>
        <v>31.098130509516082</v>
      </c>
      <c r="R73">
        <f ca="1">'S&amp;P500 2018'!R73*(1+IF(-$E$1+RAND()*1&lt;0,-0.1*RAND(),0.1*RAND()))</f>
        <v>75.634366210734115</v>
      </c>
      <c r="S73">
        <f ca="1">'S&amp;P500 2018'!S73*(1+IF(-$E$1+RAND()*1&lt;0,-0.1*RAND(),0.1*RAND()))</f>
        <v>53.527793623934045</v>
      </c>
      <c r="T73">
        <f ca="1">'S&amp;P500 2018'!T73*(1+IF(-$E$1+RAND()*1&lt;0,-0.1*RAND(),0.1*RAND()))</f>
        <v>52.508371792899169</v>
      </c>
      <c r="U73">
        <f ca="1">'S&amp;P500 2018'!U73*(1+IF(-$E$1+RAND()*1&lt;0,-0.1*RAND(),0.1*RAND()))</f>
        <v>66.586512263754642</v>
      </c>
      <c r="V73">
        <f ca="1">'S&amp;P500 2018'!V73*(1+IF(-$E$1+RAND()*1&lt;0,-0.1*RAND(),0.1*RAND()))</f>
        <v>64.783447409386397</v>
      </c>
      <c r="W73" s="6">
        <f ca="1">F73-'S&amp;P500 2018'!F73</f>
        <v>4.5125847073038443</v>
      </c>
      <c r="X73" s="6">
        <f ca="1">G73-'S&amp;P500 2018'!G73</f>
        <v>-1.097889541818212</v>
      </c>
      <c r="Y73" s="6">
        <f ca="1">H73-'S&amp;P500 2018'!H73</f>
        <v>2.2033842716953913</v>
      </c>
      <c r="Z73" s="6">
        <f ca="1">I73-'S&amp;P500 2018'!I73</f>
        <v>0.68296647234521402</v>
      </c>
      <c r="AA73" s="6">
        <f ca="1">J73-'S&amp;P500 2018'!J73</f>
        <v>4.1974843834016582</v>
      </c>
      <c r="AB73" s="6">
        <f ca="1">K73-'S&amp;P500 2018'!K73</f>
        <v>2.2369289573404245</v>
      </c>
      <c r="AC73" s="6">
        <f ca="1">L73-'S&amp;P500 2018'!L73</f>
        <v>1.2587792845640422</v>
      </c>
      <c r="AD73" s="6">
        <f ca="1">M73-'S&amp;P500 2018'!M73</f>
        <v>2.3163092077839309</v>
      </c>
      <c r="AE73" s="6">
        <f ca="1">N73-'S&amp;P500 2018'!N73</f>
        <v>3.050940992496777</v>
      </c>
      <c r="AF73" s="6">
        <f ca="1">O73-'S&amp;P500 2018'!O73</f>
        <v>2.0496556690205665</v>
      </c>
      <c r="AG73" s="6">
        <f ca="1">P73-'S&amp;P500 2018'!P73</f>
        <v>1.2313215393719048</v>
      </c>
      <c r="AH73" s="6">
        <f ca="1">Q73-'S&amp;P500 2018'!Q73</f>
        <v>2.098130509516082</v>
      </c>
      <c r="AI73" s="6">
        <f ca="1">R73-'S&amp;P500 2018'!R73</f>
        <v>4.6343662107341146</v>
      </c>
      <c r="AJ73" s="6">
        <f ca="1">S73-'S&amp;P500 2018'!S73</f>
        <v>1.5277936239340448</v>
      </c>
      <c r="AK73" s="6">
        <f ca="1">T73-'S&amp;P500 2018'!T73</f>
        <v>4.5083717928991689</v>
      </c>
      <c r="AL73" s="6">
        <f ca="1">U73-'S&amp;P500 2018'!U73</f>
        <v>5.586512263754642</v>
      </c>
      <c r="AM73" s="6">
        <f ca="1">V73-'S&amp;P500 2018'!V73</f>
        <v>1.7834474093863975</v>
      </c>
    </row>
    <row r="74" spans="1:39" x14ac:dyDescent="0.3">
      <c r="A74" t="s">
        <v>204</v>
      </c>
      <c r="B74" t="s">
        <v>205</v>
      </c>
      <c r="C74" s="1" t="s">
        <v>37</v>
      </c>
      <c r="D74" s="1" t="s">
        <v>206</v>
      </c>
      <c r="E74" s="5">
        <f t="shared" ca="1" si="1"/>
        <v>50.204260063451954</v>
      </c>
      <c r="F74">
        <f ca="1">'S&amp;P500 2018'!F74*(1+IF(-$E$1+RAND()*1&lt;0,-0.1*RAND(),0.1*RAND()))</f>
        <v>60.129206793702075</v>
      </c>
      <c r="G74">
        <f ca="1">'S&amp;P500 2018'!G74*(1+IF(-$E$1+RAND()*1&lt;0,-0.1*RAND(),0.1*RAND()))</f>
        <v>60.661758605971258</v>
      </c>
      <c r="H74">
        <f ca="1">'S&amp;P500 2018'!H74*(1+IF(-$E$1+RAND()*1&lt;0,-0.1*RAND(),0.1*RAND()))</f>
        <v>41.913574428286083</v>
      </c>
      <c r="I74">
        <f ca="1">'S&amp;P500 2018'!I74*(1+IF(-$E$1+RAND()*1&lt;0,-0.1*RAND(),0.1*RAND()))</f>
        <v>56.389791788155527</v>
      </c>
      <c r="J74">
        <f ca="1">'S&amp;P500 2018'!J74*(1+IF(-$E$1+RAND()*1&lt;0,-0.1*RAND(),0.1*RAND()))</f>
        <v>53.623377744984694</v>
      </c>
      <c r="K74">
        <f ca="1">'S&amp;P500 2018'!K74*(1+IF(-$E$1+RAND()*1&lt;0,-0.1*RAND(),0.1*RAND()))</f>
        <v>38.431085529527998</v>
      </c>
      <c r="L74">
        <f ca="1">'S&amp;P500 2018'!L74*(1+IF(-$E$1+RAND()*1&lt;0,-0.1*RAND(),0.1*RAND()))</f>
        <v>40.932969701649668</v>
      </c>
      <c r="M74">
        <f ca="1">'S&amp;P500 2018'!M74*(1+IF(-$E$1+RAND()*1&lt;0,-0.1*RAND(),0.1*RAND()))</f>
        <v>53.651845439266665</v>
      </c>
      <c r="N74">
        <f ca="1">'S&amp;P500 2018'!N74*(1+IF(-$E$1+RAND()*1&lt;0,-0.1*RAND(),0.1*RAND()))</f>
        <v>33.264158649095968</v>
      </c>
      <c r="O74">
        <f ca="1">'S&amp;P500 2018'!O74*(1+IF(-$E$1+RAND()*1&lt;0,-0.1*RAND(),0.1*RAND()))</f>
        <v>48.241831103012416</v>
      </c>
      <c r="P74">
        <f ca="1">'S&amp;P500 2018'!P74*(1+IF(-$E$1+RAND()*1&lt;0,-0.1*RAND(),0.1*RAND()))</f>
        <v>46.284493700979048</v>
      </c>
      <c r="Q74">
        <f ca="1">'S&amp;P500 2018'!Q74*(1+IF(-$E$1+RAND()*1&lt;0,-0.1*RAND(),0.1*RAND()))</f>
        <v>28.514006204175583</v>
      </c>
      <c r="R74">
        <f ca="1">'S&amp;P500 2018'!R74*(1+IF(-$E$1+RAND()*1&lt;0,-0.1*RAND(),0.1*RAND()))</f>
        <v>48.382733644942292</v>
      </c>
      <c r="S74">
        <f ca="1">'S&amp;P500 2018'!S74*(1+IF(-$E$1+RAND()*1&lt;0,-0.1*RAND(),0.1*RAND()))</f>
        <v>53.932188834639</v>
      </c>
      <c r="T74">
        <f ca="1">'S&amp;P500 2018'!T74*(1+IF(-$E$1+RAND()*1&lt;0,-0.1*RAND(),0.1*RAND()))</f>
        <v>68.247856574742542</v>
      </c>
      <c r="U74">
        <f ca="1">'S&amp;P500 2018'!U74*(1+IF(-$E$1+RAND()*1&lt;0,-0.1*RAND(),0.1*RAND()))</f>
        <v>55.14393611753195</v>
      </c>
      <c r="V74">
        <f ca="1">'S&amp;P500 2018'!V74*(1+IF(-$E$1+RAND()*1&lt;0,-0.1*RAND(),0.1*RAND()))</f>
        <v>65.72760621802064</v>
      </c>
      <c r="W74" s="6">
        <f ca="1">F74-'S&amp;P500 2018'!F74</f>
        <v>-5.8707932062979253</v>
      </c>
      <c r="X74" s="6">
        <f ca="1">G74-'S&amp;P500 2018'!G74</f>
        <v>2.6617586059712579</v>
      </c>
      <c r="Y74" s="6">
        <f ca="1">H74-'S&amp;P500 2018'!H74</f>
        <v>0.91357442828608271</v>
      </c>
      <c r="Z74" s="6">
        <f ca="1">I74-'S&amp;P500 2018'!I74</f>
        <v>3.3897917881555273</v>
      </c>
      <c r="AA74" s="6">
        <f ca="1">J74-'S&amp;P500 2018'!J74</f>
        <v>2.623377744984694</v>
      </c>
      <c r="AB74" s="6">
        <f ca="1">K74-'S&amp;P500 2018'!K74</f>
        <v>0.43108552952799783</v>
      </c>
      <c r="AC74" s="6">
        <f ca="1">L74-'S&amp;P500 2018'!L74</f>
        <v>1.9329697016496681</v>
      </c>
      <c r="AD74" s="6">
        <f ca="1">M74-'S&amp;P500 2018'!M74</f>
        <v>1.6518454392666655</v>
      </c>
      <c r="AE74" s="6">
        <f ca="1">N74-'S&amp;P500 2018'!N74</f>
        <v>-2.7358413509040318</v>
      </c>
      <c r="AF74" s="6">
        <f ca="1">O74-'S&amp;P500 2018'!O74</f>
        <v>2.2418311030124158</v>
      </c>
      <c r="AG74" s="6">
        <f ca="1">P74-'S&amp;P500 2018'!P74</f>
        <v>1.2844937009790485</v>
      </c>
      <c r="AH74" s="6">
        <f ca="1">Q74-'S&amp;P500 2018'!Q74</f>
        <v>-1.4859937958244167</v>
      </c>
      <c r="AI74" s="6">
        <f ca="1">R74-'S&amp;P500 2018'!R74</f>
        <v>0.38273364494229156</v>
      </c>
      <c r="AJ74" s="6">
        <f ca="1">S74-'S&amp;P500 2018'!S74</f>
        <v>-1.0678111653610003</v>
      </c>
      <c r="AK74" s="6">
        <f ca="1">T74-'S&amp;P500 2018'!T74</f>
        <v>-0.75214342525745792</v>
      </c>
      <c r="AL74" s="6">
        <f ca="1">U74-'S&amp;P500 2018'!U74</f>
        <v>0.14393611753195046</v>
      </c>
      <c r="AM74" s="6">
        <f ca="1">V74-'S&amp;P500 2018'!V74</f>
        <v>2.7276062180206395</v>
      </c>
    </row>
    <row r="75" spans="1:39" x14ac:dyDescent="0.3">
      <c r="A75" t="s">
        <v>207</v>
      </c>
      <c r="B75" t="s">
        <v>208</v>
      </c>
      <c r="C75" s="1" t="s">
        <v>29</v>
      </c>
      <c r="D75" s="1" t="s">
        <v>209</v>
      </c>
      <c r="E75" s="5">
        <f t="shared" ca="1" si="1"/>
        <v>58.29748076658467</v>
      </c>
      <c r="F75">
        <f ca="1">'S&amp;P500 2018'!F75*(1+IF(-$E$1+RAND()*1&lt;0,-0.1*RAND(),0.1*RAND()))</f>
        <v>70.876276256446332</v>
      </c>
      <c r="G75">
        <f ca="1">'S&amp;P500 2018'!G75*(1+IF(-$E$1+RAND()*1&lt;0,-0.1*RAND(),0.1*RAND()))</f>
        <v>64.55644948329369</v>
      </c>
      <c r="H75">
        <f ca="1">'S&amp;P500 2018'!H75*(1+IF(-$E$1+RAND()*1&lt;0,-0.1*RAND(),0.1*RAND()))</f>
        <v>59.349417848122201</v>
      </c>
      <c r="I75">
        <f ca="1">'S&amp;P500 2018'!I75*(1+IF(-$E$1+RAND()*1&lt;0,-0.1*RAND(),0.1*RAND()))</f>
        <v>61.534578926109305</v>
      </c>
      <c r="J75">
        <f ca="1">'S&amp;P500 2018'!J75*(1+IF(-$E$1+RAND()*1&lt;0,-0.1*RAND(),0.1*RAND()))</f>
        <v>86.418425615170676</v>
      </c>
      <c r="K75">
        <f ca="1">'S&amp;P500 2018'!K75*(1+IF(-$E$1+RAND()*1&lt;0,-0.1*RAND(),0.1*RAND()))</f>
        <v>50.483658106621021</v>
      </c>
      <c r="L75">
        <f ca="1">'S&amp;P500 2018'!L75*(1+IF(-$E$1+RAND()*1&lt;0,-0.1*RAND(),0.1*RAND()))</f>
        <v>49.136860014851948</v>
      </c>
      <c r="M75">
        <f ca="1">'S&amp;P500 2018'!M75*(1+IF(-$E$1+RAND()*1&lt;0,-0.1*RAND(),0.1*RAND()))</f>
        <v>53.526651065571322</v>
      </c>
      <c r="N75">
        <f ca="1">'S&amp;P500 2018'!N75*(1+IF(-$E$1+RAND()*1&lt;0,-0.1*RAND(),0.1*RAND()))</f>
        <v>67.401165507509035</v>
      </c>
      <c r="O75">
        <f ca="1">'S&amp;P500 2018'!O75*(1+IF(-$E$1+RAND()*1&lt;0,-0.1*RAND(),0.1*RAND()))</f>
        <v>51.495037372022082</v>
      </c>
      <c r="P75">
        <f ca="1">'S&amp;P500 2018'!P75*(1+IF(-$E$1+RAND()*1&lt;0,-0.1*RAND(),0.1*RAND()))</f>
        <v>60.397002225437028</v>
      </c>
      <c r="Q75">
        <f ca="1">'S&amp;P500 2018'!Q75*(1+IF(-$E$1+RAND()*1&lt;0,-0.1*RAND(),0.1*RAND()))</f>
        <v>51.053456309420191</v>
      </c>
      <c r="R75">
        <f ca="1">'S&amp;P500 2018'!R75*(1+IF(-$E$1+RAND()*1&lt;0,-0.1*RAND(),0.1*RAND()))</f>
        <v>56.166849285306867</v>
      </c>
      <c r="S75">
        <f ca="1">'S&amp;P500 2018'!S75*(1+IF(-$E$1+RAND()*1&lt;0,-0.1*RAND(),0.1*RAND()))</f>
        <v>57.235326140112342</v>
      </c>
      <c r="T75">
        <f ca="1">'S&amp;P500 2018'!T75*(1+IF(-$E$1+RAND()*1&lt;0,-0.1*RAND(),0.1*RAND()))</f>
        <v>35.497066830842464</v>
      </c>
      <c r="U75">
        <f ca="1">'S&amp;P500 2018'!U75*(1+IF(-$E$1+RAND()*1&lt;0,-0.1*RAND(),0.1*RAND()))</f>
        <v>57.83585209404626</v>
      </c>
      <c r="V75">
        <f ca="1">'S&amp;P500 2018'!V75*(1+IF(-$E$1+RAND()*1&lt;0,-0.1*RAND(),0.1*RAND()))</f>
        <v>58.093099951056587</v>
      </c>
      <c r="W75" s="6">
        <f ca="1">F75-'S&amp;P500 2018'!F75</f>
        <v>-4.1237237435536684</v>
      </c>
      <c r="X75" s="6">
        <f ca="1">G75-'S&amp;P500 2018'!G75</f>
        <v>0.55644948329369015</v>
      </c>
      <c r="Y75" s="6">
        <f ca="1">H75-'S&amp;P500 2018'!H75</f>
        <v>4.3494178481222008</v>
      </c>
      <c r="Z75" s="6">
        <f ca="1">I75-'S&amp;P500 2018'!I75</f>
        <v>3.5345789261093046</v>
      </c>
      <c r="AA75" s="6">
        <f ca="1">J75-'S&amp;P500 2018'!J75</f>
        <v>-1.5815743848293238</v>
      </c>
      <c r="AB75" s="6">
        <f ca="1">K75-'S&amp;P500 2018'!K75</f>
        <v>2.4836581066210215</v>
      </c>
      <c r="AC75" s="6">
        <f ca="1">L75-'S&amp;P500 2018'!L75</f>
        <v>4.1368600148519477</v>
      </c>
      <c r="AD75" s="6">
        <f ca="1">M75-'S&amp;P500 2018'!M75</f>
        <v>-4.4733489344286781</v>
      </c>
      <c r="AE75" s="6">
        <f ca="1">N75-'S&amp;P500 2018'!N75</f>
        <v>3.4011655075090346</v>
      </c>
      <c r="AF75" s="6">
        <f ca="1">O75-'S&amp;P500 2018'!O75</f>
        <v>-1.5049626279779176</v>
      </c>
      <c r="AG75" s="6">
        <f ca="1">P75-'S&amp;P500 2018'!P75</f>
        <v>3.3970022254370278</v>
      </c>
      <c r="AH75" s="6">
        <f ca="1">Q75-'S&amp;P500 2018'!Q75</f>
        <v>2.0534563094201914</v>
      </c>
      <c r="AI75" s="6">
        <f ca="1">R75-'S&amp;P500 2018'!R75</f>
        <v>3.166849285306867</v>
      </c>
      <c r="AJ75" s="6">
        <f ca="1">S75-'S&amp;P500 2018'!S75</f>
        <v>2.2353261401123419</v>
      </c>
      <c r="AK75" s="6">
        <f ca="1">T75-'S&amp;P500 2018'!T75</f>
        <v>0.4970668308424635</v>
      </c>
      <c r="AL75" s="6">
        <f ca="1">U75-'S&amp;P500 2018'!U75</f>
        <v>-2.1641479059537403</v>
      </c>
      <c r="AM75" s="6">
        <f ca="1">V75-'S&amp;P500 2018'!V75</f>
        <v>2.0930999510565869</v>
      </c>
    </row>
    <row r="76" spans="1:39" x14ac:dyDescent="0.3">
      <c r="A76" t="s">
        <v>210</v>
      </c>
      <c r="B76" t="s">
        <v>211</v>
      </c>
      <c r="C76" s="1" t="s">
        <v>6</v>
      </c>
      <c r="D76" s="1" t="s">
        <v>63</v>
      </c>
      <c r="E76" s="5">
        <f t="shared" ca="1" si="1"/>
        <v>55.334987590502074</v>
      </c>
      <c r="F76">
        <f ca="1">'S&amp;P500 2018'!F76*(1+IF(-$E$1+RAND()*1&lt;0,-0.1*RAND(),0.1*RAND()))</f>
        <v>50.304868915928466</v>
      </c>
      <c r="G76">
        <f ca="1">'S&amp;P500 2018'!G76*(1+IF(-$E$1+RAND()*1&lt;0,-0.1*RAND(),0.1*RAND()))</f>
        <v>60.515179572690258</v>
      </c>
      <c r="H76">
        <f ca="1">'S&amp;P500 2018'!H76*(1+IF(-$E$1+RAND()*1&lt;0,-0.1*RAND(),0.1*RAND()))</f>
        <v>81.532637382874057</v>
      </c>
      <c r="I76">
        <f ca="1">'S&amp;P500 2018'!I76*(1+IF(-$E$1+RAND()*1&lt;0,-0.1*RAND(),0.1*RAND()))</f>
        <v>58.452022203845196</v>
      </c>
      <c r="J76">
        <f ca="1">'S&amp;P500 2018'!J76*(1+IF(-$E$1+RAND()*1&lt;0,-0.1*RAND(),0.1*RAND()))</f>
        <v>59.125313362323567</v>
      </c>
      <c r="K76">
        <f ca="1">'S&amp;P500 2018'!K76*(1+IF(-$E$1+RAND()*1&lt;0,-0.1*RAND(),0.1*RAND()))</f>
        <v>39.31127206702601</v>
      </c>
      <c r="L76">
        <f ca="1">'S&amp;P500 2018'!L76*(1+IF(-$E$1+RAND()*1&lt;0,-0.1*RAND(),0.1*RAND()))</f>
        <v>46.624677847668863</v>
      </c>
      <c r="M76">
        <f ca="1">'S&amp;P500 2018'!M76*(1+IF(-$E$1+RAND()*1&lt;0,-0.1*RAND(),0.1*RAND()))</f>
        <v>52.801827137480913</v>
      </c>
      <c r="N76">
        <f ca="1">'S&amp;P500 2018'!N76*(1+IF(-$E$1+RAND()*1&lt;0,-0.1*RAND(),0.1*RAND()))</f>
        <v>61.459404949359843</v>
      </c>
      <c r="O76">
        <f ca="1">'S&amp;P500 2018'!O76*(1+IF(-$E$1+RAND()*1&lt;0,-0.1*RAND(),0.1*RAND()))</f>
        <v>57.342149747435172</v>
      </c>
      <c r="P76">
        <f ca="1">'S&amp;P500 2018'!P76*(1+IF(-$E$1+RAND()*1&lt;0,-0.1*RAND(),0.1*RAND()))</f>
        <v>44.432992258870506</v>
      </c>
      <c r="Q76">
        <f ca="1">'S&amp;P500 2018'!Q76*(1+IF(-$E$1+RAND()*1&lt;0,-0.1*RAND(),0.1*RAND()))</f>
        <v>62.852290686698304</v>
      </c>
      <c r="R76">
        <f ca="1">'S&amp;P500 2018'!R76*(1+IF(-$E$1+RAND()*1&lt;0,-0.1*RAND(),0.1*RAND()))</f>
        <v>33.47002590299072</v>
      </c>
      <c r="S76">
        <f ca="1">'S&amp;P500 2018'!S76*(1+IF(-$E$1+RAND()*1&lt;0,-0.1*RAND(),0.1*RAND()))</f>
        <v>58.650977470535892</v>
      </c>
      <c r="T76">
        <f ca="1">'S&amp;P500 2018'!T76*(1+IF(-$E$1+RAND()*1&lt;0,-0.1*RAND(),0.1*RAND()))</f>
        <v>58.821055141372668</v>
      </c>
      <c r="U76">
        <f ca="1">'S&amp;P500 2018'!U76*(1+IF(-$E$1+RAND()*1&lt;0,-0.1*RAND(),0.1*RAND()))</f>
        <v>44.932095068634212</v>
      </c>
      <c r="V76">
        <f ca="1">'S&amp;P500 2018'!V76*(1+IF(-$E$1+RAND()*1&lt;0,-0.1*RAND(),0.1*RAND()))</f>
        <v>70.065999322800664</v>
      </c>
      <c r="W76" s="6">
        <f ca="1">F76-'S&amp;P500 2018'!F76</f>
        <v>4.3048689159284663</v>
      </c>
      <c r="X76" s="6">
        <f ca="1">G76-'S&amp;P500 2018'!G76</f>
        <v>2.5151795726902577</v>
      </c>
      <c r="Y76" s="6">
        <f ca="1">H76-'S&amp;P500 2018'!H76</f>
        <v>2.5326373828740572</v>
      </c>
      <c r="Z76" s="6">
        <f ca="1">I76-'S&amp;P500 2018'!I76</f>
        <v>-2.5479777961548038</v>
      </c>
      <c r="AA76" s="6">
        <f ca="1">J76-'S&amp;P500 2018'!J76</f>
        <v>3.1253133623235669</v>
      </c>
      <c r="AB76" s="6">
        <f ca="1">K76-'S&amp;P500 2018'!K76</f>
        <v>3.3112720670260103</v>
      </c>
      <c r="AC76" s="6">
        <f ca="1">L76-'S&amp;P500 2018'!L76</f>
        <v>3.6246778476688633</v>
      </c>
      <c r="AD76" s="6">
        <f ca="1">M76-'S&amp;P500 2018'!M76</f>
        <v>0.80182713748091317</v>
      </c>
      <c r="AE76" s="6">
        <f ca="1">N76-'S&amp;P500 2018'!N76</f>
        <v>0.45940494935984333</v>
      </c>
      <c r="AF76" s="6">
        <f ca="1">O76-'S&amp;P500 2018'!O76</f>
        <v>2.3421497474351725</v>
      </c>
      <c r="AG76" s="6">
        <f ca="1">P76-'S&amp;P500 2018'!P76</f>
        <v>2.432992258870506</v>
      </c>
      <c r="AH76" s="6">
        <f ca="1">Q76-'S&amp;P500 2018'!Q76</f>
        <v>2.8522906866983035</v>
      </c>
      <c r="AI76" s="6">
        <f ca="1">R76-'S&amp;P500 2018'!R76</f>
        <v>1.4700259029907201</v>
      </c>
      <c r="AJ76" s="6">
        <f ca="1">S76-'S&amp;P500 2018'!S76</f>
        <v>4.6509774705358922</v>
      </c>
      <c r="AK76" s="6">
        <f ca="1">T76-'S&amp;P500 2018'!T76</f>
        <v>0.82105514137266766</v>
      </c>
      <c r="AL76" s="6">
        <f ca="1">U76-'S&amp;P500 2018'!U76</f>
        <v>-4.0679049313657885</v>
      </c>
      <c r="AM76" s="6">
        <f ca="1">V76-'S&amp;P500 2018'!V76</f>
        <v>6.0659993228006641</v>
      </c>
    </row>
    <row r="77" spans="1:39" x14ac:dyDescent="0.3">
      <c r="A77" t="s">
        <v>212</v>
      </c>
      <c r="B77" t="s">
        <v>213</v>
      </c>
      <c r="C77" s="1" t="s">
        <v>37</v>
      </c>
      <c r="D77" s="1" t="s">
        <v>38</v>
      </c>
      <c r="E77" s="5">
        <f t="shared" ca="1" si="1"/>
        <v>45.26357530893489</v>
      </c>
      <c r="F77">
        <f ca="1">'S&amp;P500 2018'!F77*(1+IF(-$E$1+RAND()*1&lt;0,-0.1*RAND(),0.1*RAND()))</f>
        <v>46.141550229975167</v>
      </c>
      <c r="G77">
        <f ca="1">'S&amp;P500 2018'!G77*(1+IF(-$E$1+RAND()*1&lt;0,-0.1*RAND(),0.1*RAND()))</f>
        <v>54.202768766127342</v>
      </c>
      <c r="H77">
        <f ca="1">'S&amp;P500 2018'!H77*(1+IF(-$E$1+RAND()*1&lt;0,-0.1*RAND(),0.1*RAND()))</f>
        <v>35.14177090945703</v>
      </c>
      <c r="I77">
        <f ca="1">'S&amp;P500 2018'!I77*(1+IF(-$E$1+RAND()*1&lt;0,-0.1*RAND(),0.1*RAND()))</f>
        <v>58.399349674861703</v>
      </c>
      <c r="J77">
        <f ca="1">'S&amp;P500 2018'!J77*(1+IF(-$E$1+RAND()*1&lt;0,-0.1*RAND(),0.1*RAND()))</f>
        <v>42.28357256461576</v>
      </c>
      <c r="K77">
        <f ca="1">'S&amp;P500 2018'!K77*(1+IF(-$E$1+RAND()*1&lt;0,-0.1*RAND(),0.1*RAND()))</f>
        <v>50.89965877074313</v>
      </c>
      <c r="L77">
        <f ca="1">'S&amp;P500 2018'!L77*(1+IF(-$E$1+RAND()*1&lt;0,-0.1*RAND(),0.1*RAND()))</f>
        <v>59.022620495029607</v>
      </c>
      <c r="M77">
        <f ca="1">'S&amp;P500 2018'!M77*(1+IF(-$E$1+RAND()*1&lt;0,-0.1*RAND(),0.1*RAND()))</f>
        <v>42.127703003724292</v>
      </c>
      <c r="N77">
        <f ca="1">'S&amp;P500 2018'!N77*(1+IF(-$E$1+RAND()*1&lt;0,-0.1*RAND(),0.1*RAND()))</f>
        <v>49.189364627012274</v>
      </c>
      <c r="O77">
        <f ca="1">'S&amp;P500 2018'!O77*(1+IF(-$E$1+RAND()*1&lt;0,-0.1*RAND(),0.1*RAND()))</f>
        <v>43.51047905157985</v>
      </c>
      <c r="P77">
        <f ca="1">'S&amp;P500 2018'!P77*(1+IF(-$E$1+RAND()*1&lt;0,-0.1*RAND(),0.1*RAND()))</f>
        <v>41.101324506914885</v>
      </c>
      <c r="Q77">
        <f ca="1">'S&amp;P500 2018'!Q77*(1+IF(-$E$1+RAND()*1&lt;0,-0.1*RAND(),0.1*RAND()))</f>
        <v>53.784080894152417</v>
      </c>
      <c r="R77">
        <f ca="1">'S&amp;P500 2018'!R77*(1+IF(-$E$1+RAND()*1&lt;0,-0.1*RAND(),0.1*RAND()))</f>
        <v>48.571607287039647</v>
      </c>
      <c r="S77">
        <f ca="1">'S&amp;P500 2018'!S77*(1+IF(-$E$1+RAND()*1&lt;0,-0.1*RAND(),0.1*RAND()))</f>
        <v>52.771827274182527</v>
      </c>
      <c r="T77">
        <f ca="1">'S&amp;P500 2018'!T77*(1+IF(-$E$1+RAND()*1&lt;0,-0.1*RAND(),0.1*RAND()))</f>
        <v>33.097684949817541</v>
      </c>
      <c r="U77">
        <f ca="1">'S&amp;P500 2018'!U77*(1+IF(-$E$1+RAND()*1&lt;0,-0.1*RAND(),0.1*RAND()))</f>
        <v>29.289876112022032</v>
      </c>
      <c r="V77">
        <f ca="1">'S&amp;P500 2018'!V77*(1+IF(-$E$1+RAND()*1&lt;0,-0.1*RAND(),0.1*RAND()))</f>
        <v>29.945541134637793</v>
      </c>
      <c r="W77" s="6">
        <f ca="1">F77-'S&amp;P500 2018'!F77</f>
        <v>3.1415502299751665</v>
      </c>
      <c r="X77" s="6">
        <f ca="1">G77-'S&amp;P500 2018'!G77</f>
        <v>0.20276876612734185</v>
      </c>
      <c r="Y77" s="6">
        <f ca="1">H77-'S&amp;P500 2018'!H77</f>
        <v>2.1417709094570299</v>
      </c>
      <c r="Z77" s="6">
        <f ca="1">I77-'S&amp;P500 2018'!I77</f>
        <v>-1.6006503251382966</v>
      </c>
      <c r="AA77" s="6">
        <f ca="1">J77-'S&amp;P500 2018'!J77</f>
        <v>3.2835725646157599</v>
      </c>
      <c r="AB77" s="6">
        <f ca="1">K77-'S&amp;P500 2018'!K77</f>
        <v>3.8996587707431303</v>
      </c>
      <c r="AC77" s="6">
        <f ca="1">L77-'S&amp;P500 2018'!L77</f>
        <v>2.0226204950296065</v>
      </c>
      <c r="AD77" s="6">
        <f ca="1">M77-'S&amp;P500 2018'!M77</f>
        <v>2.1277030037242923</v>
      </c>
      <c r="AE77" s="6">
        <f ca="1">N77-'S&amp;P500 2018'!N77</f>
        <v>3.1893646270122744</v>
      </c>
      <c r="AF77" s="6">
        <f ca="1">O77-'S&amp;P500 2018'!O77</f>
        <v>3.5104790515798499</v>
      </c>
      <c r="AG77" s="6">
        <f ca="1">P77-'S&amp;P500 2018'!P77</f>
        <v>1.1013245069148851</v>
      </c>
      <c r="AH77" s="6">
        <f ca="1">Q77-'S&amp;P500 2018'!Q77</f>
        <v>3.7840808941524173</v>
      </c>
      <c r="AI77" s="6">
        <f ca="1">R77-'S&amp;P500 2018'!R77</f>
        <v>2.5716072870396474</v>
      </c>
      <c r="AJ77" s="6">
        <f ca="1">S77-'S&amp;P500 2018'!S77</f>
        <v>2.7718272741825274</v>
      </c>
      <c r="AK77" s="6">
        <f ca="1">T77-'S&amp;P500 2018'!T77</f>
        <v>-2.9023150501824588</v>
      </c>
      <c r="AL77" s="6">
        <f ca="1">U77-'S&amp;P500 2018'!U77</f>
        <v>-2.7101238879779679</v>
      </c>
      <c r="AM77" s="6">
        <f ca="1">V77-'S&amp;P500 2018'!V77</f>
        <v>-3.0544588653622071</v>
      </c>
    </row>
    <row r="78" spans="1:39" x14ac:dyDescent="0.3">
      <c r="A78" t="s">
        <v>214</v>
      </c>
      <c r="B78" t="s">
        <v>215</v>
      </c>
      <c r="C78" s="1" t="s">
        <v>29</v>
      </c>
      <c r="D78" s="1" t="s">
        <v>216</v>
      </c>
      <c r="E78" s="5">
        <f t="shared" ca="1" si="1"/>
        <v>40.654725340574679</v>
      </c>
      <c r="F78">
        <f ca="1">'S&amp;P500 2018'!F78*(1+IF(-$E$1+RAND()*1&lt;0,-0.1*RAND(),0.1*RAND()))</f>
        <v>51.979863437010764</v>
      </c>
      <c r="G78">
        <f ca="1">'S&amp;P500 2018'!G78*(1+IF(-$E$1+RAND()*1&lt;0,-0.1*RAND(),0.1*RAND()))</f>
        <v>43.139209698548271</v>
      </c>
      <c r="H78">
        <f ca="1">'S&amp;P500 2018'!H78*(1+IF(-$E$1+RAND()*1&lt;0,-0.1*RAND(),0.1*RAND()))</f>
        <v>34.713242611470939</v>
      </c>
      <c r="I78">
        <f ca="1">'S&amp;P500 2018'!I78*(1+IF(-$E$1+RAND()*1&lt;0,-0.1*RAND(),0.1*RAND()))</f>
        <v>49.362698354512858</v>
      </c>
      <c r="J78">
        <f ca="1">'S&amp;P500 2018'!J78*(1+IF(-$E$1+RAND()*1&lt;0,-0.1*RAND(),0.1*RAND()))</f>
        <v>41.022310565278154</v>
      </c>
      <c r="K78">
        <f ca="1">'S&amp;P500 2018'!K78*(1+IF(-$E$1+RAND()*1&lt;0,-0.1*RAND(),0.1*RAND()))</f>
        <v>44.147630458937627</v>
      </c>
      <c r="L78">
        <f ca="1">'S&amp;P500 2018'!L78*(1+IF(-$E$1+RAND()*1&lt;0,-0.1*RAND(),0.1*RAND()))</f>
        <v>36.18839255929305</v>
      </c>
      <c r="M78">
        <f ca="1">'S&amp;P500 2018'!M78*(1+IF(-$E$1+RAND()*1&lt;0,-0.1*RAND(),0.1*RAND()))</f>
        <v>41.87096474530464</v>
      </c>
      <c r="N78">
        <f ca="1">'S&amp;P500 2018'!N78*(1+IF(-$E$1+RAND()*1&lt;0,-0.1*RAND(),0.1*RAND()))</f>
        <v>46.025237569000751</v>
      </c>
      <c r="O78">
        <f ca="1">'S&amp;P500 2018'!O78*(1+IF(-$E$1+RAND()*1&lt;0,-0.1*RAND(),0.1*RAND()))</f>
        <v>29.882812585845709</v>
      </c>
      <c r="P78">
        <f ca="1">'S&amp;P500 2018'!P78*(1+IF(-$E$1+RAND()*1&lt;0,-0.1*RAND(),0.1*RAND()))</f>
        <v>35.658378363548266</v>
      </c>
      <c r="Q78">
        <f ca="1">'S&amp;P500 2018'!Q78*(1+IF(-$E$1+RAND()*1&lt;0,-0.1*RAND(),0.1*RAND()))</f>
        <v>52.065353088917796</v>
      </c>
      <c r="R78">
        <f ca="1">'S&amp;P500 2018'!R78*(1+IF(-$E$1+RAND()*1&lt;0,-0.1*RAND(),0.1*RAND()))</f>
        <v>31.311919257102851</v>
      </c>
      <c r="S78">
        <f ca="1">'S&amp;P500 2018'!S78*(1+IF(-$E$1+RAND()*1&lt;0,-0.1*RAND(),0.1*RAND()))</f>
        <v>28.206498180343427</v>
      </c>
      <c r="T78">
        <f ca="1">'S&amp;P500 2018'!T78*(1+IF(-$E$1+RAND()*1&lt;0,-0.1*RAND(),0.1*RAND()))</f>
        <v>40.044202995278852</v>
      </c>
      <c r="U78">
        <f ca="1">'S&amp;P500 2018'!U78*(1+IF(-$E$1+RAND()*1&lt;0,-0.1*RAND(),0.1*RAND()))</f>
        <v>45.748313227346188</v>
      </c>
      <c r="V78">
        <f ca="1">'S&amp;P500 2018'!V78*(1+IF(-$E$1+RAND()*1&lt;0,-0.1*RAND(),0.1*RAND()))</f>
        <v>39.763303092029417</v>
      </c>
      <c r="W78" s="6">
        <f ca="1">F78-'S&amp;P500 2018'!F78</f>
        <v>-2.0201365629892365</v>
      </c>
      <c r="X78" s="6">
        <f ca="1">G78-'S&amp;P500 2018'!G78</f>
        <v>-0.86079030145172908</v>
      </c>
      <c r="Y78" s="6">
        <f ca="1">H78-'S&amp;P500 2018'!H78</f>
        <v>0.71324261147093893</v>
      </c>
      <c r="Z78" s="6">
        <f ca="1">I78-'S&amp;P500 2018'!I78</f>
        <v>3.3626983545128581</v>
      </c>
      <c r="AA78" s="6">
        <f ca="1">J78-'S&amp;P500 2018'!J78</f>
        <v>2.0223105652781541</v>
      </c>
      <c r="AB78" s="6">
        <f ca="1">K78-'S&amp;P500 2018'!K78</f>
        <v>-2.8523695410623731</v>
      </c>
      <c r="AC78" s="6">
        <f ca="1">L78-'S&amp;P500 2018'!L78</f>
        <v>3.1883925592930495</v>
      </c>
      <c r="AD78" s="6">
        <f ca="1">M78-'S&amp;P500 2018'!M78</f>
        <v>0.87096474530464008</v>
      </c>
      <c r="AE78" s="6">
        <f ca="1">N78-'S&amp;P500 2018'!N78</f>
        <v>2.5237569000751137E-2</v>
      </c>
      <c r="AF78" s="6">
        <f ca="1">O78-'S&amp;P500 2018'!O78</f>
        <v>-0.11718741415429079</v>
      </c>
      <c r="AG78" s="6">
        <f ca="1">P78-'S&amp;P500 2018'!P78</f>
        <v>-1.3416216364517339</v>
      </c>
      <c r="AH78" s="6">
        <f ca="1">Q78-'S&amp;P500 2018'!Q78</f>
        <v>4.0653530889177958</v>
      </c>
      <c r="AI78" s="6">
        <f ca="1">R78-'S&amp;P500 2018'!R78</f>
        <v>2.3119192571028506</v>
      </c>
      <c r="AJ78" s="6">
        <f ca="1">S78-'S&amp;P500 2018'!S78</f>
        <v>-0.79350181965657285</v>
      </c>
      <c r="AK78" s="6">
        <f ca="1">T78-'S&amp;P500 2018'!T78</f>
        <v>4.4202995278851631E-2</v>
      </c>
      <c r="AL78" s="6">
        <f ca="1">U78-'S&amp;P500 2018'!U78</f>
        <v>3.7483132273461877</v>
      </c>
      <c r="AM78" s="6">
        <f ca="1">V78-'S&amp;P500 2018'!V78</f>
        <v>-2.2366969079705825</v>
      </c>
    </row>
    <row r="79" spans="1:39" x14ac:dyDescent="0.3">
      <c r="A79" t="s">
        <v>217</v>
      </c>
      <c r="B79" t="s">
        <v>218</v>
      </c>
      <c r="C79" s="1" t="s">
        <v>2</v>
      </c>
      <c r="D79" s="1" t="s">
        <v>160</v>
      </c>
      <c r="E79" s="5">
        <f t="shared" ca="1" si="1"/>
        <v>57.769707687304418</v>
      </c>
      <c r="F79">
        <f ca="1">'S&amp;P500 2018'!F79*(1+IF(-$E$1+RAND()*1&lt;0,-0.1*RAND(),0.1*RAND()))</f>
        <v>49.159276897112527</v>
      </c>
      <c r="G79">
        <f ca="1">'S&amp;P500 2018'!G79*(1+IF(-$E$1+RAND()*1&lt;0,-0.1*RAND(),0.1*RAND()))</f>
        <v>62.391439572712812</v>
      </c>
      <c r="H79">
        <f ca="1">'S&amp;P500 2018'!H79*(1+IF(-$E$1+RAND()*1&lt;0,-0.1*RAND(),0.1*RAND()))</f>
        <v>63.309703587505624</v>
      </c>
      <c r="I79">
        <f ca="1">'S&amp;P500 2018'!I79*(1+IF(-$E$1+RAND()*1&lt;0,-0.1*RAND(),0.1*RAND()))</f>
        <v>28.408144067661663</v>
      </c>
      <c r="J79">
        <f ca="1">'S&amp;P500 2018'!J79*(1+IF(-$E$1+RAND()*1&lt;0,-0.1*RAND(),0.1*RAND()))</f>
        <v>61.727270728670874</v>
      </c>
      <c r="K79">
        <f ca="1">'S&amp;P500 2018'!K79*(1+IF(-$E$1+RAND()*1&lt;0,-0.1*RAND(),0.1*RAND()))</f>
        <v>64.467435379280261</v>
      </c>
      <c r="L79">
        <f ca="1">'S&amp;P500 2018'!L79*(1+IF(-$E$1+RAND()*1&lt;0,-0.1*RAND(),0.1*RAND()))</f>
        <v>72.128562630048037</v>
      </c>
      <c r="M79">
        <f ca="1">'S&amp;P500 2018'!M79*(1+IF(-$E$1+RAND()*1&lt;0,-0.1*RAND(),0.1*RAND()))</f>
        <v>56.242969466600847</v>
      </c>
      <c r="N79">
        <f ca="1">'S&amp;P500 2018'!N79*(1+IF(-$E$1+RAND()*1&lt;0,-0.1*RAND(),0.1*RAND()))</f>
        <v>56.351407401372825</v>
      </c>
      <c r="O79">
        <f ca="1">'S&amp;P500 2018'!O79*(1+IF(-$E$1+RAND()*1&lt;0,-0.1*RAND(),0.1*RAND()))</f>
        <v>60.423000271512009</v>
      </c>
      <c r="P79">
        <f ca="1">'S&amp;P500 2018'!P79*(1+IF(-$E$1+RAND()*1&lt;0,-0.1*RAND(),0.1*RAND()))</f>
        <v>82.323916151375371</v>
      </c>
      <c r="Q79">
        <f ca="1">'S&amp;P500 2018'!Q79*(1+IF(-$E$1+RAND()*1&lt;0,-0.1*RAND(),0.1*RAND()))</f>
        <v>46.982869837439907</v>
      </c>
      <c r="R79">
        <f ca="1">'S&amp;P500 2018'!R79*(1+IF(-$E$1+RAND()*1&lt;0,-0.1*RAND(),0.1*RAND()))</f>
        <v>56.973875432590049</v>
      </c>
      <c r="S79">
        <f ca="1">'S&amp;P500 2018'!S79*(1+IF(-$E$1+RAND()*1&lt;0,-0.1*RAND(),0.1*RAND()))</f>
        <v>40.385526306697905</v>
      </c>
      <c r="T79">
        <f ca="1">'S&amp;P500 2018'!T79*(1+IF(-$E$1+RAND()*1&lt;0,-0.1*RAND(),0.1*RAND()))</f>
        <v>65.107188365192883</v>
      </c>
      <c r="U79">
        <f ca="1">'S&amp;P500 2018'!U79*(1+IF(-$E$1+RAND()*1&lt;0,-0.1*RAND(),0.1*RAND()))</f>
        <v>50.315647518314378</v>
      </c>
      <c r="V79">
        <f ca="1">'S&amp;P500 2018'!V79*(1+IF(-$E$1+RAND()*1&lt;0,-0.1*RAND(),0.1*RAND()))</f>
        <v>65.386797070087241</v>
      </c>
      <c r="W79" s="6">
        <f ca="1">F79-'S&amp;P500 2018'!F79</f>
        <v>0.15927689711252668</v>
      </c>
      <c r="X79" s="6">
        <f ca="1">G79-'S&amp;P500 2018'!G79</f>
        <v>0.39143957271281238</v>
      </c>
      <c r="Y79" s="6">
        <f ca="1">H79-'S&amp;P500 2018'!H79</f>
        <v>1.3097035875056235</v>
      </c>
      <c r="Z79" s="6">
        <f ca="1">I79-'S&amp;P500 2018'!I79</f>
        <v>-2.591855932338337</v>
      </c>
      <c r="AA79" s="6">
        <f ca="1">J79-'S&amp;P500 2018'!J79</f>
        <v>1.7272707286708737</v>
      </c>
      <c r="AB79" s="6">
        <f ca="1">K79-'S&amp;P500 2018'!K79</f>
        <v>2.4674353792802606</v>
      </c>
      <c r="AC79" s="6">
        <f ca="1">L79-'S&amp;P500 2018'!L79</f>
        <v>2.1285626300480374</v>
      </c>
      <c r="AD79" s="6">
        <f ca="1">M79-'S&amp;P500 2018'!M79</f>
        <v>2.2429694666008473</v>
      </c>
      <c r="AE79" s="6">
        <f ca="1">N79-'S&amp;P500 2018'!N79</f>
        <v>-5.6485925986271752</v>
      </c>
      <c r="AF79" s="6">
        <f ca="1">O79-'S&amp;P500 2018'!O79</f>
        <v>-3.5769997284879906</v>
      </c>
      <c r="AG79" s="6">
        <f ca="1">P79-'S&amp;P500 2018'!P79</f>
        <v>1.3239161513753714</v>
      </c>
      <c r="AH79" s="6">
        <f ca="1">Q79-'S&amp;P500 2018'!Q79</f>
        <v>3.9828698374399067</v>
      </c>
      <c r="AI79" s="6">
        <f ca="1">R79-'S&amp;P500 2018'!R79</f>
        <v>2.9738754325900487</v>
      </c>
      <c r="AJ79" s="6">
        <f ca="1">S79-'S&amp;P500 2018'!S79</f>
        <v>0.38552630669790489</v>
      </c>
      <c r="AK79" s="6">
        <f ca="1">T79-'S&amp;P500 2018'!T79</f>
        <v>1.1071883651928829</v>
      </c>
      <c r="AL79" s="6">
        <f ca="1">U79-'S&amp;P500 2018'!U79</f>
        <v>2.3156475183143783</v>
      </c>
      <c r="AM79" s="6">
        <f ca="1">V79-'S&amp;P500 2018'!V79</f>
        <v>3.3867970700872405</v>
      </c>
    </row>
    <row r="80" spans="1:39" x14ac:dyDescent="0.3">
      <c r="A80" t="s">
        <v>219</v>
      </c>
      <c r="B80" t="s">
        <v>220</v>
      </c>
      <c r="C80" s="1" t="s">
        <v>29</v>
      </c>
      <c r="D80" s="1" t="s">
        <v>92</v>
      </c>
      <c r="E80" s="5">
        <f t="shared" ca="1" si="1"/>
        <v>66.569850793616482</v>
      </c>
      <c r="F80">
        <f ca="1">'S&amp;P500 2018'!F80*(1+IF(-$E$1+RAND()*1&lt;0,-0.1*RAND(),0.1*RAND()))</f>
        <v>60.92726921952729</v>
      </c>
      <c r="G80">
        <f ca="1">'S&amp;P500 2018'!G80*(1+IF(-$E$1+RAND()*1&lt;0,-0.1*RAND(),0.1*RAND()))</f>
        <v>73.493322764790207</v>
      </c>
      <c r="H80">
        <f ca="1">'S&amp;P500 2018'!H80*(1+IF(-$E$1+RAND()*1&lt;0,-0.1*RAND(),0.1*RAND()))</f>
        <v>76.764549889023684</v>
      </c>
      <c r="I80">
        <f ca="1">'S&amp;P500 2018'!I80*(1+IF(-$E$1+RAND()*1&lt;0,-0.1*RAND(),0.1*RAND()))</f>
        <v>54.488784789144567</v>
      </c>
      <c r="J80">
        <f ca="1">'S&amp;P500 2018'!J80*(1+IF(-$E$1+RAND()*1&lt;0,-0.1*RAND(),0.1*RAND()))</f>
        <v>67.616541602923292</v>
      </c>
      <c r="K80">
        <f ca="1">'S&amp;P500 2018'!K80*(1+IF(-$E$1+RAND()*1&lt;0,-0.1*RAND(),0.1*RAND()))</f>
        <v>31.002246937455141</v>
      </c>
      <c r="L80">
        <f ca="1">'S&amp;P500 2018'!L80*(1+IF(-$E$1+RAND()*1&lt;0,-0.1*RAND(),0.1*RAND()))</f>
        <v>43.390674961612227</v>
      </c>
      <c r="M80">
        <f ca="1">'S&amp;P500 2018'!M80*(1+IF(-$E$1+RAND()*1&lt;0,-0.1*RAND(),0.1*RAND()))</f>
        <v>73.85542524669809</v>
      </c>
      <c r="N80">
        <f ca="1">'S&amp;P500 2018'!N80*(1+IF(-$E$1+RAND()*1&lt;0,-0.1*RAND(),0.1*RAND()))</f>
        <v>74.956578668498921</v>
      </c>
      <c r="O80">
        <f ca="1">'S&amp;P500 2018'!O80*(1+IF(-$E$1+RAND()*1&lt;0,-0.1*RAND(),0.1*RAND()))</f>
        <v>62.523857213271349</v>
      </c>
      <c r="P80">
        <f ca="1">'S&amp;P500 2018'!P80*(1+IF(-$E$1+RAND()*1&lt;0,-0.1*RAND(),0.1*RAND()))</f>
        <v>81.862164712384725</v>
      </c>
      <c r="Q80">
        <f ca="1">'S&amp;P500 2018'!Q80*(1+IF(-$E$1+RAND()*1&lt;0,-0.1*RAND(),0.1*RAND()))</f>
        <v>69.910228607124679</v>
      </c>
      <c r="R80">
        <f ca="1">'S&amp;P500 2018'!R80*(1+IF(-$E$1+RAND()*1&lt;0,-0.1*RAND(),0.1*RAND()))</f>
        <v>72.330527937457461</v>
      </c>
      <c r="S80">
        <f ca="1">'S&amp;P500 2018'!S80*(1+IF(-$E$1+RAND()*1&lt;0,-0.1*RAND(),0.1*RAND()))</f>
        <v>66.881926528744955</v>
      </c>
      <c r="T80">
        <f ca="1">'S&amp;P500 2018'!T80*(1+IF(-$E$1+RAND()*1&lt;0,-0.1*RAND(),0.1*RAND()))</f>
        <v>69.503714477658349</v>
      </c>
      <c r="U80">
        <f ca="1">'S&amp;P500 2018'!U80*(1+IF(-$E$1+RAND()*1&lt;0,-0.1*RAND(),0.1*RAND()))</f>
        <v>86.788189066444616</v>
      </c>
      <c r="V80">
        <f ca="1">'S&amp;P500 2018'!V80*(1+IF(-$E$1+RAND()*1&lt;0,-0.1*RAND(),0.1*RAND()))</f>
        <v>65.391460868720785</v>
      </c>
      <c r="W80" s="6">
        <f ca="1">F80-'S&amp;P500 2018'!F80</f>
        <v>2.9272692195272896</v>
      </c>
      <c r="X80" s="6">
        <f ca="1">G80-'S&amp;P500 2018'!G80</f>
        <v>4.4933227647902072</v>
      </c>
      <c r="Y80" s="6">
        <f ca="1">H80-'S&amp;P500 2018'!H80</f>
        <v>3.7645498890236837</v>
      </c>
      <c r="Z80" s="6">
        <f ca="1">I80-'S&amp;P500 2018'!I80</f>
        <v>-2.5112152108554326</v>
      </c>
      <c r="AA80" s="6">
        <f ca="1">J80-'S&amp;P500 2018'!J80</f>
        <v>-3.3834583970767085</v>
      </c>
      <c r="AB80" s="6">
        <f ca="1">K80-'S&amp;P500 2018'!K80</f>
        <v>1.0022469374551406</v>
      </c>
      <c r="AC80" s="6">
        <f ca="1">L80-'S&amp;P500 2018'!L80</f>
        <v>-4.6093250383877731</v>
      </c>
      <c r="AD80" s="6">
        <f ca="1">M80-'S&amp;P500 2018'!M80</f>
        <v>5.8554252466980898</v>
      </c>
      <c r="AE80" s="6">
        <f ca="1">N80-'S&amp;P500 2018'!N80</f>
        <v>2.9565786684989206</v>
      </c>
      <c r="AF80" s="6">
        <f ca="1">O80-'S&amp;P500 2018'!O80</f>
        <v>5.5238572132713486</v>
      </c>
      <c r="AG80" s="6">
        <f ca="1">P80-'S&amp;P500 2018'!P80</f>
        <v>-1.1378352876152746</v>
      </c>
      <c r="AH80" s="6">
        <f ca="1">Q80-'S&amp;P500 2018'!Q80</f>
        <v>2.9102286071246795</v>
      </c>
      <c r="AI80" s="6">
        <f ca="1">R80-'S&amp;P500 2018'!R80</f>
        <v>4.330527937457461</v>
      </c>
      <c r="AJ80" s="6">
        <f ca="1">S80-'S&amp;P500 2018'!S80</f>
        <v>1.8819265287449554</v>
      </c>
      <c r="AK80" s="6">
        <f ca="1">T80-'S&amp;P500 2018'!T80</f>
        <v>1.5037144776583489</v>
      </c>
      <c r="AL80" s="6">
        <f ca="1">U80-'S&amp;P500 2018'!U80</f>
        <v>7.7881890664446161</v>
      </c>
      <c r="AM80" s="6">
        <f ca="1">V80-'S&amp;P500 2018'!V80</f>
        <v>-0.60853913127921544</v>
      </c>
    </row>
    <row r="81" spans="1:39" x14ac:dyDescent="0.3">
      <c r="A81" t="s">
        <v>221</v>
      </c>
      <c r="B81" t="s">
        <v>222</v>
      </c>
      <c r="C81" s="1" t="s">
        <v>29</v>
      </c>
      <c r="D81" s="1" t="s">
        <v>154</v>
      </c>
      <c r="E81" s="5">
        <f t="shared" ca="1" si="1"/>
        <v>39.6314778995905</v>
      </c>
      <c r="F81">
        <f ca="1">'S&amp;P500 2018'!F81*(1+IF(-$E$1+RAND()*1&lt;0,-0.1*RAND(),0.1*RAND()))</f>
        <v>31.471881069516513</v>
      </c>
      <c r="G81">
        <f ca="1">'S&amp;P500 2018'!G81*(1+IF(-$E$1+RAND()*1&lt;0,-0.1*RAND(),0.1*RAND()))</f>
        <v>38.549566556913064</v>
      </c>
      <c r="H81">
        <f ca="1">'S&amp;P500 2018'!H81*(1+IF(-$E$1+RAND()*1&lt;0,-0.1*RAND(),0.1*RAND()))</f>
        <v>45.308930204589217</v>
      </c>
      <c r="I81">
        <f ca="1">'S&amp;P500 2018'!I81*(1+IF(-$E$1+RAND()*1&lt;0,-0.1*RAND(),0.1*RAND()))</f>
        <v>39.401162375149589</v>
      </c>
      <c r="J81">
        <f ca="1">'S&amp;P500 2018'!J81*(1+IF(-$E$1+RAND()*1&lt;0,-0.1*RAND(),0.1*RAND()))</f>
        <v>50.346189649293152</v>
      </c>
      <c r="K81">
        <f ca="1">'S&amp;P500 2018'!K81*(1+IF(-$E$1+RAND()*1&lt;0,-0.1*RAND(),0.1*RAND()))</f>
        <v>28.763782978802631</v>
      </c>
      <c r="L81">
        <f ca="1">'S&amp;P500 2018'!L81*(1+IF(-$E$1+RAND()*1&lt;0,-0.1*RAND(),0.1*RAND()))</f>
        <v>43.114939015168062</v>
      </c>
      <c r="M81">
        <f ca="1">'S&amp;P500 2018'!M81*(1+IF(-$E$1+RAND()*1&lt;0,-0.1*RAND(),0.1*RAND()))</f>
        <v>39.069944331115536</v>
      </c>
      <c r="N81">
        <f ca="1">'S&amp;P500 2018'!N81*(1+IF(-$E$1+RAND()*1&lt;0,-0.1*RAND(),0.1*RAND()))</f>
        <v>36.655882369515083</v>
      </c>
      <c r="O81">
        <f ca="1">'S&amp;P500 2018'!O81*(1+IF(-$E$1+RAND()*1&lt;0,-0.1*RAND(),0.1*RAND()))</f>
        <v>34.852626129598377</v>
      </c>
      <c r="P81">
        <f ca="1">'S&amp;P500 2018'!P81*(1+IF(-$E$1+RAND()*1&lt;0,-0.1*RAND(),0.1*RAND()))</f>
        <v>44.002884122391862</v>
      </c>
      <c r="Q81">
        <f ca="1">'S&amp;P500 2018'!Q81*(1+IF(-$E$1+RAND()*1&lt;0,-0.1*RAND(),0.1*RAND()))</f>
        <v>38.439284649838477</v>
      </c>
      <c r="R81">
        <f ca="1">'S&amp;P500 2018'!R81*(1+IF(-$E$1+RAND()*1&lt;0,-0.1*RAND(),0.1*RAND()))</f>
        <v>47.695713986241849</v>
      </c>
      <c r="S81">
        <f ca="1">'S&amp;P500 2018'!S81*(1+IF(-$E$1+RAND()*1&lt;0,-0.1*RAND(),0.1*RAND()))</f>
        <v>33.820419007242947</v>
      </c>
      <c r="T81">
        <f ca="1">'S&amp;P500 2018'!T81*(1+IF(-$E$1+RAND()*1&lt;0,-0.1*RAND(),0.1*RAND()))</f>
        <v>50.19943617021729</v>
      </c>
      <c r="U81">
        <f ca="1">'S&amp;P500 2018'!U81*(1+IF(-$E$1+RAND()*1&lt;0,-0.1*RAND(),0.1*RAND()))</f>
        <v>27.285212074517815</v>
      </c>
      <c r="V81">
        <f ca="1">'S&amp;P500 2018'!V81*(1+IF(-$E$1+RAND()*1&lt;0,-0.1*RAND(),0.1*RAND()))</f>
        <v>44.757269602926925</v>
      </c>
      <c r="W81" s="6">
        <f ca="1">F81-'S&amp;P500 2018'!F81</f>
        <v>-2.5281189304834868</v>
      </c>
      <c r="X81" s="6">
        <f ca="1">G81-'S&amp;P500 2018'!G81</f>
        <v>-1.4504334430869363</v>
      </c>
      <c r="Y81" s="6">
        <f ca="1">H81-'S&amp;P500 2018'!H81</f>
        <v>-1.6910697954107832</v>
      </c>
      <c r="Z81" s="6">
        <f ca="1">I81-'S&amp;P500 2018'!I81</f>
        <v>1.401162375149589</v>
      </c>
      <c r="AA81" s="6">
        <f ca="1">J81-'S&amp;P500 2018'!J81</f>
        <v>3.3461896492931515</v>
      </c>
      <c r="AB81" s="6">
        <f ca="1">K81-'S&amp;P500 2018'!K81</f>
        <v>-0.23621702119736909</v>
      </c>
      <c r="AC81" s="6">
        <f ca="1">L81-'S&amp;P500 2018'!L81</f>
        <v>-2.885060984831938</v>
      </c>
      <c r="AD81" s="6">
        <f ca="1">M81-'S&amp;P500 2018'!M81</f>
        <v>-3.9300556688844637</v>
      </c>
      <c r="AE81" s="6">
        <f ca="1">N81-'S&amp;P500 2018'!N81</f>
        <v>-1.3441176304849165</v>
      </c>
      <c r="AF81" s="6">
        <f ca="1">O81-'S&amp;P500 2018'!O81</f>
        <v>0.85262612959837725</v>
      </c>
      <c r="AG81" s="6">
        <f ca="1">P81-'S&amp;P500 2018'!P81</f>
        <v>2.0028841223918619</v>
      </c>
      <c r="AH81" s="6">
        <f ca="1">Q81-'S&amp;P500 2018'!Q81</f>
        <v>-2.560715350161523</v>
      </c>
      <c r="AI81" s="6">
        <f ca="1">R81-'S&amp;P500 2018'!R81</f>
        <v>0.69571398624184866</v>
      </c>
      <c r="AJ81" s="6">
        <f ca="1">S81-'S&amp;P500 2018'!S81</f>
        <v>-3.1795809927570531</v>
      </c>
      <c r="AK81" s="6">
        <f ca="1">T81-'S&amp;P500 2018'!T81</f>
        <v>3.1994361702172895</v>
      </c>
      <c r="AL81" s="6">
        <f ca="1">U81-'S&amp;P500 2018'!U81</f>
        <v>2.2852120745178155</v>
      </c>
      <c r="AM81" s="6">
        <f ca="1">V81-'S&amp;P500 2018'!V81</f>
        <v>0.75726960292692524</v>
      </c>
    </row>
    <row r="82" spans="1:39" x14ac:dyDescent="0.3">
      <c r="A82" t="s">
        <v>223</v>
      </c>
      <c r="B82" t="s">
        <v>224</v>
      </c>
      <c r="C82" s="1" t="s">
        <v>59</v>
      </c>
      <c r="D82" s="1" t="s">
        <v>60</v>
      </c>
      <c r="E82" s="5">
        <f t="shared" ca="1" si="1"/>
        <v>44.6881034760369</v>
      </c>
      <c r="F82">
        <f ca="1">'S&amp;P500 2018'!F82*(1+IF(-$E$1+RAND()*1&lt;0,-0.1*RAND(),0.1*RAND()))</f>
        <v>50.589093860059705</v>
      </c>
      <c r="G82">
        <f ca="1">'S&amp;P500 2018'!G82*(1+IF(-$E$1+RAND()*1&lt;0,-0.1*RAND(),0.1*RAND()))</f>
        <v>61.526452019172815</v>
      </c>
      <c r="H82">
        <f ca="1">'S&amp;P500 2018'!H82*(1+IF(-$E$1+RAND()*1&lt;0,-0.1*RAND(),0.1*RAND()))</f>
        <v>37.561493033805071</v>
      </c>
      <c r="I82">
        <f ca="1">'S&amp;P500 2018'!I82*(1+IF(-$E$1+RAND()*1&lt;0,-0.1*RAND(),0.1*RAND()))</f>
        <v>43.664943660991547</v>
      </c>
      <c r="J82">
        <f ca="1">'S&amp;P500 2018'!J82*(1+IF(-$E$1+RAND()*1&lt;0,-0.1*RAND(),0.1*RAND()))</f>
        <v>43.969883980413549</v>
      </c>
      <c r="K82">
        <f ca="1">'S&amp;P500 2018'!K82*(1+IF(-$E$1+RAND()*1&lt;0,-0.1*RAND(),0.1*RAND()))</f>
        <v>41.941864276749357</v>
      </c>
      <c r="L82">
        <f ca="1">'S&amp;P500 2018'!L82*(1+IF(-$E$1+RAND()*1&lt;0,-0.1*RAND(),0.1*RAND()))</f>
        <v>54.436017231409465</v>
      </c>
      <c r="M82">
        <f ca="1">'S&amp;P500 2018'!M82*(1+IF(-$E$1+RAND()*1&lt;0,-0.1*RAND(),0.1*RAND()))</f>
        <v>33.012681916567708</v>
      </c>
      <c r="N82">
        <f ca="1">'S&amp;P500 2018'!N82*(1+IF(-$E$1+RAND()*1&lt;0,-0.1*RAND(),0.1*RAND()))</f>
        <v>51.055868363197703</v>
      </c>
      <c r="O82">
        <f ca="1">'S&amp;P500 2018'!O82*(1+IF(-$E$1+RAND()*1&lt;0,-0.1*RAND(),0.1*RAND()))</f>
        <v>39.321099305197976</v>
      </c>
      <c r="P82">
        <f ca="1">'S&amp;P500 2018'!P82*(1+IF(-$E$1+RAND()*1&lt;0,-0.1*RAND(),0.1*RAND()))</f>
        <v>48.204937734746458</v>
      </c>
      <c r="Q82">
        <f ca="1">'S&amp;P500 2018'!Q82*(1+IF(-$E$1+RAND()*1&lt;0,-0.1*RAND(),0.1*RAND()))</f>
        <v>46.20225943843478</v>
      </c>
      <c r="R82">
        <f ca="1">'S&amp;P500 2018'!R82*(1+IF(-$E$1+RAND()*1&lt;0,-0.1*RAND(),0.1*RAND()))</f>
        <v>46.001287183576089</v>
      </c>
      <c r="S82">
        <f ca="1">'S&amp;P500 2018'!S82*(1+IF(-$E$1+RAND()*1&lt;0,-0.1*RAND(),0.1*RAND()))</f>
        <v>40.684071260368619</v>
      </c>
      <c r="T82">
        <f ca="1">'S&amp;P500 2018'!T82*(1+IF(-$E$1+RAND()*1&lt;0,-0.1*RAND(),0.1*RAND()))</f>
        <v>38.291327994124266</v>
      </c>
      <c r="U82">
        <f ca="1">'S&amp;P500 2018'!U82*(1+IF(-$E$1+RAND()*1&lt;0,-0.1*RAND(),0.1*RAND()))</f>
        <v>38.235784138671164</v>
      </c>
      <c r="V82">
        <f ca="1">'S&amp;P500 2018'!V82*(1+IF(-$E$1+RAND()*1&lt;0,-0.1*RAND(),0.1*RAND()))</f>
        <v>44.998693695141057</v>
      </c>
      <c r="W82" s="6">
        <f ca="1">F82-'S&amp;P500 2018'!F82</f>
        <v>4.5890938600597053</v>
      </c>
      <c r="X82" s="6">
        <f ca="1">G82-'S&amp;P500 2018'!G82</f>
        <v>5.5264520191728153</v>
      </c>
      <c r="Y82" s="6">
        <f ca="1">H82-'S&amp;P500 2018'!H82</f>
        <v>0.56149303380507121</v>
      </c>
      <c r="Z82" s="6">
        <f ca="1">I82-'S&amp;P500 2018'!I82</f>
        <v>0.66494366099154689</v>
      </c>
      <c r="AA82" s="6">
        <f ca="1">J82-'S&amp;P500 2018'!J82</f>
        <v>2.9698839804135488</v>
      </c>
      <c r="AB82" s="6">
        <f ca="1">K82-'S&amp;P500 2018'!K82</f>
        <v>-4.0581357232506434</v>
      </c>
      <c r="AC82" s="6">
        <f ca="1">L82-'S&amp;P500 2018'!L82</f>
        <v>2.4360172314094655</v>
      </c>
      <c r="AD82" s="6">
        <f ca="1">M82-'S&amp;P500 2018'!M82</f>
        <v>-1.9873180834322923</v>
      </c>
      <c r="AE82" s="6">
        <f ca="1">N82-'S&amp;P500 2018'!N82</f>
        <v>4.0558683631977033</v>
      </c>
      <c r="AF82" s="6">
        <f ca="1">O82-'S&amp;P500 2018'!O82</f>
        <v>0.32109930519797558</v>
      </c>
      <c r="AG82" s="6">
        <f ca="1">P82-'S&amp;P500 2018'!P82</f>
        <v>4.2049377347464585</v>
      </c>
      <c r="AH82" s="6">
        <f ca="1">Q82-'S&amp;P500 2018'!Q82</f>
        <v>1.2022594384347798</v>
      </c>
      <c r="AI82" s="6">
        <f ca="1">R82-'S&amp;P500 2018'!R82</f>
        <v>-3.998712816423911</v>
      </c>
      <c r="AJ82" s="6">
        <f ca="1">S82-'S&amp;P500 2018'!S82</f>
        <v>-2.3159287396313815</v>
      </c>
      <c r="AK82" s="6">
        <f ca="1">T82-'S&amp;P500 2018'!T82</f>
        <v>1.2913279941242664</v>
      </c>
      <c r="AL82" s="6">
        <f ca="1">U82-'S&amp;P500 2018'!U82</f>
        <v>0.2357841386711641</v>
      </c>
      <c r="AM82" s="6">
        <f ca="1">V82-'S&amp;P500 2018'!V82</f>
        <v>1.998693695141057</v>
      </c>
    </row>
    <row r="83" spans="1:39" x14ac:dyDescent="0.3">
      <c r="A83" t="s">
        <v>225</v>
      </c>
      <c r="B83" t="s">
        <v>226</v>
      </c>
      <c r="C83" s="1" t="s">
        <v>6</v>
      </c>
      <c r="D83" s="1" t="s">
        <v>7</v>
      </c>
      <c r="E83" s="5">
        <f t="shared" ca="1" si="1"/>
        <v>62.949060141121649</v>
      </c>
      <c r="F83">
        <f ca="1">'S&amp;P500 2018'!F83*(1+IF(-$E$1+RAND()*1&lt;0,-0.1*RAND(),0.1*RAND()))</f>
        <v>65.228885183118578</v>
      </c>
      <c r="G83">
        <f ca="1">'S&amp;P500 2018'!G83*(1+IF(-$E$1+RAND()*1&lt;0,-0.1*RAND(),0.1*RAND()))</f>
        <v>70.744602328885634</v>
      </c>
      <c r="H83">
        <f ca="1">'S&amp;P500 2018'!H83*(1+IF(-$E$1+RAND()*1&lt;0,-0.1*RAND(),0.1*RAND()))</f>
        <v>62.926141835243683</v>
      </c>
      <c r="I83">
        <f ca="1">'S&amp;P500 2018'!I83*(1+IF(-$E$1+RAND()*1&lt;0,-0.1*RAND(),0.1*RAND()))</f>
        <v>86.988399757815401</v>
      </c>
      <c r="J83">
        <f ca="1">'S&amp;P500 2018'!J83*(1+IF(-$E$1+RAND()*1&lt;0,-0.1*RAND(),0.1*RAND()))</f>
        <v>67.260591632584394</v>
      </c>
      <c r="K83">
        <f ca="1">'S&amp;P500 2018'!K83*(1+IF(-$E$1+RAND()*1&lt;0,-0.1*RAND(),0.1*RAND()))</f>
        <v>68.988742288482669</v>
      </c>
      <c r="L83">
        <f ca="1">'S&amp;P500 2018'!L83*(1+IF(-$E$1+RAND()*1&lt;0,-0.1*RAND(),0.1*RAND()))</f>
        <v>57.648508980703376</v>
      </c>
      <c r="M83">
        <f ca="1">'S&amp;P500 2018'!M83*(1+IF(-$E$1+RAND()*1&lt;0,-0.1*RAND(),0.1*RAND()))</f>
        <v>55.023287420836105</v>
      </c>
      <c r="N83">
        <f ca="1">'S&amp;P500 2018'!N83*(1+IF(-$E$1+RAND()*1&lt;0,-0.1*RAND(),0.1*RAND()))</f>
        <v>54.777428101297232</v>
      </c>
      <c r="O83">
        <f ca="1">'S&amp;P500 2018'!O83*(1+IF(-$E$1+RAND()*1&lt;0,-0.1*RAND(),0.1*RAND()))</f>
        <v>44.803109421955298</v>
      </c>
      <c r="P83">
        <f ca="1">'S&amp;P500 2018'!P83*(1+IF(-$E$1+RAND()*1&lt;0,-0.1*RAND(),0.1*RAND()))</f>
        <v>90.573724450204409</v>
      </c>
      <c r="Q83">
        <f ca="1">'S&amp;P500 2018'!Q83*(1+IF(-$E$1+RAND()*1&lt;0,-0.1*RAND(),0.1*RAND()))</f>
        <v>61.540223106315437</v>
      </c>
      <c r="R83">
        <f ca="1">'S&amp;P500 2018'!R83*(1+IF(-$E$1+RAND()*1&lt;0,-0.1*RAND(),0.1*RAND()))</f>
        <v>63.109365243951792</v>
      </c>
      <c r="S83">
        <f ca="1">'S&amp;P500 2018'!S83*(1+IF(-$E$1+RAND()*1&lt;0,-0.1*RAND(),0.1*RAND()))</f>
        <v>53.944216654118506</v>
      </c>
      <c r="T83">
        <f ca="1">'S&amp;P500 2018'!T83*(1+IF(-$E$1+RAND()*1&lt;0,-0.1*RAND(),0.1*RAND()))</f>
        <v>61.396124503039267</v>
      </c>
      <c r="U83">
        <f ca="1">'S&amp;P500 2018'!U83*(1+IF(-$E$1+RAND()*1&lt;0,-0.1*RAND(),0.1*RAND()))</f>
        <v>43.720336793097061</v>
      </c>
      <c r="V83">
        <f ca="1">'S&amp;P500 2018'!V83*(1+IF(-$E$1+RAND()*1&lt;0,-0.1*RAND(),0.1*RAND()))</f>
        <v>61.460334697419327</v>
      </c>
      <c r="W83" s="6">
        <f ca="1">F83-'S&amp;P500 2018'!F83</f>
        <v>-2.7711148168814219</v>
      </c>
      <c r="X83" s="6">
        <f ca="1">G83-'S&amp;P500 2018'!G83</f>
        <v>3.7446023288856338</v>
      </c>
      <c r="Y83" s="6">
        <f ca="1">H83-'S&amp;P500 2018'!H83</f>
        <v>0.92614183524368343</v>
      </c>
      <c r="Z83" s="6">
        <f ca="1">I83-'S&amp;P500 2018'!I83</f>
        <v>-2.0116002421845991</v>
      </c>
      <c r="AA83" s="6">
        <f ca="1">J83-'S&amp;P500 2018'!J83</f>
        <v>0.26059163258439355</v>
      </c>
      <c r="AB83" s="6">
        <f ca="1">K83-'S&amp;P500 2018'!K83</f>
        <v>4.9887422884826691</v>
      </c>
      <c r="AC83" s="6">
        <f ca="1">L83-'S&amp;P500 2018'!L83</f>
        <v>3.6485089807033759</v>
      </c>
      <c r="AD83" s="6">
        <f ca="1">M83-'S&amp;P500 2018'!M83</f>
        <v>-4.9767125791638946</v>
      </c>
      <c r="AE83" s="6">
        <f ca="1">N83-'S&amp;P500 2018'!N83</f>
        <v>-0.22257189870276761</v>
      </c>
      <c r="AF83" s="6">
        <f ca="1">O83-'S&amp;P500 2018'!O83</f>
        <v>2.8031094219552983</v>
      </c>
      <c r="AG83" s="6">
        <f ca="1">P83-'S&amp;P500 2018'!P83</f>
        <v>-8.4262755497955908</v>
      </c>
      <c r="AH83" s="6">
        <f ca="1">Q83-'S&amp;P500 2018'!Q83</f>
        <v>-5.4597768936845625</v>
      </c>
      <c r="AI83" s="6">
        <f ca="1">R83-'S&amp;P500 2018'!R83</f>
        <v>2.1093652439517925</v>
      </c>
      <c r="AJ83" s="6">
        <f ca="1">S83-'S&amp;P500 2018'!S83</f>
        <v>-3.055783345881494</v>
      </c>
      <c r="AK83" s="6">
        <f ca="1">T83-'S&amp;P500 2018'!T83</f>
        <v>-2.6038754969607325</v>
      </c>
      <c r="AL83" s="6">
        <f ca="1">U83-'S&amp;P500 2018'!U83</f>
        <v>-1.2796632069029386</v>
      </c>
      <c r="AM83" s="6">
        <f ca="1">V83-'S&amp;P500 2018'!V83</f>
        <v>2.4603346974193272</v>
      </c>
    </row>
    <row r="84" spans="1:39" x14ac:dyDescent="0.3">
      <c r="A84" t="s">
        <v>227</v>
      </c>
      <c r="B84" t="s">
        <v>228</v>
      </c>
      <c r="C84" s="1" t="s">
        <v>6</v>
      </c>
      <c r="D84" s="1" t="s">
        <v>118</v>
      </c>
      <c r="E84" s="5">
        <f t="shared" ca="1" si="1"/>
        <v>43.448996861831844</v>
      </c>
      <c r="F84">
        <f ca="1">'S&amp;P500 2018'!F84*(1+IF(-$E$1+RAND()*1&lt;0,-0.1*RAND(),0.1*RAND()))</f>
        <v>58.274293957493924</v>
      </c>
      <c r="G84">
        <f ca="1">'S&amp;P500 2018'!G84*(1+IF(-$E$1+RAND()*1&lt;0,-0.1*RAND(),0.1*RAND()))</f>
        <v>37.332141903331703</v>
      </c>
      <c r="H84">
        <f ca="1">'S&amp;P500 2018'!H84*(1+IF(-$E$1+RAND()*1&lt;0,-0.1*RAND(),0.1*RAND()))</f>
        <v>31.689487167942428</v>
      </c>
      <c r="I84">
        <f ca="1">'S&amp;P500 2018'!I84*(1+IF(-$E$1+RAND()*1&lt;0,-0.1*RAND(),0.1*RAND()))</f>
        <v>32.538558147641673</v>
      </c>
      <c r="J84">
        <f ca="1">'S&amp;P500 2018'!J84*(1+IF(-$E$1+RAND()*1&lt;0,-0.1*RAND(),0.1*RAND()))</f>
        <v>50.044848426774934</v>
      </c>
      <c r="K84">
        <f ca="1">'S&amp;P500 2018'!K84*(1+IF(-$E$1+RAND()*1&lt;0,-0.1*RAND(),0.1*RAND()))</f>
        <v>57.778471191481785</v>
      </c>
      <c r="L84">
        <f ca="1">'S&amp;P500 2018'!L84*(1+IF(-$E$1+RAND()*1&lt;0,-0.1*RAND(),0.1*RAND()))</f>
        <v>53.679512825657646</v>
      </c>
      <c r="M84">
        <f ca="1">'S&amp;P500 2018'!M84*(1+IF(-$E$1+RAND()*1&lt;0,-0.1*RAND(),0.1*RAND()))</f>
        <v>49.817331592154389</v>
      </c>
      <c r="N84">
        <f ca="1">'S&amp;P500 2018'!N84*(1+IF(-$E$1+RAND()*1&lt;0,-0.1*RAND(),0.1*RAND()))</f>
        <v>37.386513660218931</v>
      </c>
      <c r="O84">
        <f ca="1">'S&amp;P500 2018'!O84*(1+IF(-$E$1+RAND()*1&lt;0,-0.1*RAND(),0.1*RAND()))</f>
        <v>47.599425012056393</v>
      </c>
      <c r="P84">
        <f ca="1">'S&amp;P500 2018'!P84*(1+IF(-$E$1+RAND()*1&lt;0,-0.1*RAND(),0.1*RAND()))</f>
        <v>44.636978643529631</v>
      </c>
      <c r="Q84">
        <f ca="1">'S&amp;P500 2018'!Q84*(1+IF(-$E$1+RAND()*1&lt;0,-0.1*RAND(),0.1*RAND()))</f>
        <v>45.377659013442013</v>
      </c>
      <c r="R84">
        <f ca="1">'S&amp;P500 2018'!R84*(1+IF(-$E$1+RAND()*1&lt;0,-0.1*RAND(),0.1*RAND()))</f>
        <v>52.295038083020899</v>
      </c>
      <c r="S84">
        <f ca="1">'S&amp;P500 2018'!S84*(1+IF(-$E$1+RAND()*1&lt;0,-0.1*RAND(),0.1*RAND()))</f>
        <v>28.789555636893223</v>
      </c>
      <c r="T84">
        <f ca="1">'S&amp;P500 2018'!T84*(1+IF(-$E$1+RAND()*1&lt;0,-0.1*RAND(),0.1*RAND()))</f>
        <v>22.839226410211207</v>
      </c>
      <c r="U84">
        <f ca="1">'S&amp;P500 2018'!U84*(1+IF(-$E$1+RAND()*1&lt;0,-0.1*RAND(),0.1*RAND()))</f>
        <v>44.630900633668396</v>
      </c>
      <c r="V84">
        <f ca="1">'S&amp;P500 2018'!V84*(1+IF(-$E$1+RAND()*1&lt;0,-0.1*RAND(),0.1*RAND()))</f>
        <v>43.923004345622232</v>
      </c>
      <c r="W84" s="6">
        <f ca="1">F84-'S&amp;P500 2018'!F84</f>
        <v>-1.7257060425060757</v>
      </c>
      <c r="X84" s="6">
        <f ca="1">G84-'S&amp;P500 2018'!G84</f>
        <v>-2.6678580966682972</v>
      </c>
      <c r="Y84" s="6">
        <f ca="1">H84-'S&amp;P500 2018'!H84</f>
        <v>-0.3105128320575723</v>
      </c>
      <c r="Z84" s="6">
        <f ca="1">I84-'S&amp;P500 2018'!I84</f>
        <v>-0.4614418523583268</v>
      </c>
      <c r="AA84" s="6">
        <f ca="1">J84-'S&amp;P500 2018'!J84</f>
        <v>1.0448484267749336</v>
      </c>
      <c r="AB84" s="6">
        <f ca="1">K84-'S&amp;P500 2018'!K84</f>
        <v>1.7784711914817848</v>
      </c>
      <c r="AC84" s="6">
        <f ca="1">L84-'S&amp;P500 2018'!L84</f>
        <v>1.6795128256576461</v>
      </c>
      <c r="AD84" s="6">
        <f ca="1">M84-'S&amp;P500 2018'!M84</f>
        <v>2.8173315921543889</v>
      </c>
      <c r="AE84" s="6">
        <f ca="1">N84-'S&amp;P500 2018'!N84</f>
        <v>3.386513660218931</v>
      </c>
      <c r="AF84" s="6">
        <f ca="1">O84-'S&amp;P500 2018'!O84</f>
        <v>1.5994250120563933</v>
      </c>
      <c r="AG84" s="6">
        <f ca="1">P84-'S&amp;P500 2018'!P84</f>
        <v>2.6369786435296305</v>
      </c>
      <c r="AH84" s="6">
        <f ca="1">Q84-'S&amp;P500 2018'!Q84</f>
        <v>3.3776590134420132</v>
      </c>
      <c r="AI84" s="6">
        <f ca="1">R84-'S&amp;P500 2018'!R84</f>
        <v>1.2950380830208985</v>
      </c>
      <c r="AJ84" s="6">
        <f ca="1">S84-'S&amp;P500 2018'!S84</f>
        <v>-0.21044436310677739</v>
      </c>
      <c r="AK84" s="6">
        <f ca="1">T84-'S&amp;P500 2018'!T84</f>
        <v>0.83922641021120725</v>
      </c>
      <c r="AL84" s="6">
        <f ca="1">U84-'S&amp;P500 2018'!U84</f>
        <v>-3.3690993663316036</v>
      </c>
      <c r="AM84" s="6">
        <f ca="1">V84-'S&amp;P500 2018'!V84</f>
        <v>-1.0769956543777681</v>
      </c>
    </row>
    <row r="85" spans="1:39" x14ac:dyDescent="0.3">
      <c r="A85" t="s">
        <v>229</v>
      </c>
      <c r="B85" t="s">
        <v>230</v>
      </c>
      <c r="C85" s="1" t="s">
        <v>15</v>
      </c>
      <c r="D85" s="1" t="s">
        <v>26</v>
      </c>
      <c r="E85" s="5">
        <f t="shared" ref="E85:E148" ca="1" si="2">AVERAGE(F85:V85)</f>
        <v>35.651129578902186</v>
      </c>
      <c r="F85">
        <f ca="1">'S&amp;P500 2018'!F85*(1+IF(-$E$1+RAND()*1&lt;0,-0.1*RAND(),0.1*RAND()))</f>
        <v>33.311289839493632</v>
      </c>
      <c r="G85">
        <f ca="1">'S&amp;P500 2018'!G85*(1+IF(-$E$1+RAND()*1&lt;0,-0.1*RAND(),0.1*RAND()))</f>
        <v>35.568782035802556</v>
      </c>
      <c r="H85">
        <f ca="1">'S&amp;P500 2018'!H85*(1+IF(-$E$1+RAND()*1&lt;0,-0.1*RAND(),0.1*RAND()))</f>
        <v>57.446331066433856</v>
      </c>
      <c r="I85">
        <f ca="1">'S&amp;P500 2018'!I85*(1+IF(-$E$1+RAND()*1&lt;0,-0.1*RAND(),0.1*RAND()))</f>
        <v>31.689049615508491</v>
      </c>
      <c r="J85">
        <f ca="1">'S&amp;P500 2018'!J85*(1+IF(-$E$1+RAND()*1&lt;0,-0.1*RAND(),0.1*RAND()))</f>
        <v>41.51183951625864</v>
      </c>
      <c r="K85">
        <f ca="1">'S&amp;P500 2018'!K85*(1+IF(-$E$1+RAND()*1&lt;0,-0.1*RAND(),0.1*RAND()))</f>
        <v>37.541084643763071</v>
      </c>
      <c r="L85">
        <f ca="1">'S&amp;P500 2018'!L85*(1+IF(-$E$1+RAND()*1&lt;0,-0.1*RAND(),0.1*RAND()))</f>
        <v>41.085062818925209</v>
      </c>
      <c r="M85">
        <f ca="1">'S&amp;P500 2018'!M85*(1+IF(-$E$1+RAND()*1&lt;0,-0.1*RAND(),0.1*RAND()))</f>
        <v>40.184718509681787</v>
      </c>
      <c r="N85">
        <f ca="1">'S&amp;P500 2018'!N85*(1+IF(-$E$1+RAND()*1&lt;0,-0.1*RAND(),0.1*RAND()))</f>
        <v>29.13211273462877</v>
      </c>
      <c r="O85">
        <f ca="1">'S&amp;P500 2018'!O85*(1+IF(-$E$1+RAND()*1&lt;0,-0.1*RAND(),0.1*RAND()))</f>
        <v>31.581306511486837</v>
      </c>
      <c r="P85">
        <f ca="1">'S&amp;P500 2018'!P85*(1+IF(-$E$1+RAND()*1&lt;0,-0.1*RAND(),0.1*RAND()))</f>
        <v>41.366288034211181</v>
      </c>
      <c r="Q85">
        <f ca="1">'S&amp;P500 2018'!Q85*(1+IF(-$E$1+RAND()*1&lt;0,-0.1*RAND(),0.1*RAND()))</f>
        <v>45.349923247033317</v>
      </c>
      <c r="R85">
        <f ca="1">'S&amp;P500 2018'!R85*(1+IF(-$E$1+RAND()*1&lt;0,-0.1*RAND(),0.1*RAND()))</f>
        <v>21.295846978974275</v>
      </c>
      <c r="S85">
        <f ca="1">'S&amp;P500 2018'!S85*(1+IF(-$E$1+RAND()*1&lt;0,-0.1*RAND(),0.1*RAND()))</f>
        <v>28.883962359488677</v>
      </c>
      <c r="T85">
        <f ca="1">'S&amp;P500 2018'!T85*(1+IF(-$E$1+RAND()*1&lt;0,-0.1*RAND(),0.1*RAND()))</f>
        <v>16.633048923328815</v>
      </c>
      <c r="U85">
        <f ca="1">'S&amp;P500 2018'!U85*(1+IF(-$E$1+RAND()*1&lt;0,-0.1*RAND(),0.1*RAND()))</f>
        <v>39.361606244621747</v>
      </c>
      <c r="V85">
        <f ca="1">'S&amp;P500 2018'!V85*(1+IF(-$E$1+RAND()*1&lt;0,-0.1*RAND(),0.1*RAND()))</f>
        <v>34.126949761696295</v>
      </c>
      <c r="W85" s="6">
        <f ca="1">F85-'S&amp;P500 2018'!F85</f>
        <v>-2.6887101605063677</v>
      </c>
      <c r="X85" s="6">
        <f ca="1">G85-'S&amp;P500 2018'!G85</f>
        <v>-0.43121796419744385</v>
      </c>
      <c r="Y85" s="6">
        <f ca="1">H85-'S&amp;P500 2018'!H85</f>
        <v>4.4463310664338564</v>
      </c>
      <c r="Z85" s="6">
        <f ca="1">I85-'S&amp;P500 2018'!I85</f>
        <v>-3.3109503844915089</v>
      </c>
      <c r="AA85" s="6">
        <f ca="1">J85-'S&amp;P500 2018'!J85</f>
        <v>1.5118395162586395</v>
      </c>
      <c r="AB85" s="6">
        <f ca="1">K85-'S&amp;P500 2018'!K85</f>
        <v>0.54108464376307097</v>
      </c>
      <c r="AC85" s="6">
        <f ca="1">L85-'S&amp;P500 2018'!L85</f>
        <v>-2.9149371810747908</v>
      </c>
      <c r="AD85" s="6">
        <f ca="1">M85-'S&amp;P500 2018'!M85</f>
        <v>3.1847185096817867</v>
      </c>
      <c r="AE85" s="6">
        <f ca="1">N85-'S&amp;P500 2018'!N85</f>
        <v>1.1321127346287696</v>
      </c>
      <c r="AF85" s="6">
        <f ca="1">O85-'S&amp;P500 2018'!O85</f>
        <v>0.58130651148683654</v>
      </c>
      <c r="AG85" s="6">
        <f ca="1">P85-'S&amp;P500 2018'!P85</f>
        <v>3.3662880342111805</v>
      </c>
      <c r="AH85" s="6">
        <f ca="1">Q85-'S&amp;P500 2018'!Q85</f>
        <v>3.3499232470333169</v>
      </c>
      <c r="AI85" s="6">
        <f ca="1">R85-'S&amp;P500 2018'!R85</f>
        <v>0.29584697897427503</v>
      </c>
      <c r="AJ85" s="6">
        <f ca="1">S85-'S&amp;P500 2018'!S85</f>
        <v>1.8839623594886774</v>
      </c>
      <c r="AK85" s="6">
        <f ca="1">T85-'S&amp;P500 2018'!T85</f>
        <v>-0.36695107667118521</v>
      </c>
      <c r="AL85" s="6">
        <f ca="1">U85-'S&amp;P500 2018'!U85</f>
        <v>-0.63839375537825305</v>
      </c>
      <c r="AM85" s="6">
        <f ca="1">V85-'S&amp;P500 2018'!V85</f>
        <v>2.1269497616962951</v>
      </c>
    </row>
    <row r="86" spans="1:39" x14ac:dyDescent="0.3">
      <c r="A86" t="s">
        <v>231</v>
      </c>
      <c r="B86" t="s">
        <v>232</v>
      </c>
      <c r="C86" s="1" t="s">
        <v>15</v>
      </c>
      <c r="D86" s="1" t="s">
        <v>74</v>
      </c>
      <c r="E86" s="5">
        <f t="shared" ca="1" si="2"/>
        <v>43.43173599521004</v>
      </c>
      <c r="F86">
        <f ca="1">'S&amp;P500 2018'!F86*(1+IF(-$E$1+RAND()*1&lt;0,-0.1*RAND(),0.1*RAND()))</f>
        <v>28.714815025402007</v>
      </c>
      <c r="G86">
        <f ca="1">'S&amp;P500 2018'!G86*(1+IF(-$E$1+RAND()*1&lt;0,-0.1*RAND(),0.1*RAND()))</f>
        <v>36.480741560089676</v>
      </c>
      <c r="H86">
        <f ca="1">'S&amp;P500 2018'!H86*(1+IF(-$E$1+RAND()*1&lt;0,-0.1*RAND(),0.1*RAND()))</f>
        <v>47.419172816890878</v>
      </c>
      <c r="I86">
        <f ca="1">'S&amp;P500 2018'!I86*(1+IF(-$E$1+RAND()*1&lt;0,-0.1*RAND(),0.1*RAND()))</f>
        <v>40.508841072600184</v>
      </c>
      <c r="J86">
        <f ca="1">'S&amp;P500 2018'!J86*(1+IF(-$E$1+RAND()*1&lt;0,-0.1*RAND(),0.1*RAND()))</f>
        <v>33.201040699118238</v>
      </c>
      <c r="K86">
        <f ca="1">'S&amp;P500 2018'!K86*(1+IF(-$E$1+RAND()*1&lt;0,-0.1*RAND(),0.1*RAND()))</f>
        <v>49.381167996951106</v>
      </c>
      <c r="L86">
        <f ca="1">'S&amp;P500 2018'!L86*(1+IF(-$E$1+RAND()*1&lt;0,-0.1*RAND(),0.1*RAND()))</f>
        <v>56.159086060471445</v>
      </c>
      <c r="M86">
        <f ca="1">'S&amp;P500 2018'!M86*(1+IF(-$E$1+RAND()*1&lt;0,-0.1*RAND(),0.1*RAND()))</f>
        <v>39.631890151174026</v>
      </c>
      <c r="N86">
        <f ca="1">'S&amp;P500 2018'!N86*(1+IF(-$E$1+RAND()*1&lt;0,-0.1*RAND(),0.1*RAND()))</f>
        <v>48.227461994368461</v>
      </c>
      <c r="O86">
        <f ca="1">'S&amp;P500 2018'!O86*(1+IF(-$E$1+RAND()*1&lt;0,-0.1*RAND(),0.1*RAND()))</f>
        <v>36.849421577112679</v>
      </c>
      <c r="P86">
        <f ca="1">'S&amp;P500 2018'!P86*(1+IF(-$E$1+RAND()*1&lt;0,-0.1*RAND(),0.1*RAND()))</f>
        <v>55.624785424463418</v>
      </c>
      <c r="Q86">
        <f ca="1">'S&amp;P500 2018'!Q86*(1+IF(-$E$1+RAND()*1&lt;0,-0.1*RAND(),0.1*RAND()))</f>
        <v>56.67686371021653</v>
      </c>
      <c r="R86">
        <f ca="1">'S&amp;P500 2018'!R86*(1+IF(-$E$1+RAND()*1&lt;0,-0.1*RAND(),0.1*RAND()))</f>
        <v>55.438686866563707</v>
      </c>
      <c r="S86">
        <f ca="1">'S&amp;P500 2018'!S86*(1+IF(-$E$1+RAND()*1&lt;0,-0.1*RAND(),0.1*RAND()))</f>
        <v>33.521348482321393</v>
      </c>
      <c r="T86">
        <f ca="1">'S&amp;P500 2018'!T86*(1+IF(-$E$1+RAND()*1&lt;0,-0.1*RAND(),0.1*RAND()))</f>
        <v>41.698099399237151</v>
      </c>
      <c r="U86">
        <f ca="1">'S&amp;P500 2018'!U86*(1+IF(-$E$1+RAND()*1&lt;0,-0.1*RAND(),0.1*RAND()))</f>
        <v>32.180393734316397</v>
      </c>
      <c r="V86">
        <f ca="1">'S&amp;P500 2018'!V86*(1+IF(-$E$1+RAND()*1&lt;0,-0.1*RAND(),0.1*RAND()))</f>
        <v>46.625695347273457</v>
      </c>
      <c r="W86" s="6">
        <f ca="1">F86-'S&amp;P500 2018'!F86</f>
        <v>0.71481502540200736</v>
      </c>
      <c r="X86" s="6">
        <f ca="1">G86-'S&amp;P500 2018'!G86</f>
        <v>-3.5192584399103239</v>
      </c>
      <c r="Y86" s="6">
        <f ca="1">H86-'S&amp;P500 2018'!H86</f>
        <v>1.4191728168908782</v>
      </c>
      <c r="Z86" s="6">
        <f ca="1">I86-'S&amp;P500 2018'!I86</f>
        <v>1.508841072600184</v>
      </c>
      <c r="AA86" s="6">
        <f ca="1">J86-'S&amp;P500 2018'!J86</f>
        <v>2.2010406991182379</v>
      </c>
      <c r="AB86" s="6">
        <f ca="1">K86-'S&amp;P500 2018'!K86</f>
        <v>-1.6188320030488939</v>
      </c>
      <c r="AC86" s="6">
        <f ca="1">L86-'S&amp;P500 2018'!L86</f>
        <v>4.159086060471445</v>
      </c>
      <c r="AD86" s="6">
        <f ca="1">M86-'S&amp;P500 2018'!M86</f>
        <v>1.6318901511740265</v>
      </c>
      <c r="AE86" s="6">
        <f ca="1">N86-'S&amp;P500 2018'!N86</f>
        <v>-0.77253800563153874</v>
      </c>
      <c r="AF86" s="6">
        <f ca="1">O86-'S&amp;P500 2018'!O86</f>
        <v>-3.150578422887321</v>
      </c>
      <c r="AG86" s="6">
        <f ca="1">P86-'S&amp;P500 2018'!P86</f>
        <v>1.6247854244634183</v>
      </c>
      <c r="AH86" s="6">
        <f ca="1">Q86-'S&amp;P500 2018'!Q86</f>
        <v>0.67686371021653002</v>
      </c>
      <c r="AI86" s="6">
        <f ca="1">R86-'S&amp;P500 2018'!R86</f>
        <v>4.4386868665637067</v>
      </c>
      <c r="AJ86" s="6">
        <f ca="1">S86-'S&amp;P500 2018'!S86</f>
        <v>2.5213484823213932</v>
      </c>
      <c r="AK86" s="6">
        <f ca="1">T86-'S&amp;P500 2018'!T86</f>
        <v>0.69809939923715092</v>
      </c>
      <c r="AL86" s="6">
        <f ca="1">U86-'S&amp;P500 2018'!U86</f>
        <v>1.1803937343163966</v>
      </c>
      <c r="AM86" s="6">
        <f ca="1">V86-'S&amp;P500 2018'!V86</f>
        <v>-3.3743046527265435</v>
      </c>
    </row>
    <row r="87" spans="1:39" x14ac:dyDescent="0.3">
      <c r="A87" t="s">
        <v>233</v>
      </c>
      <c r="B87" t="s">
        <v>234</v>
      </c>
      <c r="C87" s="1" t="s">
        <v>88</v>
      </c>
      <c r="D87" s="1" t="s">
        <v>235</v>
      </c>
      <c r="E87" s="5">
        <f t="shared" ca="1" si="2"/>
        <v>59.482081312896796</v>
      </c>
      <c r="F87">
        <f ca="1">'S&amp;P500 2018'!F87*(1+IF(-$E$1+RAND()*1&lt;0,-0.1*RAND(),0.1*RAND()))</f>
        <v>46.751556165282892</v>
      </c>
      <c r="G87">
        <f ca="1">'S&amp;P500 2018'!G87*(1+IF(-$E$1+RAND()*1&lt;0,-0.1*RAND(),0.1*RAND()))</f>
        <v>51.450949442856015</v>
      </c>
      <c r="H87">
        <f ca="1">'S&amp;P500 2018'!H87*(1+IF(-$E$1+RAND()*1&lt;0,-0.1*RAND(),0.1*RAND()))</f>
        <v>54.816425385191309</v>
      </c>
      <c r="I87">
        <f ca="1">'S&amp;P500 2018'!I87*(1+IF(-$E$1+RAND()*1&lt;0,-0.1*RAND(),0.1*RAND()))</f>
        <v>54.106759864899011</v>
      </c>
      <c r="J87">
        <f ca="1">'S&amp;P500 2018'!J87*(1+IF(-$E$1+RAND()*1&lt;0,-0.1*RAND(),0.1*RAND()))</f>
        <v>55.605454565370053</v>
      </c>
      <c r="K87">
        <f ca="1">'S&amp;P500 2018'!K87*(1+IF(-$E$1+RAND()*1&lt;0,-0.1*RAND(),0.1*RAND()))</f>
        <v>88.572821846465189</v>
      </c>
      <c r="L87">
        <f ca="1">'S&amp;P500 2018'!L87*(1+IF(-$E$1+RAND()*1&lt;0,-0.1*RAND(),0.1*RAND()))</f>
        <v>51.417701533964809</v>
      </c>
      <c r="M87">
        <f ca="1">'S&amp;P500 2018'!M87*(1+IF(-$E$1+RAND()*1&lt;0,-0.1*RAND(),0.1*RAND()))</f>
        <v>58.2495469888024</v>
      </c>
      <c r="N87">
        <f ca="1">'S&amp;P500 2018'!N87*(1+IF(-$E$1+RAND()*1&lt;0,-0.1*RAND(),0.1*RAND()))</f>
        <v>65.63536776106227</v>
      </c>
      <c r="O87">
        <f ca="1">'S&amp;P500 2018'!O87*(1+IF(-$E$1+RAND()*1&lt;0,-0.1*RAND(),0.1*RAND()))</f>
        <v>41.876219316075542</v>
      </c>
      <c r="P87">
        <f ca="1">'S&amp;P500 2018'!P87*(1+IF(-$E$1+RAND()*1&lt;0,-0.1*RAND(),0.1*RAND()))</f>
        <v>63.687263948914726</v>
      </c>
      <c r="Q87">
        <f ca="1">'S&amp;P500 2018'!Q87*(1+IF(-$E$1+RAND()*1&lt;0,-0.1*RAND(),0.1*RAND()))</f>
        <v>60.983548249408976</v>
      </c>
      <c r="R87">
        <f ca="1">'S&amp;P500 2018'!R87*(1+IF(-$E$1+RAND()*1&lt;0,-0.1*RAND(),0.1*RAND()))</f>
        <v>68.566738607745819</v>
      </c>
      <c r="S87">
        <f ca="1">'S&amp;P500 2018'!S87*(1+IF(-$E$1+RAND()*1&lt;0,-0.1*RAND(),0.1*RAND()))</f>
        <v>67.132442052821048</v>
      </c>
      <c r="T87">
        <f ca="1">'S&amp;P500 2018'!T87*(1+IF(-$E$1+RAND()*1&lt;0,-0.1*RAND(),0.1*RAND()))</f>
        <v>62.701136821888298</v>
      </c>
      <c r="U87">
        <f ca="1">'S&amp;P500 2018'!U87*(1+IF(-$E$1+RAND()*1&lt;0,-0.1*RAND(),0.1*RAND()))</f>
        <v>39.713442831044958</v>
      </c>
      <c r="V87">
        <f ca="1">'S&amp;P500 2018'!V87*(1+IF(-$E$1+RAND()*1&lt;0,-0.1*RAND(),0.1*RAND()))</f>
        <v>79.928006937452068</v>
      </c>
      <c r="W87" s="6">
        <f ca="1">F87-'S&amp;P500 2018'!F87</f>
        <v>2.7515561652828922</v>
      </c>
      <c r="X87" s="6">
        <f ca="1">G87-'S&amp;P500 2018'!G87</f>
        <v>2.4509494428560146</v>
      </c>
      <c r="Y87" s="6">
        <f ca="1">H87-'S&amp;P500 2018'!H87</f>
        <v>0.81642538519130881</v>
      </c>
      <c r="Z87" s="6">
        <f ca="1">I87-'S&amp;P500 2018'!I87</f>
        <v>3.1067598648990113</v>
      </c>
      <c r="AA87" s="6">
        <f ca="1">J87-'S&amp;P500 2018'!J87</f>
        <v>2.6054545653700529</v>
      </c>
      <c r="AB87" s="6">
        <f ca="1">K87-'S&amp;P500 2018'!K87</f>
        <v>1.5728218464651889</v>
      </c>
      <c r="AC87" s="6">
        <f ca="1">L87-'S&amp;P500 2018'!L87</f>
        <v>-1.5822984660351906</v>
      </c>
      <c r="AD87" s="6">
        <f ca="1">M87-'S&amp;P500 2018'!M87</f>
        <v>-1.7504530111975996</v>
      </c>
      <c r="AE87" s="6">
        <f ca="1">N87-'S&amp;P500 2018'!N87</f>
        <v>3.6353677610622697</v>
      </c>
      <c r="AF87" s="6">
        <f ca="1">O87-'S&amp;P500 2018'!O87</f>
        <v>0.8762193160755416</v>
      </c>
      <c r="AG87" s="6">
        <f ca="1">P87-'S&amp;P500 2018'!P87</f>
        <v>5.6872639489147261</v>
      </c>
      <c r="AH87" s="6">
        <f ca="1">Q87-'S&amp;P500 2018'!Q87</f>
        <v>3.983548249408976</v>
      </c>
      <c r="AI87" s="6">
        <f ca="1">R87-'S&amp;P500 2018'!R87</f>
        <v>2.566738607745819</v>
      </c>
      <c r="AJ87" s="6">
        <f ca="1">S87-'S&amp;P500 2018'!S87</f>
        <v>0.13244205282104815</v>
      </c>
      <c r="AK87" s="6">
        <f ca="1">T87-'S&amp;P500 2018'!T87</f>
        <v>-4.2988631781117022</v>
      </c>
      <c r="AL87" s="6">
        <f ca="1">U87-'S&amp;P500 2018'!U87</f>
        <v>-2.2865571689550421</v>
      </c>
      <c r="AM87" s="6">
        <f ca="1">V87-'S&amp;P500 2018'!V87</f>
        <v>4.9280069374520679</v>
      </c>
    </row>
    <row r="88" spans="1:39" x14ac:dyDescent="0.3">
      <c r="A88" t="s">
        <v>236</v>
      </c>
      <c r="B88" t="s">
        <v>237</v>
      </c>
      <c r="C88" s="1" t="s">
        <v>2</v>
      </c>
      <c r="D88" s="1" t="s">
        <v>238</v>
      </c>
      <c r="E88" s="5">
        <f t="shared" ca="1" si="2"/>
        <v>36.582615728645621</v>
      </c>
      <c r="F88">
        <f ca="1">'S&amp;P500 2018'!F88*(1+IF(-$E$1+RAND()*1&lt;0,-0.1*RAND(),0.1*RAND()))</f>
        <v>32.781182373279293</v>
      </c>
      <c r="G88">
        <f ca="1">'S&amp;P500 2018'!G88*(1+IF(-$E$1+RAND()*1&lt;0,-0.1*RAND(),0.1*RAND()))</f>
        <v>25.573664476420998</v>
      </c>
      <c r="H88">
        <f ca="1">'S&amp;P500 2018'!H88*(1+IF(-$E$1+RAND()*1&lt;0,-0.1*RAND(),0.1*RAND()))</f>
        <v>25.242973472282028</v>
      </c>
      <c r="I88">
        <f ca="1">'S&amp;P500 2018'!I88*(1+IF(-$E$1+RAND()*1&lt;0,-0.1*RAND(),0.1*RAND()))</f>
        <v>38.993520635269803</v>
      </c>
      <c r="J88">
        <f ca="1">'S&amp;P500 2018'!J88*(1+IF(-$E$1+RAND()*1&lt;0,-0.1*RAND(),0.1*RAND()))</f>
        <v>38.925716243096559</v>
      </c>
      <c r="K88">
        <f ca="1">'S&amp;P500 2018'!K88*(1+IF(-$E$1+RAND()*1&lt;0,-0.1*RAND(),0.1*RAND()))</f>
        <v>31.395119659080024</v>
      </c>
      <c r="L88">
        <f ca="1">'S&amp;P500 2018'!L88*(1+IF(-$E$1+RAND()*1&lt;0,-0.1*RAND(),0.1*RAND()))</f>
        <v>34.070832851826424</v>
      </c>
      <c r="M88">
        <f ca="1">'S&amp;P500 2018'!M88*(1+IF(-$E$1+RAND()*1&lt;0,-0.1*RAND(),0.1*RAND()))</f>
        <v>43.933469499964261</v>
      </c>
      <c r="N88">
        <f ca="1">'S&amp;P500 2018'!N88*(1+IF(-$E$1+RAND()*1&lt;0,-0.1*RAND(),0.1*RAND()))</f>
        <v>57.061962605587262</v>
      </c>
      <c r="O88">
        <f ca="1">'S&amp;P500 2018'!O88*(1+IF(-$E$1+RAND()*1&lt;0,-0.1*RAND(),0.1*RAND()))</f>
        <v>30.662423940082707</v>
      </c>
      <c r="P88">
        <f ca="1">'S&amp;P500 2018'!P88*(1+IF(-$E$1+RAND()*1&lt;0,-0.1*RAND(),0.1*RAND()))</f>
        <v>45.527598863355749</v>
      </c>
      <c r="Q88">
        <f ca="1">'S&amp;P500 2018'!Q88*(1+IF(-$E$1+RAND()*1&lt;0,-0.1*RAND(),0.1*RAND()))</f>
        <v>27.291451206824053</v>
      </c>
      <c r="R88">
        <f ca="1">'S&amp;P500 2018'!R88*(1+IF(-$E$1+RAND()*1&lt;0,-0.1*RAND(),0.1*RAND()))</f>
        <v>35.63046811311488</v>
      </c>
      <c r="S88">
        <f ca="1">'S&amp;P500 2018'!S88*(1+IF(-$E$1+RAND()*1&lt;0,-0.1*RAND(),0.1*RAND()))</f>
        <v>42.291657335823231</v>
      </c>
      <c r="T88">
        <f ca="1">'S&amp;P500 2018'!T88*(1+IF(-$E$1+RAND()*1&lt;0,-0.1*RAND(),0.1*RAND()))</f>
        <v>33.090459944528035</v>
      </c>
      <c r="U88">
        <f ca="1">'S&amp;P500 2018'!U88*(1+IF(-$E$1+RAND()*1&lt;0,-0.1*RAND(),0.1*RAND()))</f>
        <v>40.651960436460818</v>
      </c>
      <c r="V88">
        <f ca="1">'S&amp;P500 2018'!V88*(1+IF(-$E$1+RAND()*1&lt;0,-0.1*RAND(),0.1*RAND()))</f>
        <v>38.780005729979365</v>
      </c>
      <c r="W88" s="6">
        <f ca="1">F88-'S&amp;P500 2018'!F88</f>
        <v>0.78118237327929307</v>
      </c>
      <c r="X88" s="6">
        <f ca="1">G88-'S&amp;P500 2018'!G88</f>
        <v>-1.4263355235790023</v>
      </c>
      <c r="Y88" s="6">
        <f ca="1">H88-'S&amp;P500 2018'!H88</f>
        <v>2.2429734722820278</v>
      </c>
      <c r="Z88" s="6">
        <f ca="1">I88-'S&amp;P500 2018'!I88</f>
        <v>1.9935206352698032</v>
      </c>
      <c r="AA88" s="6">
        <f ca="1">J88-'S&amp;P500 2018'!J88</f>
        <v>2.9257162430965593</v>
      </c>
      <c r="AB88" s="6">
        <f ca="1">K88-'S&amp;P500 2018'!K88</f>
        <v>0.39511965908002367</v>
      </c>
      <c r="AC88" s="6">
        <f ca="1">L88-'S&amp;P500 2018'!L88</f>
        <v>1.0708328518264238</v>
      </c>
      <c r="AD88" s="6">
        <f ca="1">M88-'S&amp;P500 2018'!M88</f>
        <v>3.9334694999642608</v>
      </c>
      <c r="AE88" s="6">
        <f ca="1">N88-'S&amp;P500 2018'!N88</f>
        <v>5.0619626055872615</v>
      </c>
      <c r="AF88" s="6">
        <f ca="1">O88-'S&amp;P500 2018'!O88</f>
        <v>-2.3375760599172928</v>
      </c>
      <c r="AG88" s="6">
        <f ca="1">P88-'S&amp;P500 2018'!P88</f>
        <v>3.5275988633557489</v>
      </c>
      <c r="AH88" s="6">
        <f ca="1">Q88-'S&amp;P500 2018'!Q88</f>
        <v>2.2914512068240533</v>
      </c>
      <c r="AI88" s="6">
        <f ca="1">R88-'S&amp;P500 2018'!R88</f>
        <v>1.6304681131148797</v>
      </c>
      <c r="AJ88" s="6">
        <f ca="1">S88-'S&amp;P500 2018'!S88</f>
        <v>2.2916573358232313</v>
      </c>
      <c r="AK88" s="6">
        <f ca="1">T88-'S&amp;P500 2018'!T88</f>
        <v>-1.9095400554719646</v>
      </c>
      <c r="AL88" s="6">
        <f ca="1">U88-'S&amp;P500 2018'!U88</f>
        <v>3.6519604364608185</v>
      </c>
      <c r="AM88" s="6">
        <f ca="1">V88-'S&amp;P500 2018'!V88</f>
        <v>1.780005729979365</v>
      </c>
    </row>
    <row r="89" spans="1:39" x14ac:dyDescent="0.3">
      <c r="A89" t="s">
        <v>239</v>
      </c>
      <c r="B89" t="s">
        <v>240</v>
      </c>
      <c r="C89" s="1" t="s">
        <v>141</v>
      </c>
      <c r="D89" s="1" t="s">
        <v>142</v>
      </c>
      <c r="E89" s="5">
        <f t="shared" ca="1" si="2"/>
        <v>37.401862072071509</v>
      </c>
      <c r="F89">
        <f ca="1">'S&amp;P500 2018'!F89*(1+IF(-$E$1+RAND()*1&lt;0,-0.1*RAND(),0.1*RAND()))</f>
        <v>36.796643926543425</v>
      </c>
      <c r="G89">
        <f ca="1">'S&amp;P500 2018'!G89*(1+IF(-$E$1+RAND()*1&lt;0,-0.1*RAND(),0.1*RAND()))</f>
        <v>39.471038031116692</v>
      </c>
      <c r="H89">
        <f ca="1">'S&amp;P500 2018'!H89*(1+IF(-$E$1+RAND()*1&lt;0,-0.1*RAND(),0.1*RAND()))</f>
        <v>54.391630273120761</v>
      </c>
      <c r="I89">
        <f ca="1">'S&amp;P500 2018'!I89*(1+IF(-$E$1+RAND()*1&lt;0,-0.1*RAND(),0.1*RAND()))</f>
        <v>31.472175619980881</v>
      </c>
      <c r="J89">
        <f ca="1">'S&amp;P500 2018'!J89*(1+IF(-$E$1+RAND()*1&lt;0,-0.1*RAND(),0.1*RAND()))</f>
        <v>28.454412148060271</v>
      </c>
      <c r="K89">
        <f ca="1">'S&amp;P500 2018'!K89*(1+IF(-$E$1+RAND()*1&lt;0,-0.1*RAND(),0.1*RAND()))</f>
        <v>36.976888933637021</v>
      </c>
      <c r="L89">
        <f ca="1">'S&amp;P500 2018'!L89*(1+IF(-$E$1+RAND()*1&lt;0,-0.1*RAND(),0.1*RAND()))</f>
        <v>43.825327920395011</v>
      </c>
      <c r="M89">
        <f ca="1">'S&amp;P500 2018'!M89*(1+IF(-$E$1+RAND()*1&lt;0,-0.1*RAND(),0.1*RAND()))</f>
        <v>40.568726735514424</v>
      </c>
      <c r="N89">
        <f ca="1">'S&amp;P500 2018'!N89*(1+IF(-$E$1+RAND()*1&lt;0,-0.1*RAND(),0.1*RAND()))</f>
        <v>18.682424655528095</v>
      </c>
      <c r="O89">
        <f ca="1">'S&amp;P500 2018'!O89*(1+IF(-$E$1+RAND()*1&lt;0,-0.1*RAND(),0.1*RAND()))</f>
        <v>40.55269900775999</v>
      </c>
      <c r="P89">
        <f ca="1">'S&amp;P500 2018'!P89*(1+IF(-$E$1+RAND()*1&lt;0,-0.1*RAND(),0.1*RAND()))</f>
        <v>37.663969516805743</v>
      </c>
      <c r="Q89">
        <f ca="1">'S&amp;P500 2018'!Q89*(1+IF(-$E$1+RAND()*1&lt;0,-0.1*RAND(),0.1*RAND()))</f>
        <v>31.227863757596445</v>
      </c>
      <c r="R89">
        <f ca="1">'S&amp;P500 2018'!R89*(1+IF(-$E$1+RAND()*1&lt;0,-0.1*RAND(),0.1*RAND()))</f>
        <v>32.978345980279045</v>
      </c>
      <c r="S89">
        <f ca="1">'S&amp;P500 2018'!S89*(1+IF(-$E$1+RAND()*1&lt;0,-0.1*RAND(),0.1*RAND()))</f>
        <v>41.880900268527142</v>
      </c>
      <c r="T89">
        <f ca="1">'S&amp;P500 2018'!T89*(1+IF(-$E$1+RAND()*1&lt;0,-0.1*RAND(),0.1*RAND()))</f>
        <v>45.36557122581992</v>
      </c>
      <c r="U89">
        <f ca="1">'S&amp;P500 2018'!U89*(1+IF(-$E$1+RAND()*1&lt;0,-0.1*RAND(),0.1*RAND()))</f>
        <v>40.839010179738295</v>
      </c>
      <c r="V89">
        <f ca="1">'S&amp;P500 2018'!V89*(1+IF(-$E$1+RAND()*1&lt;0,-0.1*RAND(),0.1*RAND()))</f>
        <v>34.684027044792451</v>
      </c>
      <c r="W89" s="6">
        <f ca="1">F89-'S&amp;P500 2018'!F89</f>
        <v>1.7966439265434246</v>
      </c>
      <c r="X89" s="6">
        <f ca="1">G89-'S&amp;P500 2018'!G89</f>
        <v>1.4710380311166915</v>
      </c>
      <c r="Y89" s="6">
        <f ca="1">H89-'S&amp;P500 2018'!H89</f>
        <v>3.3916302731207608</v>
      </c>
      <c r="Z89" s="6">
        <f ca="1">I89-'S&amp;P500 2018'!I89</f>
        <v>2.4721756199808809</v>
      </c>
      <c r="AA89" s="6">
        <f ca="1">J89-'S&amp;P500 2018'!J89</f>
        <v>0.45441214806027119</v>
      </c>
      <c r="AB89" s="6">
        <f ca="1">K89-'S&amp;P500 2018'!K89</f>
        <v>2.9768889336370208</v>
      </c>
      <c r="AC89" s="6">
        <f ca="1">L89-'S&amp;P500 2018'!L89</f>
        <v>1.8253279203950115</v>
      </c>
      <c r="AD89" s="6">
        <f ca="1">M89-'S&amp;P500 2018'!M89</f>
        <v>1.5687267355144243</v>
      </c>
      <c r="AE89" s="6">
        <f ca="1">N89-'S&amp;P500 2018'!N89</f>
        <v>-1.3175753444719049</v>
      </c>
      <c r="AF89" s="6">
        <f ca="1">O89-'S&amp;P500 2018'!O89</f>
        <v>1.5526990077599905</v>
      </c>
      <c r="AG89" s="6">
        <f ca="1">P89-'S&amp;P500 2018'!P89</f>
        <v>1.6639695168057429</v>
      </c>
      <c r="AH89" s="6">
        <f ca="1">Q89-'S&amp;P500 2018'!Q89</f>
        <v>2.2278637575964453</v>
      </c>
      <c r="AI89" s="6">
        <f ca="1">R89-'S&amp;P500 2018'!R89</f>
        <v>1.9783459802790446</v>
      </c>
      <c r="AJ89" s="6">
        <f ca="1">S89-'S&amp;P500 2018'!S89</f>
        <v>0.88090026852714232</v>
      </c>
      <c r="AK89" s="6">
        <f ca="1">T89-'S&amp;P500 2018'!T89</f>
        <v>-1.6344287741800798</v>
      </c>
      <c r="AL89" s="6">
        <f ca="1">U89-'S&amp;P500 2018'!U89</f>
        <v>1.8390101797382954</v>
      </c>
      <c r="AM89" s="6">
        <f ca="1">V89-'S&amp;P500 2018'!V89</f>
        <v>-2.315972955207549</v>
      </c>
    </row>
    <row r="90" spans="1:39" x14ac:dyDescent="0.3">
      <c r="A90" t="s">
        <v>241</v>
      </c>
      <c r="B90" t="s">
        <v>242</v>
      </c>
      <c r="C90" s="1" t="s">
        <v>15</v>
      </c>
      <c r="D90" s="1" t="s">
        <v>23</v>
      </c>
      <c r="E90" s="5">
        <f t="shared" ca="1" si="2"/>
        <v>39.42884134944191</v>
      </c>
      <c r="F90">
        <f ca="1">'S&amp;P500 2018'!F90*(1+IF(-$E$1+RAND()*1&lt;0,-0.1*RAND(),0.1*RAND()))</f>
        <v>35.724565051143827</v>
      </c>
      <c r="G90">
        <f ca="1">'S&amp;P500 2018'!G90*(1+IF(-$E$1+RAND()*1&lt;0,-0.1*RAND(),0.1*RAND()))</f>
        <v>41.077549976691905</v>
      </c>
      <c r="H90">
        <f ca="1">'S&amp;P500 2018'!H90*(1+IF(-$E$1+RAND()*1&lt;0,-0.1*RAND(),0.1*RAND()))</f>
        <v>54.314354002360211</v>
      </c>
      <c r="I90">
        <f ca="1">'S&amp;P500 2018'!I90*(1+IF(-$E$1+RAND()*1&lt;0,-0.1*RAND(),0.1*RAND()))</f>
        <v>49.298139629290745</v>
      </c>
      <c r="J90">
        <f ca="1">'S&amp;P500 2018'!J90*(1+IF(-$E$1+RAND()*1&lt;0,-0.1*RAND(),0.1*RAND()))</f>
        <v>29.656174917491391</v>
      </c>
      <c r="K90">
        <f ca="1">'S&amp;P500 2018'!K90*(1+IF(-$E$1+RAND()*1&lt;0,-0.1*RAND(),0.1*RAND()))</f>
        <v>44.398888207682162</v>
      </c>
      <c r="L90">
        <f ca="1">'S&amp;P500 2018'!L90*(1+IF(-$E$1+RAND()*1&lt;0,-0.1*RAND(),0.1*RAND()))</f>
        <v>48.355419123724758</v>
      </c>
      <c r="M90">
        <f ca="1">'S&amp;P500 2018'!M90*(1+IF(-$E$1+RAND()*1&lt;0,-0.1*RAND(),0.1*RAND()))</f>
        <v>37.106797917317976</v>
      </c>
      <c r="N90">
        <f ca="1">'S&amp;P500 2018'!N90*(1+IF(-$E$1+RAND()*1&lt;0,-0.1*RAND(),0.1*RAND()))</f>
        <v>43.764830809680532</v>
      </c>
      <c r="O90">
        <f ca="1">'S&amp;P500 2018'!O90*(1+IF(-$E$1+RAND()*1&lt;0,-0.1*RAND(),0.1*RAND()))</f>
        <v>35.925349100456529</v>
      </c>
      <c r="P90">
        <f ca="1">'S&amp;P500 2018'!P90*(1+IF(-$E$1+RAND()*1&lt;0,-0.1*RAND(),0.1*RAND()))</f>
        <v>21.894797306727281</v>
      </c>
      <c r="Q90">
        <f ca="1">'S&amp;P500 2018'!Q90*(1+IF(-$E$1+RAND()*1&lt;0,-0.1*RAND(),0.1*RAND()))</f>
        <v>35.18806619371923</v>
      </c>
      <c r="R90">
        <f ca="1">'S&amp;P500 2018'!R90*(1+IF(-$E$1+RAND()*1&lt;0,-0.1*RAND(),0.1*RAND()))</f>
        <v>43.240616086259969</v>
      </c>
      <c r="S90">
        <f ca="1">'S&amp;P500 2018'!S90*(1+IF(-$E$1+RAND()*1&lt;0,-0.1*RAND(),0.1*RAND()))</f>
        <v>41.377429597099841</v>
      </c>
      <c r="T90">
        <f ca="1">'S&amp;P500 2018'!T90*(1+IF(-$E$1+RAND()*1&lt;0,-0.1*RAND(),0.1*RAND()))</f>
        <v>32.240218645032151</v>
      </c>
      <c r="U90">
        <f ca="1">'S&amp;P500 2018'!U90*(1+IF(-$E$1+RAND()*1&lt;0,-0.1*RAND(),0.1*RAND()))</f>
        <v>25.466199291767253</v>
      </c>
      <c r="V90">
        <f ca="1">'S&amp;P500 2018'!V90*(1+IF(-$E$1+RAND()*1&lt;0,-0.1*RAND(),0.1*RAND()))</f>
        <v>51.260907084066616</v>
      </c>
      <c r="W90" s="6">
        <f ca="1">F90-'S&amp;P500 2018'!F90</f>
        <v>2.7245650511438271</v>
      </c>
      <c r="X90" s="6">
        <f ca="1">G90-'S&amp;P500 2018'!G90</f>
        <v>-1.9224500233080946</v>
      </c>
      <c r="Y90" s="6">
        <f ca="1">H90-'S&amp;P500 2018'!H90</f>
        <v>4.3143540023602114</v>
      </c>
      <c r="Z90" s="6">
        <f ca="1">I90-'S&amp;P500 2018'!I90</f>
        <v>3.2981396292907448</v>
      </c>
      <c r="AA90" s="6">
        <f ca="1">J90-'S&amp;P500 2018'!J90</f>
        <v>-0.34382508250860866</v>
      </c>
      <c r="AB90" s="6">
        <f ca="1">K90-'S&amp;P500 2018'!K90</f>
        <v>2.3988882076821625</v>
      </c>
      <c r="AC90" s="6">
        <f ca="1">L90-'S&amp;P500 2018'!L90</f>
        <v>1.3554191237247579</v>
      </c>
      <c r="AD90" s="6">
        <f ca="1">M90-'S&amp;P500 2018'!M90</f>
        <v>2.1067979173179765</v>
      </c>
      <c r="AE90" s="6">
        <f ca="1">N90-'S&amp;P500 2018'!N90</f>
        <v>-4.2351691903194677</v>
      </c>
      <c r="AF90" s="6">
        <f ca="1">O90-'S&amp;P500 2018'!O90</f>
        <v>2.9253491004565291</v>
      </c>
      <c r="AG90" s="6">
        <f ca="1">P90-'S&amp;P500 2018'!P90</f>
        <v>1.8947973067272805</v>
      </c>
      <c r="AH90" s="6">
        <f ca="1">Q90-'S&amp;P500 2018'!Q90</f>
        <v>2.1880661937192301</v>
      </c>
      <c r="AI90" s="6">
        <f ca="1">R90-'S&amp;P500 2018'!R90</f>
        <v>0.24061608625996911</v>
      </c>
      <c r="AJ90" s="6">
        <f ca="1">S90-'S&amp;P500 2018'!S90</f>
        <v>0.37742959709984092</v>
      </c>
      <c r="AK90" s="6">
        <f ca="1">T90-'S&amp;P500 2018'!T90</f>
        <v>2.2402186450321508</v>
      </c>
      <c r="AL90" s="6">
        <f ca="1">U90-'S&amp;P500 2018'!U90</f>
        <v>0.4661992917672535</v>
      </c>
      <c r="AM90" s="6">
        <f ca="1">V90-'S&amp;P500 2018'!V90</f>
        <v>-4.7390929159333837</v>
      </c>
    </row>
    <row r="91" spans="1:39" x14ac:dyDescent="0.3">
      <c r="A91" t="s">
        <v>243</v>
      </c>
      <c r="B91" t="s">
        <v>244</v>
      </c>
      <c r="C91" s="1" t="s">
        <v>88</v>
      </c>
      <c r="D91" s="1" t="s">
        <v>245</v>
      </c>
      <c r="E91" s="5">
        <f t="shared" ca="1" si="2"/>
        <v>40.080074286286091</v>
      </c>
      <c r="F91">
        <f ca="1">'S&amp;P500 2018'!F91*(1+IF(-$E$1+RAND()*1&lt;0,-0.1*RAND(),0.1*RAND()))</f>
        <v>50.925250578481496</v>
      </c>
      <c r="G91">
        <f ca="1">'S&amp;P500 2018'!G91*(1+IF(-$E$1+RAND()*1&lt;0,-0.1*RAND(),0.1*RAND()))</f>
        <v>46.470170194254692</v>
      </c>
      <c r="H91">
        <f ca="1">'S&amp;P500 2018'!H91*(1+IF(-$E$1+RAND()*1&lt;0,-0.1*RAND(),0.1*RAND()))</f>
        <v>37.991308296505707</v>
      </c>
      <c r="I91">
        <f ca="1">'S&amp;P500 2018'!I91*(1+IF(-$E$1+RAND()*1&lt;0,-0.1*RAND(),0.1*RAND()))</f>
        <v>32.318879191517979</v>
      </c>
      <c r="J91">
        <f ca="1">'S&amp;P500 2018'!J91*(1+IF(-$E$1+RAND()*1&lt;0,-0.1*RAND(),0.1*RAND()))</f>
        <v>33.216090212404673</v>
      </c>
      <c r="K91">
        <f ca="1">'S&amp;P500 2018'!K91*(1+IF(-$E$1+RAND()*1&lt;0,-0.1*RAND(),0.1*RAND()))</f>
        <v>52.894354580107752</v>
      </c>
      <c r="L91">
        <f ca="1">'S&amp;P500 2018'!L91*(1+IF(-$E$1+RAND()*1&lt;0,-0.1*RAND(),0.1*RAND()))</f>
        <v>36.180145880089356</v>
      </c>
      <c r="M91">
        <f ca="1">'S&amp;P500 2018'!M91*(1+IF(-$E$1+RAND()*1&lt;0,-0.1*RAND(),0.1*RAND()))</f>
        <v>31.16211055989768</v>
      </c>
      <c r="N91">
        <f ca="1">'S&amp;P500 2018'!N91*(1+IF(-$E$1+RAND()*1&lt;0,-0.1*RAND(),0.1*RAND()))</f>
        <v>33.136101008290886</v>
      </c>
      <c r="O91">
        <f ca="1">'S&amp;P500 2018'!O91*(1+IF(-$E$1+RAND()*1&lt;0,-0.1*RAND(),0.1*RAND()))</f>
        <v>38.786441173954948</v>
      </c>
      <c r="P91">
        <f ca="1">'S&amp;P500 2018'!P91*(1+IF(-$E$1+RAND()*1&lt;0,-0.1*RAND(),0.1*RAND()))</f>
        <v>41.838725514179814</v>
      </c>
      <c r="Q91">
        <f ca="1">'S&amp;P500 2018'!Q91*(1+IF(-$E$1+RAND()*1&lt;0,-0.1*RAND(),0.1*RAND()))</f>
        <v>47.41094766230848</v>
      </c>
      <c r="R91">
        <f ca="1">'S&amp;P500 2018'!R91*(1+IF(-$E$1+RAND()*1&lt;0,-0.1*RAND(),0.1*RAND()))</f>
        <v>42.570279520515243</v>
      </c>
      <c r="S91">
        <f ca="1">'S&amp;P500 2018'!S91*(1+IF(-$E$1+RAND()*1&lt;0,-0.1*RAND(),0.1*RAND()))</f>
        <v>35.917216039537479</v>
      </c>
      <c r="T91">
        <f ca="1">'S&amp;P500 2018'!T91*(1+IF(-$E$1+RAND()*1&lt;0,-0.1*RAND(),0.1*RAND()))</f>
        <v>33.263608495422083</v>
      </c>
      <c r="U91">
        <f ca="1">'S&amp;P500 2018'!U91*(1+IF(-$E$1+RAND()*1&lt;0,-0.1*RAND(),0.1*RAND()))</f>
        <v>42.980049215372745</v>
      </c>
      <c r="V91">
        <f ca="1">'S&amp;P500 2018'!V91*(1+IF(-$E$1+RAND()*1&lt;0,-0.1*RAND(),0.1*RAND()))</f>
        <v>44.299584744022503</v>
      </c>
      <c r="W91" s="6">
        <f ca="1">F91-'S&amp;P500 2018'!F91</f>
        <v>3.9252505784814957</v>
      </c>
      <c r="X91" s="6">
        <f ca="1">G91-'S&amp;P500 2018'!G91</f>
        <v>0.47017019425469186</v>
      </c>
      <c r="Y91" s="6">
        <f ca="1">H91-'S&amp;P500 2018'!H91</f>
        <v>-2.0086917034942928</v>
      </c>
      <c r="Z91" s="6">
        <f ca="1">I91-'S&amp;P500 2018'!I91</f>
        <v>0.31887919151797917</v>
      </c>
      <c r="AA91" s="6">
        <f ca="1">J91-'S&amp;P500 2018'!J91</f>
        <v>-1.7839097875953271</v>
      </c>
      <c r="AB91" s="6">
        <f ca="1">K91-'S&amp;P500 2018'!K91</f>
        <v>2.8943545801077519</v>
      </c>
      <c r="AC91" s="6">
        <f ca="1">L91-'S&amp;P500 2018'!L91</f>
        <v>1.1801458800893556</v>
      </c>
      <c r="AD91" s="6">
        <f ca="1">M91-'S&amp;P500 2018'!M91</f>
        <v>-2.8378894401023196</v>
      </c>
      <c r="AE91" s="6">
        <f ca="1">N91-'S&amp;P500 2018'!N91</f>
        <v>-0.86389899170911377</v>
      </c>
      <c r="AF91" s="6">
        <f ca="1">O91-'S&amp;P500 2018'!O91</f>
        <v>2.7864411739549482</v>
      </c>
      <c r="AG91" s="6">
        <f ca="1">P91-'S&amp;P500 2018'!P91</f>
        <v>0.83872551417981356</v>
      </c>
      <c r="AH91" s="6">
        <f ca="1">Q91-'S&amp;P500 2018'!Q91</f>
        <v>3.4109476623084802</v>
      </c>
      <c r="AI91" s="6">
        <f ca="1">R91-'S&amp;P500 2018'!R91</f>
        <v>3.5702795205152427</v>
      </c>
      <c r="AJ91" s="6">
        <f ca="1">S91-'S&amp;P500 2018'!S91</f>
        <v>-3.0827839604625211</v>
      </c>
      <c r="AK91" s="6">
        <f ca="1">T91-'S&amp;P500 2018'!T91</f>
        <v>-1.7363915045779166</v>
      </c>
      <c r="AL91" s="6">
        <f ca="1">U91-'S&amp;P500 2018'!U91</f>
        <v>0.9800492153727447</v>
      </c>
      <c r="AM91" s="6">
        <f ca="1">V91-'S&amp;P500 2018'!V91</f>
        <v>0.29958474402250346</v>
      </c>
    </row>
    <row r="92" spans="1:39" x14ac:dyDescent="0.3">
      <c r="A92" t="s">
        <v>246</v>
      </c>
      <c r="B92" t="s">
        <v>247</v>
      </c>
      <c r="C92" s="1" t="s">
        <v>37</v>
      </c>
      <c r="D92" s="1" t="s">
        <v>105</v>
      </c>
      <c r="E92" s="5">
        <f t="shared" ca="1" si="2"/>
        <v>51.273736784000221</v>
      </c>
      <c r="F92">
        <f ca="1">'S&amp;P500 2018'!F92*(1+IF(-$E$1+RAND()*1&lt;0,-0.1*RAND(),0.1*RAND()))</f>
        <v>35.945377642002867</v>
      </c>
      <c r="G92">
        <f ca="1">'S&amp;P500 2018'!G92*(1+IF(-$E$1+RAND()*1&lt;0,-0.1*RAND(),0.1*RAND()))</f>
        <v>45.278733052836095</v>
      </c>
      <c r="H92">
        <f ca="1">'S&amp;P500 2018'!H92*(1+IF(-$E$1+RAND()*1&lt;0,-0.1*RAND(),0.1*RAND()))</f>
        <v>42.401476818332782</v>
      </c>
      <c r="I92">
        <f ca="1">'S&amp;P500 2018'!I92*(1+IF(-$E$1+RAND()*1&lt;0,-0.1*RAND(),0.1*RAND()))</f>
        <v>75.299109817784782</v>
      </c>
      <c r="J92">
        <f ca="1">'S&amp;P500 2018'!J92*(1+IF(-$E$1+RAND()*1&lt;0,-0.1*RAND(),0.1*RAND()))</f>
        <v>47.099707479934693</v>
      </c>
      <c r="K92">
        <f ca="1">'S&amp;P500 2018'!K92*(1+IF(-$E$1+RAND()*1&lt;0,-0.1*RAND(),0.1*RAND()))</f>
        <v>55.416406614211127</v>
      </c>
      <c r="L92">
        <f ca="1">'S&amp;P500 2018'!L92*(1+IF(-$E$1+RAND()*1&lt;0,-0.1*RAND(),0.1*RAND()))</f>
        <v>63.08354834287961</v>
      </c>
      <c r="M92">
        <f ca="1">'S&amp;P500 2018'!M92*(1+IF(-$E$1+RAND()*1&lt;0,-0.1*RAND(),0.1*RAND()))</f>
        <v>44.927932585629819</v>
      </c>
      <c r="N92">
        <f ca="1">'S&amp;P500 2018'!N92*(1+IF(-$E$1+RAND()*1&lt;0,-0.1*RAND(),0.1*RAND()))</f>
        <v>38.333134859554875</v>
      </c>
      <c r="O92">
        <f ca="1">'S&amp;P500 2018'!O92*(1+IF(-$E$1+RAND()*1&lt;0,-0.1*RAND(),0.1*RAND()))</f>
        <v>50.285654768620525</v>
      </c>
      <c r="P92">
        <f ca="1">'S&amp;P500 2018'!P92*(1+IF(-$E$1+RAND()*1&lt;0,-0.1*RAND(),0.1*RAND()))</f>
        <v>65.855370123815746</v>
      </c>
      <c r="Q92">
        <f ca="1">'S&amp;P500 2018'!Q92*(1+IF(-$E$1+RAND()*1&lt;0,-0.1*RAND(),0.1*RAND()))</f>
        <v>48.556022954764899</v>
      </c>
      <c r="R92">
        <f ca="1">'S&amp;P500 2018'!R92*(1+IF(-$E$1+RAND()*1&lt;0,-0.1*RAND(),0.1*RAND()))</f>
        <v>41.907270423624119</v>
      </c>
      <c r="S92">
        <f ca="1">'S&amp;P500 2018'!S92*(1+IF(-$E$1+RAND()*1&lt;0,-0.1*RAND(),0.1*RAND()))</f>
        <v>41.788269911060915</v>
      </c>
      <c r="T92">
        <f ca="1">'S&amp;P500 2018'!T92*(1+IF(-$E$1+RAND()*1&lt;0,-0.1*RAND(),0.1*RAND()))</f>
        <v>48.146358092694996</v>
      </c>
      <c r="U92">
        <f ca="1">'S&amp;P500 2018'!U92*(1+IF(-$E$1+RAND()*1&lt;0,-0.1*RAND(),0.1*RAND()))</f>
        <v>71.84021633067735</v>
      </c>
      <c r="V92">
        <f ca="1">'S&amp;P500 2018'!V92*(1+IF(-$E$1+RAND()*1&lt;0,-0.1*RAND(),0.1*RAND()))</f>
        <v>55.488935509578567</v>
      </c>
      <c r="W92" s="6">
        <f ca="1">F92-'S&amp;P500 2018'!F92</f>
        <v>-2.0546223579971326</v>
      </c>
      <c r="X92" s="6">
        <f ca="1">G92-'S&amp;P500 2018'!G92</f>
        <v>0.2787330528360954</v>
      </c>
      <c r="Y92" s="6">
        <f ca="1">H92-'S&amp;P500 2018'!H92</f>
        <v>1.4014768183327817</v>
      </c>
      <c r="Z92" s="6">
        <f ca="1">I92-'S&amp;P500 2018'!I92</f>
        <v>6.2991098177847817</v>
      </c>
      <c r="AA92" s="6">
        <f ca="1">J92-'S&amp;P500 2018'!J92</f>
        <v>1.0997074799346933</v>
      </c>
      <c r="AB92" s="6">
        <f ca="1">K92-'S&amp;P500 2018'!K92</f>
        <v>0.41640661421112668</v>
      </c>
      <c r="AC92" s="6">
        <f ca="1">L92-'S&amp;P500 2018'!L92</f>
        <v>3.0835483428796095</v>
      </c>
      <c r="AD92" s="6">
        <f ca="1">M92-'S&amp;P500 2018'!M92</f>
        <v>0.92793258562981862</v>
      </c>
      <c r="AE92" s="6">
        <f ca="1">N92-'S&amp;P500 2018'!N92</f>
        <v>-1.6668651404451253</v>
      </c>
      <c r="AF92" s="6">
        <f ca="1">O92-'S&amp;P500 2018'!O92</f>
        <v>-0.71434523137947536</v>
      </c>
      <c r="AG92" s="6">
        <f ca="1">P92-'S&amp;P500 2018'!P92</f>
        <v>5.8553701238157458</v>
      </c>
      <c r="AH92" s="6">
        <f ca="1">Q92-'S&amp;P500 2018'!Q92</f>
        <v>0.55602295476489871</v>
      </c>
      <c r="AI92" s="6">
        <f ca="1">R92-'S&amp;P500 2018'!R92</f>
        <v>0.90727042362411936</v>
      </c>
      <c r="AJ92" s="6">
        <f ca="1">S92-'S&amp;P500 2018'!S92</f>
        <v>0.78826991106091526</v>
      </c>
      <c r="AK92" s="6">
        <f ca="1">T92-'S&amp;P500 2018'!T92</f>
        <v>3.1463580926949959</v>
      </c>
      <c r="AL92" s="6">
        <f ca="1">U92-'S&amp;P500 2018'!U92</f>
        <v>4.8402163306773502</v>
      </c>
      <c r="AM92" s="6">
        <f ca="1">V92-'S&amp;P500 2018'!V92</f>
        <v>3.4889355095785675</v>
      </c>
    </row>
    <row r="93" spans="1:39" x14ac:dyDescent="0.3">
      <c r="A93" t="s">
        <v>248</v>
      </c>
      <c r="B93" t="s">
        <v>249</v>
      </c>
      <c r="C93" s="1" t="s">
        <v>29</v>
      </c>
      <c r="D93" s="1" t="s">
        <v>250</v>
      </c>
      <c r="E93" s="5">
        <f t="shared" ca="1" si="2"/>
        <v>44.062820926345907</v>
      </c>
      <c r="F93">
        <f ca="1">'S&amp;P500 2018'!F93*(1+IF(-$E$1+RAND()*1&lt;0,-0.1*RAND(),0.1*RAND()))</f>
        <v>58.418874271021508</v>
      </c>
      <c r="G93">
        <f ca="1">'S&amp;P500 2018'!G93*(1+IF(-$E$1+RAND()*1&lt;0,-0.1*RAND(),0.1*RAND()))</f>
        <v>44.965839253682084</v>
      </c>
      <c r="H93">
        <f ca="1">'S&amp;P500 2018'!H93*(1+IF(-$E$1+RAND()*1&lt;0,-0.1*RAND(),0.1*RAND()))</f>
        <v>50.400722100789132</v>
      </c>
      <c r="I93">
        <f ca="1">'S&amp;P500 2018'!I93*(1+IF(-$E$1+RAND()*1&lt;0,-0.1*RAND(),0.1*RAND()))</f>
        <v>69.374393024731887</v>
      </c>
      <c r="J93">
        <f ca="1">'S&amp;P500 2018'!J93*(1+IF(-$E$1+RAND()*1&lt;0,-0.1*RAND(),0.1*RAND()))</f>
        <v>38.958318059520153</v>
      </c>
      <c r="K93">
        <f ca="1">'S&amp;P500 2018'!K93*(1+IF(-$E$1+RAND()*1&lt;0,-0.1*RAND(),0.1*RAND()))</f>
        <v>51.633432366975484</v>
      </c>
      <c r="L93">
        <f ca="1">'S&amp;P500 2018'!L93*(1+IF(-$E$1+RAND()*1&lt;0,-0.1*RAND(),0.1*RAND()))</f>
        <v>44.697460318067087</v>
      </c>
      <c r="M93">
        <f ca="1">'S&amp;P500 2018'!M93*(1+IF(-$E$1+RAND()*1&lt;0,-0.1*RAND(),0.1*RAND()))</f>
        <v>47.985191112998891</v>
      </c>
      <c r="N93">
        <f ca="1">'S&amp;P500 2018'!N93*(1+IF(-$E$1+RAND()*1&lt;0,-0.1*RAND(),0.1*RAND()))</f>
        <v>49.546508171622705</v>
      </c>
      <c r="O93">
        <f ca="1">'S&amp;P500 2018'!O93*(1+IF(-$E$1+RAND()*1&lt;0,-0.1*RAND(),0.1*RAND()))</f>
        <v>31.088014141022661</v>
      </c>
      <c r="P93">
        <f ca="1">'S&amp;P500 2018'!P93*(1+IF(-$E$1+RAND()*1&lt;0,-0.1*RAND(),0.1*RAND()))</f>
        <v>35.48455787858353</v>
      </c>
      <c r="Q93">
        <f ca="1">'S&amp;P500 2018'!Q93*(1+IF(-$E$1+RAND()*1&lt;0,-0.1*RAND(),0.1*RAND()))</f>
        <v>45.971993335503434</v>
      </c>
      <c r="R93">
        <f ca="1">'S&amp;P500 2018'!R93*(1+IF(-$E$1+RAND()*1&lt;0,-0.1*RAND(),0.1*RAND()))</f>
        <v>39.738811681585354</v>
      </c>
      <c r="S93">
        <f ca="1">'S&amp;P500 2018'!S93*(1+IF(-$E$1+RAND()*1&lt;0,-0.1*RAND(),0.1*RAND()))</f>
        <v>40.015277897020873</v>
      </c>
      <c r="T93">
        <f ca="1">'S&amp;P500 2018'!T93*(1+IF(-$E$1+RAND()*1&lt;0,-0.1*RAND(),0.1*RAND()))</f>
        <v>35.228212844515951</v>
      </c>
      <c r="U93">
        <f ca="1">'S&amp;P500 2018'!U93*(1+IF(-$E$1+RAND()*1&lt;0,-0.1*RAND(),0.1*RAND()))</f>
        <v>31.55466344266425</v>
      </c>
      <c r="V93">
        <f ca="1">'S&amp;P500 2018'!V93*(1+IF(-$E$1+RAND()*1&lt;0,-0.1*RAND(),0.1*RAND()))</f>
        <v>34.00568584757545</v>
      </c>
      <c r="W93" s="6">
        <f ca="1">F93-'S&amp;P500 2018'!F93</f>
        <v>4.4188742710215081</v>
      </c>
      <c r="X93" s="6">
        <f ca="1">G93-'S&amp;P500 2018'!G93</f>
        <v>3.9658392536820841</v>
      </c>
      <c r="Y93" s="6">
        <f ca="1">H93-'S&amp;P500 2018'!H93</f>
        <v>0.40072210078913173</v>
      </c>
      <c r="Z93" s="6">
        <f ca="1">I93-'S&amp;P500 2018'!I93</f>
        <v>5.3743930247318872</v>
      </c>
      <c r="AA93" s="6">
        <f ca="1">J93-'S&amp;P500 2018'!J93</f>
        <v>1.9583180595201526</v>
      </c>
      <c r="AB93" s="6">
        <f ca="1">K93-'S&amp;P500 2018'!K93</f>
        <v>3.6334323669754838</v>
      </c>
      <c r="AC93" s="6">
        <f ca="1">L93-'S&amp;P500 2018'!L93</f>
        <v>1.6974603180670869</v>
      </c>
      <c r="AD93" s="6">
        <f ca="1">M93-'S&amp;P500 2018'!M93</f>
        <v>0.98519111299889062</v>
      </c>
      <c r="AE93" s="6">
        <f ca="1">N93-'S&amp;P500 2018'!N93</f>
        <v>1.5465081716227047</v>
      </c>
      <c r="AF93" s="6">
        <f ca="1">O93-'S&amp;P500 2018'!O93</f>
        <v>1.0880141410226614</v>
      </c>
      <c r="AG93" s="6">
        <f ca="1">P93-'S&amp;P500 2018'!P93</f>
        <v>0.48455787858353006</v>
      </c>
      <c r="AH93" s="6">
        <f ca="1">Q93-'S&amp;P500 2018'!Q93</f>
        <v>2.9719933355034343</v>
      </c>
      <c r="AI93" s="6">
        <f ca="1">R93-'S&amp;P500 2018'!R93</f>
        <v>0.7388116815853536</v>
      </c>
      <c r="AJ93" s="6">
        <f ca="1">S93-'S&amp;P500 2018'!S93</f>
        <v>-0.9847221029791271</v>
      </c>
      <c r="AK93" s="6">
        <f ca="1">T93-'S&amp;P500 2018'!T93</f>
        <v>0.22821284451595147</v>
      </c>
      <c r="AL93" s="6">
        <f ca="1">U93-'S&amp;P500 2018'!U93</f>
        <v>-3.4453365573357502</v>
      </c>
      <c r="AM93" s="6">
        <f ca="1">V93-'S&amp;P500 2018'!V93</f>
        <v>5.685847575449543E-3</v>
      </c>
    </row>
    <row r="94" spans="1:39" x14ac:dyDescent="0.3">
      <c r="A94" t="s">
        <v>251</v>
      </c>
      <c r="B94" t="s">
        <v>252</v>
      </c>
      <c r="C94" s="1" t="s">
        <v>6</v>
      </c>
      <c r="D94" s="1" t="s">
        <v>118</v>
      </c>
      <c r="E94" s="5">
        <f t="shared" ca="1" si="2"/>
        <v>51.183141408591354</v>
      </c>
      <c r="F94">
        <f ca="1">'S&amp;P500 2018'!F94*(1+IF(-$E$1+RAND()*1&lt;0,-0.1*RAND(),0.1*RAND()))</f>
        <v>42.732945118451497</v>
      </c>
      <c r="G94">
        <f ca="1">'S&amp;P500 2018'!G94*(1+IF(-$E$1+RAND()*1&lt;0,-0.1*RAND(),0.1*RAND()))</f>
        <v>47.156303168884243</v>
      </c>
      <c r="H94">
        <f ca="1">'S&amp;P500 2018'!H94*(1+IF(-$E$1+RAND()*1&lt;0,-0.1*RAND(),0.1*RAND()))</f>
        <v>36.077304769737957</v>
      </c>
      <c r="I94">
        <f ca="1">'S&amp;P500 2018'!I94*(1+IF(-$E$1+RAND()*1&lt;0,-0.1*RAND(),0.1*RAND()))</f>
        <v>54.777248401684488</v>
      </c>
      <c r="J94">
        <f ca="1">'S&amp;P500 2018'!J94*(1+IF(-$E$1+RAND()*1&lt;0,-0.1*RAND(),0.1*RAND()))</f>
        <v>71.838675297509823</v>
      </c>
      <c r="K94">
        <f ca="1">'S&amp;P500 2018'!K94*(1+IF(-$E$1+RAND()*1&lt;0,-0.1*RAND(),0.1*RAND()))</f>
        <v>55.251327869541029</v>
      </c>
      <c r="L94">
        <f ca="1">'S&amp;P500 2018'!L94*(1+IF(-$E$1+RAND()*1&lt;0,-0.1*RAND(),0.1*RAND()))</f>
        <v>45.739357324869317</v>
      </c>
      <c r="M94">
        <f ca="1">'S&amp;P500 2018'!M94*(1+IF(-$E$1+RAND()*1&lt;0,-0.1*RAND(),0.1*RAND()))</f>
        <v>55.930847808346364</v>
      </c>
      <c r="N94">
        <f ca="1">'S&amp;P500 2018'!N94*(1+IF(-$E$1+RAND()*1&lt;0,-0.1*RAND(),0.1*RAND()))</f>
        <v>42.863819385880142</v>
      </c>
      <c r="O94">
        <f ca="1">'S&amp;P500 2018'!O94*(1+IF(-$E$1+RAND()*1&lt;0,-0.1*RAND(),0.1*RAND()))</f>
        <v>52.457293610569472</v>
      </c>
      <c r="P94">
        <f ca="1">'S&amp;P500 2018'!P94*(1+IF(-$E$1+RAND()*1&lt;0,-0.1*RAND(),0.1*RAND()))</f>
        <v>46.470127919481868</v>
      </c>
      <c r="Q94">
        <f ca="1">'S&amp;P500 2018'!Q94*(1+IF(-$E$1+RAND()*1&lt;0,-0.1*RAND(),0.1*RAND()))</f>
        <v>49.423630742851081</v>
      </c>
      <c r="R94">
        <f ca="1">'S&amp;P500 2018'!R94*(1+IF(-$E$1+RAND()*1&lt;0,-0.1*RAND(),0.1*RAND()))</f>
        <v>48.72230407383114</v>
      </c>
      <c r="S94">
        <f ca="1">'S&amp;P500 2018'!S94*(1+IF(-$E$1+RAND()*1&lt;0,-0.1*RAND(),0.1*RAND()))</f>
        <v>62.949697279932934</v>
      </c>
      <c r="T94">
        <f ca="1">'S&amp;P500 2018'!T94*(1+IF(-$E$1+RAND()*1&lt;0,-0.1*RAND(),0.1*RAND()))</f>
        <v>64.417613648723801</v>
      </c>
      <c r="U94">
        <f ca="1">'S&amp;P500 2018'!U94*(1+IF(-$E$1+RAND()*1&lt;0,-0.1*RAND(),0.1*RAND()))</f>
        <v>42.669301014194524</v>
      </c>
      <c r="V94">
        <f ca="1">'S&amp;P500 2018'!V94*(1+IF(-$E$1+RAND()*1&lt;0,-0.1*RAND(),0.1*RAND()))</f>
        <v>50.635606511563374</v>
      </c>
      <c r="W94" s="6">
        <f ca="1">F94-'S&amp;P500 2018'!F94</f>
        <v>2.7329451184514966</v>
      </c>
      <c r="X94" s="6">
        <f ca="1">G94-'S&amp;P500 2018'!G94</f>
        <v>2.1563031688842429</v>
      </c>
      <c r="Y94" s="6">
        <f ca="1">H94-'S&amp;P500 2018'!H94</f>
        <v>-2.9226952302620433</v>
      </c>
      <c r="Z94" s="6">
        <f ca="1">I94-'S&amp;P500 2018'!I94</f>
        <v>-3.2227515983155115</v>
      </c>
      <c r="AA94" s="6">
        <f ca="1">J94-'S&amp;P500 2018'!J94</f>
        <v>5.8386752975098233</v>
      </c>
      <c r="AB94" s="6">
        <f ca="1">K94-'S&amp;P500 2018'!K94</f>
        <v>3.2513278695410293</v>
      </c>
      <c r="AC94" s="6">
        <f ca="1">L94-'S&amp;P500 2018'!L94</f>
        <v>0.73935732486931727</v>
      </c>
      <c r="AD94" s="6">
        <f ca="1">M94-'S&amp;P500 2018'!M94</f>
        <v>3.930847808346364</v>
      </c>
      <c r="AE94" s="6">
        <f ca="1">N94-'S&amp;P500 2018'!N94</f>
        <v>-1.1361806141198585</v>
      </c>
      <c r="AF94" s="6">
        <f ca="1">O94-'S&amp;P500 2018'!O94</f>
        <v>1.4572936105694723</v>
      </c>
      <c r="AG94" s="6">
        <f ca="1">P94-'S&amp;P500 2018'!P94</f>
        <v>0.47012791948186816</v>
      </c>
      <c r="AH94" s="6">
        <f ca="1">Q94-'S&amp;P500 2018'!Q94</f>
        <v>2.4236307428510813</v>
      </c>
      <c r="AI94" s="6">
        <f ca="1">R94-'S&amp;P500 2018'!R94</f>
        <v>2.7223040738311397</v>
      </c>
      <c r="AJ94" s="6">
        <f ca="1">S94-'S&amp;P500 2018'!S94</f>
        <v>4.9496972799329342</v>
      </c>
      <c r="AK94" s="6">
        <f ca="1">T94-'S&amp;P500 2018'!T94</f>
        <v>4.4176136487238011</v>
      </c>
      <c r="AL94" s="6">
        <f ca="1">U94-'S&amp;P500 2018'!U94</f>
        <v>-4.3306989858054763</v>
      </c>
      <c r="AM94" s="6">
        <f ca="1">V94-'S&amp;P500 2018'!V94</f>
        <v>-0.364393488436626</v>
      </c>
    </row>
    <row r="95" spans="1:39" x14ac:dyDescent="0.3">
      <c r="A95" t="s">
        <v>253</v>
      </c>
      <c r="B95" t="s">
        <v>254</v>
      </c>
      <c r="C95" s="1" t="s">
        <v>29</v>
      </c>
      <c r="D95" s="1" t="s">
        <v>181</v>
      </c>
      <c r="E95" s="5">
        <f t="shared" ca="1" si="2"/>
        <v>55.674938539987473</v>
      </c>
      <c r="F95">
        <f ca="1">'S&amp;P500 2018'!F95*(1+IF(-$E$1+RAND()*1&lt;0,-0.1*RAND(),0.1*RAND()))</f>
        <v>41.301660665174225</v>
      </c>
      <c r="G95">
        <f ca="1">'S&amp;P500 2018'!G95*(1+IF(-$E$1+RAND()*1&lt;0,-0.1*RAND(),0.1*RAND()))</f>
        <v>65.886888658251237</v>
      </c>
      <c r="H95">
        <f ca="1">'S&amp;P500 2018'!H95*(1+IF(-$E$1+RAND()*1&lt;0,-0.1*RAND(),0.1*RAND()))</f>
        <v>72.953660688760735</v>
      </c>
      <c r="I95">
        <f ca="1">'S&amp;P500 2018'!I95*(1+IF(-$E$1+RAND()*1&lt;0,-0.1*RAND(),0.1*RAND()))</f>
        <v>52.882558374753678</v>
      </c>
      <c r="J95">
        <f ca="1">'S&amp;P500 2018'!J95*(1+IF(-$E$1+RAND()*1&lt;0,-0.1*RAND(),0.1*RAND()))</f>
        <v>42.029906218494716</v>
      </c>
      <c r="K95">
        <f ca="1">'S&amp;P500 2018'!K95*(1+IF(-$E$1+RAND()*1&lt;0,-0.1*RAND(),0.1*RAND()))</f>
        <v>69.406628165972478</v>
      </c>
      <c r="L95">
        <f ca="1">'S&amp;P500 2018'!L95*(1+IF(-$E$1+RAND()*1&lt;0,-0.1*RAND(),0.1*RAND()))</f>
        <v>54.337859844380951</v>
      </c>
      <c r="M95">
        <f ca="1">'S&amp;P500 2018'!M95*(1+IF(-$E$1+RAND()*1&lt;0,-0.1*RAND(),0.1*RAND()))</f>
        <v>63.565787755687843</v>
      </c>
      <c r="N95">
        <f ca="1">'S&amp;P500 2018'!N95*(1+IF(-$E$1+RAND()*1&lt;0,-0.1*RAND(),0.1*RAND()))</f>
        <v>51.809671069703569</v>
      </c>
      <c r="O95">
        <f ca="1">'S&amp;P500 2018'!O95*(1+IF(-$E$1+RAND()*1&lt;0,-0.1*RAND(),0.1*RAND()))</f>
        <v>42.01446337660434</v>
      </c>
      <c r="P95">
        <f ca="1">'S&amp;P500 2018'!P95*(1+IF(-$E$1+RAND()*1&lt;0,-0.1*RAND(),0.1*RAND()))</f>
        <v>38.473912248145758</v>
      </c>
      <c r="Q95">
        <f ca="1">'S&amp;P500 2018'!Q95*(1+IF(-$E$1+RAND()*1&lt;0,-0.1*RAND(),0.1*RAND()))</f>
        <v>61.532788713657006</v>
      </c>
      <c r="R95">
        <f ca="1">'S&amp;P500 2018'!R95*(1+IF(-$E$1+RAND()*1&lt;0,-0.1*RAND(),0.1*RAND()))</f>
        <v>51.240391967548724</v>
      </c>
      <c r="S95">
        <f ca="1">'S&amp;P500 2018'!S95*(1+IF(-$E$1+RAND()*1&lt;0,-0.1*RAND(),0.1*RAND()))</f>
        <v>74.44977729840528</v>
      </c>
      <c r="T95">
        <f ca="1">'S&amp;P500 2018'!T95*(1+IF(-$E$1+RAND()*1&lt;0,-0.1*RAND(),0.1*RAND()))</f>
        <v>56.623562667456532</v>
      </c>
      <c r="U95">
        <f ca="1">'S&amp;P500 2018'!U95*(1+IF(-$E$1+RAND()*1&lt;0,-0.1*RAND(),0.1*RAND()))</f>
        <v>61.344858680824956</v>
      </c>
      <c r="V95">
        <f ca="1">'S&amp;P500 2018'!V95*(1+IF(-$E$1+RAND()*1&lt;0,-0.1*RAND(),0.1*RAND()))</f>
        <v>46.619578785964968</v>
      </c>
      <c r="W95" s="6">
        <f ca="1">F95-'S&amp;P500 2018'!F95</f>
        <v>-3.6983393348257749</v>
      </c>
      <c r="X95" s="6">
        <f ca="1">G95-'S&amp;P500 2018'!G95</f>
        <v>-3.1131113417487626</v>
      </c>
      <c r="Y95" s="6">
        <f ca="1">H95-'S&amp;P500 2018'!H95</f>
        <v>-4.6339311239265157E-2</v>
      </c>
      <c r="Z95" s="6">
        <f ca="1">I95-'S&amp;P500 2018'!I95</f>
        <v>-4.1174416252463217</v>
      </c>
      <c r="AA95" s="6">
        <f ca="1">J95-'S&amp;P500 2018'!J95</f>
        <v>-3.9700937815052839</v>
      </c>
      <c r="AB95" s="6">
        <f ca="1">K95-'S&amp;P500 2018'!K95</f>
        <v>-3.593371834027522</v>
      </c>
      <c r="AC95" s="6">
        <f ca="1">L95-'S&amp;P500 2018'!L95</f>
        <v>4.3378598443809508</v>
      </c>
      <c r="AD95" s="6">
        <f ca="1">M95-'S&amp;P500 2018'!M95</f>
        <v>1.5657877556878432</v>
      </c>
      <c r="AE95" s="6">
        <f ca="1">N95-'S&amp;P500 2018'!N95</f>
        <v>3.8096710697035689</v>
      </c>
      <c r="AF95" s="6">
        <f ca="1">O95-'S&amp;P500 2018'!O95</f>
        <v>-3.9855366233956602</v>
      </c>
      <c r="AG95" s="6">
        <f ca="1">P95-'S&amp;P500 2018'!P95</f>
        <v>3.4739122481457585</v>
      </c>
      <c r="AH95" s="6">
        <f ca="1">Q95-'S&amp;P500 2018'!Q95</f>
        <v>4.5327887136570055</v>
      </c>
      <c r="AI95" s="6">
        <f ca="1">R95-'S&amp;P500 2018'!R95</f>
        <v>0.24039196754872449</v>
      </c>
      <c r="AJ95" s="6">
        <f ca="1">S95-'S&amp;P500 2018'!S95</f>
        <v>-1.5502227015947199</v>
      </c>
      <c r="AK95" s="6">
        <f ca="1">T95-'S&amp;P500 2018'!T95</f>
        <v>2.6235626674565324</v>
      </c>
      <c r="AL95" s="6">
        <f ca="1">U95-'S&amp;P500 2018'!U95</f>
        <v>0.34485868082495585</v>
      </c>
      <c r="AM95" s="6">
        <f ca="1">V95-'S&amp;P500 2018'!V95</f>
        <v>-3.3804212140350316</v>
      </c>
    </row>
    <row r="96" spans="1:39" x14ac:dyDescent="0.3">
      <c r="A96" t="s">
        <v>255</v>
      </c>
      <c r="B96" t="s">
        <v>256</v>
      </c>
      <c r="C96" s="1" t="s">
        <v>29</v>
      </c>
      <c r="D96" s="1" t="s">
        <v>257</v>
      </c>
      <c r="E96" s="5">
        <f t="shared" ca="1" si="2"/>
        <v>49.573568257100455</v>
      </c>
      <c r="F96">
        <f ca="1">'S&amp;P500 2018'!F96*(1+IF(-$E$1+RAND()*1&lt;0,-0.1*RAND(),0.1*RAND()))</f>
        <v>62.912301571819135</v>
      </c>
      <c r="G96">
        <f ca="1">'S&amp;P500 2018'!G96*(1+IF(-$E$1+RAND()*1&lt;0,-0.1*RAND(),0.1*RAND()))</f>
        <v>41.58105153132442</v>
      </c>
      <c r="H96">
        <f ca="1">'S&amp;P500 2018'!H96*(1+IF(-$E$1+RAND()*1&lt;0,-0.1*RAND(),0.1*RAND()))</f>
        <v>32.638980257712959</v>
      </c>
      <c r="I96">
        <f ca="1">'S&amp;P500 2018'!I96*(1+IF(-$E$1+RAND()*1&lt;0,-0.1*RAND(),0.1*RAND()))</f>
        <v>44.221892623948229</v>
      </c>
      <c r="J96">
        <f ca="1">'S&amp;P500 2018'!J96*(1+IF(-$E$1+RAND()*1&lt;0,-0.1*RAND(),0.1*RAND()))</f>
        <v>43.411071528231425</v>
      </c>
      <c r="K96">
        <f ca="1">'S&amp;P500 2018'!K96*(1+IF(-$E$1+RAND()*1&lt;0,-0.1*RAND(),0.1*RAND()))</f>
        <v>44.379330016148977</v>
      </c>
      <c r="L96">
        <f ca="1">'S&amp;P500 2018'!L96*(1+IF(-$E$1+RAND()*1&lt;0,-0.1*RAND(),0.1*RAND()))</f>
        <v>54.638352178117749</v>
      </c>
      <c r="M96">
        <f ca="1">'S&amp;P500 2018'!M96*(1+IF(-$E$1+RAND()*1&lt;0,-0.1*RAND(),0.1*RAND()))</f>
        <v>58.010834274604527</v>
      </c>
      <c r="N96">
        <f ca="1">'S&amp;P500 2018'!N96*(1+IF(-$E$1+RAND()*1&lt;0,-0.1*RAND(),0.1*RAND()))</f>
        <v>56.970946061934299</v>
      </c>
      <c r="O96">
        <f ca="1">'S&amp;P500 2018'!O96*(1+IF(-$E$1+RAND()*1&lt;0,-0.1*RAND(),0.1*RAND()))</f>
        <v>53.078216934533927</v>
      </c>
      <c r="P96">
        <f ca="1">'S&amp;P500 2018'!P96*(1+IF(-$E$1+RAND()*1&lt;0,-0.1*RAND(),0.1*RAND()))</f>
        <v>51.047446894168893</v>
      </c>
      <c r="Q96">
        <f ca="1">'S&amp;P500 2018'!Q96*(1+IF(-$E$1+RAND()*1&lt;0,-0.1*RAND(),0.1*RAND()))</f>
        <v>45.985841960600652</v>
      </c>
      <c r="R96">
        <f ca="1">'S&amp;P500 2018'!R96*(1+IF(-$E$1+RAND()*1&lt;0,-0.1*RAND(),0.1*RAND()))</f>
        <v>34.800998969186558</v>
      </c>
      <c r="S96">
        <f ca="1">'S&amp;P500 2018'!S96*(1+IF(-$E$1+RAND()*1&lt;0,-0.1*RAND(),0.1*RAND()))</f>
        <v>47.375492965459948</v>
      </c>
      <c r="T96">
        <f ca="1">'S&amp;P500 2018'!T96*(1+IF(-$E$1+RAND()*1&lt;0,-0.1*RAND(),0.1*RAND()))</f>
        <v>76.809451544855307</v>
      </c>
      <c r="U96">
        <f ca="1">'S&amp;P500 2018'!U96*(1+IF(-$E$1+RAND()*1&lt;0,-0.1*RAND(),0.1*RAND()))</f>
        <v>51.533042340282677</v>
      </c>
      <c r="V96">
        <f ca="1">'S&amp;P500 2018'!V96*(1+IF(-$E$1+RAND()*1&lt;0,-0.1*RAND(),0.1*RAND()))</f>
        <v>43.355408717778005</v>
      </c>
      <c r="W96" s="6">
        <f ca="1">F96-'S&amp;P500 2018'!F96</f>
        <v>0.9123015718191354</v>
      </c>
      <c r="X96" s="6">
        <f ca="1">G96-'S&amp;P500 2018'!G96</f>
        <v>3.5810515313244196</v>
      </c>
      <c r="Y96" s="6">
        <f ca="1">H96-'S&amp;P500 2018'!H96</f>
        <v>1.6389802577129586</v>
      </c>
      <c r="Z96" s="6">
        <f ca="1">I96-'S&amp;P500 2018'!I96</f>
        <v>-2.7781073760517714</v>
      </c>
      <c r="AA96" s="6">
        <f ca="1">J96-'S&amp;P500 2018'!J96</f>
        <v>3.4110715282314246</v>
      </c>
      <c r="AB96" s="6">
        <f ca="1">K96-'S&amp;P500 2018'!K96</f>
        <v>2.3793300161489768</v>
      </c>
      <c r="AC96" s="6">
        <f ca="1">L96-'S&amp;P500 2018'!L96</f>
        <v>1.6383521781177492</v>
      </c>
      <c r="AD96" s="6">
        <f ca="1">M96-'S&amp;P500 2018'!M96</f>
        <v>5.0108342746045267</v>
      </c>
      <c r="AE96" s="6">
        <f ca="1">N96-'S&amp;P500 2018'!N96</f>
        <v>1.9709460619342991</v>
      </c>
      <c r="AF96" s="6">
        <f ca="1">O96-'S&amp;P500 2018'!O96</f>
        <v>1.078216934533927</v>
      </c>
      <c r="AG96" s="6">
        <f ca="1">P96-'S&amp;P500 2018'!P96</f>
        <v>-0.95255310583110742</v>
      </c>
      <c r="AH96" s="6">
        <f ca="1">Q96-'S&amp;P500 2018'!Q96</f>
        <v>3.9858419606006521</v>
      </c>
      <c r="AI96" s="6">
        <f ca="1">R96-'S&amp;P500 2018'!R96</f>
        <v>-1.1990010308134416</v>
      </c>
      <c r="AJ96" s="6">
        <f ca="1">S96-'S&amp;P500 2018'!S96</f>
        <v>-4.6245070345400521</v>
      </c>
      <c r="AK96" s="6">
        <f ca="1">T96-'S&amp;P500 2018'!T96</f>
        <v>2.8094515448553068</v>
      </c>
      <c r="AL96" s="6">
        <f ca="1">U96-'S&amp;P500 2018'!U96</f>
        <v>2.5330423402826767</v>
      </c>
      <c r="AM96" s="6">
        <f ca="1">V96-'S&amp;P500 2018'!V96</f>
        <v>2.3554087177780048</v>
      </c>
    </row>
    <row r="97" spans="1:39" x14ac:dyDescent="0.3">
      <c r="A97" t="s">
        <v>258</v>
      </c>
      <c r="B97" t="s">
        <v>259</v>
      </c>
      <c r="C97" s="1" t="s">
        <v>2</v>
      </c>
      <c r="D97" s="1" t="s">
        <v>260</v>
      </c>
      <c r="E97" s="5">
        <f t="shared" ca="1" si="2"/>
        <v>44.503200660690716</v>
      </c>
      <c r="F97">
        <f ca="1">'S&amp;P500 2018'!F97*(1+IF(-$E$1+RAND()*1&lt;0,-0.1*RAND(),0.1*RAND()))</f>
        <v>42.822706271177708</v>
      </c>
      <c r="G97">
        <f ca="1">'S&amp;P500 2018'!G97*(1+IF(-$E$1+RAND()*1&lt;0,-0.1*RAND(),0.1*RAND()))</f>
        <v>35.579925937971701</v>
      </c>
      <c r="H97">
        <f ca="1">'S&amp;P500 2018'!H97*(1+IF(-$E$1+RAND()*1&lt;0,-0.1*RAND(),0.1*RAND()))</f>
        <v>31.813144444367673</v>
      </c>
      <c r="I97">
        <f ca="1">'S&amp;P500 2018'!I97*(1+IF(-$E$1+RAND()*1&lt;0,-0.1*RAND(),0.1*RAND()))</f>
        <v>53.819157440519866</v>
      </c>
      <c r="J97">
        <f ca="1">'S&amp;P500 2018'!J97*(1+IF(-$E$1+RAND()*1&lt;0,-0.1*RAND(),0.1*RAND()))</f>
        <v>44.732395686214076</v>
      </c>
      <c r="K97">
        <f ca="1">'S&amp;P500 2018'!K97*(1+IF(-$E$1+RAND()*1&lt;0,-0.1*RAND(),0.1*RAND()))</f>
        <v>58.200861520635577</v>
      </c>
      <c r="L97">
        <f ca="1">'S&amp;P500 2018'!L97*(1+IF(-$E$1+RAND()*1&lt;0,-0.1*RAND(),0.1*RAND()))</f>
        <v>54.014238933567633</v>
      </c>
      <c r="M97">
        <f ca="1">'S&amp;P500 2018'!M97*(1+IF(-$E$1+RAND()*1&lt;0,-0.1*RAND(),0.1*RAND()))</f>
        <v>52.867491951990417</v>
      </c>
      <c r="N97">
        <f ca="1">'S&amp;P500 2018'!N97*(1+IF(-$E$1+RAND()*1&lt;0,-0.1*RAND(),0.1*RAND()))</f>
        <v>28.471707901382857</v>
      </c>
      <c r="O97">
        <f ca="1">'S&amp;P500 2018'!O97*(1+IF(-$E$1+RAND()*1&lt;0,-0.1*RAND(),0.1*RAND()))</f>
        <v>48.212221305058549</v>
      </c>
      <c r="P97">
        <f ca="1">'S&amp;P500 2018'!P97*(1+IF(-$E$1+RAND()*1&lt;0,-0.1*RAND(),0.1*RAND()))</f>
        <v>29.836187797876793</v>
      </c>
      <c r="Q97">
        <f ca="1">'S&amp;P500 2018'!Q97*(1+IF(-$E$1+RAND()*1&lt;0,-0.1*RAND(),0.1*RAND()))</f>
        <v>45.980738540710419</v>
      </c>
      <c r="R97">
        <f ca="1">'S&amp;P500 2018'!R97*(1+IF(-$E$1+RAND()*1&lt;0,-0.1*RAND(),0.1*RAND()))</f>
        <v>38.339051436324226</v>
      </c>
      <c r="S97">
        <f ca="1">'S&amp;P500 2018'!S97*(1+IF(-$E$1+RAND()*1&lt;0,-0.1*RAND(),0.1*RAND()))</f>
        <v>57.158433899059986</v>
      </c>
      <c r="T97">
        <f ca="1">'S&amp;P500 2018'!T97*(1+IF(-$E$1+RAND()*1&lt;0,-0.1*RAND(),0.1*RAND()))</f>
        <v>41.827612887912935</v>
      </c>
      <c r="U97">
        <f ca="1">'S&amp;P500 2018'!U97*(1+IF(-$E$1+RAND()*1&lt;0,-0.1*RAND(),0.1*RAND()))</f>
        <v>40.608955791722536</v>
      </c>
      <c r="V97">
        <f ca="1">'S&amp;P500 2018'!V97*(1+IF(-$E$1+RAND()*1&lt;0,-0.1*RAND(),0.1*RAND()))</f>
        <v>52.269579485249245</v>
      </c>
      <c r="W97" s="6">
        <f ca="1">F97-'S&amp;P500 2018'!F97</f>
        <v>3.822706271177708</v>
      </c>
      <c r="X97" s="6">
        <f ca="1">G97-'S&amp;P500 2018'!G97</f>
        <v>0.57992593797170144</v>
      </c>
      <c r="Y97" s="6">
        <f ca="1">H97-'S&amp;P500 2018'!H97</f>
        <v>0.81314444436767275</v>
      </c>
      <c r="Z97" s="6">
        <f ca="1">I97-'S&amp;P500 2018'!I97</f>
        <v>1.8191574405198665</v>
      </c>
      <c r="AA97" s="6">
        <f ca="1">J97-'S&amp;P500 2018'!J97</f>
        <v>1.7323956862140761</v>
      </c>
      <c r="AB97" s="6">
        <f ca="1">K97-'S&amp;P500 2018'!K97</f>
        <v>2.2008615206355771</v>
      </c>
      <c r="AC97" s="6">
        <f ca="1">L97-'S&amp;P500 2018'!L97</f>
        <v>1.4238933567632728E-2</v>
      </c>
      <c r="AD97" s="6">
        <f ca="1">M97-'S&amp;P500 2018'!M97</f>
        <v>-3.1325080480095835</v>
      </c>
      <c r="AE97" s="6">
        <f ca="1">N97-'S&amp;P500 2018'!N97</f>
        <v>-2.5282920986171433</v>
      </c>
      <c r="AF97" s="6">
        <f ca="1">O97-'S&amp;P500 2018'!O97</f>
        <v>1.2122213050585486</v>
      </c>
      <c r="AG97" s="6">
        <f ca="1">P97-'S&amp;P500 2018'!P97</f>
        <v>0.83618779787679287</v>
      </c>
      <c r="AH97" s="6">
        <f ca="1">Q97-'S&amp;P500 2018'!Q97</f>
        <v>2.9807385407104192</v>
      </c>
      <c r="AI97" s="6">
        <f ca="1">R97-'S&amp;P500 2018'!R97</f>
        <v>1.3390514363242261</v>
      </c>
      <c r="AJ97" s="6">
        <f ca="1">S97-'S&amp;P500 2018'!S97</f>
        <v>5.1584338990599861</v>
      </c>
      <c r="AK97" s="6">
        <f ca="1">T97-'S&amp;P500 2018'!T97</f>
        <v>-4.1723871120870655</v>
      </c>
      <c r="AL97" s="6">
        <f ca="1">U97-'S&amp;P500 2018'!U97</f>
        <v>0.60895579172253633</v>
      </c>
      <c r="AM97" s="6">
        <f ca="1">V97-'S&amp;P500 2018'!V97</f>
        <v>0.26957948524924547</v>
      </c>
    </row>
    <row r="98" spans="1:39" x14ac:dyDescent="0.3">
      <c r="A98" t="s">
        <v>261</v>
      </c>
      <c r="B98" t="s">
        <v>262</v>
      </c>
      <c r="C98" s="1" t="s">
        <v>37</v>
      </c>
      <c r="D98" s="1" t="s">
        <v>263</v>
      </c>
      <c r="E98" s="5">
        <f t="shared" ca="1" si="2"/>
        <v>48.001174154053416</v>
      </c>
      <c r="F98">
        <f ca="1">'S&amp;P500 2018'!F98*(1+IF(-$E$1+RAND()*1&lt;0,-0.1*RAND(),0.1*RAND()))</f>
        <v>46.241219402512684</v>
      </c>
      <c r="G98">
        <f ca="1">'S&amp;P500 2018'!G98*(1+IF(-$E$1+RAND()*1&lt;0,-0.1*RAND(),0.1*RAND()))</f>
        <v>51.725146542226206</v>
      </c>
      <c r="H98">
        <f ca="1">'S&amp;P500 2018'!H98*(1+IF(-$E$1+RAND()*1&lt;0,-0.1*RAND(),0.1*RAND()))</f>
        <v>49.761354582144953</v>
      </c>
      <c r="I98">
        <f ca="1">'S&amp;P500 2018'!I98*(1+IF(-$E$1+RAND()*1&lt;0,-0.1*RAND(),0.1*RAND()))</f>
        <v>77.868602057260873</v>
      </c>
      <c r="J98">
        <f ca="1">'S&amp;P500 2018'!J98*(1+IF(-$E$1+RAND()*1&lt;0,-0.1*RAND(),0.1*RAND()))</f>
        <v>46.023358799131856</v>
      </c>
      <c r="K98">
        <f ca="1">'S&amp;P500 2018'!K98*(1+IF(-$E$1+RAND()*1&lt;0,-0.1*RAND(),0.1*RAND()))</f>
        <v>58.749047311421059</v>
      </c>
      <c r="L98">
        <f ca="1">'S&amp;P500 2018'!L98*(1+IF(-$E$1+RAND()*1&lt;0,-0.1*RAND(),0.1*RAND()))</f>
        <v>41.00474060397773</v>
      </c>
      <c r="M98">
        <f ca="1">'S&amp;P500 2018'!M98*(1+IF(-$E$1+RAND()*1&lt;0,-0.1*RAND(),0.1*RAND()))</f>
        <v>36.270809551793981</v>
      </c>
      <c r="N98">
        <f ca="1">'S&amp;P500 2018'!N98*(1+IF(-$E$1+RAND()*1&lt;0,-0.1*RAND(),0.1*RAND()))</f>
        <v>30.530457584026692</v>
      </c>
      <c r="O98">
        <f ca="1">'S&amp;P500 2018'!O98*(1+IF(-$E$1+RAND()*1&lt;0,-0.1*RAND(),0.1*RAND()))</f>
        <v>48.965761487788171</v>
      </c>
      <c r="P98">
        <f ca="1">'S&amp;P500 2018'!P98*(1+IF(-$E$1+RAND()*1&lt;0,-0.1*RAND(),0.1*RAND()))</f>
        <v>52.747645184599442</v>
      </c>
      <c r="Q98">
        <f ca="1">'S&amp;P500 2018'!Q98*(1+IF(-$E$1+RAND()*1&lt;0,-0.1*RAND(),0.1*RAND()))</f>
        <v>49.252330921495883</v>
      </c>
      <c r="R98">
        <f ca="1">'S&amp;P500 2018'!R98*(1+IF(-$E$1+RAND()*1&lt;0,-0.1*RAND(),0.1*RAND()))</f>
        <v>33.34323328662672</v>
      </c>
      <c r="S98">
        <f ca="1">'S&amp;P500 2018'!S98*(1+IF(-$E$1+RAND()*1&lt;0,-0.1*RAND(),0.1*RAND()))</f>
        <v>48.415331323024091</v>
      </c>
      <c r="T98">
        <f ca="1">'S&amp;P500 2018'!T98*(1+IF(-$E$1+RAND()*1&lt;0,-0.1*RAND(),0.1*RAND()))</f>
        <v>56.914525299537253</v>
      </c>
      <c r="U98">
        <f ca="1">'S&amp;P500 2018'!U98*(1+IF(-$E$1+RAND()*1&lt;0,-0.1*RAND(),0.1*RAND()))</f>
        <v>45.548961949239505</v>
      </c>
      <c r="V98">
        <f ca="1">'S&amp;P500 2018'!V98*(1+IF(-$E$1+RAND()*1&lt;0,-0.1*RAND(),0.1*RAND()))</f>
        <v>42.657434732100938</v>
      </c>
      <c r="W98" s="6">
        <f ca="1">F98-'S&amp;P500 2018'!F98</f>
        <v>-4.7587805974873163</v>
      </c>
      <c r="X98" s="6">
        <f ca="1">G98-'S&amp;P500 2018'!G98</f>
        <v>1.7251465422262058</v>
      </c>
      <c r="Y98" s="6">
        <f ca="1">H98-'S&amp;P500 2018'!H98</f>
        <v>3.7613545821449534</v>
      </c>
      <c r="Z98" s="6">
        <f ca="1">I98-'S&amp;P500 2018'!I98</f>
        <v>4.8686020572608726</v>
      </c>
      <c r="AA98" s="6">
        <f ca="1">J98-'S&amp;P500 2018'!J98</f>
        <v>3.0233587991318558</v>
      </c>
      <c r="AB98" s="6">
        <f ca="1">K98-'S&amp;P500 2018'!K98</f>
        <v>1.7490473114210587</v>
      </c>
      <c r="AC98" s="6">
        <f ca="1">L98-'S&amp;P500 2018'!L98</f>
        <v>1.00474060397773</v>
      </c>
      <c r="AD98" s="6">
        <f ca="1">M98-'S&amp;P500 2018'!M98</f>
        <v>1.270809551793981</v>
      </c>
      <c r="AE98" s="6">
        <f ca="1">N98-'S&amp;P500 2018'!N98</f>
        <v>2.5304575840266921</v>
      </c>
      <c r="AF98" s="6">
        <f ca="1">O98-'S&amp;P500 2018'!O98</f>
        <v>1.9657614877881713</v>
      </c>
      <c r="AG98" s="6">
        <f ca="1">P98-'S&amp;P500 2018'!P98</f>
        <v>0.74764518459944185</v>
      </c>
      <c r="AH98" s="6">
        <f ca="1">Q98-'S&amp;P500 2018'!Q98</f>
        <v>3.2523309214958829</v>
      </c>
      <c r="AI98" s="6">
        <f ca="1">R98-'S&amp;P500 2018'!R98</f>
        <v>-3.6567667133732797</v>
      </c>
      <c r="AJ98" s="6">
        <f ca="1">S98-'S&amp;P500 2018'!S98</f>
        <v>-1.5846686769759089</v>
      </c>
      <c r="AK98" s="6">
        <f ca="1">T98-'S&amp;P500 2018'!T98</f>
        <v>1.914525299537253</v>
      </c>
      <c r="AL98" s="6">
        <f ca="1">U98-'S&amp;P500 2018'!U98</f>
        <v>1.548961949239505</v>
      </c>
      <c r="AM98" s="6">
        <f ca="1">V98-'S&amp;P500 2018'!V98</f>
        <v>2.6574347321009384</v>
      </c>
    </row>
    <row r="99" spans="1:39" x14ac:dyDescent="0.3">
      <c r="A99" t="s">
        <v>264</v>
      </c>
      <c r="B99" t="s">
        <v>265</v>
      </c>
      <c r="C99" s="1" t="s">
        <v>59</v>
      </c>
      <c r="D99" s="1" t="s">
        <v>266</v>
      </c>
      <c r="E99" s="5">
        <f t="shared" ca="1" si="2"/>
        <v>54.216155734273293</v>
      </c>
      <c r="F99">
        <f ca="1">'S&amp;P500 2018'!F99*(1+IF(-$E$1+RAND()*1&lt;0,-0.1*RAND(),0.1*RAND()))</f>
        <v>42.632125908251453</v>
      </c>
      <c r="G99">
        <f ca="1">'S&amp;P500 2018'!G99*(1+IF(-$E$1+RAND()*1&lt;0,-0.1*RAND(),0.1*RAND()))</f>
        <v>56.060855222146188</v>
      </c>
      <c r="H99">
        <f ca="1">'S&amp;P500 2018'!H99*(1+IF(-$E$1+RAND()*1&lt;0,-0.1*RAND(),0.1*RAND()))</f>
        <v>37.949196031643893</v>
      </c>
      <c r="I99">
        <f ca="1">'S&amp;P500 2018'!I99*(1+IF(-$E$1+RAND()*1&lt;0,-0.1*RAND(),0.1*RAND()))</f>
        <v>65.275748031276962</v>
      </c>
      <c r="J99">
        <f ca="1">'S&amp;P500 2018'!J99*(1+IF(-$E$1+RAND()*1&lt;0,-0.1*RAND(),0.1*RAND()))</f>
        <v>49.81146683130315</v>
      </c>
      <c r="K99">
        <f ca="1">'S&amp;P500 2018'!K99*(1+IF(-$E$1+RAND()*1&lt;0,-0.1*RAND(),0.1*RAND()))</f>
        <v>60.913117917298706</v>
      </c>
      <c r="L99">
        <f ca="1">'S&amp;P500 2018'!L99*(1+IF(-$E$1+RAND()*1&lt;0,-0.1*RAND(),0.1*RAND()))</f>
        <v>66.858200579809449</v>
      </c>
      <c r="M99">
        <f ca="1">'S&amp;P500 2018'!M99*(1+IF(-$E$1+RAND()*1&lt;0,-0.1*RAND(),0.1*RAND()))</f>
        <v>58.291174926074056</v>
      </c>
      <c r="N99">
        <f ca="1">'S&amp;P500 2018'!N99*(1+IF(-$E$1+RAND()*1&lt;0,-0.1*RAND(),0.1*RAND()))</f>
        <v>46.462619865877208</v>
      </c>
      <c r="O99">
        <f ca="1">'S&amp;P500 2018'!O99*(1+IF(-$E$1+RAND()*1&lt;0,-0.1*RAND(),0.1*RAND()))</f>
        <v>67.801362104815951</v>
      </c>
      <c r="P99">
        <f ca="1">'S&amp;P500 2018'!P99*(1+IF(-$E$1+RAND()*1&lt;0,-0.1*RAND(),0.1*RAND()))</f>
        <v>49.734626215058931</v>
      </c>
      <c r="Q99">
        <f ca="1">'S&amp;P500 2018'!Q99*(1+IF(-$E$1+RAND()*1&lt;0,-0.1*RAND(),0.1*RAND()))</f>
        <v>51.782364269414344</v>
      </c>
      <c r="R99">
        <f ca="1">'S&amp;P500 2018'!R99*(1+IF(-$E$1+RAND()*1&lt;0,-0.1*RAND(),0.1*RAND()))</f>
        <v>53.470786641290317</v>
      </c>
      <c r="S99">
        <f ca="1">'S&amp;P500 2018'!S99*(1+IF(-$E$1+RAND()*1&lt;0,-0.1*RAND(),0.1*RAND()))</f>
        <v>70.245114126593649</v>
      </c>
      <c r="T99">
        <f ca="1">'S&amp;P500 2018'!T99*(1+IF(-$E$1+RAND()*1&lt;0,-0.1*RAND(),0.1*RAND()))</f>
        <v>48.550001483456896</v>
      </c>
      <c r="U99">
        <f ca="1">'S&amp;P500 2018'!U99*(1+IF(-$E$1+RAND()*1&lt;0,-0.1*RAND(),0.1*RAND()))</f>
        <v>54.261387504043462</v>
      </c>
      <c r="V99">
        <f ca="1">'S&amp;P500 2018'!V99*(1+IF(-$E$1+RAND()*1&lt;0,-0.1*RAND(),0.1*RAND()))</f>
        <v>41.574499824291514</v>
      </c>
      <c r="W99" s="6">
        <f ca="1">F99-'S&amp;P500 2018'!F99</f>
        <v>1.632125908251453</v>
      </c>
      <c r="X99" s="6">
        <f ca="1">G99-'S&amp;P500 2018'!G99</f>
        <v>-2.9391447778538122</v>
      </c>
      <c r="Y99" s="6">
        <f ca="1">H99-'S&amp;P500 2018'!H99</f>
        <v>-1.0508039683561066</v>
      </c>
      <c r="Z99" s="6">
        <f ca="1">I99-'S&amp;P500 2018'!I99</f>
        <v>1.2757480312769616</v>
      </c>
      <c r="AA99" s="6">
        <f ca="1">J99-'S&amp;P500 2018'!J99</f>
        <v>2.8114668313031501</v>
      </c>
      <c r="AB99" s="6">
        <f ca="1">K99-'S&amp;P500 2018'!K99</f>
        <v>1.9131179172987061</v>
      </c>
      <c r="AC99" s="6">
        <f ca="1">L99-'S&amp;P500 2018'!L99</f>
        <v>4.8582005798094485</v>
      </c>
      <c r="AD99" s="6">
        <f ca="1">M99-'S&amp;P500 2018'!M99</f>
        <v>3.2911749260740564</v>
      </c>
      <c r="AE99" s="6">
        <f ca="1">N99-'S&amp;P500 2018'!N99</f>
        <v>2.4626198658772083</v>
      </c>
      <c r="AF99" s="6">
        <f ca="1">O99-'S&amp;P500 2018'!O99</f>
        <v>2.8013621048159507</v>
      </c>
      <c r="AG99" s="6">
        <f ca="1">P99-'S&amp;P500 2018'!P99</f>
        <v>-3.2653737849410689</v>
      </c>
      <c r="AH99" s="6">
        <f ca="1">Q99-'S&amp;P500 2018'!Q99</f>
        <v>-0.21763573058565555</v>
      </c>
      <c r="AI99" s="6">
        <f ca="1">R99-'S&amp;P500 2018'!R99</f>
        <v>-0.52921335870968278</v>
      </c>
      <c r="AJ99" s="6">
        <f ca="1">S99-'S&amp;P500 2018'!S99</f>
        <v>6.2451141265936485</v>
      </c>
      <c r="AK99" s="6">
        <f ca="1">T99-'S&amp;P500 2018'!T99</f>
        <v>-4.4499985165431042</v>
      </c>
      <c r="AL99" s="6">
        <f ca="1">U99-'S&amp;P500 2018'!U99</f>
        <v>0.26138750404346212</v>
      </c>
      <c r="AM99" s="6">
        <f ca="1">V99-'S&amp;P500 2018'!V99</f>
        <v>0.57449982429151447</v>
      </c>
    </row>
    <row r="100" spans="1:39" x14ac:dyDescent="0.3">
      <c r="A100" t="s">
        <v>267</v>
      </c>
      <c r="B100" t="s">
        <v>268</v>
      </c>
      <c r="C100" s="1" t="s">
        <v>19</v>
      </c>
      <c r="D100" s="1" t="s">
        <v>269</v>
      </c>
      <c r="E100" s="5">
        <f t="shared" ca="1" si="2"/>
        <v>37.963560083912796</v>
      </c>
      <c r="F100">
        <f ca="1">'S&amp;P500 2018'!F100*(1+IF(-$E$1+RAND()*1&lt;0,-0.1*RAND(),0.1*RAND()))</f>
        <v>28.326086054196558</v>
      </c>
      <c r="G100">
        <f ca="1">'S&amp;P500 2018'!G100*(1+IF(-$E$1+RAND()*1&lt;0,-0.1*RAND(),0.1*RAND()))</f>
        <v>31.234653578253155</v>
      </c>
      <c r="H100">
        <f ca="1">'S&amp;P500 2018'!H100*(1+IF(-$E$1+RAND()*1&lt;0,-0.1*RAND(),0.1*RAND()))</f>
        <v>42.537146847856185</v>
      </c>
      <c r="I100">
        <f ca="1">'S&amp;P500 2018'!I100*(1+IF(-$E$1+RAND()*1&lt;0,-0.1*RAND(),0.1*RAND()))</f>
        <v>36.33037001922709</v>
      </c>
      <c r="J100">
        <f ca="1">'S&amp;P500 2018'!J100*(1+IF(-$E$1+RAND()*1&lt;0,-0.1*RAND(),0.1*RAND()))</f>
        <v>35.547846761560336</v>
      </c>
      <c r="K100">
        <f ca="1">'S&amp;P500 2018'!K100*(1+IF(-$E$1+RAND()*1&lt;0,-0.1*RAND(),0.1*RAND()))</f>
        <v>36.215898780990997</v>
      </c>
      <c r="L100">
        <f ca="1">'S&amp;P500 2018'!L100*(1+IF(-$E$1+RAND()*1&lt;0,-0.1*RAND(),0.1*RAND()))</f>
        <v>42.081686069329201</v>
      </c>
      <c r="M100">
        <f ca="1">'S&amp;P500 2018'!M100*(1+IF(-$E$1+RAND()*1&lt;0,-0.1*RAND(),0.1*RAND()))</f>
        <v>46.873693104122857</v>
      </c>
      <c r="N100">
        <f ca="1">'S&amp;P500 2018'!N100*(1+IF(-$E$1+RAND()*1&lt;0,-0.1*RAND(),0.1*RAND()))</f>
        <v>38.263863721744464</v>
      </c>
      <c r="O100">
        <f ca="1">'S&amp;P500 2018'!O100*(1+IF(-$E$1+RAND()*1&lt;0,-0.1*RAND(),0.1*RAND()))</f>
        <v>43.858880148514629</v>
      </c>
      <c r="P100">
        <f ca="1">'S&amp;P500 2018'!P100*(1+IF(-$E$1+RAND()*1&lt;0,-0.1*RAND(),0.1*RAND()))</f>
        <v>34.328529945819156</v>
      </c>
      <c r="Q100">
        <f ca="1">'S&amp;P500 2018'!Q100*(1+IF(-$E$1+RAND()*1&lt;0,-0.1*RAND(),0.1*RAND()))</f>
        <v>38.676748369644351</v>
      </c>
      <c r="R100">
        <f ca="1">'S&amp;P500 2018'!R100*(1+IF(-$E$1+RAND()*1&lt;0,-0.1*RAND(),0.1*RAND()))</f>
        <v>41.001925478435041</v>
      </c>
      <c r="S100">
        <f ca="1">'S&amp;P500 2018'!S100*(1+IF(-$E$1+RAND()*1&lt;0,-0.1*RAND(),0.1*RAND()))</f>
        <v>37.267820800540555</v>
      </c>
      <c r="T100">
        <f ca="1">'S&amp;P500 2018'!T100*(1+IF(-$E$1+RAND()*1&lt;0,-0.1*RAND(),0.1*RAND()))</f>
        <v>26.148264150100673</v>
      </c>
      <c r="U100">
        <f ca="1">'S&amp;P500 2018'!U100*(1+IF(-$E$1+RAND()*1&lt;0,-0.1*RAND(),0.1*RAND()))</f>
        <v>36.466301028222098</v>
      </c>
      <c r="V100">
        <f ca="1">'S&amp;P500 2018'!V100*(1+IF(-$E$1+RAND()*1&lt;0,-0.1*RAND(),0.1*RAND()))</f>
        <v>50.220806567960118</v>
      </c>
      <c r="W100" s="6">
        <f ca="1">F100-'S&amp;P500 2018'!F100</f>
        <v>0.32608605419655845</v>
      </c>
      <c r="X100" s="6">
        <f ca="1">G100-'S&amp;P500 2018'!G100</f>
        <v>-1.7653464217468446</v>
      </c>
      <c r="Y100" s="6">
        <f ca="1">H100-'S&amp;P500 2018'!H100</f>
        <v>1.5371468478561852</v>
      </c>
      <c r="Z100" s="6">
        <f ca="1">I100-'S&amp;P500 2018'!I100</f>
        <v>1.3303700192270895</v>
      </c>
      <c r="AA100" s="6">
        <f ca="1">J100-'S&amp;P500 2018'!J100</f>
        <v>2.5478467615603364</v>
      </c>
      <c r="AB100" s="6">
        <f ca="1">K100-'S&amp;P500 2018'!K100</f>
        <v>1.2158987809909974</v>
      </c>
      <c r="AC100" s="6">
        <f ca="1">L100-'S&amp;P500 2018'!L100</f>
        <v>1.0816860693292014</v>
      </c>
      <c r="AD100" s="6">
        <f ca="1">M100-'S&amp;P500 2018'!M100</f>
        <v>1.8736931041228573</v>
      </c>
      <c r="AE100" s="6">
        <f ca="1">N100-'S&amp;P500 2018'!N100</f>
        <v>3.2638637217444639</v>
      </c>
      <c r="AF100" s="6">
        <f ca="1">O100-'S&amp;P500 2018'!O100</f>
        <v>3.8588801485146291</v>
      </c>
      <c r="AG100" s="6">
        <f ca="1">P100-'S&amp;P500 2018'!P100</f>
        <v>0.32852994581915596</v>
      </c>
      <c r="AH100" s="6">
        <f ca="1">Q100-'S&amp;P500 2018'!Q100</f>
        <v>1.6767483696443506</v>
      </c>
      <c r="AI100" s="6">
        <f ca="1">R100-'S&amp;P500 2018'!R100</f>
        <v>1.0019254784350409</v>
      </c>
      <c r="AJ100" s="6">
        <f ca="1">S100-'S&amp;P500 2018'!S100</f>
        <v>1.2678208005405551</v>
      </c>
      <c r="AK100" s="6">
        <f ca="1">T100-'S&amp;P500 2018'!T100</f>
        <v>-2.8517358498993275</v>
      </c>
      <c r="AL100" s="6">
        <f ca="1">U100-'S&amp;P500 2018'!U100</f>
        <v>-1.5336989717779019</v>
      </c>
      <c r="AM100" s="6">
        <f ca="1">V100-'S&amp;P500 2018'!V100</f>
        <v>4.2208065679601177</v>
      </c>
    </row>
    <row r="101" spans="1:39" x14ac:dyDescent="0.3">
      <c r="A101" t="s">
        <v>270</v>
      </c>
      <c r="B101" t="s">
        <v>270</v>
      </c>
      <c r="C101" s="1" t="s">
        <v>15</v>
      </c>
      <c r="D101" s="1" t="s">
        <v>271</v>
      </c>
      <c r="E101" s="5">
        <f t="shared" ca="1" si="2"/>
        <v>67.004004555710864</v>
      </c>
      <c r="F101">
        <f ca="1">'S&amp;P500 2018'!F101*(1+IF(-$E$1+RAND()*1&lt;0,-0.1*RAND(),0.1*RAND()))</f>
        <v>47.529781773613642</v>
      </c>
      <c r="G101">
        <f ca="1">'S&amp;P500 2018'!G101*(1+IF(-$E$1+RAND()*1&lt;0,-0.1*RAND(),0.1*RAND()))</f>
        <v>73.289126996502347</v>
      </c>
      <c r="H101">
        <f ca="1">'S&amp;P500 2018'!H101*(1+IF(-$E$1+RAND()*1&lt;0,-0.1*RAND(),0.1*RAND()))</f>
        <v>62.819252150796117</v>
      </c>
      <c r="I101">
        <f ca="1">'S&amp;P500 2018'!I101*(1+IF(-$E$1+RAND()*1&lt;0,-0.1*RAND(),0.1*RAND()))</f>
        <v>59.033786265208782</v>
      </c>
      <c r="J101">
        <f ca="1">'S&amp;P500 2018'!J101*(1+IF(-$E$1+RAND()*1&lt;0,-0.1*RAND(),0.1*RAND()))</f>
        <v>60.147262854033258</v>
      </c>
      <c r="K101">
        <f ca="1">'S&amp;P500 2018'!K101*(1+IF(-$E$1+RAND()*1&lt;0,-0.1*RAND(),0.1*RAND()))</f>
        <v>64.726005814459654</v>
      </c>
      <c r="L101">
        <f ca="1">'S&amp;P500 2018'!L101*(1+IF(-$E$1+RAND()*1&lt;0,-0.1*RAND(),0.1*RAND()))</f>
        <v>78.717718324862702</v>
      </c>
      <c r="M101">
        <f ca="1">'S&amp;P500 2018'!M101*(1+IF(-$E$1+RAND()*1&lt;0,-0.1*RAND(),0.1*RAND()))</f>
        <v>71.638490650932752</v>
      </c>
      <c r="N101">
        <f ca="1">'S&amp;P500 2018'!N101*(1+IF(-$E$1+RAND()*1&lt;0,-0.1*RAND(),0.1*RAND()))</f>
        <v>82.864400387517946</v>
      </c>
      <c r="O101">
        <f ca="1">'S&amp;P500 2018'!O101*(1+IF(-$E$1+RAND()*1&lt;0,-0.1*RAND(),0.1*RAND()))</f>
        <v>55.83315477315621</v>
      </c>
      <c r="P101">
        <f ca="1">'S&amp;P500 2018'!P101*(1+IF(-$E$1+RAND()*1&lt;0,-0.1*RAND(),0.1*RAND()))</f>
        <v>85.928714448325877</v>
      </c>
      <c r="Q101">
        <f ca="1">'S&amp;P500 2018'!Q101*(1+IF(-$E$1+RAND()*1&lt;0,-0.1*RAND(),0.1*RAND()))</f>
        <v>94.084627723934346</v>
      </c>
      <c r="R101">
        <f ca="1">'S&amp;P500 2018'!R101*(1+IF(-$E$1+RAND()*1&lt;0,-0.1*RAND(),0.1*RAND()))</f>
        <v>77.890714296748996</v>
      </c>
      <c r="S101">
        <f ca="1">'S&amp;P500 2018'!S101*(1+IF(-$E$1+RAND()*1&lt;0,-0.1*RAND(),0.1*RAND()))</f>
        <v>58.420374822563829</v>
      </c>
      <c r="T101">
        <f ca="1">'S&amp;P500 2018'!T101*(1+IF(-$E$1+RAND()*1&lt;0,-0.1*RAND(),0.1*RAND()))</f>
        <v>42.628102265503891</v>
      </c>
      <c r="U101">
        <f ca="1">'S&amp;P500 2018'!U101*(1+IF(-$E$1+RAND()*1&lt;0,-0.1*RAND(),0.1*RAND()))</f>
        <v>48.354084196428964</v>
      </c>
      <c r="V101">
        <f ca="1">'S&amp;P500 2018'!V101*(1+IF(-$E$1+RAND()*1&lt;0,-0.1*RAND(),0.1*RAND()))</f>
        <v>75.162479702495474</v>
      </c>
      <c r="W101" s="6">
        <f ca="1">F101-'S&amp;P500 2018'!F101</f>
        <v>0.52978177361364232</v>
      </c>
      <c r="X101" s="6">
        <f ca="1">G101-'S&amp;P500 2018'!G101</f>
        <v>-2.7108730034976531</v>
      </c>
      <c r="Y101" s="6">
        <f ca="1">H101-'S&amp;P500 2018'!H101</f>
        <v>1.8192521507961175</v>
      </c>
      <c r="Z101" s="6">
        <f ca="1">I101-'S&amp;P500 2018'!I101</f>
        <v>2.0337862652087821</v>
      </c>
      <c r="AA101" s="6">
        <f ca="1">J101-'S&amp;P500 2018'!J101</f>
        <v>-1.8527371459667421</v>
      </c>
      <c r="AB101" s="6">
        <f ca="1">K101-'S&amp;P500 2018'!K101</f>
        <v>5.7260058144596542</v>
      </c>
      <c r="AC101" s="6">
        <f ca="1">L101-'S&amp;P500 2018'!L101</f>
        <v>6.7177183248627017</v>
      </c>
      <c r="AD101" s="6">
        <f ca="1">M101-'S&amp;P500 2018'!M101</f>
        <v>5.6384906509327521</v>
      </c>
      <c r="AE101" s="6">
        <f ca="1">N101-'S&amp;P500 2018'!N101</f>
        <v>6.8644003875179465</v>
      </c>
      <c r="AF101" s="6">
        <f ca="1">O101-'S&amp;P500 2018'!O101</f>
        <v>3.8331547731562097</v>
      </c>
      <c r="AG101" s="6">
        <f ca="1">P101-'S&amp;P500 2018'!P101</f>
        <v>5.9287144483258771</v>
      </c>
      <c r="AH101" s="6">
        <f ca="1">Q101-'S&amp;P500 2018'!Q101</f>
        <v>3.0846277239343465</v>
      </c>
      <c r="AI101" s="6">
        <f ca="1">R101-'S&amp;P500 2018'!R101</f>
        <v>-1.109285703251004</v>
      </c>
      <c r="AJ101" s="6">
        <f ca="1">S101-'S&amp;P500 2018'!S101</f>
        <v>-0.5796251774361707</v>
      </c>
      <c r="AK101" s="6">
        <f ca="1">T101-'S&amp;P500 2018'!T101</f>
        <v>-4.371897734496109</v>
      </c>
      <c r="AL101" s="6">
        <f ca="1">U101-'S&amp;P500 2018'!U101</f>
        <v>-4.645915803571036</v>
      </c>
      <c r="AM101" s="6">
        <f ca="1">V101-'S&amp;P500 2018'!V101</f>
        <v>-0.8375202975045255</v>
      </c>
    </row>
    <row r="102" spans="1:39" x14ac:dyDescent="0.3">
      <c r="A102" t="s">
        <v>272</v>
      </c>
      <c r="B102" t="s">
        <v>273</v>
      </c>
      <c r="C102" s="1" t="s">
        <v>46</v>
      </c>
      <c r="D102" s="1" t="s">
        <v>56</v>
      </c>
      <c r="E102" s="5">
        <f t="shared" ca="1" si="2"/>
        <v>32.225931719940313</v>
      </c>
      <c r="F102">
        <f ca="1">'S&amp;P500 2018'!F102*(1+IF(-$E$1+RAND()*1&lt;0,-0.1*RAND(),0.1*RAND()))</f>
        <v>25.117682895641334</v>
      </c>
      <c r="G102">
        <f ca="1">'S&amp;P500 2018'!G102*(1+IF(-$E$1+RAND()*1&lt;0,-0.1*RAND(),0.1*RAND()))</f>
        <v>25.596325227781925</v>
      </c>
      <c r="H102">
        <f ca="1">'S&amp;P500 2018'!H102*(1+IF(-$E$1+RAND()*1&lt;0,-0.1*RAND(),0.1*RAND()))</f>
        <v>42.214822524142029</v>
      </c>
      <c r="I102">
        <f ca="1">'S&amp;P500 2018'!I102*(1+IF(-$E$1+RAND()*1&lt;0,-0.1*RAND(),0.1*RAND()))</f>
        <v>37.698951074444928</v>
      </c>
      <c r="J102">
        <f ca="1">'S&amp;P500 2018'!J102*(1+IF(-$E$1+RAND()*1&lt;0,-0.1*RAND(),0.1*RAND()))</f>
        <v>29.134952743537703</v>
      </c>
      <c r="K102">
        <f ca="1">'S&amp;P500 2018'!K102*(1+IF(-$E$1+RAND()*1&lt;0,-0.1*RAND(),0.1*RAND()))</f>
        <v>43.434104035039454</v>
      </c>
      <c r="L102">
        <f ca="1">'S&amp;P500 2018'!L102*(1+IF(-$E$1+RAND()*1&lt;0,-0.1*RAND(),0.1*RAND()))</f>
        <v>36.820556875968407</v>
      </c>
      <c r="M102">
        <f ca="1">'S&amp;P500 2018'!M102*(1+IF(-$E$1+RAND()*1&lt;0,-0.1*RAND(),0.1*RAND()))</f>
        <v>26.451339877447342</v>
      </c>
      <c r="N102">
        <f ca="1">'S&amp;P500 2018'!N102*(1+IF(-$E$1+RAND()*1&lt;0,-0.1*RAND(),0.1*RAND()))</f>
        <v>42.711941031828069</v>
      </c>
      <c r="O102">
        <f ca="1">'S&amp;P500 2018'!O102*(1+IF(-$E$1+RAND()*1&lt;0,-0.1*RAND(),0.1*RAND()))</f>
        <v>38.195750820107811</v>
      </c>
      <c r="P102">
        <f ca="1">'S&amp;P500 2018'!P102*(1+IF(-$E$1+RAND()*1&lt;0,-0.1*RAND(),0.1*RAND()))</f>
        <v>12.783785413724937</v>
      </c>
      <c r="Q102">
        <f ca="1">'S&amp;P500 2018'!Q102*(1+IF(-$E$1+RAND()*1&lt;0,-0.1*RAND(),0.1*RAND()))</f>
        <v>17.820484571075479</v>
      </c>
      <c r="R102">
        <f ca="1">'S&amp;P500 2018'!R102*(1+IF(-$E$1+RAND()*1&lt;0,-0.1*RAND(),0.1*RAND()))</f>
        <v>37.759686896485462</v>
      </c>
      <c r="S102">
        <f ca="1">'S&amp;P500 2018'!S102*(1+IF(-$E$1+RAND()*1&lt;0,-0.1*RAND(),0.1*RAND()))</f>
        <v>37.139765683492421</v>
      </c>
      <c r="T102">
        <f ca="1">'S&amp;P500 2018'!T102*(1+IF(-$E$1+RAND()*1&lt;0,-0.1*RAND(),0.1*RAND()))</f>
        <v>26.309844243082193</v>
      </c>
      <c r="U102">
        <f ca="1">'S&amp;P500 2018'!U102*(1+IF(-$E$1+RAND()*1&lt;0,-0.1*RAND(),0.1*RAND()))</f>
        <v>35.677420089305528</v>
      </c>
      <c r="V102">
        <f ca="1">'S&amp;P500 2018'!V102*(1+IF(-$E$1+RAND()*1&lt;0,-0.1*RAND(),0.1*RAND()))</f>
        <v>32.973425235880214</v>
      </c>
      <c r="W102" s="6">
        <f ca="1">F102-'S&amp;P500 2018'!F102</f>
        <v>2.1176828956413338</v>
      </c>
      <c r="X102" s="6">
        <f ca="1">G102-'S&amp;P500 2018'!G102</f>
        <v>-2.4036747722180749</v>
      </c>
      <c r="Y102" s="6">
        <f ca="1">H102-'S&amp;P500 2018'!H102</f>
        <v>1.2148225241420292</v>
      </c>
      <c r="Z102" s="6">
        <f ca="1">I102-'S&amp;P500 2018'!I102</f>
        <v>0.69895107444492766</v>
      </c>
      <c r="AA102" s="6">
        <f ca="1">J102-'S&amp;P500 2018'!J102</f>
        <v>-1.8650472564622973</v>
      </c>
      <c r="AB102" s="6">
        <f ca="1">K102-'S&amp;P500 2018'!K102</f>
        <v>2.4341040350394536</v>
      </c>
      <c r="AC102" s="6">
        <f ca="1">L102-'S&amp;P500 2018'!L102</f>
        <v>0.82055687596840698</v>
      </c>
      <c r="AD102" s="6">
        <f ca="1">M102-'S&amp;P500 2018'!M102</f>
        <v>0.45133987744734227</v>
      </c>
      <c r="AE102" s="6">
        <f ca="1">N102-'S&amp;P500 2018'!N102</f>
        <v>3.7119410318280686</v>
      </c>
      <c r="AF102" s="6">
        <f ca="1">O102-'S&amp;P500 2018'!O102</f>
        <v>0.19575082010781131</v>
      </c>
      <c r="AG102" s="6">
        <f ca="1">P102-'S&amp;P500 2018'!P102</f>
        <v>-1.2162145862750631</v>
      </c>
      <c r="AH102" s="6">
        <f ca="1">Q102-'S&amp;P500 2018'!Q102</f>
        <v>-1.1795154289245211</v>
      </c>
      <c r="AI102" s="6">
        <f ca="1">R102-'S&amp;P500 2018'!R102</f>
        <v>2.7596868964854622</v>
      </c>
      <c r="AJ102" s="6">
        <f ca="1">S102-'S&amp;P500 2018'!S102</f>
        <v>3.1397656834924206</v>
      </c>
      <c r="AK102" s="6">
        <f ca="1">T102-'S&amp;P500 2018'!T102</f>
        <v>0.30984424308219261</v>
      </c>
      <c r="AL102" s="6">
        <f ca="1">U102-'S&amp;P500 2018'!U102</f>
        <v>2.677420089305528</v>
      </c>
      <c r="AM102" s="6">
        <f ca="1">V102-'S&amp;P500 2018'!V102</f>
        <v>2.9734252358802138</v>
      </c>
    </row>
    <row r="103" spans="1:39" x14ac:dyDescent="0.3">
      <c r="A103" t="s">
        <v>274</v>
      </c>
      <c r="B103" t="s">
        <v>275</v>
      </c>
      <c r="C103" s="1" t="s">
        <v>6</v>
      </c>
      <c r="D103" s="1" t="s">
        <v>63</v>
      </c>
      <c r="E103" s="5">
        <f t="shared" ca="1" si="2"/>
        <v>49.519290421663776</v>
      </c>
      <c r="F103">
        <f ca="1">'S&amp;P500 2018'!F103*(1+IF(-$E$1+RAND()*1&lt;0,-0.1*RAND(),0.1*RAND()))</f>
        <v>42.289360446655365</v>
      </c>
      <c r="G103">
        <f ca="1">'S&amp;P500 2018'!G103*(1+IF(-$E$1+RAND()*1&lt;0,-0.1*RAND(),0.1*RAND()))</f>
        <v>66.55833874971637</v>
      </c>
      <c r="H103">
        <f ca="1">'S&amp;P500 2018'!H103*(1+IF(-$E$1+RAND()*1&lt;0,-0.1*RAND(),0.1*RAND()))</f>
        <v>53.95803169071457</v>
      </c>
      <c r="I103">
        <f ca="1">'S&amp;P500 2018'!I103*(1+IF(-$E$1+RAND()*1&lt;0,-0.1*RAND(),0.1*RAND()))</f>
        <v>36.158449841799118</v>
      </c>
      <c r="J103">
        <f ca="1">'S&amp;P500 2018'!J103*(1+IF(-$E$1+RAND()*1&lt;0,-0.1*RAND(),0.1*RAND()))</f>
        <v>42.837137188681247</v>
      </c>
      <c r="K103">
        <f ca="1">'S&amp;P500 2018'!K103*(1+IF(-$E$1+RAND()*1&lt;0,-0.1*RAND(),0.1*RAND()))</f>
        <v>43.448724484339785</v>
      </c>
      <c r="L103">
        <f ca="1">'S&amp;P500 2018'!L103*(1+IF(-$E$1+RAND()*1&lt;0,-0.1*RAND(),0.1*RAND()))</f>
        <v>58.168940363247209</v>
      </c>
      <c r="M103">
        <f ca="1">'S&amp;P500 2018'!M103*(1+IF(-$E$1+RAND()*1&lt;0,-0.1*RAND(),0.1*RAND()))</f>
        <v>49.767991413736915</v>
      </c>
      <c r="N103">
        <f ca="1">'S&amp;P500 2018'!N103*(1+IF(-$E$1+RAND()*1&lt;0,-0.1*RAND(),0.1*RAND()))</f>
        <v>43.594201754085312</v>
      </c>
      <c r="O103">
        <f ca="1">'S&amp;P500 2018'!O103*(1+IF(-$E$1+RAND()*1&lt;0,-0.1*RAND(),0.1*RAND()))</f>
        <v>46.9031929692433</v>
      </c>
      <c r="P103">
        <f ca="1">'S&amp;P500 2018'!P103*(1+IF(-$E$1+RAND()*1&lt;0,-0.1*RAND(),0.1*RAND()))</f>
        <v>41.881144242865219</v>
      </c>
      <c r="Q103">
        <f ca="1">'S&amp;P500 2018'!Q103*(1+IF(-$E$1+RAND()*1&lt;0,-0.1*RAND(),0.1*RAND()))</f>
        <v>39.941011275062635</v>
      </c>
      <c r="R103">
        <f ca="1">'S&amp;P500 2018'!R103*(1+IF(-$E$1+RAND()*1&lt;0,-0.1*RAND(),0.1*RAND()))</f>
        <v>61.223444908763959</v>
      </c>
      <c r="S103">
        <f ca="1">'S&amp;P500 2018'!S103*(1+IF(-$E$1+RAND()*1&lt;0,-0.1*RAND(),0.1*RAND()))</f>
        <v>50.308859715809156</v>
      </c>
      <c r="T103">
        <f ca="1">'S&amp;P500 2018'!T103*(1+IF(-$E$1+RAND()*1&lt;0,-0.1*RAND(),0.1*RAND()))</f>
        <v>77.171653349030649</v>
      </c>
      <c r="U103">
        <f ca="1">'S&amp;P500 2018'!U103*(1+IF(-$E$1+RAND()*1&lt;0,-0.1*RAND(),0.1*RAND()))</f>
        <v>36.555985103361401</v>
      </c>
      <c r="V103">
        <f ca="1">'S&amp;P500 2018'!V103*(1+IF(-$E$1+RAND()*1&lt;0,-0.1*RAND(),0.1*RAND()))</f>
        <v>51.061469671171821</v>
      </c>
      <c r="W103" s="6">
        <f ca="1">F103-'S&amp;P500 2018'!F103</f>
        <v>-2.7106395533446346</v>
      </c>
      <c r="X103" s="6">
        <f ca="1">G103-'S&amp;P500 2018'!G103</f>
        <v>2.5583387497163699</v>
      </c>
      <c r="Y103" s="6">
        <f ca="1">H103-'S&amp;P500 2018'!H103</f>
        <v>-4.0419683092854299</v>
      </c>
      <c r="Z103" s="6">
        <f ca="1">I103-'S&amp;P500 2018'!I103</f>
        <v>-3.8415501582008815</v>
      </c>
      <c r="AA103" s="6">
        <f ca="1">J103-'S&amp;P500 2018'!J103</f>
        <v>0.83713718868124687</v>
      </c>
      <c r="AB103" s="6">
        <f ca="1">K103-'S&amp;P500 2018'!K103</f>
        <v>0.44872448433978462</v>
      </c>
      <c r="AC103" s="6">
        <f ca="1">L103-'S&amp;P500 2018'!L103</f>
        <v>3.1689403632472093</v>
      </c>
      <c r="AD103" s="6">
        <f ca="1">M103-'S&amp;P500 2018'!M103</f>
        <v>2.7679914137369153</v>
      </c>
      <c r="AE103" s="6">
        <f ca="1">N103-'S&amp;P500 2018'!N103</f>
        <v>-4.4057982459146885</v>
      </c>
      <c r="AF103" s="6">
        <f ca="1">O103-'S&amp;P500 2018'!O103</f>
        <v>-9.6807030756700385E-2</v>
      </c>
      <c r="AG103" s="6">
        <f ca="1">P103-'S&amp;P500 2018'!P103</f>
        <v>2.8811442428652185</v>
      </c>
      <c r="AH103" s="6">
        <f ca="1">Q103-'S&amp;P500 2018'!Q103</f>
        <v>2.9410112750626354</v>
      </c>
      <c r="AI103" s="6">
        <f ca="1">R103-'S&amp;P500 2018'!R103</f>
        <v>5.2234449087639589</v>
      </c>
      <c r="AJ103" s="6">
        <f ca="1">S103-'S&amp;P500 2018'!S103</f>
        <v>1.3088597158091559</v>
      </c>
      <c r="AK103" s="6">
        <f ca="1">T103-'S&amp;P500 2018'!T103</f>
        <v>6.1716533490306489</v>
      </c>
      <c r="AL103" s="6">
        <f ca="1">U103-'S&amp;P500 2018'!U103</f>
        <v>1.5559851033614009</v>
      </c>
      <c r="AM103" s="6">
        <f ca="1">V103-'S&amp;P500 2018'!V103</f>
        <v>-1.938530328828179</v>
      </c>
    </row>
    <row r="104" spans="1:39" x14ac:dyDescent="0.3">
      <c r="A104" t="s">
        <v>276</v>
      </c>
      <c r="B104" t="s">
        <v>277</v>
      </c>
      <c r="C104" s="1" t="s">
        <v>6</v>
      </c>
      <c r="D104" s="1" t="s">
        <v>133</v>
      </c>
      <c r="E104" s="5">
        <f t="shared" ca="1" si="2"/>
        <v>40.038837025678305</v>
      </c>
      <c r="F104">
        <f ca="1">'S&amp;P500 2018'!F104*(1+IF(-$E$1+RAND()*1&lt;0,-0.1*RAND(),0.1*RAND()))</f>
        <v>53.818637858858565</v>
      </c>
      <c r="G104">
        <f ca="1">'S&amp;P500 2018'!G104*(1+IF(-$E$1+RAND()*1&lt;0,-0.1*RAND(),0.1*RAND()))</f>
        <v>44.58163484342888</v>
      </c>
      <c r="H104">
        <f ca="1">'S&amp;P500 2018'!H104*(1+IF(-$E$1+RAND()*1&lt;0,-0.1*RAND(),0.1*RAND()))</f>
        <v>34.205816205395763</v>
      </c>
      <c r="I104">
        <f ca="1">'S&amp;P500 2018'!I104*(1+IF(-$E$1+RAND()*1&lt;0,-0.1*RAND(),0.1*RAND()))</f>
        <v>48.736585533252622</v>
      </c>
      <c r="J104">
        <f ca="1">'S&amp;P500 2018'!J104*(1+IF(-$E$1+RAND()*1&lt;0,-0.1*RAND(),0.1*RAND()))</f>
        <v>34.979951467220317</v>
      </c>
      <c r="K104">
        <f ca="1">'S&amp;P500 2018'!K104*(1+IF(-$E$1+RAND()*1&lt;0,-0.1*RAND(),0.1*RAND()))</f>
        <v>28.601284661465581</v>
      </c>
      <c r="L104">
        <f ca="1">'S&amp;P500 2018'!L104*(1+IF(-$E$1+RAND()*1&lt;0,-0.1*RAND(),0.1*RAND()))</f>
        <v>41.43237058833094</v>
      </c>
      <c r="M104">
        <f ca="1">'S&amp;P500 2018'!M104*(1+IF(-$E$1+RAND()*1&lt;0,-0.1*RAND(),0.1*RAND()))</f>
        <v>31.635508414842452</v>
      </c>
      <c r="N104">
        <f ca="1">'S&amp;P500 2018'!N104*(1+IF(-$E$1+RAND()*1&lt;0,-0.1*RAND(),0.1*RAND()))</f>
        <v>38.791274758995627</v>
      </c>
      <c r="O104">
        <f ca="1">'S&amp;P500 2018'!O104*(1+IF(-$E$1+RAND()*1&lt;0,-0.1*RAND(),0.1*RAND()))</f>
        <v>43.051753378065477</v>
      </c>
      <c r="P104">
        <f ca="1">'S&amp;P500 2018'!P104*(1+IF(-$E$1+RAND()*1&lt;0,-0.1*RAND(),0.1*RAND()))</f>
        <v>33.997167436176568</v>
      </c>
      <c r="Q104">
        <f ca="1">'S&amp;P500 2018'!Q104*(1+IF(-$E$1+RAND()*1&lt;0,-0.1*RAND(),0.1*RAND()))</f>
        <v>39.408782090487996</v>
      </c>
      <c r="R104">
        <f ca="1">'S&amp;P500 2018'!R104*(1+IF(-$E$1+RAND()*1&lt;0,-0.1*RAND(),0.1*RAND()))</f>
        <v>37.312425052194236</v>
      </c>
      <c r="S104">
        <f ca="1">'S&amp;P500 2018'!S104*(1+IF(-$E$1+RAND()*1&lt;0,-0.1*RAND(),0.1*RAND()))</f>
        <v>38.841972138182896</v>
      </c>
      <c r="T104">
        <f ca="1">'S&amp;P500 2018'!T104*(1+IF(-$E$1+RAND()*1&lt;0,-0.1*RAND(),0.1*RAND()))</f>
        <v>50.983242455200099</v>
      </c>
      <c r="U104">
        <f ca="1">'S&amp;P500 2018'!U104*(1+IF(-$E$1+RAND()*1&lt;0,-0.1*RAND(),0.1*RAND()))</f>
        <v>50.343963985633962</v>
      </c>
      <c r="V104">
        <f ca="1">'S&amp;P500 2018'!V104*(1+IF(-$E$1+RAND()*1&lt;0,-0.1*RAND(),0.1*RAND()))</f>
        <v>29.93785856879909</v>
      </c>
      <c r="W104" s="6">
        <f ca="1">F104-'S&amp;P500 2018'!F104</f>
        <v>4.8186378588585654</v>
      </c>
      <c r="X104" s="6">
        <f ca="1">G104-'S&amp;P500 2018'!G104</f>
        <v>-4.4183651565711202</v>
      </c>
      <c r="Y104" s="6">
        <f ca="1">H104-'S&amp;P500 2018'!H104</f>
        <v>0.20581620539576306</v>
      </c>
      <c r="Z104" s="6">
        <f ca="1">I104-'S&amp;P500 2018'!I104</f>
        <v>2.7365855332526223</v>
      </c>
      <c r="AA104" s="6">
        <f ca="1">J104-'S&amp;P500 2018'!J104</f>
        <v>2.9799514672203173</v>
      </c>
      <c r="AB104" s="6">
        <f ca="1">K104-'S&amp;P500 2018'!K104</f>
        <v>-1.3987153385344193</v>
      </c>
      <c r="AC104" s="6">
        <f ca="1">L104-'S&amp;P500 2018'!L104</f>
        <v>0.43237058833094011</v>
      </c>
      <c r="AD104" s="6">
        <f ca="1">M104-'S&amp;P500 2018'!M104</f>
        <v>-2.3644915851575483</v>
      </c>
      <c r="AE104" s="6">
        <f ca="1">N104-'S&amp;P500 2018'!N104</f>
        <v>1.7912747589956268</v>
      </c>
      <c r="AF104" s="6">
        <f ca="1">O104-'S&amp;P500 2018'!O104</f>
        <v>2.0517533780654773</v>
      </c>
      <c r="AG104" s="6">
        <f ca="1">P104-'S&amp;P500 2018'!P104</f>
        <v>2.9971674361765679</v>
      </c>
      <c r="AH104" s="6">
        <f ca="1">Q104-'S&amp;P500 2018'!Q104</f>
        <v>0.40878209048799619</v>
      </c>
      <c r="AI104" s="6">
        <f ca="1">R104-'S&amp;P500 2018'!R104</f>
        <v>1.3124250521942358</v>
      </c>
      <c r="AJ104" s="6">
        <f ca="1">S104-'S&amp;P500 2018'!S104</f>
        <v>1.8419721381828964</v>
      </c>
      <c r="AK104" s="6">
        <f ca="1">T104-'S&amp;P500 2018'!T104</f>
        <v>3.9832424552000987</v>
      </c>
      <c r="AL104" s="6">
        <f ca="1">U104-'S&amp;P500 2018'!U104</f>
        <v>4.3439639856339625</v>
      </c>
      <c r="AM104" s="6">
        <f ca="1">V104-'S&amp;P500 2018'!V104</f>
        <v>1.9378585687990899</v>
      </c>
    </row>
    <row r="105" spans="1:39" x14ac:dyDescent="0.3">
      <c r="A105" t="s">
        <v>278</v>
      </c>
      <c r="B105" t="s">
        <v>279</v>
      </c>
      <c r="C105" s="1" t="s">
        <v>33</v>
      </c>
      <c r="D105" s="1" t="s">
        <v>98</v>
      </c>
      <c r="E105" s="5">
        <f t="shared" ca="1" si="2"/>
        <v>55.421256490498671</v>
      </c>
      <c r="F105">
        <f ca="1">'S&amp;P500 2018'!F105*(1+IF(-$E$1+RAND()*1&lt;0,-0.1*RAND(),0.1*RAND()))</f>
        <v>48.680824618422555</v>
      </c>
      <c r="G105">
        <f ca="1">'S&amp;P500 2018'!G105*(1+IF(-$E$1+RAND()*1&lt;0,-0.1*RAND(),0.1*RAND()))</f>
        <v>64.996328124075021</v>
      </c>
      <c r="H105">
        <f ca="1">'S&amp;P500 2018'!H105*(1+IF(-$E$1+RAND()*1&lt;0,-0.1*RAND(),0.1*RAND()))</f>
        <v>69.817155923876072</v>
      </c>
      <c r="I105">
        <f ca="1">'S&amp;P500 2018'!I105*(1+IF(-$E$1+RAND()*1&lt;0,-0.1*RAND(),0.1*RAND()))</f>
        <v>43.555790265125268</v>
      </c>
      <c r="J105">
        <f ca="1">'S&amp;P500 2018'!J105*(1+IF(-$E$1+RAND()*1&lt;0,-0.1*RAND(),0.1*RAND()))</f>
        <v>45.235641147879214</v>
      </c>
      <c r="K105">
        <f ca="1">'S&amp;P500 2018'!K105*(1+IF(-$E$1+RAND()*1&lt;0,-0.1*RAND(),0.1*RAND()))</f>
        <v>47.928198847572297</v>
      </c>
      <c r="L105">
        <f ca="1">'S&amp;P500 2018'!L105*(1+IF(-$E$1+RAND()*1&lt;0,-0.1*RAND(),0.1*RAND()))</f>
        <v>34.753687442429673</v>
      </c>
      <c r="M105">
        <f ca="1">'S&amp;P500 2018'!M105*(1+IF(-$E$1+RAND()*1&lt;0,-0.1*RAND(),0.1*RAND()))</f>
        <v>42.789863547467505</v>
      </c>
      <c r="N105">
        <f ca="1">'S&amp;P500 2018'!N105*(1+IF(-$E$1+RAND()*1&lt;0,-0.1*RAND(),0.1*RAND()))</f>
        <v>52.785492906321387</v>
      </c>
      <c r="O105">
        <f ca="1">'S&amp;P500 2018'!O105*(1+IF(-$E$1+RAND()*1&lt;0,-0.1*RAND(),0.1*RAND()))</f>
        <v>79.019134062561903</v>
      </c>
      <c r="P105">
        <f ca="1">'S&amp;P500 2018'!P105*(1+IF(-$E$1+RAND()*1&lt;0,-0.1*RAND(),0.1*RAND()))</f>
        <v>64.75856622973005</v>
      </c>
      <c r="Q105">
        <f ca="1">'S&amp;P500 2018'!Q105*(1+IF(-$E$1+RAND()*1&lt;0,-0.1*RAND(),0.1*RAND()))</f>
        <v>74.015383411726901</v>
      </c>
      <c r="R105">
        <f ca="1">'S&amp;P500 2018'!R105*(1+IF(-$E$1+RAND()*1&lt;0,-0.1*RAND(),0.1*RAND()))</f>
        <v>63.991654753831881</v>
      </c>
      <c r="S105">
        <f ca="1">'S&amp;P500 2018'!S105*(1+IF(-$E$1+RAND()*1&lt;0,-0.1*RAND(),0.1*RAND()))</f>
        <v>52.668193754186227</v>
      </c>
      <c r="T105">
        <f ca="1">'S&amp;P500 2018'!T105*(1+IF(-$E$1+RAND()*1&lt;0,-0.1*RAND(),0.1*RAND()))</f>
        <v>52.064426263128937</v>
      </c>
      <c r="U105">
        <f ca="1">'S&amp;P500 2018'!U105*(1+IF(-$E$1+RAND()*1&lt;0,-0.1*RAND(),0.1*RAND()))</f>
        <v>52.997003507247662</v>
      </c>
      <c r="V105">
        <f ca="1">'S&amp;P500 2018'!V105*(1+IF(-$E$1+RAND()*1&lt;0,-0.1*RAND(),0.1*RAND()))</f>
        <v>52.104015532894934</v>
      </c>
      <c r="W105" s="6">
        <f ca="1">F105-'S&amp;P500 2018'!F105</f>
        <v>-3.3191753815774447</v>
      </c>
      <c r="X105" s="6">
        <f ca="1">G105-'S&amp;P500 2018'!G105</f>
        <v>3.9963281240750206</v>
      </c>
      <c r="Y105" s="6">
        <f ca="1">H105-'S&amp;P500 2018'!H105</f>
        <v>5.8171559238760722</v>
      </c>
      <c r="Z105" s="6">
        <f ca="1">I105-'S&amp;P500 2018'!I105</f>
        <v>0.55579026512526752</v>
      </c>
      <c r="AA105" s="6">
        <f ca="1">J105-'S&amp;P500 2018'!J105</f>
        <v>-3.764358852120786</v>
      </c>
      <c r="AB105" s="6">
        <f ca="1">K105-'S&amp;P500 2018'!K105</f>
        <v>1.9281988475722969</v>
      </c>
      <c r="AC105" s="6">
        <f ca="1">L105-'S&amp;P500 2018'!L105</f>
        <v>0.75368744242967267</v>
      </c>
      <c r="AD105" s="6">
        <f ca="1">M105-'S&amp;P500 2018'!M105</f>
        <v>1.7898635474675046</v>
      </c>
      <c r="AE105" s="6">
        <f ca="1">N105-'S&amp;P500 2018'!N105</f>
        <v>4.7854929063213874</v>
      </c>
      <c r="AF105" s="6">
        <f ca="1">O105-'S&amp;P500 2018'!O105</f>
        <v>6.0191340625619034</v>
      </c>
      <c r="AG105" s="6">
        <f ca="1">P105-'S&amp;P500 2018'!P105</f>
        <v>1.7585662297300502</v>
      </c>
      <c r="AH105" s="6">
        <f ca="1">Q105-'S&amp;P500 2018'!Q105</f>
        <v>-4.9846165882730986</v>
      </c>
      <c r="AI105" s="6">
        <f ca="1">R105-'S&amp;P500 2018'!R105</f>
        <v>1.991654753831881</v>
      </c>
      <c r="AJ105" s="6">
        <f ca="1">S105-'S&amp;P500 2018'!S105</f>
        <v>-0.33180624581377316</v>
      </c>
      <c r="AK105" s="6">
        <f ca="1">T105-'S&amp;P500 2018'!T105</f>
        <v>-3.9355737368710635</v>
      </c>
      <c r="AL105" s="6">
        <f ca="1">U105-'S&amp;P500 2018'!U105</f>
        <v>2.997003507247662</v>
      </c>
      <c r="AM105" s="6">
        <f ca="1">V105-'S&amp;P500 2018'!V105</f>
        <v>4.1040155328949339</v>
      </c>
    </row>
    <row r="106" spans="1:39" x14ac:dyDescent="0.3">
      <c r="A106" t="s">
        <v>280</v>
      </c>
      <c r="B106" t="s">
        <v>281</v>
      </c>
      <c r="C106" s="1" t="s">
        <v>19</v>
      </c>
      <c r="D106" s="1" t="s">
        <v>174</v>
      </c>
      <c r="E106" s="5">
        <f t="shared" ca="1" si="2"/>
        <v>42.619877823071135</v>
      </c>
      <c r="F106">
        <f ca="1">'S&amp;P500 2018'!F106*(1+IF(-$E$1+RAND()*1&lt;0,-0.1*RAND(),0.1*RAND()))</f>
        <v>44.617501811140613</v>
      </c>
      <c r="G106">
        <f ca="1">'S&amp;P500 2018'!G106*(1+IF(-$E$1+RAND()*1&lt;0,-0.1*RAND(),0.1*RAND()))</f>
        <v>59.802493492341419</v>
      </c>
      <c r="H106">
        <f ca="1">'S&amp;P500 2018'!H106*(1+IF(-$E$1+RAND()*1&lt;0,-0.1*RAND(),0.1*RAND()))</f>
        <v>36.961594596905051</v>
      </c>
      <c r="I106">
        <f ca="1">'S&amp;P500 2018'!I106*(1+IF(-$E$1+RAND()*1&lt;0,-0.1*RAND(),0.1*RAND()))</f>
        <v>35.099405084854034</v>
      </c>
      <c r="J106">
        <f ca="1">'S&amp;P500 2018'!J106*(1+IF(-$E$1+RAND()*1&lt;0,-0.1*RAND(),0.1*RAND()))</f>
        <v>28.196952152621662</v>
      </c>
      <c r="K106">
        <f ca="1">'S&amp;P500 2018'!K106*(1+IF(-$E$1+RAND()*1&lt;0,-0.1*RAND(),0.1*RAND()))</f>
        <v>52.669470617634325</v>
      </c>
      <c r="L106">
        <f ca="1">'S&amp;P500 2018'!L106*(1+IF(-$E$1+RAND()*1&lt;0,-0.1*RAND(),0.1*RAND()))</f>
        <v>39.114206843005206</v>
      </c>
      <c r="M106">
        <f ca="1">'S&amp;P500 2018'!M106*(1+IF(-$E$1+RAND()*1&lt;0,-0.1*RAND(),0.1*RAND()))</f>
        <v>24.236588413625089</v>
      </c>
      <c r="N106">
        <f ca="1">'S&amp;P500 2018'!N106*(1+IF(-$E$1+RAND()*1&lt;0,-0.1*RAND(),0.1*RAND()))</f>
        <v>61.394996050038309</v>
      </c>
      <c r="O106">
        <f ca="1">'S&amp;P500 2018'!O106*(1+IF(-$E$1+RAND()*1&lt;0,-0.1*RAND(),0.1*RAND()))</f>
        <v>46.331457991174737</v>
      </c>
      <c r="P106">
        <f ca="1">'S&amp;P500 2018'!P106*(1+IF(-$E$1+RAND()*1&lt;0,-0.1*RAND(),0.1*RAND()))</f>
        <v>37.008883241132033</v>
      </c>
      <c r="Q106">
        <f ca="1">'S&amp;P500 2018'!Q106*(1+IF(-$E$1+RAND()*1&lt;0,-0.1*RAND(),0.1*RAND()))</f>
        <v>50.958100206688378</v>
      </c>
      <c r="R106">
        <f ca="1">'S&amp;P500 2018'!R106*(1+IF(-$E$1+RAND()*1&lt;0,-0.1*RAND(),0.1*RAND()))</f>
        <v>57.791952299281533</v>
      </c>
      <c r="S106">
        <f ca="1">'S&amp;P500 2018'!S106*(1+IF(-$E$1+RAND()*1&lt;0,-0.1*RAND(),0.1*RAND()))</f>
        <v>40.933418373444752</v>
      </c>
      <c r="T106">
        <f ca="1">'S&amp;P500 2018'!T106*(1+IF(-$E$1+RAND()*1&lt;0,-0.1*RAND(),0.1*RAND()))</f>
        <v>45.089483024073814</v>
      </c>
      <c r="U106">
        <f ca="1">'S&amp;P500 2018'!U106*(1+IF(-$E$1+RAND()*1&lt;0,-0.1*RAND(),0.1*RAND()))</f>
        <v>38.88026399689852</v>
      </c>
      <c r="V106">
        <f ca="1">'S&amp;P500 2018'!V106*(1+IF(-$E$1+RAND()*1&lt;0,-0.1*RAND(),0.1*RAND()))</f>
        <v>25.451154797349936</v>
      </c>
      <c r="W106" s="6">
        <f ca="1">F106-'S&amp;P500 2018'!F106</f>
        <v>3.6175018111406132</v>
      </c>
      <c r="X106" s="6">
        <f ca="1">G106-'S&amp;P500 2018'!G106</f>
        <v>-1.1975065076585807</v>
      </c>
      <c r="Y106" s="6">
        <f ca="1">H106-'S&amp;P500 2018'!H106</f>
        <v>0.96159459690505145</v>
      </c>
      <c r="Z106" s="6">
        <f ca="1">I106-'S&amp;P500 2018'!I106</f>
        <v>1.099405084854034</v>
      </c>
      <c r="AA106" s="6">
        <f ca="1">J106-'S&amp;P500 2018'!J106</f>
        <v>-2.8030478473783376</v>
      </c>
      <c r="AB106" s="6">
        <f ca="1">K106-'S&amp;P500 2018'!K106</f>
        <v>-0.33052938236567542</v>
      </c>
      <c r="AC106" s="6">
        <f ca="1">L106-'S&amp;P500 2018'!L106</f>
        <v>-1.8857931569947937</v>
      </c>
      <c r="AD106" s="6">
        <f ca="1">M106-'S&amp;P500 2018'!M106</f>
        <v>-0.76341158637491091</v>
      </c>
      <c r="AE106" s="6">
        <f ca="1">N106-'S&amp;P500 2018'!N106</f>
        <v>0.39499605003830851</v>
      </c>
      <c r="AF106" s="6">
        <f ca="1">O106-'S&amp;P500 2018'!O106</f>
        <v>-0.66854200882526271</v>
      </c>
      <c r="AG106" s="6">
        <f ca="1">P106-'S&amp;P500 2018'!P106</f>
        <v>1.0088832411320325</v>
      </c>
      <c r="AH106" s="6">
        <f ca="1">Q106-'S&amp;P500 2018'!Q106</f>
        <v>2.9581002066883784</v>
      </c>
      <c r="AI106" s="6">
        <f ca="1">R106-'S&amp;P500 2018'!R106</f>
        <v>3.7919522992815331</v>
      </c>
      <c r="AJ106" s="6">
        <f ca="1">S106-'S&amp;P500 2018'!S106</f>
        <v>0.93341837344475209</v>
      </c>
      <c r="AK106" s="6">
        <f ca="1">T106-'S&amp;P500 2018'!T106</f>
        <v>8.9483024073814477E-2</v>
      </c>
      <c r="AL106" s="6">
        <f ca="1">U106-'S&amp;P500 2018'!U106</f>
        <v>2.8802639968985204</v>
      </c>
      <c r="AM106" s="6">
        <f ca="1">V106-'S&amp;P500 2018'!V106</f>
        <v>-2.5488452026500639</v>
      </c>
    </row>
    <row r="107" spans="1:39" x14ac:dyDescent="0.3">
      <c r="A107" t="s">
        <v>282</v>
      </c>
      <c r="B107" t="s">
        <v>283</v>
      </c>
      <c r="C107" s="1" t="s">
        <v>6</v>
      </c>
      <c r="D107" s="1" t="s">
        <v>284</v>
      </c>
      <c r="E107" s="5">
        <f t="shared" ca="1" si="2"/>
        <v>41.200730409043729</v>
      </c>
      <c r="F107">
        <f ca="1">'S&amp;P500 2018'!F107*(1+IF(-$E$1+RAND()*1&lt;0,-0.1*RAND(),0.1*RAND()))</f>
        <v>36.958479145615627</v>
      </c>
      <c r="G107">
        <f ca="1">'S&amp;P500 2018'!G107*(1+IF(-$E$1+RAND()*1&lt;0,-0.1*RAND(),0.1*RAND()))</f>
        <v>35.723349747393513</v>
      </c>
      <c r="H107">
        <f ca="1">'S&amp;P500 2018'!H107*(1+IF(-$E$1+RAND()*1&lt;0,-0.1*RAND(),0.1*RAND()))</f>
        <v>51.509081340992438</v>
      </c>
      <c r="I107">
        <f ca="1">'S&amp;P500 2018'!I107*(1+IF(-$E$1+RAND()*1&lt;0,-0.1*RAND(),0.1*RAND()))</f>
        <v>57.782617537036309</v>
      </c>
      <c r="J107">
        <f ca="1">'S&amp;P500 2018'!J107*(1+IF(-$E$1+RAND()*1&lt;0,-0.1*RAND(),0.1*RAND()))</f>
        <v>26.077679104532375</v>
      </c>
      <c r="K107">
        <f ca="1">'S&amp;P500 2018'!K107*(1+IF(-$E$1+RAND()*1&lt;0,-0.1*RAND(),0.1*RAND()))</f>
        <v>52.441999313874057</v>
      </c>
      <c r="L107">
        <f ca="1">'S&amp;P500 2018'!L107*(1+IF(-$E$1+RAND()*1&lt;0,-0.1*RAND(),0.1*RAND()))</f>
        <v>34.030549694454116</v>
      </c>
      <c r="M107">
        <f ca="1">'S&amp;P500 2018'!M107*(1+IF(-$E$1+RAND()*1&lt;0,-0.1*RAND(),0.1*RAND()))</f>
        <v>51.595329055923393</v>
      </c>
      <c r="N107">
        <f ca="1">'S&amp;P500 2018'!N107*(1+IF(-$E$1+RAND()*1&lt;0,-0.1*RAND(),0.1*RAND()))</f>
        <v>48.421621728109024</v>
      </c>
      <c r="O107">
        <f ca="1">'S&amp;P500 2018'!O107*(1+IF(-$E$1+RAND()*1&lt;0,-0.1*RAND(),0.1*RAND()))</f>
        <v>19.537730222615515</v>
      </c>
      <c r="P107">
        <f ca="1">'S&amp;P500 2018'!P107*(1+IF(-$E$1+RAND()*1&lt;0,-0.1*RAND(),0.1*RAND()))</f>
        <v>41.48142290838377</v>
      </c>
      <c r="Q107">
        <f ca="1">'S&amp;P500 2018'!Q107*(1+IF(-$E$1+RAND()*1&lt;0,-0.1*RAND(),0.1*RAND()))</f>
        <v>46.892130211764297</v>
      </c>
      <c r="R107">
        <f ca="1">'S&amp;P500 2018'!R107*(1+IF(-$E$1+RAND()*1&lt;0,-0.1*RAND(),0.1*RAND()))</f>
        <v>31.60725712998903</v>
      </c>
      <c r="S107">
        <f ca="1">'S&amp;P500 2018'!S107*(1+IF(-$E$1+RAND()*1&lt;0,-0.1*RAND(),0.1*RAND()))</f>
        <v>46.25105793934965</v>
      </c>
      <c r="T107">
        <f ca="1">'S&amp;P500 2018'!T107*(1+IF(-$E$1+RAND()*1&lt;0,-0.1*RAND(),0.1*RAND()))</f>
        <v>29.997569252196403</v>
      </c>
      <c r="U107">
        <f ca="1">'S&amp;P500 2018'!U107*(1+IF(-$E$1+RAND()*1&lt;0,-0.1*RAND(),0.1*RAND()))</f>
        <v>40.136480685419997</v>
      </c>
      <c r="V107">
        <f ca="1">'S&amp;P500 2018'!V107*(1+IF(-$E$1+RAND()*1&lt;0,-0.1*RAND(),0.1*RAND()))</f>
        <v>49.96806193609379</v>
      </c>
      <c r="W107" s="6">
        <f ca="1">F107-'S&amp;P500 2018'!F107</f>
        <v>2.9584791456156267</v>
      </c>
      <c r="X107" s="6">
        <f ca="1">G107-'S&amp;P500 2018'!G107</f>
        <v>-1.2766502526064869</v>
      </c>
      <c r="Y107" s="6">
        <f ca="1">H107-'S&amp;P500 2018'!H107</f>
        <v>1.509081340992438</v>
      </c>
      <c r="Z107" s="6">
        <f ca="1">I107-'S&amp;P500 2018'!I107</f>
        <v>4.7826175370363089</v>
      </c>
      <c r="AA107" s="6">
        <f ca="1">J107-'S&amp;P500 2018'!J107</f>
        <v>2.0776791045323755</v>
      </c>
      <c r="AB107" s="6">
        <f ca="1">K107-'S&amp;P500 2018'!K107</f>
        <v>3.4419993138740566</v>
      </c>
      <c r="AC107" s="6">
        <f ca="1">L107-'S&amp;P500 2018'!L107</f>
        <v>-1.9694503055458839</v>
      </c>
      <c r="AD107" s="6">
        <f ca="1">M107-'S&amp;P500 2018'!M107</f>
        <v>4.5953290559233935</v>
      </c>
      <c r="AE107" s="6">
        <f ca="1">N107-'S&amp;P500 2018'!N107</f>
        <v>1.4216217281090238</v>
      </c>
      <c r="AF107" s="6">
        <f ca="1">O107-'S&amp;P500 2018'!O107</f>
        <v>-1.4622697773844848</v>
      </c>
      <c r="AG107" s="6">
        <f ca="1">P107-'S&amp;P500 2018'!P107</f>
        <v>0.48142290838377022</v>
      </c>
      <c r="AH107" s="6">
        <f ca="1">Q107-'S&amp;P500 2018'!Q107</f>
        <v>2.8921302117642966</v>
      </c>
      <c r="AI107" s="6">
        <f ca="1">R107-'S&amp;P500 2018'!R107</f>
        <v>-2.3927428700109701</v>
      </c>
      <c r="AJ107" s="6">
        <f ca="1">S107-'S&amp;P500 2018'!S107</f>
        <v>1.2510579393496499</v>
      </c>
      <c r="AK107" s="6">
        <f ca="1">T107-'S&amp;P500 2018'!T107</f>
        <v>-2.0024307478035972</v>
      </c>
      <c r="AL107" s="6">
        <f ca="1">U107-'S&amp;P500 2018'!U107</f>
        <v>-0.86351931458000308</v>
      </c>
      <c r="AM107" s="6">
        <f ca="1">V107-'S&amp;P500 2018'!V107</f>
        <v>2.9680619360937897</v>
      </c>
    </row>
    <row r="108" spans="1:39" x14ac:dyDescent="0.3">
      <c r="A108" t="s">
        <v>285</v>
      </c>
      <c r="B108" t="s">
        <v>286</v>
      </c>
      <c r="C108" s="1" t="s">
        <v>46</v>
      </c>
      <c r="D108" s="1" t="s">
        <v>287</v>
      </c>
      <c r="E108" s="5">
        <f t="shared" ca="1" si="2"/>
        <v>34.530265089778993</v>
      </c>
      <c r="F108">
        <f ca="1">'S&amp;P500 2018'!F108*(1+IF(-$E$1+RAND()*1&lt;0,-0.1*RAND(),0.1*RAND()))</f>
        <v>26.241265671082296</v>
      </c>
      <c r="G108">
        <f ca="1">'S&amp;P500 2018'!G108*(1+IF(-$E$1+RAND()*1&lt;0,-0.1*RAND(),0.1*RAND()))</f>
        <v>42.085478790157822</v>
      </c>
      <c r="H108">
        <f ca="1">'S&amp;P500 2018'!H108*(1+IF(-$E$1+RAND()*1&lt;0,-0.1*RAND(),0.1*RAND()))</f>
        <v>26.239234485581491</v>
      </c>
      <c r="I108">
        <f ca="1">'S&amp;P500 2018'!I108*(1+IF(-$E$1+RAND()*1&lt;0,-0.1*RAND(),0.1*RAND()))</f>
        <v>42.603112986736441</v>
      </c>
      <c r="J108">
        <f ca="1">'S&amp;P500 2018'!J108*(1+IF(-$E$1+RAND()*1&lt;0,-0.1*RAND(),0.1*RAND()))</f>
        <v>36.115717631080535</v>
      </c>
      <c r="K108">
        <f ca="1">'S&amp;P500 2018'!K108*(1+IF(-$E$1+RAND()*1&lt;0,-0.1*RAND(),0.1*RAND()))</f>
        <v>21.177263032512275</v>
      </c>
      <c r="L108">
        <f ca="1">'S&amp;P500 2018'!L108*(1+IF(-$E$1+RAND()*1&lt;0,-0.1*RAND(),0.1*RAND()))</f>
        <v>33.281644698266369</v>
      </c>
      <c r="M108">
        <f ca="1">'S&amp;P500 2018'!M108*(1+IF(-$E$1+RAND()*1&lt;0,-0.1*RAND(),0.1*RAND()))</f>
        <v>32.453560737624549</v>
      </c>
      <c r="N108">
        <f ca="1">'S&amp;P500 2018'!N108*(1+IF(-$E$1+RAND()*1&lt;0,-0.1*RAND(),0.1*RAND()))</f>
        <v>46.185182327740726</v>
      </c>
      <c r="O108">
        <f ca="1">'S&amp;P500 2018'!O108*(1+IF(-$E$1+RAND()*1&lt;0,-0.1*RAND(),0.1*RAND()))</f>
        <v>35.944335386334572</v>
      </c>
      <c r="P108">
        <f ca="1">'S&amp;P500 2018'!P108*(1+IF(-$E$1+RAND()*1&lt;0,-0.1*RAND(),0.1*RAND()))</f>
        <v>17.774050703677247</v>
      </c>
      <c r="Q108">
        <f ca="1">'S&amp;P500 2018'!Q108*(1+IF(-$E$1+RAND()*1&lt;0,-0.1*RAND(),0.1*RAND()))</f>
        <v>42.27333785059389</v>
      </c>
      <c r="R108">
        <f ca="1">'S&amp;P500 2018'!R108*(1+IF(-$E$1+RAND()*1&lt;0,-0.1*RAND(),0.1*RAND()))</f>
        <v>25.122291764906603</v>
      </c>
      <c r="S108">
        <f ca="1">'S&amp;P500 2018'!S108*(1+IF(-$E$1+RAND()*1&lt;0,-0.1*RAND(),0.1*RAND()))</f>
        <v>38.350559632453532</v>
      </c>
      <c r="T108">
        <f ca="1">'S&amp;P500 2018'!T108*(1+IF(-$E$1+RAND()*1&lt;0,-0.1*RAND(),0.1*RAND()))</f>
        <v>42.898578770653302</v>
      </c>
      <c r="U108">
        <f ca="1">'S&amp;P500 2018'!U108*(1+IF(-$E$1+RAND()*1&lt;0,-0.1*RAND(),0.1*RAND()))</f>
        <v>37.965495611559973</v>
      </c>
      <c r="V108">
        <f ca="1">'S&amp;P500 2018'!V108*(1+IF(-$E$1+RAND()*1&lt;0,-0.1*RAND(),0.1*RAND()))</f>
        <v>40.303396445281265</v>
      </c>
      <c r="W108" s="6">
        <f ca="1">F108-'S&amp;P500 2018'!F108</f>
        <v>2.2412656710822958</v>
      </c>
      <c r="X108" s="6">
        <f ca="1">G108-'S&amp;P500 2018'!G108</f>
        <v>3.085478790157822</v>
      </c>
      <c r="Y108" s="6">
        <f ca="1">H108-'S&amp;P500 2018'!H108</f>
        <v>0.23923448558149119</v>
      </c>
      <c r="Z108" s="6">
        <f ca="1">I108-'S&amp;P500 2018'!I108</f>
        <v>0.60311298673644131</v>
      </c>
      <c r="AA108" s="6">
        <f ca="1">J108-'S&amp;P500 2018'!J108</f>
        <v>3.1157176310805355</v>
      </c>
      <c r="AB108" s="6">
        <f ca="1">K108-'S&amp;P500 2018'!K108</f>
        <v>0.17726303251227549</v>
      </c>
      <c r="AC108" s="6">
        <f ca="1">L108-'S&amp;P500 2018'!L108</f>
        <v>2.2816446982663692</v>
      </c>
      <c r="AD108" s="6">
        <f ca="1">M108-'S&amp;P500 2018'!M108</f>
        <v>-0.5464392623754506</v>
      </c>
      <c r="AE108" s="6">
        <f ca="1">N108-'S&amp;P500 2018'!N108</f>
        <v>2.1851823277407263</v>
      </c>
      <c r="AF108" s="6">
        <f ca="1">O108-'S&amp;P500 2018'!O108</f>
        <v>1.944335386334572</v>
      </c>
      <c r="AG108" s="6">
        <f ca="1">P108-'S&amp;P500 2018'!P108</f>
        <v>0.77405070367724704</v>
      </c>
      <c r="AH108" s="6">
        <f ca="1">Q108-'S&amp;P500 2018'!Q108</f>
        <v>0.27333785059389015</v>
      </c>
      <c r="AI108" s="6">
        <f ca="1">R108-'S&amp;P500 2018'!R108</f>
        <v>-1.8777082350933973</v>
      </c>
      <c r="AJ108" s="6">
        <f ca="1">S108-'S&amp;P500 2018'!S108</f>
        <v>3.3505596324535318</v>
      </c>
      <c r="AK108" s="6">
        <f ca="1">T108-'S&amp;P500 2018'!T108</f>
        <v>0.89857877065330172</v>
      </c>
      <c r="AL108" s="6">
        <f ca="1">U108-'S&amp;P500 2018'!U108</f>
        <v>2.9654956115599731</v>
      </c>
      <c r="AM108" s="6">
        <f ca="1">V108-'S&amp;P500 2018'!V108</f>
        <v>3.3033964452812654</v>
      </c>
    </row>
    <row r="109" spans="1:39" x14ac:dyDescent="0.3">
      <c r="A109" t="s">
        <v>288</v>
      </c>
      <c r="B109" t="s">
        <v>289</v>
      </c>
      <c r="C109" s="1" t="s">
        <v>37</v>
      </c>
      <c r="D109" s="1" t="s">
        <v>290</v>
      </c>
      <c r="E109" s="5">
        <f t="shared" ca="1" si="2"/>
        <v>54.77490307566444</v>
      </c>
      <c r="F109">
        <f ca="1">'S&amp;P500 2018'!F109*(1+IF(-$E$1+RAND()*1&lt;0,-0.1*RAND(),0.1*RAND()))</f>
        <v>11.80222852260256</v>
      </c>
      <c r="G109">
        <f ca="1">'S&amp;P500 2018'!G109*(1+IF(-$E$1+RAND()*1&lt;0,-0.1*RAND(),0.1*RAND()))</f>
        <v>61.176153590360286</v>
      </c>
      <c r="H109">
        <f ca="1">'S&amp;P500 2018'!H109*(1+IF(-$E$1+RAND()*1&lt;0,-0.1*RAND(),0.1*RAND()))</f>
        <v>47.120393749015093</v>
      </c>
      <c r="I109">
        <f ca="1">'S&amp;P500 2018'!I109*(1+IF(-$E$1+RAND()*1&lt;0,-0.1*RAND(),0.1*RAND()))</f>
        <v>52.064366526045227</v>
      </c>
      <c r="J109">
        <f ca="1">'S&amp;P500 2018'!J109*(1+IF(-$E$1+RAND()*1&lt;0,-0.1*RAND(),0.1*RAND()))</f>
        <v>55.166931693838585</v>
      </c>
      <c r="K109">
        <f ca="1">'S&amp;P500 2018'!K109*(1+IF(-$E$1+RAND()*1&lt;0,-0.1*RAND(),0.1*RAND()))</f>
        <v>54.932540805545258</v>
      </c>
      <c r="L109">
        <f ca="1">'S&amp;P500 2018'!L109*(1+IF(-$E$1+RAND()*1&lt;0,-0.1*RAND(),0.1*RAND()))</f>
        <v>55.385455333829505</v>
      </c>
      <c r="M109">
        <f ca="1">'S&amp;P500 2018'!M109*(1+IF(-$E$1+RAND()*1&lt;0,-0.1*RAND(),0.1*RAND()))</f>
        <v>56.571073448292765</v>
      </c>
      <c r="N109">
        <f ca="1">'S&amp;P500 2018'!N109*(1+IF(-$E$1+RAND()*1&lt;0,-0.1*RAND(),0.1*RAND()))</f>
        <v>53.044006053736837</v>
      </c>
      <c r="O109">
        <f ca="1">'S&amp;P500 2018'!O109*(1+IF(-$E$1+RAND()*1&lt;0,-0.1*RAND(),0.1*RAND()))</f>
        <v>34.96862175136534</v>
      </c>
      <c r="P109">
        <f ca="1">'S&amp;P500 2018'!P109*(1+IF(-$E$1+RAND()*1&lt;0,-0.1*RAND(),0.1*RAND()))</f>
        <v>47.58320569571967</v>
      </c>
      <c r="Q109">
        <f ca="1">'S&amp;P500 2018'!Q109*(1+IF(-$E$1+RAND()*1&lt;0,-0.1*RAND(),0.1*RAND()))</f>
        <v>49.094767333637812</v>
      </c>
      <c r="R109">
        <f ca="1">'S&amp;P500 2018'!R109*(1+IF(-$E$1+RAND()*1&lt;0,-0.1*RAND(),0.1*RAND()))</f>
        <v>67.750754003642925</v>
      </c>
      <c r="S109">
        <f ca="1">'S&amp;P500 2018'!S109*(1+IF(-$E$1+RAND()*1&lt;0,-0.1*RAND(),0.1*RAND()))</f>
        <v>61.78058941729217</v>
      </c>
      <c r="T109">
        <f ca="1">'S&amp;P500 2018'!T109*(1+IF(-$E$1+RAND()*1&lt;0,-0.1*RAND(),0.1*RAND()))</f>
        <v>90.390890296827209</v>
      </c>
      <c r="U109">
        <f ca="1">'S&amp;P500 2018'!U109*(1+IF(-$E$1+RAND()*1&lt;0,-0.1*RAND(),0.1*RAND()))</f>
        <v>59.028268946988192</v>
      </c>
      <c r="V109">
        <f ca="1">'S&amp;P500 2018'!V109*(1+IF(-$E$1+RAND()*1&lt;0,-0.1*RAND(),0.1*RAND()))</f>
        <v>73.31310511755585</v>
      </c>
      <c r="W109" s="6">
        <f ca="1">F109-'S&amp;P500 2018'!F109</f>
        <v>-1.1977714773974402</v>
      </c>
      <c r="X109" s="6">
        <f ca="1">G109-'S&amp;P500 2018'!G109</f>
        <v>4.1761535903602862</v>
      </c>
      <c r="Y109" s="6">
        <f ca="1">H109-'S&amp;P500 2018'!H109</f>
        <v>-2.8796062509849065</v>
      </c>
      <c r="Z109" s="6">
        <f ca="1">I109-'S&amp;P500 2018'!I109</f>
        <v>3.0643665260452266</v>
      </c>
      <c r="AA109" s="6">
        <f ca="1">J109-'S&amp;P500 2018'!J109</f>
        <v>-1.8330683061614153</v>
      </c>
      <c r="AB109" s="6">
        <f ca="1">K109-'S&amp;P500 2018'!K109</f>
        <v>1.9325408055452584</v>
      </c>
      <c r="AC109" s="6">
        <f ca="1">L109-'S&amp;P500 2018'!L109</f>
        <v>3.3854553338295048</v>
      </c>
      <c r="AD109" s="6">
        <f ca="1">M109-'S&amp;P500 2018'!M109</f>
        <v>1.5710734482927649</v>
      </c>
      <c r="AE109" s="6">
        <f ca="1">N109-'S&amp;P500 2018'!N109</f>
        <v>1.0440060537368367</v>
      </c>
      <c r="AF109" s="6">
        <f ca="1">O109-'S&amp;P500 2018'!O109</f>
        <v>-1.0313782486346597</v>
      </c>
      <c r="AG109" s="6">
        <f ca="1">P109-'S&amp;P500 2018'!P109</f>
        <v>0.58320569571966985</v>
      </c>
      <c r="AH109" s="6">
        <f ca="1">Q109-'S&amp;P500 2018'!Q109</f>
        <v>-1.9052326663621884</v>
      </c>
      <c r="AI109" s="6">
        <f ca="1">R109-'S&amp;P500 2018'!R109</f>
        <v>3.7507540036429248</v>
      </c>
      <c r="AJ109" s="6">
        <f ca="1">S109-'S&amp;P500 2018'!S109</f>
        <v>0.78058941729216968</v>
      </c>
      <c r="AK109" s="6">
        <f ca="1">T109-'S&amp;P500 2018'!T109</f>
        <v>6.3908902968272088</v>
      </c>
      <c r="AL109" s="6">
        <f ca="1">U109-'S&amp;P500 2018'!U109</f>
        <v>3.0282689469881916</v>
      </c>
      <c r="AM109" s="6">
        <f ca="1">V109-'S&amp;P500 2018'!V109</f>
        <v>3.3131051175558497</v>
      </c>
    </row>
    <row r="110" spans="1:39" x14ac:dyDescent="0.3">
      <c r="A110" t="s">
        <v>291</v>
      </c>
      <c r="B110" t="s">
        <v>292</v>
      </c>
      <c r="C110" s="1" t="s">
        <v>19</v>
      </c>
      <c r="D110" s="1" t="s">
        <v>293</v>
      </c>
      <c r="E110" s="5">
        <f t="shared" ca="1" si="2"/>
        <v>62.437567289591513</v>
      </c>
      <c r="F110">
        <f ca="1">'S&amp;P500 2018'!F110*(1+IF(-$E$1+RAND()*1&lt;0,-0.1*RAND(),0.1*RAND()))</f>
        <v>60.709575434356239</v>
      </c>
      <c r="G110">
        <f ca="1">'S&amp;P500 2018'!G110*(1+IF(-$E$1+RAND()*1&lt;0,-0.1*RAND(),0.1*RAND()))</f>
        <v>66.283733120901459</v>
      </c>
      <c r="H110">
        <f ca="1">'S&amp;P500 2018'!H110*(1+IF(-$E$1+RAND()*1&lt;0,-0.1*RAND(),0.1*RAND()))</f>
        <v>67.144952220141491</v>
      </c>
      <c r="I110">
        <f ca="1">'S&amp;P500 2018'!I110*(1+IF(-$E$1+RAND()*1&lt;0,-0.1*RAND(),0.1*RAND()))</f>
        <v>62.986466030468975</v>
      </c>
      <c r="J110">
        <f ca="1">'S&amp;P500 2018'!J110*(1+IF(-$E$1+RAND()*1&lt;0,-0.1*RAND(),0.1*RAND()))</f>
        <v>40.685712838139175</v>
      </c>
      <c r="K110">
        <f ca="1">'S&amp;P500 2018'!K110*(1+IF(-$E$1+RAND()*1&lt;0,-0.1*RAND(),0.1*RAND()))</f>
        <v>68.015661261280684</v>
      </c>
      <c r="L110">
        <f ca="1">'S&amp;P500 2018'!L110*(1+IF(-$E$1+RAND()*1&lt;0,-0.1*RAND(),0.1*RAND()))</f>
        <v>71.227339552118877</v>
      </c>
      <c r="M110">
        <f ca="1">'S&amp;P500 2018'!M110*(1+IF(-$E$1+RAND()*1&lt;0,-0.1*RAND(),0.1*RAND()))</f>
        <v>49.348796159654306</v>
      </c>
      <c r="N110">
        <f ca="1">'S&amp;P500 2018'!N110*(1+IF(-$E$1+RAND()*1&lt;0,-0.1*RAND(),0.1*RAND()))</f>
        <v>65.608348811803012</v>
      </c>
      <c r="O110">
        <f ca="1">'S&amp;P500 2018'!O110*(1+IF(-$E$1+RAND()*1&lt;0,-0.1*RAND(),0.1*RAND()))</f>
        <v>48.757828196952524</v>
      </c>
      <c r="P110">
        <f ca="1">'S&amp;P500 2018'!P110*(1+IF(-$E$1+RAND()*1&lt;0,-0.1*RAND(),0.1*RAND()))</f>
        <v>48.986461816773719</v>
      </c>
      <c r="Q110">
        <f ca="1">'S&amp;P500 2018'!Q110*(1+IF(-$E$1+RAND()*1&lt;0,-0.1*RAND(),0.1*RAND()))</f>
        <v>77.797999610560126</v>
      </c>
      <c r="R110">
        <f ca="1">'S&amp;P500 2018'!R110*(1+IF(-$E$1+RAND()*1&lt;0,-0.1*RAND(),0.1*RAND()))</f>
        <v>69.876298570269512</v>
      </c>
      <c r="S110">
        <f ca="1">'S&amp;P500 2018'!S110*(1+IF(-$E$1+RAND()*1&lt;0,-0.1*RAND(),0.1*RAND()))</f>
        <v>61.262360758571042</v>
      </c>
      <c r="T110">
        <f ca="1">'S&amp;P500 2018'!T110*(1+IF(-$E$1+RAND()*1&lt;0,-0.1*RAND(),0.1*RAND()))</f>
        <v>59.274772405296304</v>
      </c>
      <c r="U110">
        <f ca="1">'S&amp;P500 2018'!U110*(1+IF(-$E$1+RAND()*1&lt;0,-0.1*RAND(),0.1*RAND()))</f>
        <v>79.36786191033373</v>
      </c>
      <c r="V110">
        <f ca="1">'S&amp;P500 2018'!V110*(1+IF(-$E$1+RAND()*1&lt;0,-0.1*RAND(),0.1*RAND()))</f>
        <v>64.104475225434271</v>
      </c>
      <c r="W110" s="6">
        <f ca="1">F110-'S&amp;P500 2018'!F110</f>
        <v>-3.290424565643761</v>
      </c>
      <c r="X110" s="6">
        <f ca="1">G110-'S&amp;P500 2018'!G110</f>
        <v>2.2837331209014593</v>
      </c>
      <c r="Y110" s="6">
        <f ca="1">H110-'S&amp;P500 2018'!H110</f>
        <v>3.1449522201414908</v>
      </c>
      <c r="Z110" s="6">
        <f ca="1">I110-'S&amp;P500 2018'!I110</f>
        <v>-2.013533969531025</v>
      </c>
      <c r="AA110" s="6">
        <f ca="1">J110-'S&amp;P500 2018'!J110</f>
        <v>-0.31428716186082539</v>
      </c>
      <c r="AB110" s="6">
        <f ca="1">K110-'S&amp;P500 2018'!K110</f>
        <v>-0.9843387387193161</v>
      </c>
      <c r="AC110" s="6">
        <f ca="1">L110-'S&amp;P500 2018'!L110</f>
        <v>3.2273395521188775</v>
      </c>
      <c r="AD110" s="6">
        <f ca="1">M110-'S&amp;P500 2018'!M110</f>
        <v>-2.6512038403456941</v>
      </c>
      <c r="AE110" s="6">
        <f ca="1">N110-'S&amp;P500 2018'!N110</f>
        <v>2.6083488118030118</v>
      </c>
      <c r="AF110" s="6">
        <f ca="1">O110-'S&amp;P500 2018'!O110</f>
        <v>1.7578281969525236</v>
      </c>
      <c r="AG110" s="6">
        <f ca="1">P110-'S&amp;P500 2018'!P110</f>
        <v>1.9864618167737191</v>
      </c>
      <c r="AH110" s="6">
        <f ca="1">Q110-'S&amp;P500 2018'!Q110</f>
        <v>0.79799961056012592</v>
      </c>
      <c r="AI110" s="6">
        <f ca="1">R110-'S&amp;P500 2018'!R110</f>
        <v>-4.1237014297304881</v>
      </c>
      <c r="AJ110" s="6">
        <f ca="1">S110-'S&amp;P500 2018'!S110</f>
        <v>-2.7376392414289583</v>
      </c>
      <c r="AK110" s="6">
        <f ca="1">T110-'S&amp;P500 2018'!T110</f>
        <v>-1.7252275947036964</v>
      </c>
      <c r="AL110" s="6">
        <f ca="1">U110-'S&amp;P500 2018'!U110</f>
        <v>5.3678619103337297</v>
      </c>
      <c r="AM110" s="6">
        <f ca="1">V110-'S&amp;P500 2018'!V110</f>
        <v>-1.8955247745657289</v>
      </c>
    </row>
    <row r="111" spans="1:39" x14ac:dyDescent="0.3">
      <c r="A111" t="s">
        <v>294</v>
      </c>
      <c r="B111" t="s">
        <v>295</v>
      </c>
      <c r="C111" s="1" t="s">
        <v>141</v>
      </c>
      <c r="D111" s="1" t="s">
        <v>296</v>
      </c>
      <c r="E111" s="5">
        <f t="shared" ca="1" si="2"/>
        <v>61.312446341415971</v>
      </c>
      <c r="F111">
        <f ca="1">'S&amp;P500 2018'!F111*(1+IF(-$E$1+RAND()*1&lt;0,-0.1*RAND(),0.1*RAND()))</f>
        <v>57.327600037253902</v>
      </c>
      <c r="G111">
        <f ca="1">'S&amp;P500 2018'!G111*(1+IF(-$E$1+RAND()*1&lt;0,-0.1*RAND(),0.1*RAND()))</f>
        <v>47.328538852341779</v>
      </c>
      <c r="H111">
        <f ca="1">'S&amp;P500 2018'!H111*(1+IF(-$E$1+RAND()*1&lt;0,-0.1*RAND(),0.1*RAND()))</f>
        <v>71.325848489430598</v>
      </c>
      <c r="I111">
        <f ca="1">'S&amp;P500 2018'!I111*(1+IF(-$E$1+RAND()*1&lt;0,-0.1*RAND(),0.1*RAND()))</f>
        <v>37.054096419824397</v>
      </c>
      <c r="J111">
        <f ca="1">'S&amp;P500 2018'!J111*(1+IF(-$E$1+RAND()*1&lt;0,-0.1*RAND(),0.1*RAND()))</f>
        <v>49.446821424845815</v>
      </c>
      <c r="K111">
        <f ca="1">'S&amp;P500 2018'!K111*(1+IF(-$E$1+RAND()*1&lt;0,-0.1*RAND(),0.1*RAND()))</f>
        <v>90.165299722785619</v>
      </c>
      <c r="L111">
        <f ca="1">'S&amp;P500 2018'!L111*(1+IF(-$E$1+RAND()*1&lt;0,-0.1*RAND(),0.1*RAND()))</f>
        <v>44.14874623984435</v>
      </c>
      <c r="M111">
        <f ca="1">'S&amp;P500 2018'!M111*(1+IF(-$E$1+RAND()*1&lt;0,-0.1*RAND(),0.1*RAND()))</f>
        <v>62.130972943941565</v>
      </c>
      <c r="N111">
        <f ca="1">'S&amp;P500 2018'!N111*(1+IF(-$E$1+RAND()*1&lt;0,-0.1*RAND(),0.1*RAND()))</f>
        <v>58.826981083213155</v>
      </c>
      <c r="O111">
        <f ca="1">'S&amp;P500 2018'!O111*(1+IF(-$E$1+RAND()*1&lt;0,-0.1*RAND(),0.1*RAND()))</f>
        <v>75.79453736468821</v>
      </c>
      <c r="P111">
        <f ca="1">'S&amp;P500 2018'!P111*(1+IF(-$E$1+RAND()*1&lt;0,-0.1*RAND(),0.1*RAND()))</f>
        <v>50.082017598669246</v>
      </c>
      <c r="Q111">
        <f ca="1">'S&amp;P500 2018'!Q111*(1+IF(-$E$1+RAND()*1&lt;0,-0.1*RAND(),0.1*RAND()))</f>
        <v>63.4937211579566</v>
      </c>
      <c r="R111">
        <f ca="1">'S&amp;P500 2018'!R111*(1+IF(-$E$1+RAND()*1&lt;0,-0.1*RAND(),0.1*RAND()))</f>
        <v>58.752014636157654</v>
      </c>
      <c r="S111">
        <f ca="1">'S&amp;P500 2018'!S111*(1+IF(-$E$1+RAND()*1&lt;0,-0.1*RAND(),0.1*RAND()))</f>
        <v>61.408437965659694</v>
      </c>
      <c r="T111">
        <f ca="1">'S&amp;P500 2018'!T111*(1+IF(-$E$1+RAND()*1&lt;0,-0.1*RAND(),0.1*RAND()))</f>
        <v>79.744437296419918</v>
      </c>
      <c r="U111">
        <f ca="1">'S&amp;P500 2018'!U111*(1+IF(-$E$1+RAND()*1&lt;0,-0.1*RAND(),0.1*RAND()))</f>
        <v>60.307439528985995</v>
      </c>
      <c r="V111">
        <f ca="1">'S&amp;P500 2018'!V111*(1+IF(-$E$1+RAND()*1&lt;0,-0.1*RAND(),0.1*RAND()))</f>
        <v>74.974077042052642</v>
      </c>
      <c r="W111" s="6">
        <f ca="1">F111-'S&amp;P500 2018'!F111</f>
        <v>2.3276000372539016</v>
      </c>
      <c r="X111" s="6">
        <f ca="1">G111-'S&amp;P500 2018'!G111</f>
        <v>1.3285388523417794</v>
      </c>
      <c r="Y111" s="6">
        <f ca="1">H111-'S&amp;P500 2018'!H111</f>
        <v>0.32584848943059797</v>
      </c>
      <c r="Z111" s="6">
        <f ca="1">I111-'S&amp;P500 2018'!I111</f>
        <v>-3.9459035801756031</v>
      </c>
      <c r="AA111" s="6">
        <f ca="1">J111-'S&amp;P500 2018'!J111</f>
        <v>-1.5531785751541847</v>
      </c>
      <c r="AB111" s="6">
        <f ca="1">K111-'S&amp;P500 2018'!K111</f>
        <v>2.165299722785619</v>
      </c>
      <c r="AC111" s="6">
        <f ca="1">L111-'S&amp;P500 2018'!L111</f>
        <v>-0.85125376015565024</v>
      </c>
      <c r="AD111" s="6">
        <f ca="1">M111-'S&amp;P500 2018'!M111</f>
        <v>5.1309729439415648</v>
      </c>
      <c r="AE111" s="6">
        <f ca="1">N111-'S&amp;P500 2018'!N111</f>
        <v>-5.1730189167868446</v>
      </c>
      <c r="AF111" s="6">
        <f ca="1">O111-'S&amp;P500 2018'!O111</f>
        <v>1.7945373646882103</v>
      </c>
      <c r="AG111" s="6">
        <f ca="1">P111-'S&amp;P500 2018'!P111</f>
        <v>8.2017598669246183E-2</v>
      </c>
      <c r="AH111" s="6">
        <f ca="1">Q111-'S&amp;P500 2018'!Q111</f>
        <v>3.4937211579565997</v>
      </c>
      <c r="AI111" s="6">
        <f ca="1">R111-'S&amp;P500 2018'!R111</f>
        <v>-1.2479853638423464</v>
      </c>
      <c r="AJ111" s="6">
        <f ca="1">S111-'S&amp;P500 2018'!S111</f>
        <v>4.4084379656596937</v>
      </c>
      <c r="AK111" s="6">
        <f ca="1">T111-'S&amp;P500 2018'!T111</f>
        <v>-7.2555627035800825</v>
      </c>
      <c r="AL111" s="6">
        <f ca="1">U111-'S&amp;P500 2018'!U111</f>
        <v>5.307439528985995</v>
      </c>
      <c r="AM111" s="6">
        <f ca="1">V111-'S&amp;P500 2018'!V111</f>
        <v>2.9740770420526417</v>
      </c>
    </row>
    <row r="112" spans="1:39" x14ac:dyDescent="0.3">
      <c r="A112" t="s">
        <v>297</v>
      </c>
      <c r="B112" t="s">
        <v>298</v>
      </c>
      <c r="C112" s="1" t="s">
        <v>29</v>
      </c>
      <c r="D112" s="1" t="s">
        <v>299</v>
      </c>
      <c r="E112" s="5">
        <f t="shared" ca="1" si="2"/>
        <v>50.959192731602762</v>
      </c>
      <c r="F112">
        <f ca="1">'S&amp;P500 2018'!F112*(1+IF(-$E$1+RAND()*1&lt;0,-0.1*RAND(),0.1*RAND()))</f>
        <v>57.951584061904427</v>
      </c>
      <c r="G112">
        <f ca="1">'S&amp;P500 2018'!G112*(1+IF(-$E$1+RAND()*1&lt;0,-0.1*RAND(),0.1*RAND()))</f>
        <v>52.08681224040135</v>
      </c>
      <c r="H112">
        <f ca="1">'S&amp;P500 2018'!H112*(1+IF(-$E$1+RAND()*1&lt;0,-0.1*RAND(),0.1*RAND()))</f>
        <v>38.474940017579549</v>
      </c>
      <c r="I112">
        <f ca="1">'S&amp;P500 2018'!I112*(1+IF(-$E$1+RAND()*1&lt;0,-0.1*RAND(),0.1*RAND()))</f>
        <v>60.692783431682557</v>
      </c>
      <c r="J112">
        <f ca="1">'S&amp;P500 2018'!J112*(1+IF(-$E$1+RAND()*1&lt;0,-0.1*RAND(),0.1*RAND()))</f>
        <v>50.005973911101073</v>
      </c>
      <c r="K112">
        <f ca="1">'S&amp;P500 2018'!K112*(1+IF(-$E$1+RAND()*1&lt;0,-0.1*RAND(),0.1*RAND()))</f>
        <v>55.245722995319667</v>
      </c>
      <c r="L112">
        <f ca="1">'S&amp;P500 2018'!L112*(1+IF(-$E$1+RAND()*1&lt;0,-0.1*RAND(),0.1*RAND()))</f>
        <v>49.937764765781438</v>
      </c>
      <c r="M112">
        <f ca="1">'S&amp;P500 2018'!M112*(1+IF(-$E$1+RAND()*1&lt;0,-0.1*RAND(),0.1*RAND()))</f>
        <v>36.989578204835773</v>
      </c>
      <c r="N112">
        <f ca="1">'S&amp;P500 2018'!N112*(1+IF(-$E$1+RAND()*1&lt;0,-0.1*RAND(),0.1*RAND()))</f>
        <v>50.303837672534165</v>
      </c>
      <c r="O112">
        <f ca="1">'S&amp;P500 2018'!O112*(1+IF(-$E$1+RAND()*1&lt;0,-0.1*RAND(),0.1*RAND()))</f>
        <v>63.648908092361332</v>
      </c>
      <c r="P112">
        <f ca="1">'S&amp;P500 2018'!P112*(1+IF(-$E$1+RAND()*1&lt;0,-0.1*RAND(),0.1*RAND()))</f>
        <v>41.561476643494125</v>
      </c>
      <c r="Q112">
        <f ca="1">'S&amp;P500 2018'!Q112*(1+IF(-$E$1+RAND()*1&lt;0,-0.1*RAND(),0.1*RAND()))</f>
        <v>39.62319379315506</v>
      </c>
      <c r="R112">
        <f ca="1">'S&amp;P500 2018'!R112*(1+IF(-$E$1+RAND()*1&lt;0,-0.1*RAND(),0.1*RAND()))</f>
        <v>50.07045876241753</v>
      </c>
      <c r="S112">
        <f ca="1">'S&amp;P500 2018'!S112*(1+IF(-$E$1+RAND()*1&lt;0,-0.1*RAND(),0.1*RAND()))</f>
        <v>41.238057619264659</v>
      </c>
      <c r="T112">
        <f ca="1">'S&amp;P500 2018'!T112*(1+IF(-$E$1+RAND()*1&lt;0,-0.1*RAND(),0.1*RAND()))</f>
        <v>58.290826149633034</v>
      </c>
      <c r="U112">
        <f ca="1">'S&amp;P500 2018'!U112*(1+IF(-$E$1+RAND()*1&lt;0,-0.1*RAND(),0.1*RAND()))</f>
        <v>57.237914233015303</v>
      </c>
      <c r="V112">
        <f ca="1">'S&amp;P500 2018'!V112*(1+IF(-$E$1+RAND()*1&lt;0,-0.1*RAND(),0.1*RAND()))</f>
        <v>62.946443842766058</v>
      </c>
      <c r="W112" s="6">
        <f ca="1">F112-'S&amp;P500 2018'!F112</f>
        <v>4.9515840619044269</v>
      </c>
      <c r="X112" s="6">
        <f ca="1">G112-'S&amp;P500 2018'!G112</f>
        <v>2.0868122404013505</v>
      </c>
      <c r="Y112" s="6">
        <f ca="1">H112-'S&amp;P500 2018'!H112</f>
        <v>1.4749400175795486</v>
      </c>
      <c r="Z112" s="6">
        <f ca="1">I112-'S&amp;P500 2018'!I112</f>
        <v>1.6927834316825567</v>
      </c>
      <c r="AA112" s="6">
        <f ca="1">J112-'S&amp;P500 2018'!J112</f>
        <v>-0.99402608889892718</v>
      </c>
      <c r="AB112" s="6">
        <f ca="1">K112-'S&amp;P500 2018'!K112</f>
        <v>3.2457229953196673</v>
      </c>
      <c r="AC112" s="6">
        <f ca="1">L112-'S&amp;P500 2018'!L112</f>
        <v>-4.0622352342185621</v>
      </c>
      <c r="AD112" s="6">
        <f ca="1">M112-'S&amp;P500 2018'!M112</f>
        <v>2.9895782048357731</v>
      </c>
      <c r="AE112" s="6">
        <f ca="1">N112-'S&amp;P500 2018'!N112</f>
        <v>2.3038376725341649</v>
      </c>
      <c r="AF112" s="6">
        <f ca="1">O112-'S&amp;P500 2018'!O112</f>
        <v>3.6489080923613315</v>
      </c>
      <c r="AG112" s="6">
        <f ca="1">P112-'S&amp;P500 2018'!P112</f>
        <v>-4.4385233565058755</v>
      </c>
      <c r="AH112" s="6">
        <f ca="1">Q112-'S&amp;P500 2018'!Q112</f>
        <v>0.6231937931550604</v>
      </c>
      <c r="AI112" s="6">
        <f ca="1">R112-'S&amp;P500 2018'!R112</f>
        <v>-2.9295412375824696</v>
      </c>
      <c r="AJ112" s="6">
        <f ca="1">S112-'S&amp;P500 2018'!S112</f>
        <v>2.2380576192646586</v>
      </c>
      <c r="AK112" s="6">
        <f ca="1">T112-'S&amp;P500 2018'!T112</f>
        <v>1.290826149633034</v>
      </c>
      <c r="AL112" s="6">
        <f ca="1">U112-'S&amp;P500 2018'!U112</f>
        <v>2.237914233015303</v>
      </c>
      <c r="AM112" s="6">
        <f ca="1">V112-'S&amp;P500 2018'!V112</f>
        <v>-4.0535561572339418</v>
      </c>
    </row>
    <row r="113" spans="1:39" x14ac:dyDescent="0.3">
      <c r="A113" t="s">
        <v>300</v>
      </c>
      <c r="B113" t="s">
        <v>301</v>
      </c>
      <c r="C113" s="1" t="s">
        <v>37</v>
      </c>
      <c r="D113" s="1" t="s">
        <v>80</v>
      </c>
      <c r="E113" s="5">
        <f t="shared" ca="1" si="2"/>
        <v>51.892460677226559</v>
      </c>
      <c r="F113">
        <f ca="1">'S&amp;P500 2018'!F113*(1+IF(-$E$1+RAND()*1&lt;0,-0.1*RAND(),0.1*RAND()))</f>
        <v>47.411815043734435</v>
      </c>
      <c r="G113">
        <f ca="1">'S&amp;P500 2018'!G113*(1+IF(-$E$1+RAND()*1&lt;0,-0.1*RAND(),0.1*RAND()))</f>
        <v>57.593778248908656</v>
      </c>
      <c r="H113">
        <f ca="1">'S&amp;P500 2018'!H113*(1+IF(-$E$1+RAND()*1&lt;0,-0.1*RAND(),0.1*RAND()))</f>
        <v>55.09648918666575</v>
      </c>
      <c r="I113">
        <f ca="1">'S&amp;P500 2018'!I113*(1+IF(-$E$1+RAND()*1&lt;0,-0.1*RAND(),0.1*RAND()))</f>
        <v>63.851834456732611</v>
      </c>
      <c r="J113">
        <f ca="1">'S&amp;P500 2018'!J113*(1+IF(-$E$1+RAND()*1&lt;0,-0.1*RAND(),0.1*RAND()))</f>
        <v>44.158004863732025</v>
      </c>
      <c r="K113">
        <f ca="1">'S&amp;P500 2018'!K113*(1+IF(-$E$1+RAND()*1&lt;0,-0.1*RAND(),0.1*RAND()))</f>
        <v>60.924231293165391</v>
      </c>
      <c r="L113">
        <f ca="1">'S&amp;P500 2018'!L113*(1+IF(-$E$1+RAND()*1&lt;0,-0.1*RAND(),0.1*RAND()))</f>
        <v>42.325288780897225</v>
      </c>
      <c r="M113">
        <f ca="1">'S&amp;P500 2018'!M113*(1+IF(-$E$1+RAND()*1&lt;0,-0.1*RAND(),0.1*RAND()))</f>
        <v>43.577360483274845</v>
      </c>
      <c r="N113">
        <f ca="1">'S&amp;P500 2018'!N113*(1+IF(-$E$1+RAND()*1&lt;0,-0.1*RAND(),0.1*RAND()))</f>
        <v>49.653635232157143</v>
      </c>
      <c r="O113">
        <f ca="1">'S&amp;P500 2018'!O113*(1+IF(-$E$1+RAND()*1&lt;0,-0.1*RAND(),0.1*RAND()))</f>
        <v>38.978247356111197</v>
      </c>
      <c r="P113">
        <f ca="1">'S&amp;P500 2018'!P113*(1+IF(-$E$1+RAND()*1&lt;0,-0.1*RAND(),0.1*RAND()))</f>
        <v>54.732853498449551</v>
      </c>
      <c r="Q113">
        <f ca="1">'S&amp;P500 2018'!Q113*(1+IF(-$E$1+RAND()*1&lt;0,-0.1*RAND(),0.1*RAND()))</f>
        <v>64.984192302293025</v>
      </c>
      <c r="R113">
        <f ca="1">'S&amp;P500 2018'!R113*(1+IF(-$E$1+RAND()*1&lt;0,-0.1*RAND(),0.1*RAND()))</f>
        <v>51.86004050208583</v>
      </c>
      <c r="S113">
        <f ca="1">'S&amp;P500 2018'!S113*(1+IF(-$E$1+RAND()*1&lt;0,-0.1*RAND(),0.1*RAND()))</f>
        <v>50.375535053610541</v>
      </c>
      <c r="T113">
        <f ca="1">'S&amp;P500 2018'!T113*(1+IF(-$E$1+RAND()*1&lt;0,-0.1*RAND(),0.1*RAND()))</f>
        <v>59.422379554035061</v>
      </c>
      <c r="U113">
        <f ca="1">'S&amp;P500 2018'!U113*(1+IF(-$E$1+RAND()*1&lt;0,-0.1*RAND(),0.1*RAND()))</f>
        <v>45.585860217910287</v>
      </c>
      <c r="V113">
        <f ca="1">'S&amp;P500 2018'!V113*(1+IF(-$E$1+RAND()*1&lt;0,-0.1*RAND(),0.1*RAND()))</f>
        <v>51.64028543908816</v>
      </c>
      <c r="W113" s="6">
        <f ca="1">F113-'S&amp;P500 2018'!F113</f>
        <v>0.41181504373443545</v>
      </c>
      <c r="X113" s="6">
        <f ca="1">G113-'S&amp;P500 2018'!G113</f>
        <v>1.5937782489086558</v>
      </c>
      <c r="Y113" s="6">
        <f ca="1">H113-'S&amp;P500 2018'!H113</f>
        <v>9.6489186665749571E-2</v>
      </c>
      <c r="Z113" s="6">
        <f ca="1">I113-'S&amp;P500 2018'!I113</f>
        <v>1.851834456732611</v>
      </c>
      <c r="AA113" s="6">
        <f ca="1">J113-'S&amp;P500 2018'!J113</f>
        <v>1.1580048637320246</v>
      </c>
      <c r="AB113" s="6">
        <f ca="1">K113-'S&amp;P500 2018'!K113</f>
        <v>4.9242312931653913</v>
      </c>
      <c r="AC113" s="6">
        <f ca="1">L113-'S&amp;P500 2018'!L113</f>
        <v>0.32528878089722468</v>
      </c>
      <c r="AD113" s="6">
        <f ca="1">M113-'S&amp;P500 2018'!M113</f>
        <v>-0.42263951672515532</v>
      </c>
      <c r="AE113" s="6">
        <f ca="1">N113-'S&amp;P500 2018'!N113</f>
        <v>0.65363523215714281</v>
      </c>
      <c r="AF113" s="6">
        <f ca="1">O113-'S&amp;P500 2018'!O113</f>
        <v>-4.0217526438888029</v>
      </c>
      <c r="AG113" s="6">
        <f ca="1">P113-'S&amp;P500 2018'!P113</f>
        <v>4.7328534984495505</v>
      </c>
      <c r="AH113" s="6">
        <f ca="1">Q113-'S&amp;P500 2018'!Q113</f>
        <v>0.98419230229302457</v>
      </c>
      <c r="AI113" s="6">
        <f ca="1">R113-'S&amp;P500 2018'!R113</f>
        <v>-3.1399594979141696</v>
      </c>
      <c r="AJ113" s="6">
        <f ca="1">S113-'S&amp;P500 2018'!S113</f>
        <v>-2.6244649463894589</v>
      </c>
      <c r="AK113" s="6">
        <f ca="1">T113-'S&amp;P500 2018'!T113</f>
        <v>-2.5776204459649392</v>
      </c>
      <c r="AL113" s="6">
        <f ca="1">U113-'S&amp;P500 2018'!U113</f>
        <v>-0.41413978208971258</v>
      </c>
      <c r="AM113" s="6">
        <f ca="1">V113-'S&amp;P500 2018'!V113</f>
        <v>-0.35971456091183995</v>
      </c>
    </row>
    <row r="114" spans="1:39" x14ac:dyDescent="0.3">
      <c r="A114" t="s">
        <v>302</v>
      </c>
      <c r="B114" t="s">
        <v>303</v>
      </c>
      <c r="C114" s="1" t="s">
        <v>88</v>
      </c>
      <c r="D114" s="1" t="s">
        <v>304</v>
      </c>
      <c r="E114" s="5">
        <f t="shared" ca="1" si="2"/>
        <v>50.594980558783789</v>
      </c>
      <c r="F114">
        <f ca="1">'S&amp;P500 2018'!F114*(1+IF(-$E$1+RAND()*1&lt;0,-0.1*RAND(),0.1*RAND()))</f>
        <v>49.878671371541948</v>
      </c>
      <c r="G114">
        <f ca="1">'S&amp;P500 2018'!G114*(1+IF(-$E$1+RAND()*1&lt;0,-0.1*RAND(),0.1*RAND()))</f>
        <v>38.913528739751591</v>
      </c>
      <c r="H114">
        <f ca="1">'S&amp;P500 2018'!H114*(1+IF(-$E$1+RAND()*1&lt;0,-0.1*RAND(),0.1*RAND()))</f>
        <v>36.802111374570728</v>
      </c>
      <c r="I114">
        <f ca="1">'S&amp;P500 2018'!I114*(1+IF(-$E$1+RAND()*1&lt;0,-0.1*RAND(),0.1*RAND()))</f>
        <v>50.79891845574182</v>
      </c>
      <c r="J114">
        <f ca="1">'S&amp;P500 2018'!J114*(1+IF(-$E$1+RAND()*1&lt;0,-0.1*RAND(),0.1*RAND()))</f>
        <v>45.763220962438979</v>
      </c>
      <c r="K114">
        <f ca="1">'S&amp;P500 2018'!K114*(1+IF(-$E$1+RAND()*1&lt;0,-0.1*RAND(),0.1*RAND()))</f>
        <v>42.101672450106562</v>
      </c>
      <c r="L114">
        <f ca="1">'S&amp;P500 2018'!L114*(1+IF(-$E$1+RAND()*1&lt;0,-0.1*RAND(),0.1*RAND()))</f>
        <v>77.096756124734696</v>
      </c>
      <c r="M114">
        <f ca="1">'S&amp;P500 2018'!M114*(1+IF(-$E$1+RAND()*1&lt;0,-0.1*RAND(),0.1*RAND()))</f>
        <v>40.353418307722848</v>
      </c>
      <c r="N114">
        <f ca="1">'S&amp;P500 2018'!N114*(1+IF(-$E$1+RAND()*1&lt;0,-0.1*RAND(),0.1*RAND()))</f>
        <v>57.311713435986022</v>
      </c>
      <c r="O114">
        <f ca="1">'S&amp;P500 2018'!O114*(1+IF(-$E$1+RAND()*1&lt;0,-0.1*RAND(),0.1*RAND()))</f>
        <v>56.496592975057126</v>
      </c>
      <c r="P114">
        <f ca="1">'S&amp;P500 2018'!P114*(1+IF(-$E$1+RAND()*1&lt;0,-0.1*RAND(),0.1*RAND()))</f>
        <v>41.44298197205908</v>
      </c>
      <c r="Q114">
        <f ca="1">'S&amp;P500 2018'!Q114*(1+IF(-$E$1+RAND()*1&lt;0,-0.1*RAND(),0.1*RAND()))</f>
        <v>43.268973842801053</v>
      </c>
      <c r="R114">
        <f ca="1">'S&amp;P500 2018'!R114*(1+IF(-$E$1+RAND()*1&lt;0,-0.1*RAND(),0.1*RAND()))</f>
        <v>55.138085176112185</v>
      </c>
      <c r="S114">
        <f ca="1">'S&amp;P500 2018'!S114*(1+IF(-$E$1+RAND()*1&lt;0,-0.1*RAND(),0.1*RAND()))</f>
        <v>69.040102781585787</v>
      </c>
      <c r="T114">
        <f ca="1">'S&amp;P500 2018'!T114*(1+IF(-$E$1+RAND()*1&lt;0,-0.1*RAND(),0.1*RAND()))</f>
        <v>41.838247256629103</v>
      </c>
      <c r="U114">
        <f ca="1">'S&amp;P500 2018'!U114*(1+IF(-$E$1+RAND()*1&lt;0,-0.1*RAND(),0.1*RAND()))</f>
        <v>62.78960342011559</v>
      </c>
      <c r="V114">
        <f ca="1">'S&amp;P500 2018'!V114*(1+IF(-$E$1+RAND()*1&lt;0,-0.1*RAND(),0.1*RAND()))</f>
        <v>51.080070852369168</v>
      </c>
      <c r="W114" s="6">
        <f ca="1">F114-'S&amp;P500 2018'!F114</f>
        <v>-3.1213286284580519</v>
      </c>
      <c r="X114" s="6">
        <f ca="1">G114-'S&amp;P500 2018'!G114</f>
        <v>-8.647126024840901E-2</v>
      </c>
      <c r="Y114" s="6">
        <f ca="1">H114-'S&amp;P500 2018'!H114</f>
        <v>0.80211137457072823</v>
      </c>
      <c r="Z114" s="6">
        <f ca="1">I114-'S&amp;P500 2018'!I114</f>
        <v>-4.2010815442581801</v>
      </c>
      <c r="AA114" s="6">
        <f ca="1">J114-'S&amp;P500 2018'!J114</f>
        <v>1.7632209624389787</v>
      </c>
      <c r="AB114" s="6">
        <f ca="1">K114-'S&amp;P500 2018'!K114</f>
        <v>-0.89832754989343755</v>
      </c>
      <c r="AC114" s="6">
        <f ca="1">L114-'S&amp;P500 2018'!L114</f>
        <v>6.0967561247346964</v>
      </c>
      <c r="AD114" s="6">
        <f ca="1">M114-'S&amp;P500 2018'!M114</f>
        <v>0.35341830772284766</v>
      </c>
      <c r="AE114" s="6">
        <f ca="1">N114-'S&amp;P500 2018'!N114</f>
        <v>-3.6882865640139784</v>
      </c>
      <c r="AF114" s="6">
        <f ca="1">O114-'S&amp;P500 2018'!O114</f>
        <v>-3.5034070249428737</v>
      </c>
      <c r="AG114" s="6">
        <f ca="1">P114-'S&amp;P500 2018'!P114</f>
        <v>-4.55701802794092</v>
      </c>
      <c r="AH114" s="6">
        <f ca="1">Q114-'S&amp;P500 2018'!Q114</f>
        <v>-2.7310261571989471</v>
      </c>
      <c r="AI114" s="6">
        <f ca="1">R114-'S&amp;P500 2018'!R114</f>
        <v>4.1380851761121846</v>
      </c>
      <c r="AJ114" s="6">
        <f ca="1">S114-'S&amp;P500 2018'!S114</f>
        <v>1.0401027815857873</v>
      </c>
      <c r="AK114" s="6">
        <f ca="1">T114-'S&amp;P500 2018'!T114</f>
        <v>2.8382472566291028</v>
      </c>
      <c r="AL114" s="6">
        <f ca="1">U114-'S&amp;P500 2018'!U114</f>
        <v>4.7896034201155899</v>
      </c>
      <c r="AM114" s="6">
        <f ca="1">V114-'S&amp;P500 2018'!V114</f>
        <v>3.0800708523691682</v>
      </c>
    </row>
    <row r="115" spans="1:39" x14ac:dyDescent="0.3">
      <c r="A115" t="s">
        <v>305</v>
      </c>
      <c r="B115" t="s">
        <v>306</v>
      </c>
      <c r="C115" s="1" t="s">
        <v>6</v>
      </c>
      <c r="D115" s="1" t="s">
        <v>133</v>
      </c>
      <c r="E115" s="5">
        <f t="shared" ca="1" si="2"/>
        <v>51.453599711617002</v>
      </c>
      <c r="F115">
        <f ca="1">'S&amp;P500 2018'!F115*(1+IF(-$E$1+RAND()*1&lt;0,-0.1*RAND(),0.1*RAND()))</f>
        <v>66.617500522974126</v>
      </c>
      <c r="G115">
        <f ca="1">'S&amp;P500 2018'!G115*(1+IF(-$E$1+RAND()*1&lt;0,-0.1*RAND(),0.1*RAND()))</f>
        <v>55.529133725612809</v>
      </c>
      <c r="H115">
        <f ca="1">'S&amp;P500 2018'!H115*(1+IF(-$E$1+RAND()*1&lt;0,-0.1*RAND(),0.1*RAND()))</f>
        <v>55.888129993741643</v>
      </c>
      <c r="I115">
        <f ca="1">'S&amp;P500 2018'!I115*(1+IF(-$E$1+RAND()*1&lt;0,-0.1*RAND(),0.1*RAND()))</f>
        <v>64.175121110709128</v>
      </c>
      <c r="J115">
        <f ca="1">'S&amp;P500 2018'!J115*(1+IF(-$E$1+RAND()*1&lt;0,-0.1*RAND(),0.1*RAND()))</f>
        <v>48.670314217373722</v>
      </c>
      <c r="K115">
        <f ca="1">'S&amp;P500 2018'!K115*(1+IF(-$E$1+RAND()*1&lt;0,-0.1*RAND(),0.1*RAND()))</f>
        <v>43.930042726969695</v>
      </c>
      <c r="L115">
        <f ca="1">'S&amp;P500 2018'!L115*(1+IF(-$E$1+RAND()*1&lt;0,-0.1*RAND(),0.1*RAND()))</f>
        <v>30.148681432389729</v>
      </c>
      <c r="M115">
        <f ca="1">'S&amp;P500 2018'!M115*(1+IF(-$E$1+RAND()*1&lt;0,-0.1*RAND(),0.1*RAND()))</f>
        <v>45.535986269334799</v>
      </c>
      <c r="N115">
        <f ca="1">'S&amp;P500 2018'!N115*(1+IF(-$E$1+RAND()*1&lt;0,-0.1*RAND(),0.1*RAND()))</f>
        <v>35.686311178537814</v>
      </c>
      <c r="O115">
        <f ca="1">'S&amp;P500 2018'!O115*(1+IF(-$E$1+RAND()*1&lt;0,-0.1*RAND(),0.1*RAND()))</f>
        <v>42.301632650135318</v>
      </c>
      <c r="P115">
        <f ca="1">'S&amp;P500 2018'!P115*(1+IF(-$E$1+RAND()*1&lt;0,-0.1*RAND(),0.1*RAND()))</f>
        <v>36.465295232771098</v>
      </c>
      <c r="Q115">
        <f ca="1">'S&amp;P500 2018'!Q115*(1+IF(-$E$1+RAND()*1&lt;0,-0.1*RAND(),0.1*RAND()))</f>
        <v>50.938832785319036</v>
      </c>
      <c r="R115">
        <f ca="1">'S&amp;P500 2018'!R115*(1+IF(-$E$1+RAND()*1&lt;0,-0.1*RAND(),0.1*RAND()))</f>
        <v>54.849296743446615</v>
      </c>
      <c r="S115">
        <f ca="1">'S&amp;P500 2018'!S115*(1+IF(-$E$1+RAND()*1&lt;0,-0.1*RAND(),0.1*RAND()))</f>
        <v>54.741831471239742</v>
      </c>
      <c r="T115">
        <f ca="1">'S&amp;P500 2018'!T115*(1+IF(-$E$1+RAND()*1&lt;0,-0.1*RAND(),0.1*RAND()))</f>
        <v>65.04707012505628</v>
      </c>
      <c r="U115">
        <f ca="1">'S&amp;P500 2018'!U115*(1+IF(-$E$1+RAND()*1&lt;0,-0.1*RAND(),0.1*RAND()))</f>
        <v>70.779345417652763</v>
      </c>
      <c r="V115">
        <f ca="1">'S&amp;P500 2018'!V115*(1+IF(-$E$1+RAND()*1&lt;0,-0.1*RAND(),0.1*RAND()))</f>
        <v>53.40666949422468</v>
      </c>
      <c r="W115" s="6">
        <f ca="1">F115-'S&amp;P500 2018'!F115</f>
        <v>0.61750052297412594</v>
      </c>
      <c r="X115" s="6">
        <f ca="1">G115-'S&amp;P500 2018'!G115</f>
        <v>3.5291337256128088</v>
      </c>
      <c r="Y115" s="6">
        <f ca="1">H115-'S&amp;P500 2018'!H115</f>
        <v>4.8881299937416429</v>
      </c>
      <c r="Z115" s="6">
        <f ca="1">I115-'S&amp;P500 2018'!I115</f>
        <v>1.1751211107091279</v>
      </c>
      <c r="AA115" s="6">
        <f ca="1">J115-'S&amp;P500 2018'!J115</f>
        <v>3.670314217373722</v>
      </c>
      <c r="AB115" s="6">
        <f ca="1">K115-'S&amp;P500 2018'!K115</f>
        <v>2.9300427269696954</v>
      </c>
      <c r="AC115" s="6">
        <f ca="1">L115-'S&amp;P500 2018'!L115</f>
        <v>-0.8513185676102708</v>
      </c>
      <c r="AD115" s="6">
        <f ca="1">M115-'S&amp;P500 2018'!M115</f>
        <v>0.5359862693347992</v>
      </c>
      <c r="AE115" s="6">
        <f ca="1">N115-'S&amp;P500 2018'!N115</f>
        <v>-0.31368882146218624</v>
      </c>
      <c r="AF115" s="6">
        <f ca="1">O115-'S&amp;P500 2018'!O115</f>
        <v>0.3016326501353177</v>
      </c>
      <c r="AG115" s="6">
        <f ca="1">P115-'S&amp;P500 2018'!P115</f>
        <v>0.46529523277109774</v>
      </c>
      <c r="AH115" s="6">
        <f ca="1">Q115-'S&amp;P500 2018'!Q115</f>
        <v>3.9388327853190361</v>
      </c>
      <c r="AI115" s="6">
        <f ca="1">R115-'S&amp;P500 2018'!R115</f>
        <v>1.8492967434466152</v>
      </c>
      <c r="AJ115" s="6">
        <f ca="1">S115-'S&amp;P500 2018'!S115</f>
        <v>3.7418314712397418</v>
      </c>
      <c r="AK115" s="6">
        <f ca="1">T115-'S&amp;P500 2018'!T115</f>
        <v>1.0470701250562797</v>
      </c>
      <c r="AL115" s="6">
        <f ca="1">U115-'S&amp;P500 2018'!U115</f>
        <v>2.7793454176527632</v>
      </c>
      <c r="AM115" s="6">
        <f ca="1">V115-'S&amp;P500 2018'!V115</f>
        <v>3.4066694942246798</v>
      </c>
    </row>
    <row r="116" spans="1:39" x14ac:dyDescent="0.3">
      <c r="A116" t="s">
        <v>307</v>
      </c>
      <c r="B116" t="s">
        <v>308</v>
      </c>
      <c r="C116" s="1" t="s">
        <v>141</v>
      </c>
      <c r="D116" s="1" t="s">
        <v>142</v>
      </c>
      <c r="E116" s="5">
        <f t="shared" ca="1" si="2"/>
        <v>38.509347424683007</v>
      </c>
      <c r="F116">
        <f ca="1">'S&amp;P500 2018'!F116*(1+IF(-$E$1+RAND()*1&lt;0,-0.1*RAND(),0.1*RAND()))</f>
        <v>36.466157576064688</v>
      </c>
      <c r="G116">
        <f ca="1">'S&amp;P500 2018'!G116*(1+IF(-$E$1+RAND()*1&lt;0,-0.1*RAND(),0.1*RAND()))</f>
        <v>40.07962992693399</v>
      </c>
      <c r="H116">
        <f ca="1">'S&amp;P500 2018'!H116*(1+IF(-$E$1+RAND()*1&lt;0,-0.1*RAND(),0.1*RAND()))</f>
        <v>53.557378863256503</v>
      </c>
      <c r="I116">
        <f ca="1">'S&amp;P500 2018'!I116*(1+IF(-$E$1+RAND()*1&lt;0,-0.1*RAND(),0.1*RAND()))</f>
        <v>30.075765129127312</v>
      </c>
      <c r="J116">
        <f ca="1">'S&amp;P500 2018'!J116*(1+IF(-$E$1+RAND()*1&lt;0,-0.1*RAND(),0.1*RAND()))</f>
        <v>35.891870210302869</v>
      </c>
      <c r="K116">
        <f ca="1">'S&amp;P500 2018'!K116*(1+IF(-$E$1+RAND()*1&lt;0,-0.1*RAND(),0.1*RAND()))</f>
        <v>36.420282831996708</v>
      </c>
      <c r="L116">
        <f ca="1">'S&amp;P500 2018'!L116*(1+IF(-$E$1+RAND()*1&lt;0,-0.1*RAND(),0.1*RAND()))</f>
        <v>50.062631793173438</v>
      </c>
      <c r="M116">
        <f ca="1">'S&amp;P500 2018'!M116*(1+IF(-$E$1+RAND()*1&lt;0,-0.1*RAND(),0.1*RAND()))</f>
        <v>34.594600824422635</v>
      </c>
      <c r="N116">
        <f ca="1">'S&amp;P500 2018'!N116*(1+IF(-$E$1+RAND()*1&lt;0,-0.1*RAND(),0.1*RAND()))</f>
        <v>38.143101739049555</v>
      </c>
      <c r="O116">
        <f ca="1">'S&amp;P500 2018'!O116*(1+IF(-$E$1+RAND()*1&lt;0,-0.1*RAND(),0.1*RAND()))</f>
        <v>27.525886653230362</v>
      </c>
      <c r="P116">
        <f ca="1">'S&amp;P500 2018'!P116*(1+IF(-$E$1+RAND()*1&lt;0,-0.1*RAND(),0.1*RAND()))</f>
        <v>35.130113511159479</v>
      </c>
      <c r="Q116">
        <f ca="1">'S&amp;P500 2018'!Q116*(1+IF(-$E$1+RAND()*1&lt;0,-0.1*RAND(),0.1*RAND()))</f>
        <v>25.773740833678072</v>
      </c>
      <c r="R116">
        <f ca="1">'S&amp;P500 2018'!R116*(1+IF(-$E$1+RAND()*1&lt;0,-0.1*RAND(),0.1*RAND()))</f>
        <v>32.286673039850932</v>
      </c>
      <c r="S116">
        <f ca="1">'S&amp;P500 2018'!S116*(1+IF(-$E$1+RAND()*1&lt;0,-0.1*RAND(),0.1*RAND()))</f>
        <v>31.638104364265903</v>
      </c>
      <c r="T116">
        <f ca="1">'S&amp;P500 2018'!T116*(1+IF(-$E$1+RAND()*1&lt;0,-0.1*RAND(),0.1*RAND()))</f>
        <v>56.82945775029394</v>
      </c>
      <c r="U116">
        <f ca="1">'S&amp;P500 2018'!U116*(1+IF(-$E$1+RAND()*1&lt;0,-0.1*RAND(),0.1*RAND()))</f>
        <v>49.693972969276729</v>
      </c>
      <c r="V116">
        <f ca="1">'S&amp;P500 2018'!V116*(1+IF(-$E$1+RAND()*1&lt;0,-0.1*RAND(),0.1*RAND()))</f>
        <v>40.489538203528014</v>
      </c>
      <c r="W116" s="6">
        <f ca="1">F116-'S&amp;P500 2018'!F116</f>
        <v>0.46615757606468833</v>
      </c>
      <c r="X116" s="6">
        <f ca="1">G116-'S&amp;P500 2018'!G116</f>
        <v>2.0796299269339897</v>
      </c>
      <c r="Y116" s="6">
        <f ca="1">H116-'S&amp;P500 2018'!H116</f>
        <v>0.55737886325650265</v>
      </c>
      <c r="Z116" s="6">
        <f ca="1">I116-'S&amp;P500 2018'!I116</f>
        <v>1.075765129127312</v>
      </c>
      <c r="AA116" s="6">
        <f ca="1">J116-'S&amp;P500 2018'!J116</f>
        <v>2.8918702103028693</v>
      </c>
      <c r="AB116" s="6">
        <f ca="1">K116-'S&amp;P500 2018'!K116</f>
        <v>-1.5797171680032918</v>
      </c>
      <c r="AC116" s="6">
        <f ca="1">L116-'S&amp;P500 2018'!L116</f>
        <v>4.0626317931734377</v>
      </c>
      <c r="AD116" s="6">
        <f ca="1">M116-'S&amp;P500 2018'!M116</f>
        <v>2.5946008244226348</v>
      </c>
      <c r="AE116" s="6">
        <f ca="1">N116-'S&amp;P500 2018'!N116</f>
        <v>3.1431017390495555</v>
      </c>
      <c r="AF116" s="6">
        <f ca="1">O116-'S&amp;P500 2018'!O116</f>
        <v>1.5258866532303621</v>
      </c>
      <c r="AG116" s="6">
        <f ca="1">P116-'S&amp;P500 2018'!P116</f>
        <v>2.1301135111594789</v>
      </c>
      <c r="AH116" s="6">
        <f ca="1">Q116-'S&amp;P500 2018'!Q116</f>
        <v>0.77374083367807245</v>
      </c>
      <c r="AI116" s="6">
        <f ca="1">R116-'S&amp;P500 2018'!R116</f>
        <v>0.28667303985093184</v>
      </c>
      <c r="AJ116" s="6">
        <f ca="1">S116-'S&amp;P500 2018'!S116</f>
        <v>-3.361895635734097</v>
      </c>
      <c r="AK116" s="6">
        <f ca="1">T116-'S&amp;P500 2018'!T116</f>
        <v>1.8294577502939404</v>
      </c>
      <c r="AL116" s="6">
        <f ca="1">U116-'S&amp;P500 2018'!U116</f>
        <v>3.6939729692767287</v>
      </c>
      <c r="AM116" s="6">
        <f ca="1">V116-'S&amp;P500 2018'!V116</f>
        <v>0.48953820352801358</v>
      </c>
    </row>
    <row r="117" spans="1:39" x14ac:dyDescent="0.3">
      <c r="A117" t="s">
        <v>309</v>
      </c>
      <c r="B117" t="s">
        <v>310</v>
      </c>
      <c r="C117" s="1" t="s">
        <v>37</v>
      </c>
      <c r="D117" s="1" t="s">
        <v>80</v>
      </c>
      <c r="E117" s="5">
        <f t="shared" ca="1" si="2"/>
        <v>61.044998387686064</v>
      </c>
      <c r="F117">
        <f ca="1">'S&amp;P500 2018'!F117*(1+IF(-$E$1+RAND()*1&lt;0,-0.1*RAND(),0.1*RAND()))</f>
        <v>52.537753653548855</v>
      </c>
      <c r="G117">
        <f ca="1">'S&amp;P500 2018'!G117*(1+IF(-$E$1+RAND()*1&lt;0,-0.1*RAND(),0.1*RAND()))</f>
        <v>48.154181397950779</v>
      </c>
      <c r="H117">
        <f ca="1">'S&amp;P500 2018'!H117*(1+IF(-$E$1+RAND()*1&lt;0,-0.1*RAND(),0.1*RAND()))</f>
        <v>66.008013215188882</v>
      </c>
      <c r="I117">
        <f ca="1">'S&amp;P500 2018'!I117*(1+IF(-$E$1+RAND()*1&lt;0,-0.1*RAND(),0.1*RAND()))</f>
        <v>43.654162471777298</v>
      </c>
      <c r="J117">
        <f ca="1">'S&amp;P500 2018'!J117*(1+IF(-$E$1+RAND()*1&lt;0,-0.1*RAND(),0.1*RAND()))</f>
        <v>65.550606504048048</v>
      </c>
      <c r="K117">
        <f ca="1">'S&amp;P500 2018'!K117*(1+IF(-$E$1+RAND()*1&lt;0,-0.1*RAND(),0.1*RAND()))</f>
        <v>85.181194444922994</v>
      </c>
      <c r="L117">
        <f ca="1">'S&amp;P500 2018'!L117*(1+IF(-$E$1+RAND()*1&lt;0,-0.1*RAND(),0.1*RAND()))</f>
        <v>62.228373826486973</v>
      </c>
      <c r="M117">
        <f ca="1">'S&amp;P500 2018'!M117*(1+IF(-$E$1+RAND()*1&lt;0,-0.1*RAND(),0.1*RAND()))</f>
        <v>61.467522429084894</v>
      </c>
      <c r="N117">
        <f ca="1">'S&amp;P500 2018'!N117*(1+IF(-$E$1+RAND()*1&lt;0,-0.1*RAND(),0.1*RAND()))</f>
        <v>76.825259356792458</v>
      </c>
      <c r="O117">
        <f ca="1">'S&amp;P500 2018'!O117*(1+IF(-$E$1+RAND()*1&lt;0,-0.1*RAND(),0.1*RAND()))</f>
        <v>72.845968649840302</v>
      </c>
      <c r="P117">
        <f ca="1">'S&amp;P500 2018'!P117*(1+IF(-$E$1+RAND()*1&lt;0,-0.1*RAND(),0.1*RAND()))</f>
        <v>56.17056286823648</v>
      </c>
      <c r="Q117">
        <f ca="1">'S&amp;P500 2018'!Q117*(1+IF(-$E$1+RAND()*1&lt;0,-0.1*RAND(),0.1*RAND()))</f>
        <v>49.838802053835643</v>
      </c>
      <c r="R117">
        <f ca="1">'S&amp;P500 2018'!R117*(1+IF(-$E$1+RAND()*1&lt;0,-0.1*RAND(),0.1*RAND()))</f>
        <v>72.435481268764562</v>
      </c>
      <c r="S117">
        <f ca="1">'S&amp;P500 2018'!S117*(1+IF(-$E$1+RAND()*1&lt;0,-0.1*RAND(),0.1*RAND()))</f>
        <v>63.262926654784543</v>
      </c>
      <c r="T117">
        <f ca="1">'S&amp;P500 2018'!T117*(1+IF(-$E$1+RAND()*1&lt;0,-0.1*RAND(),0.1*RAND()))</f>
        <v>68.836948581575172</v>
      </c>
      <c r="U117">
        <f ca="1">'S&amp;P500 2018'!U117*(1+IF(-$E$1+RAND()*1&lt;0,-0.1*RAND(),0.1*RAND()))</f>
        <v>38.57858196410362</v>
      </c>
      <c r="V117">
        <f ca="1">'S&amp;P500 2018'!V117*(1+IF(-$E$1+RAND()*1&lt;0,-0.1*RAND(),0.1*RAND()))</f>
        <v>54.18863324972169</v>
      </c>
      <c r="W117" s="6">
        <f ca="1">F117-'S&amp;P500 2018'!F117</f>
        <v>3.5377536535488545</v>
      </c>
      <c r="X117" s="6">
        <f ca="1">G117-'S&amp;P500 2018'!G117</f>
        <v>-4.8458186020492207</v>
      </c>
      <c r="Y117" s="6">
        <f ca="1">H117-'S&amp;P500 2018'!H117</f>
        <v>2.0080132151888819</v>
      </c>
      <c r="Z117" s="6">
        <f ca="1">I117-'S&amp;P500 2018'!I117</f>
        <v>0.65416247177729758</v>
      </c>
      <c r="AA117" s="6">
        <f ca="1">J117-'S&amp;P500 2018'!J117</f>
        <v>1.5506065040480479</v>
      </c>
      <c r="AB117" s="6">
        <f ca="1">K117-'S&amp;P500 2018'!K117</f>
        <v>7.1811944449229941</v>
      </c>
      <c r="AC117" s="6">
        <f ca="1">L117-'S&amp;P500 2018'!L117</f>
        <v>4.2283738264869726</v>
      </c>
      <c r="AD117" s="6">
        <f ca="1">M117-'S&amp;P500 2018'!M117</f>
        <v>3.4675224290848945</v>
      </c>
      <c r="AE117" s="6">
        <f ca="1">N117-'S&amp;P500 2018'!N117</f>
        <v>4.8252593567924578</v>
      </c>
      <c r="AF117" s="6">
        <f ca="1">O117-'S&amp;P500 2018'!O117</f>
        <v>5.8459686498403016</v>
      </c>
      <c r="AG117" s="6">
        <f ca="1">P117-'S&amp;P500 2018'!P117</f>
        <v>-2.8294371317635196</v>
      </c>
      <c r="AH117" s="6">
        <f ca="1">Q117-'S&amp;P500 2018'!Q117</f>
        <v>2.8388020538356429</v>
      </c>
      <c r="AI117" s="6">
        <f ca="1">R117-'S&amp;P500 2018'!R117</f>
        <v>1.4354812687645619</v>
      </c>
      <c r="AJ117" s="6">
        <f ca="1">S117-'S&amp;P500 2018'!S117</f>
        <v>0.26292665478454325</v>
      </c>
      <c r="AK117" s="6">
        <f ca="1">T117-'S&amp;P500 2018'!T117</f>
        <v>2.8369485815751716</v>
      </c>
      <c r="AL117" s="6">
        <f ca="1">U117-'S&amp;P500 2018'!U117</f>
        <v>-0.42141803589638016</v>
      </c>
      <c r="AM117" s="6">
        <f ca="1">V117-'S&amp;P500 2018'!V117</f>
        <v>3.1886332497216898</v>
      </c>
    </row>
    <row r="118" spans="1:39" x14ac:dyDescent="0.3">
      <c r="A118" t="s">
        <v>311</v>
      </c>
      <c r="B118" t="s">
        <v>312</v>
      </c>
      <c r="C118" s="1" t="s">
        <v>2</v>
      </c>
      <c r="D118" s="1" t="s">
        <v>313</v>
      </c>
      <c r="E118" s="5">
        <f t="shared" ca="1" si="2"/>
        <v>47.061742769709802</v>
      </c>
      <c r="F118">
        <f ca="1">'S&amp;P500 2018'!F118*(1+IF(-$E$1+RAND()*1&lt;0,-0.1*RAND(),0.1*RAND()))</f>
        <v>59.177154030264703</v>
      </c>
      <c r="G118">
        <f ca="1">'S&amp;P500 2018'!G118*(1+IF(-$E$1+RAND()*1&lt;0,-0.1*RAND(),0.1*RAND()))</f>
        <v>18.161820149948635</v>
      </c>
      <c r="H118">
        <f ca="1">'S&amp;P500 2018'!H118*(1+IF(-$E$1+RAND()*1&lt;0,-0.1*RAND(),0.1*RAND()))</f>
        <v>51.837483008543302</v>
      </c>
      <c r="I118">
        <f ca="1">'S&amp;P500 2018'!I118*(1+IF(-$E$1+RAND()*1&lt;0,-0.1*RAND(),0.1*RAND()))</f>
        <v>40.634846176099977</v>
      </c>
      <c r="J118">
        <f ca="1">'S&amp;P500 2018'!J118*(1+IF(-$E$1+RAND()*1&lt;0,-0.1*RAND(),0.1*RAND()))</f>
        <v>37.889028088774928</v>
      </c>
      <c r="K118">
        <f ca="1">'S&amp;P500 2018'!K118*(1+IF(-$E$1+RAND()*1&lt;0,-0.1*RAND(),0.1*RAND()))</f>
        <v>59.939978225064181</v>
      </c>
      <c r="L118">
        <f ca="1">'S&amp;P500 2018'!L118*(1+IF(-$E$1+RAND()*1&lt;0,-0.1*RAND(),0.1*RAND()))</f>
        <v>55.052801144070372</v>
      </c>
      <c r="M118">
        <f ca="1">'S&amp;P500 2018'!M118*(1+IF(-$E$1+RAND()*1&lt;0,-0.1*RAND(),0.1*RAND()))</f>
        <v>41.326935624970659</v>
      </c>
      <c r="N118">
        <f ca="1">'S&amp;P500 2018'!N118*(1+IF(-$E$1+RAND()*1&lt;0,-0.1*RAND(),0.1*RAND()))</f>
        <v>47.012169740178464</v>
      </c>
      <c r="O118">
        <f ca="1">'S&amp;P500 2018'!O118*(1+IF(-$E$1+RAND()*1&lt;0,-0.1*RAND(),0.1*RAND()))</f>
        <v>40.743772173933579</v>
      </c>
      <c r="P118">
        <f ca="1">'S&amp;P500 2018'!P118*(1+IF(-$E$1+RAND()*1&lt;0,-0.1*RAND(),0.1*RAND()))</f>
        <v>59.457715331349526</v>
      </c>
      <c r="Q118">
        <f ca="1">'S&amp;P500 2018'!Q118*(1+IF(-$E$1+RAND()*1&lt;0,-0.1*RAND(),0.1*RAND()))</f>
        <v>59.216781993396957</v>
      </c>
      <c r="R118">
        <f ca="1">'S&amp;P500 2018'!R118*(1+IF(-$E$1+RAND()*1&lt;0,-0.1*RAND(),0.1*RAND()))</f>
        <v>44.825948032857958</v>
      </c>
      <c r="S118">
        <f ca="1">'S&amp;P500 2018'!S118*(1+IF(-$E$1+RAND()*1&lt;0,-0.1*RAND(),0.1*RAND()))</f>
        <v>57.629337113453886</v>
      </c>
      <c r="T118">
        <f ca="1">'S&amp;P500 2018'!T118*(1+IF(-$E$1+RAND()*1&lt;0,-0.1*RAND(),0.1*RAND()))</f>
        <v>43.698244579763873</v>
      </c>
      <c r="U118">
        <f ca="1">'S&amp;P500 2018'!U118*(1+IF(-$E$1+RAND()*1&lt;0,-0.1*RAND(),0.1*RAND()))</f>
        <v>35.931059206923699</v>
      </c>
      <c r="V118">
        <f ca="1">'S&amp;P500 2018'!V118*(1+IF(-$E$1+RAND()*1&lt;0,-0.1*RAND(),0.1*RAND()))</f>
        <v>47.514552465471994</v>
      </c>
      <c r="W118" s="6">
        <f ca="1">F118-'S&amp;P500 2018'!F118</f>
        <v>1.1771540302647026</v>
      </c>
      <c r="X118" s="6">
        <f ca="1">G118-'S&amp;P500 2018'!G118</f>
        <v>0.16182014994863536</v>
      </c>
      <c r="Y118" s="6">
        <f ca="1">H118-'S&amp;P500 2018'!H118</f>
        <v>0.83748300854330182</v>
      </c>
      <c r="Z118" s="6">
        <f ca="1">I118-'S&amp;P500 2018'!I118</f>
        <v>2.6348461760999768</v>
      </c>
      <c r="AA118" s="6">
        <f ca="1">J118-'S&amp;P500 2018'!J118</f>
        <v>2.8890280887749284</v>
      </c>
      <c r="AB118" s="6">
        <f ca="1">K118-'S&amp;P500 2018'!K118</f>
        <v>-4.0600217749358194</v>
      </c>
      <c r="AC118" s="6">
        <f ca="1">L118-'S&amp;P500 2018'!L118</f>
        <v>5.2801144070372175E-2</v>
      </c>
      <c r="AD118" s="6">
        <f ca="1">M118-'S&amp;P500 2018'!M118</f>
        <v>-3.673064375029341</v>
      </c>
      <c r="AE118" s="6">
        <f ca="1">N118-'S&amp;P500 2018'!N118</f>
        <v>2.0121697401784644</v>
      </c>
      <c r="AF118" s="6">
        <f ca="1">O118-'S&amp;P500 2018'!O118</f>
        <v>-2.2562278260664215</v>
      </c>
      <c r="AG118" s="6">
        <f ca="1">P118-'S&amp;P500 2018'!P118</f>
        <v>4.4577153313495259</v>
      </c>
      <c r="AH118" s="6">
        <f ca="1">Q118-'S&amp;P500 2018'!Q118</f>
        <v>2.2167819933969568</v>
      </c>
      <c r="AI118" s="6">
        <f ca="1">R118-'S&amp;P500 2018'!R118</f>
        <v>2.8259480328579585</v>
      </c>
      <c r="AJ118" s="6">
        <f ca="1">S118-'S&amp;P500 2018'!S118</f>
        <v>1.6293371134538859</v>
      </c>
      <c r="AK118" s="6">
        <f ca="1">T118-'S&amp;P500 2018'!T118</f>
        <v>-1.3017554202361268</v>
      </c>
      <c r="AL118" s="6">
        <f ca="1">U118-'S&amp;P500 2018'!U118</f>
        <v>-2.0689407930763011</v>
      </c>
      <c r="AM118" s="6">
        <f ca="1">V118-'S&amp;P500 2018'!V118</f>
        <v>1.5145524654719935</v>
      </c>
    </row>
    <row r="119" spans="1:39" x14ac:dyDescent="0.3">
      <c r="A119" t="s">
        <v>314</v>
      </c>
      <c r="B119" t="s">
        <v>315</v>
      </c>
      <c r="C119" s="1" t="s">
        <v>15</v>
      </c>
      <c r="D119" s="1" t="s">
        <v>163</v>
      </c>
      <c r="E119" s="5">
        <f t="shared" ca="1" si="2"/>
        <v>49.808541231268833</v>
      </c>
      <c r="F119">
        <f ca="1">'S&amp;P500 2018'!F119*(1+IF(-$E$1+RAND()*1&lt;0,-0.1*RAND(),0.1*RAND()))</f>
        <v>66.439094157531471</v>
      </c>
      <c r="G119">
        <f ca="1">'S&amp;P500 2018'!G119*(1+IF(-$E$1+RAND()*1&lt;0,-0.1*RAND(),0.1*RAND()))</f>
        <v>47.616923659897807</v>
      </c>
      <c r="H119">
        <f ca="1">'S&amp;P500 2018'!H119*(1+IF(-$E$1+RAND()*1&lt;0,-0.1*RAND(),0.1*RAND()))</f>
        <v>59.495759588434176</v>
      </c>
      <c r="I119">
        <f ca="1">'S&amp;P500 2018'!I119*(1+IF(-$E$1+RAND()*1&lt;0,-0.1*RAND(),0.1*RAND()))</f>
        <v>63.718381434987087</v>
      </c>
      <c r="J119">
        <f ca="1">'S&amp;P500 2018'!J119*(1+IF(-$E$1+RAND()*1&lt;0,-0.1*RAND(),0.1*RAND()))</f>
        <v>52.518069393749371</v>
      </c>
      <c r="K119">
        <f ca="1">'S&amp;P500 2018'!K119*(1+IF(-$E$1+RAND()*1&lt;0,-0.1*RAND(),0.1*RAND()))</f>
        <v>31.449173326589275</v>
      </c>
      <c r="L119">
        <f ca="1">'S&amp;P500 2018'!L119*(1+IF(-$E$1+RAND()*1&lt;0,-0.1*RAND(),0.1*RAND()))</f>
        <v>48.693840481964877</v>
      </c>
      <c r="M119">
        <f ca="1">'S&amp;P500 2018'!M119*(1+IF(-$E$1+RAND()*1&lt;0,-0.1*RAND(),0.1*RAND()))</f>
        <v>46.384480613742582</v>
      </c>
      <c r="N119">
        <f ca="1">'S&amp;P500 2018'!N119*(1+IF(-$E$1+RAND()*1&lt;0,-0.1*RAND(),0.1*RAND()))</f>
        <v>39.838724877116348</v>
      </c>
      <c r="O119">
        <f ca="1">'S&amp;P500 2018'!O119*(1+IF(-$E$1+RAND()*1&lt;0,-0.1*RAND(),0.1*RAND()))</f>
        <v>51.062447232861935</v>
      </c>
      <c r="P119">
        <f ca="1">'S&amp;P500 2018'!P119*(1+IF(-$E$1+RAND()*1&lt;0,-0.1*RAND(),0.1*RAND()))</f>
        <v>40.581352861921964</v>
      </c>
      <c r="Q119">
        <f ca="1">'S&amp;P500 2018'!Q119*(1+IF(-$E$1+RAND()*1&lt;0,-0.1*RAND(),0.1*RAND()))</f>
        <v>45.187561711160228</v>
      </c>
      <c r="R119">
        <f ca="1">'S&amp;P500 2018'!R119*(1+IF(-$E$1+RAND()*1&lt;0,-0.1*RAND(),0.1*RAND()))</f>
        <v>59.25578494439948</v>
      </c>
      <c r="S119">
        <f ca="1">'S&amp;P500 2018'!S119*(1+IF(-$E$1+RAND()*1&lt;0,-0.1*RAND(),0.1*RAND()))</f>
        <v>38.287687231875843</v>
      </c>
      <c r="T119">
        <f ca="1">'S&amp;P500 2018'!T119*(1+IF(-$E$1+RAND()*1&lt;0,-0.1*RAND(),0.1*RAND()))</f>
        <v>41.493097624910426</v>
      </c>
      <c r="U119">
        <f ca="1">'S&amp;P500 2018'!U119*(1+IF(-$E$1+RAND()*1&lt;0,-0.1*RAND(),0.1*RAND()))</f>
        <v>64.681909323678241</v>
      </c>
      <c r="V119">
        <f ca="1">'S&amp;P500 2018'!V119*(1+IF(-$E$1+RAND()*1&lt;0,-0.1*RAND(),0.1*RAND()))</f>
        <v>50.040912466749106</v>
      </c>
      <c r="W119" s="6">
        <f ca="1">F119-'S&amp;P500 2018'!F119</f>
        <v>4.4390941575314713</v>
      </c>
      <c r="X119" s="6">
        <f ca="1">G119-'S&amp;P500 2018'!G119</f>
        <v>-2.3830763401021926</v>
      </c>
      <c r="Y119" s="6">
        <f ca="1">H119-'S&amp;P500 2018'!H119</f>
        <v>1.4957595884341757</v>
      </c>
      <c r="Z119" s="6">
        <f ca="1">I119-'S&amp;P500 2018'!I119</f>
        <v>4.7183814349870872</v>
      </c>
      <c r="AA119" s="6">
        <f ca="1">J119-'S&amp;P500 2018'!J119</f>
        <v>-5.4819306062506286</v>
      </c>
      <c r="AB119" s="6">
        <f ca="1">K119-'S&amp;P500 2018'!K119</f>
        <v>1.4491733265892748</v>
      </c>
      <c r="AC119" s="6">
        <f ca="1">L119-'S&amp;P500 2018'!L119</f>
        <v>1.6938404819648767</v>
      </c>
      <c r="AD119" s="6">
        <f ca="1">M119-'S&amp;P500 2018'!M119</f>
        <v>3.384480613742582</v>
      </c>
      <c r="AE119" s="6">
        <f ca="1">N119-'S&amp;P500 2018'!N119</f>
        <v>-0.16127512288365153</v>
      </c>
      <c r="AF119" s="6">
        <f ca="1">O119-'S&amp;P500 2018'!O119</f>
        <v>2.0624472328619348</v>
      </c>
      <c r="AG119" s="6">
        <f ca="1">P119-'S&amp;P500 2018'!P119</f>
        <v>3.5813528619219639</v>
      </c>
      <c r="AH119" s="6">
        <f ca="1">Q119-'S&amp;P500 2018'!Q119</f>
        <v>2.1875617111602281</v>
      </c>
      <c r="AI119" s="6">
        <f ca="1">R119-'S&amp;P500 2018'!R119</f>
        <v>3.2557849443994797</v>
      </c>
      <c r="AJ119" s="6">
        <f ca="1">S119-'S&amp;P500 2018'!S119</f>
        <v>0.287687231875843</v>
      </c>
      <c r="AK119" s="6">
        <f ca="1">T119-'S&amp;P500 2018'!T119</f>
        <v>1.4930976249104262</v>
      </c>
      <c r="AL119" s="6">
        <f ca="1">U119-'S&amp;P500 2018'!U119</f>
        <v>5.6819093236782408</v>
      </c>
      <c r="AM119" s="6">
        <f ca="1">V119-'S&amp;P500 2018'!V119</f>
        <v>1.0409124667491056</v>
      </c>
    </row>
    <row r="120" spans="1:39" x14ac:dyDescent="0.3">
      <c r="A120" t="s">
        <v>316</v>
      </c>
      <c r="B120" t="s">
        <v>317</v>
      </c>
      <c r="C120" s="1" t="s">
        <v>37</v>
      </c>
      <c r="D120" s="1" t="s">
        <v>194</v>
      </c>
      <c r="E120" s="5">
        <f t="shared" ca="1" si="2"/>
        <v>55.095861580588085</v>
      </c>
      <c r="F120">
        <f ca="1">'S&amp;P500 2018'!F120*(1+IF(-$E$1+RAND()*1&lt;0,-0.1*RAND(),0.1*RAND()))</f>
        <v>57.85788733765461</v>
      </c>
      <c r="G120">
        <f ca="1">'S&amp;P500 2018'!G120*(1+IF(-$E$1+RAND()*1&lt;0,-0.1*RAND(),0.1*RAND()))</f>
        <v>43.093597322618898</v>
      </c>
      <c r="H120">
        <f ca="1">'S&amp;P500 2018'!H120*(1+IF(-$E$1+RAND()*1&lt;0,-0.1*RAND(),0.1*RAND()))</f>
        <v>41.489250583165663</v>
      </c>
      <c r="I120">
        <f ca="1">'S&amp;P500 2018'!I120*(1+IF(-$E$1+RAND()*1&lt;0,-0.1*RAND(),0.1*RAND()))</f>
        <v>64.361668669731344</v>
      </c>
      <c r="J120">
        <f ca="1">'S&amp;P500 2018'!J120*(1+IF(-$E$1+RAND()*1&lt;0,-0.1*RAND(),0.1*RAND()))</f>
        <v>48.35371292500826</v>
      </c>
      <c r="K120">
        <f ca="1">'S&amp;P500 2018'!K120*(1+IF(-$E$1+RAND()*1&lt;0,-0.1*RAND(),0.1*RAND()))</f>
        <v>68.965543308940866</v>
      </c>
      <c r="L120">
        <f ca="1">'S&amp;P500 2018'!L120*(1+IF(-$E$1+RAND()*1&lt;0,-0.1*RAND(),0.1*RAND()))</f>
        <v>49.863231270987328</v>
      </c>
      <c r="M120">
        <f ca="1">'S&amp;P500 2018'!M120*(1+IF(-$E$1+RAND()*1&lt;0,-0.1*RAND(),0.1*RAND()))</f>
        <v>41.641609751615391</v>
      </c>
      <c r="N120">
        <f ca="1">'S&amp;P500 2018'!N120*(1+IF(-$E$1+RAND()*1&lt;0,-0.1*RAND(),0.1*RAND()))</f>
        <v>57.126862716233916</v>
      </c>
      <c r="O120">
        <f ca="1">'S&amp;P500 2018'!O120*(1+IF(-$E$1+RAND()*1&lt;0,-0.1*RAND(),0.1*RAND()))</f>
        <v>77.185507691149553</v>
      </c>
      <c r="P120">
        <f ca="1">'S&amp;P500 2018'!P120*(1+IF(-$E$1+RAND()*1&lt;0,-0.1*RAND(),0.1*RAND()))</f>
        <v>40.670867456674763</v>
      </c>
      <c r="Q120">
        <f ca="1">'S&amp;P500 2018'!Q120*(1+IF(-$E$1+RAND()*1&lt;0,-0.1*RAND(),0.1*RAND()))</f>
        <v>54.96061205455603</v>
      </c>
      <c r="R120">
        <f ca="1">'S&amp;P500 2018'!R120*(1+IF(-$E$1+RAND()*1&lt;0,-0.1*RAND(),0.1*RAND()))</f>
        <v>60.862380571580921</v>
      </c>
      <c r="S120">
        <f ca="1">'S&amp;P500 2018'!S120*(1+IF(-$E$1+RAND()*1&lt;0,-0.1*RAND(),0.1*RAND()))</f>
        <v>43.844914888189912</v>
      </c>
      <c r="T120">
        <f ca="1">'S&amp;P500 2018'!T120*(1+IF(-$E$1+RAND()*1&lt;0,-0.1*RAND(),0.1*RAND()))</f>
        <v>73.76660716607789</v>
      </c>
      <c r="U120">
        <f ca="1">'S&amp;P500 2018'!U120*(1+IF(-$E$1+RAND()*1&lt;0,-0.1*RAND(),0.1*RAND()))</f>
        <v>53.294753478264099</v>
      </c>
      <c r="V120">
        <f ca="1">'S&amp;P500 2018'!V120*(1+IF(-$E$1+RAND()*1&lt;0,-0.1*RAND(),0.1*RAND()))</f>
        <v>59.290639677548164</v>
      </c>
      <c r="W120" s="6">
        <f ca="1">F120-'S&amp;P500 2018'!F120</f>
        <v>3.8578873376546099</v>
      </c>
      <c r="X120" s="6">
        <f ca="1">G120-'S&amp;P500 2018'!G120</f>
        <v>9.3597322618897749E-2</v>
      </c>
      <c r="Y120" s="6">
        <f ca="1">H120-'S&amp;P500 2018'!H120</f>
        <v>-4.5107494168343365</v>
      </c>
      <c r="Z120" s="6">
        <f ca="1">I120-'S&amp;P500 2018'!I120</f>
        <v>-6.638331330268656</v>
      </c>
      <c r="AA120" s="6">
        <f ca="1">J120-'S&amp;P500 2018'!J120</f>
        <v>4.35371292500826</v>
      </c>
      <c r="AB120" s="6">
        <f ca="1">K120-'S&amp;P500 2018'!K120</f>
        <v>4.965543308940866</v>
      </c>
      <c r="AC120" s="6">
        <f ca="1">L120-'S&amp;P500 2018'!L120</f>
        <v>3.8632312709873275</v>
      </c>
      <c r="AD120" s="6">
        <f ca="1">M120-'S&amp;P500 2018'!M120</f>
        <v>-4.3583902483846089</v>
      </c>
      <c r="AE120" s="6">
        <f ca="1">N120-'S&amp;P500 2018'!N120</f>
        <v>0.12686271623391576</v>
      </c>
      <c r="AF120" s="6">
        <f ca="1">O120-'S&amp;P500 2018'!O120</f>
        <v>-3.814492308850447</v>
      </c>
      <c r="AG120" s="6">
        <f ca="1">P120-'S&amp;P500 2018'!P120</f>
        <v>-1.3291325433252368</v>
      </c>
      <c r="AH120" s="6">
        <f ca="1">Q120-'S&amp;P500 2018'!Q120</f>
        <v>0.96061205455603016</v>
      </c>
      <c r="AI120" s="6">
        <f ca="1">R120-'S&amp;P500 2018'!R120</f>
        <v>4.8623805715809212</v>
      </c>
      <c r="AJ120" s="6">
        <f ca="1">S120-'S&amp;P500 2018'!S120</f>
        <v>-3.155085111810088</v>
      </c>
      <c r="AK120" s="6">
        <f ca="1">T120-'S&amp;P500 2018'!T120</f>
        <v>0.7666071660778897</v>
      </c>
      <c r="AL120" s="6">
        <f ca="1">U120-'S&amp;P500 2018'!U120</f>
        <v>3.2947534782640986</v>
      </c>
      <c r="AM120" s="6">
        <f ca="1">V120-'S&amp;P500 2018'!V120</f>
        <v>-5.7093603224518361</v>
      </c>
    </row>
    <row r="121" spans="1:39" x14ac:dyDescent="0.3">
      <c r="A121" t="s">
        <v>318</v>
      </c>
      <c r="B121" t="s">
        <v>319</v>
      </c>
      <c r="C121" s="1" t="s">
        <v>37</v>
      </c>
      <c r="D121" s="1" t="s">
        <v>201</v>
      </c>
      <c r="E121" s="5">
        <f t="shared" ca="1" si="2"/>
        <v>42.32818111483931</v>
      </c>
      <c r="F121">
        <f ca="1">'S&amp;P500 2018'!F121*(1+IF(-$E$1+RAND()*1&lt;0,-0.1*RAND(),0.1*RAND()))</f>
        <v>43.849482775163679</v>
      </c>
      <c r="G121">
        <f ca="1">'S&amp;P500 2018'!G121*(1+IF(-$E$1+RAND()*1&lt;0,-0.1*RAND(),0.1*RAND()))</f>
        <v>44.609122601816125</v>
      </c>
      <c r="H121">
        <f ca="1">'S&amp;P500 2018'!H121*(1+IF(-$E$1+RAND()*1&lt;0,-0.1*RAND(),0.1*RAND()))</f>
        <v>48.364032750597993</v>
      </c>
      <c r="I121">
        <f ca="1">'S&amp;P500 2018'!I121*(1+IF(-$E$1+RAND()*1&lt;0,-0.1*RAND(),0.1*RAND()))</f>
        <v>47.169116887164925</v>
      </c>
      <c r="J121">
        <f ca="1">'S&amp;P500 2018'!J121*(1+IF(-$E$1+RAND()*1&lt;0,-0.1*RAND(),0.1*RAND()))</f>
        <v>44.380222404390828</v>
      </c>
      <c r="K121">
        <f ca="1">'S&amp;P500 2018'!K121*(1+IF(-$E$1+RAND()*1&lt;0,-0.1*RAND(),0.1*RAND()))</f>
        <v>44.652569657940546</v>
      </c>
      <c r="L121">
        <f ca="1">'S&amp;P500 2018'!L121*(1+IF(-$E$1+RAND()*1&lt;0,-0.1*RAND(),0.1*RAND()))</f>
        <v>39.693917670733114</v>
      </c>
      <c r="M121">
        <f ca="1">'S&amp;P500 2018'!M121*(1+IF(-$E$1+RAND()*1&lt;0,-0.1*RAND(),0.1*RAND()))</f>
        <v>41.47832293268339</v>
      </c>
      <c r="N121">
        <f ca="1">'S&amp;P500 2018'!N121*(1+IF(-$E$1+RAND()*1&lt;0,-0.1*RAND(),0.1*RAND()))</f>
        <v>37.907482863980732</v>
      </c>
      <c r="O121">
        <f ca="1">'S&amp;P500 2018'!O121*(1+IF(-$E$1+RAND()*1&lt;0,-0.1*RAND(),0.1*RAND()))</f>
        <v>45.734828885949661</v>
      </c>
      <c r="P121">
        <f ca="1">'S&amp;P500 2018'!P121*(1+IF(-$E$1+RAND()*1&lt;0,-0.1*RAND(),0.1*RAND()))</f>
        <v>30.212852687608326</v>
      </c>
      <c r="Q121">
        <f ca="1">'S&amp;P500 2018'!Q121*(1+IF(-$E$1+RAND()*1&lt;0,-0.1*RAND(),0.1*RAND()))</f>
        <v>31.275321322910855</v>
      </c>
      <c r="R121">
        <f ca="1">'S&amp;P500 2018'!R121*(1+IF(-$E$1+RAND()*1&lt;0,-0.1*RAND(),0.1*RAND()))</f>
        <v>32.860672209448495</v>
      </c>
      <c r="S121">
        <f ca="1">'S&amp;P500 2018'!S121*(1+IF(-$E$1+RAND()*1&lt;0,-0.1*RAND(),0.1*RAND()))</f>
        <v>59.064950302200273</v>
      </c>
      <c r="T121">
        <f ca="1">'S&amp;P500 2018'!T121*(1+IF(-$E$1+RAND()*1&lt;0,-0.1*RAND(),0.1*RAND()))</f>
        <v>41.014692326316286</v>
      </c>
      <c r="U121">
        <f ca="1">'S&amp;P500 2018'!U121*(1+IF(-$E$1+RAND()*1&lt;0,-0.1*RAND(),0.1*RAND()))</f>
        <v>48.409962007004978</v>
      </c>
      <c r="V121">
        <f ca="1">'S&amp;P500 2018'!V121*(1+IF(-$E$1+RAND()*1&lt;0,-0.1*RAND(),0.1*RAND()))</f>
        <v>38.901528666358111</v>
      </c>
      <c r="W121" s="6">
        <f ca="1">F121-'S&amp;P500 2018'!F121</f>
        <v>3.8494827751636791</v>
      </c>
      <c r="X121" s="6">
        <f ca="1">G121-'S&amp;P500 2018'!G121</f>
        <v>1.6091226018161251</v>
      </c>
      <c r="Y121" s="6">
        <f ca="1">H121-'S&amp;P500 2018'!H121</f>
        <v>1.3640327505979926</v>
      </c>
      <c r="Z121" s="6">
        <f ca="1">I121-'S&amp;P500 2018'!I121</f>
        <v>1.1691168871649253</v>
      </c>
      <c r="AA121" s="6">
        <f ca="1">J121-'S&amp;P500 2018'!J121</f>
        <v>2.3802224043908282</v>
      </c>
      <c r="AB121" s="6">
        <f ca="1">K121-'S&amp;P500 2018'!K121</f>
        <v>-2.3474303420594538</v>
      </c>
      <c r="AC121" s="6">
        <f ca="1">L121-'S&amp;P500 2018'!L121</f>
        <v>0.69391767073311428</v>
      </c>
      <c r="AD121" s="6">
        <f ca="1">M121-'S&amp;P500 2018'!M121</f>
        <v>0.47832293268339043</v>
      </c>
      <c r="AE121" s="6">
        <f ca="1">N121-'S&amp;P500 2018'!N121</f>
        <v>-9.2517136019267809E-2</v>
      </c>
      <c r="AF121" s="6">
        <f ca="1">O121-'S&amp;P500 2018'!O121</f>
        <v>3.7348288859496606</v>
      </c>
      <c r="AG121" s="6">
        <f ca="1">P121-'S&amp;P500 2018'!P121</f>
        <v>-0.78714731239167435</v>
      </c>
      <c r="AH121" s="6">
        <f ca="1">Q121-'S&amp;P500 2018'!Q121</f>
        <v>-0.72467867708914468</v>
      </c>
      <c r="AI121" s="6">
        <f ca="1">R121-'S&amp;P500 2018'!R121</f>
        <v>-3.1393277905515049</v>
      </c>
      <c r="AJ121" s="6">
        <f ca="1">S121-'S&amp;P500 2018'!S121</f>
        <v>6.4950302200273313E-2</v>
      </c>
      <c r="AK121" s="6">
        <f ca="1">T121-'S&amp;P500 2018'!T121</f>
        <v>-1.9853076736837139</v>
      </c>
      <c r="AL121" s="6">
        <f ca="1">U121-'S&amp;P500 2018'!U121</f>
        <v>2.4099620070049781</v>
      </c>
      <c r="AM121" s="6">
        <f ca="1">V121-'S&amp;P500 2018'!V121</f>
        <v>-4.0984713336418892</v>
      </c>
    </row>
    <row r="122" spans="1:39" x14ac:dyDescent="0.3">
      <c r="A122" t="s">
        <v>320</v>
      </c>
      <c r="B122" t="s">
        <v>321</v>
      </c>
      <c r="C122" s="1" t="s">
        <v>15</v>
      </c>
      <c r="D122" s="1" t="s">
        <v>23</v>
      </c>
      <c r="E122" s="5">
        <f t="shared" ca="1" si="2"/>
        <v>41.961697346270213</v>
      </c>
      <c r="F122">
        <f ca="1">'S&amp;P500 2018'!F122*(1+IF(-$E$1+RAND()*1&lt;0,-0.1*RAND(),0.1*RAND()))</f>
        <v>48.805078091053232</v>
      </c>
      <c r="G122">
        <f ca="1">'S&amp;P500 2018'!G122*(1+IF(-$E$1+RAND()*1&lt;0,-0.1*RAND(),0.1*RAND()))</f>
        <v>35.263597036886125</v>
      </c>
      <c r="H122">
        <f ca="1">'S&amp;P500 2018'!H122*(1+IF(-$E$1+RAND()*1&lt;0,-0.1*RAND(),0.1*RAND()))</f>
        <v>49.300691558098649</v>
      </c>
      <c r="I122">
        <f ca="1">'S&amp;P500 2018'!I122*(1+IF(-$E$1+RAND()*1&lt;0,-0.1*RAND(),0.1*RAND()))</f>
        <v>32.958411873868421</v>
      </c>
      <c r="J122">
        <f ca="1">'S&amp;P500 2018'!J122*(1+IF(-$E$1+RAND()*1&lt;0,-0.1*RAND(),0.1*RAND()))</f>
        <v>40.367151286312435</v>
      </c>
      <c r="K122">
        <f ca="1">'S&amp;P500 2018'!K122*(1+IF(-$E$1+RAND()*1&lt;0,-0.1*RAND(),0.1*RAND()))</f>
        <v>45.440825812476142</v>
      </c>
      <c r="L122">
        <f ca="1">'S&amp;P500 2018'!L122*(1+IF(-$E$1+RAND()*1&lt;0,-0.1*RAND(),0.1*RAND()))</f>
        <v>38.585151772961112</v>
      </c>
      <c r="M122">
        <f ca="1">'S&amp;P500 2018'!M122*(1+IF(-$E$1+RAND()*1&lt;0,-0.1*RAND(),0.1*RAND()))</f>
        <v>47.905234941825853</v>
      </c>
      <c r="N122">
        <f ca="1">'S&amp;P500 2018'!N122*(1+IF(-$E$1+RAND()*1&lt;0,-0.1*RAND(),0.1*RAND()))</f>
        <v>41.658928832442001</v>
      </c>
      <c r="O122">
        <f ca="1">'S&amp;P500 2018'!O122*(1+IF(-$E$1+RAND()*1&lt;0,-0.1*RAND(),0.1*RAND()))</f>
        <v>36.308178823994247</v>
      </c>
      <c r="P122">
        <f ca="1">'S&amp;P500 2018'!P122*(1+IF(-$E$1+RAND()*1&lt;0,-0.1*RAND(),0.1*RAND()))</f>
        <v>42.415881485753786</v>
      </c>
      <c r="Q122">
        <f ca="1">'S&amp;P500 2018'!Q122*(1+IF(-$E$1+RAND()*1&lt;0,-0.1*RAND(),0.1*RAND()))</f>
        <v>52.815409103182532</v>
      </c>
      <c r="R122">
        <f ca="1">'S&amp;P500 2018'!R122*(1+IF(-$E$1+RAND()*1&lt;0,-0.1*RAND(),0.1*RAND()))</f>
        <v>32.799586584299618</v>
      </c>
      <c r="S122">
        <f ca="1">'S&amp;P500 2018'!S122*(1+IF(-$E$1+RAND()*1&lt;0,-0.1*RAND(),0.1*RAND()))</f>
        <v>31.696461626097232</v>
      </c>
      <c r="T122">
        <f ca="1">'S&amp;P500 2018'!T122*(1+IF(-$E$1+RAND()*1&lt;0,-0.1*RAND(),0.1*RAND()))</f>
        <v>44.929850173142007</v>
      </c>
      <c r="U122">
        <f ca="1">'S&amp;P500 2018'!U122*(1+IF(-$E$1+RAND()*1&lt;0,-0.1*RAND(),0.1*RAND()))</f>
        <v>59.326848502611256</v>
      </c>
      <c r="V122">
        <f ca="1">'S&amp;P500 2018'!V122*(1+IF(-$E$1+RAND()*1&lt;0,-0.1*RAND(),0.1*RAND()))</f>
        <v>32.771567381589001</v>
      </c>
      <c r="W122" s="6">
        <f ca="1">F122-'S&amp;P500 2018'!F122</f>
        <v>-2.1949219089467675</v>
      </c>
      <c r="X122" s="6">
        <f ca="1">G122-'S&amp;P500 2018'!G122</f>
        <v>1.2635970368861251</v>
      </c>
      <c r="Y122" s="6">
        <f ca="1">H122-'S&amp;P500 2018'!H122</f>
        <v>1.3006915580986487</v>
      </c>
      <c r="Z122" s="6">
        <f ca="1">I122-'S&amp;P500 2018'!I122</f>
        <v>-3.0415881261315789</v>
      </c>
      <c r="AA122" s="6">
        <f ca="1">J122-'S&amp;P500 2018'!J122</f>
        <v>-1.6328487136875651</v>
      </c>
      <c r="AB122" s="6">
        <f ca="1">K122-'S&amp;P500 2018'!K122</f>
        <v>-0.55917418752385828</v>
      </c>
      <c r="AC122" s="6">
        <f ca="1">L122-'S&amp;P500 2018'!L122</f>
        <v>2.5851517729611118</v>
      </c>
      <c r="AD122" s="6">
        <f ca="1">M122-'S&amp;P500 2018'!M122</f>
        <v>-2.094765058174147</v>
      </c>
      <c r="AE122" s="6">
        <f ca="1">N122-'S&amp;P500 2018'!N122</f>
        <v>3.6589288324420011</v>
      </c>
      <c r="AF122" s="6">
        <f ca="1">O122-'S&amp;P500 2018'!O122</f>
        <v>-2.6918211760057531</v>
      </c>
      <c r="AG122" s="6">
        <f ca="1">P122-'S&amp;P500 2018'!P122</f>
        <v>-4.5841185142462137</v>
      </c>
      <c r="AH122" s="6">
        <f ca="1">Q122-'S&amp;P500 2018'!Q122</f>
        <v>3.8154091031825317</v>
      </c>
      <c r="AI122" s="6">
        <f ca="1">R122-'S&amp;P500 2018'!R122</f>
        <v>0.79958658429961815</v>
      </c>
      <c r="AJ122" s="6">
        <f ca="1">S122-'S&amp;P500 2018'!S122</f>
        <v>2.6964616260972321</v>
      </c>
      <c r="AK122" s="6">
        <f ca="1">T122-'S&amp;P500 2018'!T122</f>
        <v>3.9298501731420075</v>
      </c>
      <c r="AL122" s="6">
        <f ca="1">U122-'S&amp;P500 2018'!U122</f>
        <v>1.3268485026112558</v>
      </c>
      <c r="AM122" s="6">
        <f ca="1">V122-'S&amp;P500 2018'!V122</f>
        <v>-1.2284326184109986</v>
      </c>
    </row>
    <row r="123" spans="1:39" x14ac:dyDescent="0.3">
      <c r="A123" t="s">
        <v>322</v>
      </c>
      <c r="B123" t="s">
        <v>323</v>
      </c>
      <c r="C123" s="1" t="s">
        <v>88</v>
      </c>
      <c r="D123" s="1" t="s">
        <v>304</v>
      </c>
      <c r="E123" s="5">
        <f t="shared" ca="1" si="2"/>
        <v>52.090202346769729</v>
      </c>
      <c r="F123">
        <f ca="1">'S&amp;P500 2018'!F123*(1+IF(-$E$1+RAND()*1&lt;0,-0.1*RAND(),0.1*RAND()))</f>
        <v>57.954517127485452</v>
      </c>
      <c r="G123">
        <f ca="1">'S&amp;P500 2018'!G123*(1+IF(-$E$1+RAND()*1&lt;0,-0.1*RAND(),0.1*RAND()))</f>
        <v>37.789621438264319</v>
      </c>
      <c r="H123">
        <f ca="1">'S&amp;P500 2018'!H123*(1+IF(-$E$1+RAND()*1&lt;0,-0.1*RAND(),0.1*RAND()))</f>
        <v>49.856186305019541</v>
      </c>
      <c r="I123">
        <f ca="1">'S&amp;P500 2018'!I123*(1+IF(-$E$1+RAND()*1&lt;0,-0.1*RAND(),0.1*RAND()))</f>
        <v>56.824169526291399</v>
      </c>
      <c r="J123">
        <f ca="1">'S&amp;P500 2018'!J123*(1+IF(-$E$1+RAND()*1&lt;0,-0.1*RAND(),0.1*RAND()))</f>
        <v>55.55725268114729</v>
      </c>
      <c r="K123">
        <f ca="1">'S&amp;P500 2018'!K123*(1+IF(-$E$1+RAND()*1&lt;0,-0.1*RAND(),0.1*RAND()))</f>
        <v>68.626819519558637</v>
      </c>
      <c r="L123">
        <f ca="1">'S&amp;P500 2018'!L123*(1+IF(-$E$1+RAND()*1&lt;0,-0.1*RAND(),0.1*RAND()))</f>
        <v>62.530253358325865</v>
      </c>
      <c r="M123">
        <f ca="1">'S&amp;P500 2018'!M123*(1+IF(-$E$1+RAND()*1&lt;0,-0.1*RAND(),0.1*RAND()))</f>
        <v>30.052102193792592</v>
      </c>
      <c r="N123">
        <f ca="1">'S&amp;P500 2018'!N123*(1+IF(-$E$1+RAND()*1&lt;0,-0.1*RAND(),0.1*RAND()))</f>
        <v>38.331651875447086</v>
      </c>
      <c r="O123">
        <f ca="1">'S&amp;P500 2018'!O123*(1+IF(-$E$1+RAND()*1&lt;0,-0.1*RAND(),0.1*RAND()))</f>
        <v>52.943535007363366</v>
      </c>
      <c r="P123">
        <f ca="1">'S&amp;P500 2018'!P123*(1+IF(-$E$1+RAND()*1&lt;0,-0.1*RAND(),0.1*RAND()))</f>
        <v>56.721652676195205</v>
      </c>
      <c r="Q123">
        <f ca="1">'S&amp;P500 2018'!Q123*(1+IF(-$E$1+RAND()*1&lt;0,-0.1*RAND(),0.1*RAND()))</f>
        <v>52.983305795328441</v>
      </c>
      <c r="R123">
        <f ca="1">'S&amp;P500 2018'!R123*(1+IF(-$E$1+RAND()*1&lt;0,-0.1*RAND(),0.1*RAND()))</f>
        <v>61.419611356790142</v>
      </c>
      <c r="S123">
        <f ca="1">'S&amp;P500 2018'!S123*(1+IF(-$E$1+RAND()*1&lt;0,-0.1*RAND(),0.1*RAND()))</f>
        <v>46.35442197346309</v>
      </c>
      <c r="T123">
        <f ca="1">'S&amp;P500 2018'!T123*(1+IF(-$E$1+RAND()*1&lt;0,-0.1*RAND(),0.1*RAND()))</f>
        <v>60.644700566737129</v>
      </c>
      <c r="U123">
        <f ca="1">'S&amp;P500 2018'!U123*(1+IF(-$E$1+RAND()*1&lt;0,-0.1*RAND(),0.1*RAND()))</f>
        <v>51.437202719953575</v>
      </c>
      <c r="V123">
        <f ca="1">'S&amp;P500 2018'!V123*(1+IF(-$E$1+RAND()*1&lt;0,-0.1*RAND(),0.1*RAND()))</f>
        <v>45.506435773922227</v>
      </c>
      <c r="W123" s="6">
        <f ca="1">F123-'S&amp;P500 2018'!F123</f>
        <v>3.9545171274854525</v>
      </c>
      <c r="X123" s="6">
        <f ca="1">G123-'S&amp;P500 2018'!G123</f>
        <v>1.7896214382643194</v>
      </c>
      <c r="Y123" s="6">
        <f ca="1">H123-'S&amp;P500 2018'!H123</f>
        <v>2.8561863050195413</v>
      </c>
      <c r="Z123" s="6">
        <f ca="1">I123-'S&amp;P500 2018'!I123</f>
        <v>2.8241695262913993</v>
      </c>
      <c r="AA123" s="6">
        <f ca="1">J123-'S&amp;P500 2018'!J123</f>
        <v>4.5572526811472898</v>
      </c>
      <c r="AB123" s="6">
        <f ca="1">K123-'S&amp;P500 2018'!K123</f>
        <v>3.6268195195586372</v>
      </c>
      <c r="AC123" s="6">
        <f ca="1">L123-'S&amp;P500 2018'!L123</f>
        <v>2.5302533583258651</v>
      </c>
      <c r="AD123" s="6">
        <f ca="1">M123-'S&amp;P500 2018'!M123</f>
        <v>-2.9478978062074077</v>
      </c>
      <c r="AE123" s="6">
        <f ca="1">N123-'S&amp;P500 2018'!N123</f>
        <v>2.3316518754470863</v>
      </c>
      <c r="AF123" s="6">
        <f ca="1">O123-'S&amp;P500 2018'!O123</f>
        <v>0.94353500736336571</v>
      </c>
      <c r="AG123" s="6">
        <f ca="1">P123-'S&amp;P500 2018'!P123</f>
        <v>4.7216526761952053</v>
      </c>
      <c r="AH123" s="6">
        <f ca="1">Q123-'S&amp;P500 2018'!Q123</f>
        <v>3.983305795328441</v>
      </c>
      <c r="AI123" s="6">
        <f ca="1">R123-'S&amp;P500 2018'!R123</f>
        <v>-0.58038864320985795</v>
      </c>
      <c r="AJ123" s="6">
        <f ca="1">S123-'S&amp;P500 2018'!S123</f>
        <v>-0.64557802653690999</v>
      </c>
      <c r="AK123" s="6">
        <f ca="1">T123-'S&amp;P500 2018'!T123</f>
        <v>4.6447005667371286</v>
      </c>
      <c r="AL123" s="6">
        <f ca="1">U123-'S&amp;P500 2018'!U123</f>
        <v>0.43720271995357507</v>
      </c>
      <c r="AM123" s="6">
        <f ca="1">V123-'S&amp;P500 2018'!V123</f>
        <v>3.5064357739222274</v>
      </c>
    </row>
    <row r="124" spans="1:39" x14ac:dyDescent="0.3">
      <c r="A124" t="s">
        <v>324</v>
      </c>
      <c r="B124" t="s">
        <v>325</v>
      </c>
      <c r="C124" s="1" t="s">
        <v>37</v>
      </c>
      <c r="D124" s="1" t="s">
        <v>263</v>
      </c>
      <c r="E124" s="5">
        <f t="shared" ca="1" si="2"/>
        <v>42.161711679811589</v>
      </c>
      <c r="F124">
        <f ca="1">'S&amp;P500 2018'!F124*(1+IF(-$E$1+RAND()*1&lt;0,-0.1*RAND(),0.1*RAND()))</f>
        <v>42.220108481852805</v>
      </c>
      <c r="G124">
        <f ca="1">'S&amp;P500 2018'!G124*(1+IF(-$E$1+RAND()*1&lt;0,-0.1*RAND(),0.1*RAND()))</f>
        <v>38.172820274624385</v>
      </c>
      <c r="H124">
        <f ca="1">'S&amp;P500 2018'!H124*(1+IF(-$E$1+RAND()*1&lt;0,-0.1*RAND(),0.1*RAND()))</f>
        <v>43.896760783774162</v>
      </c>
      <c r="I124">
        <f ca="1">'S&amp;P500 2018'!I124*(1+IF(-$E$1+RAND()*1&lt;0,-0.1*RAND(),0.1*RAND()))</f>
        <v>36.053160951528447</v>
      </c>
      <c r="J124">
        <f ca="1">'S&amp;P500 2018'!J124*(1+IF(-$E$1+RAND()*1&lt;0,-0.1*RAND(),0.1*RAND()))</f>
        <v>48.545422787216793</v>
      </c>
      <c r="K124">
        <f ca="1">'S&amp;P500 2018'!K124*(1+IF(-$E$1+RAND()*1&lt;0,-0.1*RAND(),0.1*RAND()))</f>
        <v>39.812787846767719</v>
      </c>
      <c r="L124">
        <f ca="1">'S&amp;P500 2018'!L124*(1+IF(-$E$1+RAND()*1&lt;0,-0.1*RAND(),0.1*RAND()))</f>
        <v>57.157736192283217</v>
      </c>
      <c r="M124">
        <f ca="1">'S&amp;P500 2018'!M124*(1+IF(-$E$1+RAND()*1&lt;0,-0.1*RAND(),0.1*RAND()))</f>
        <v>41.717851308784425</v>
      </c>
      <c r="N124">
        <f ca="1">'S&amp;P500 2018'!N124*(1+IF(-$E$1+RAND()*1&lt;0,-0.1*RAND(),0.1*RAND()))</f>
        <v>41.425945100390919</v>
      </c>
      <c r="O124">
        <f ca="1">'S&amp;P500 2018'!O124*(1+IF(-$E$1+RAND()*1&lt;0,-0.1*RAND(),0.1*RAND()))</f>
        <v>40.149975968254957</v>
      </c>
      <c r="P124">
        <f ca="1">'S&amp;P500 2018'!P124*(1+IF(-$E$1+RAND()*1&lt;0,-0.1*RAND(),0.1*RAND()))</f>
        <v>43.257608755631622</v>
      </c>
      <c r="Q124">
        <f ca="1">'S&amp;P500 2018'!Q124*(1+IF(-$E$1+RAND()*1&lt;0,-0.1*RAND(),0.1*RAND()))</f>
        <v>40.544838216849016</v>
      </c>
      <c r="R124">
        <f ca="1">'S&amp;P500 2018'!R124*(1+IF(-$E$1+RAND()*1&lt;0,-0.1*RAND(),0.1*RAND()))</f>
        <v>40.927917270964507</v>
      </c>
      <c r="S124">
        <f ca="1">'S&amp;P500 2018'!S124*(1+IF(-$E$1+RAND()*1&lt;0,-0.1*RAND(),0.1*RAND()))</f>
        <v>40.611748490523055</v>
      </c>
      <c r="T124">
        <f ca="1">'S&amp;P500 2018'!T124*(1+IF(-$E$1+RAND()*1&lt;0,-0.1*RAND(),0.1*RAND()))</f>
        <v>45.077710301059341</v>
      </c>
      <c r="U124">
        <f ca="1">'S&amp;P500 2018'!U124*(1+IF(-$E$1+RAND()*1&lt;0,-0.1*RAND(),0.1*RAND()))</f>
        <v>28.937226432068044</v>
      </c>
      <c r="V124">
        <f ca="1">'S&amp;P500 2018'!V124*(1+IF(-$E$1+RAND()*1&lt;0,-0.1*RAND(),0.1*RAND()))</f>
        <v>48.239479394223608</v>
      </c>
      <c r="W124" s="6">
        <f ca="1">F124-'S&amp;P500 2018'!F124</f>
        <v>1.2201084818528045</v>
      </c>
      <c r="X124" s="6">
        <f ca="1">G124-'S&amp;P500 2018'!G124</f>
        <v>-1.8271797253756148</v>
      </c>
      <c r="Y124" s="6">
        <f ca="1">H124-'S&amp;P500 2018'!H124</f>
        <v>-1.1032392162258375</v>
      </c>
      <c r="Z124" s="6">
        <f ca="1">I124-'S&amp;P500 2018'!I124</f>
        <v>1.0531609515284472</v>
      </c>
      <c r="AA124" s="6">
        <f ca="1">J124-'S&amp;P500 2018'!J124</f>
        <v>-0.45457721278320662</v>
      </c>
      <c r="AB124" s="6">
        <f ca="1">K124-'S&amp;P500 2018'!K124</f>
        <v>0.8127878467677192</v>
      </c>
      <c r="AC124" s="6">
        <f ca="1">L124-'S&amp;P500 2018'!L124</f>
        <v>2.1577361922832168</v>
      </c>
      <c r="AD124" s="6">
        <f ca="1">M124-'S&amp;P500 2018'!M124</f>
        <v>0.71785130878442516</v>
      </c>
      <c r="AE124" s="6">
        <f ca="1">N124-'S&amp;P500 2018'!N124</f>
        <v>0.42594510039091915</v>
      </c>
      <c r="AF124" s="6">
        <f ca="1">O124-'S&amp;P500 2018'!O124</f>
        <v>-1.8500240317450434</v>
      </c>
      <c r="AG124" s="6">
        <f ca="1">P124-'S&amp;P500 2018'!P124</f>
        <v>-1.7423912443683776</v>
      </c>
      <c r="AH124" s="6">
        <f ca="1">Q124-'S&amp;P500 2018'!Q124</f>
        <v>3.5448382168490156</v>
      </c>
      <c r="AI124" s="6">
        <f ca="1">R124-'S&amp;P500 2018'!R124</f>
        <v>2.9279172709645067</v>
      </c>
      <c r="AJ124" s="6">
        <f ca="1">S124-'S&amp;P500 2018'!S124</f>
        <v>-3.3882515094769445</v>
      </c>
      <c r="AK124" s="6">
        <f ca="1">T124-'S&amp;P500 2018'!T124</f>
        <v>-2.9222896989406593</v>
      </c>
      <c r="AL124" s="6">
        <f ca="1">U124-'S&amp;P500 2018'!U124</f>
        <v>-2.0627735679319557</v>
      </c>
      <c r="AM124" s="6">
        <f ca="1">V124-'S&amp;P500 2018'!V124</f>
        <v>4.2394793942236078</v>
      </c>
    </row>
    <row r="125" spans="1:39" x14ac:dyDescent="0.3">
      <c r="A125" t="s">
        <v>326</v>
      </c>
      <c r="B125" t="s">
        <v>327</v>
      </c>
      <c r="C125" s="1" t="s">
        <v>33</v>
      </c>
      <c r="D125" s="1" t="s">
        <v>98</v>
      </c>
      <c r="E125" s="5">
        <f t="shared" ca="1" si="2"/>
        <v>36.00678234931916</v>
      </c>
      <c r="F125">
        <f ca="1">'S&amp;P500 2018'!F125*(1+IF(-$E$1+RAND()*1&lt;0,-0.1*RAND(),0.1*RAND()))</f>
        <v>28.422084199940279</v>
      </c>
      <c r="G125">
        <f ca="1">'S&amp;P500 2018'!G125*(1+IF(-$E$1+RAND()*1&lt;0,-0.1*RAND(),0.1*RAND()))</f>
        <v>33.625175176058391</v>
      </c>
      <c r="H125">
        <f ca="1">'S&amp;P500 2018'!H125*(1+IF(-$E$1+RAND()*1&lt;0,-0.1*RAND(),0.1*RAND()))</f>
        <v>28.185680363339024</v>
      </c>
      <c r="I125">
        <f ca="1">'S&amp;P500 2018'!I125*(1+IF(-$E$1+RAND()*1&lt;0,-0.1*RAND(),0.1*RAND()))</f>
        <v>36.020279686512836</v>
      </c>
      <c r="J125">
        <f ca="1">'S&amp;P500 2018'!J125*(1+IF(-$E$1+RAND()*1&lt;0,-0.1*RAND(),0.1*RAND()))</f>
        <v>33.904937032040941</v>
      </c>
      <c r="K125">
        <f ca="1">'S&amp;P500 2018'!K125*(1+IF(-$E$1+RAND()*1&lt;0,-0.1*RAND(),0.1*RAND()))</f>
        <v>38.448533386146188</v>
      </c>
      <c r="L125">
        <f ca="1">'S&amp;P500 2018'!L125*(1+IF(-$E$1+RAND()*1&lt;0,-0.1*RAND(),0.1*RAND()))</f>
        <v>39.189004842351025</v>
      </c>
      <c r="M125">
        <f ca="1">'S&amp;P500 2018'!M125*(1+IF(-$E$1+RAND()*1&lt;0,-0.1*RAND(),0.1*RAND()))</f>
        <v>32.856936911105102</v>
      </c>
      <c r="N125">
        <f ca="1">'S&amp;P500 2018'!N125*(1+IF(-$E$1+RAND()*1&lt;0,-0.1*RAND(),0.1*RAND()))</f>
        <v>26.975830443663774</v>
      </c>
      <c r="O125">
        <f ca="1">'S&amp;P500 2018'!O125*(1+IF(-$E$1+RAND()*1&lt;0,-0.1*RAND(),0.1*RAND()))</f>
        <v>36.791162319918897</v>
      </c>
      <c r="P125">
        <f ca="1">'S&amp;P500 2018'!P125*(1+IF(-$E$1+RAND()*1&lt;0,-0.1*RAND(),0.1*RAND()))</f>
        <v>47.132414206064354</v>
      </c>
      <c r="Q125">
        <f ca="1">'S&amp;P500 2018'!Q125*(1+IF(-$E$1+RAND()*1&lt;0,-0.1*RAND(),0.1*RAND()))</f>
        <v>46.375261739914833</v>
      </c>
      <c r="R125">
        <f ca="1">'S&amp;P500 2018'!R125*(1+IF(-$E$1+RAND()*1&lt;0,-0.1*RAND(),0.1*RAND()))</f>
        <v>32.536203169578926</v>
      </c>
      <c r="S125">
        <f ca="1">'S&amp;P500 2018'!S125*(1+IF(-$E$1+RAND()*1&lt;0,-0.1*RAND(),0.1*RAND()))</f>
        <v>45.044626107371528</v>
      </c>
      <c r="T125">
        <f ca="1">'S&amp;P500 2018'!T125*(1+IF(-$E$1+RAND()*1&lt;0,-0.1*RAND(),0.1*RAND()))</f>
        <v>34.248322764520111</v>
      </c>
      <c r="U125">
        <f ca="1">'S&amp;P500 2018'!U125*(1+IF(-$E$1+RAND()*1&lt;0,-0.1*RAND(),0.1*RAND()))</f>
        <v>30.484877930366771</v>
      </c>
      <c r="V125">
        <f ca="1">'S&amp;P500 2018'!V125*(1+IF(-$E$1+RAND()*1&lt;0,-0.1*RAND(),0.1*RAND()))</f>
        <v>41.873969659532662</v>
      </c>
      <c r="W125" s="6">
        <f ca="1">F125-'S&amp;P500 2018'!F125</f>
        <v>0.42208419994027935</v>
      </c>
      <c r="X125" s="6">
        <f ca="1">G125-'S&amp;P500 2018'!G125</f>
        <v>2.6251751760583915</v>
      </c>
      <c r="Y125" s="6">
        <f ca="1">H125-'S&amp;P500 2018'!H125</f>
        <v>0.18568036333902427</v>
      </c>
      <c r="Z125" s="6">
        <f ca="1">I125-'S&amp;P500 2018'!I125</f>
        <v>2.0279686512836292E-2</v>
      </c>
      <c r="AA125" s="6">
        <f ca="1">J125-'S&amp;P500 2018'!J125</f>
        <v>1.9049370320409409</v>
      </c>
      <c r="AB125" s="6">
        <f ca="1">K125-'S&amp;P500 2018'!K125</f>
        <v>-0.55146661385381179</v>
      </c>
      <c r="AC125" s="6">
        <f ca="1">L125-'S&amp;P500 2018'!L125</f>
        <v>1.1890048423510251</v>
      </c>
      <c r="AD125" s="6">
        <f ca="1">M125-'S&amp;P500 2018'!M125</f>
        <v>1.8569369111051017</v>
      </c>
      <c r="AE125" s="6">
        <f ca="1">N125-'S&amp;P500 2018'!N125</f>
        <v>1.9758304436637744</v>
      </c>
      <c r="AF125" s="6">
        <f ca="1">O125-'S&amp;P500 2018'!O125</f>
        <v>-1.2088376800811034</v>
      </c>
      <c r="AG125" s="6">
        <f ca="1">P125-'S&amp;P500 2018'!P125</f>
        <v>4.1324142060643538</v>
      </c>
      <c r="AH125" s="6">
        <f ca="1">Q125-'S&amp;P500 2018'!Q125</f>
        <v>0.37526173991483347</v>
      </c>
      <c r="AI125" s="6">
        <f ca="1">R125-'S&amp;P500 2018'!R125</f>
        <v>-2.4637968304210744</v>
      </c>
      <c r="AJ125" s="6">
        <f ca="1">S125-'S&amp;P500 2018'!S125</f>
        <v>2.0446261073715277</v>
      </c>
      <c r="AK125" s="6">
        <f ca="1">T125-'S&amp;P500 2018'!T125</f>
        <v>-1.7516772354798889</v>
      </c>
      <c r="AL125" s="6">
        <f ca="1">U125-'S&amp;P500 2018'!U125</f>
        <v>2.4848779303667712</v>
      </c>
      <c r="AM125" s="6">
        <f ca="1">V125-'S&amp;P500 2018'!V125</f>
        <v>2.873969659532662</v>
      </c>
    </row>
    <row r="126" spans="1:39" x14ac:dyDescent="0.3">
      <c r="A126" t="s">
        <v>328</v>
      </c>
      <c r="B126" t="s">
        <v>329</v>
      </c>
      <c r="C126" s="1" t="s">
        <v>88</v>
      </c>
      <c r="D126" s="1" t="s">
        <v>330</v>
      </c>
      <c r="E126" s="5">
        <f t="shared" ca="1" si="2"/>
        <v>61.719287061000799</v>
      </c>
      <c r="F126">
        <f ca="1">'S&amp;P500 2018'!F126*(1+IF(-$E$1+RAND()*1&lt;0,-0.1*RAND(),0.1*RAND()))</f>
        <v>60.932080048681158</v>
      </c>
      <c r="G126">
        <f ca="1">'S&amp;P500 2018'!G126*(1+IF(-$E$1+RAND()*1&lt;0,-0.1*RAND(),0.1*RAND()))</f>
        <v>52.049907635925791</v>
      </c>
      <c r="H126">
        <f ca="1">'S&amp;P500 2018'!H126*(1+IF(-$E$1+RAND()*1&lt;0,-0.1*RAND(),0.1*RAND()))</f>
        <v>63.187485844666064</v>
      </c>
      <c r="I126">
        <f ca="1">'S&amp;P500 2018'!I126*(1+IF(-$E$1+RAND()*1&lt;0,-0.1*RAND(),0.1*RAND()))</f>
        <v>76.885588021702276</v>
      </c>
      <c r="J126">
        <f ca="1">'S&amp;P500 2018'!J126*(1+IF(-$E$1+RAND()*1&lt;0,-0.1*RAND(),0.1*RAND()))</f>
        <v>65.031834259263107</v>
      </c>
      <c r="K126">
        <f ca="1">'S&amp;P500 2018'!K126*(1+IF(-$E$1+RAND()*1&lt;0,-0.1*RAND(),0.1*RAND()))</f>
        <v>66.836508223501625</v>
      </c>
      <c r="L126">
        <f ca="1">'S&amp;P500 2018'!L126*(1+IF(-$E$1+RAND()*1&lt;0,-0.1*RAND(),0.1*RAND()))</f>
        <v>75.015460571299243</v>
      </c>
      <c r="M126">
        <f ca="1">'S&amp;P500 2018'!M126*(1+IF(-$E$1+RAND()*1&lt;0,-0.1*RAND(),0.1*RAND()))</f>
        <v>68.857413554465396</v>
      </c>
      <c r="N126">
        <f ca="1">'S&amp;P500 2018'!N126*(1+IF(-$E$1+RAND()*1&lt;0,-0.1*RAND(),0.1*RAND()))</f>
        <v>48.220351741992395</v>
      </c>
      <c r="O126">
        <f ca="1">'S&amp;P500 2018'!O126*(1+IF(-$E$1+RAND()*1&lt;0,-0.1*RAND(),0.1*RAND()))</f>
        <v>36.093872617050735</v>
      </c>
      <c r="P126">
        <f ca="1">'S&amp;P500 2018'!P126*(1+IF(-$E$1+RAND()*1&lt;0,-0.1*RAND(),0.1*RAND()))</f>
        <v>75.343306787648302</v>
      </c>
      <c r="Q126">
        <f ca="1">'S&amp;P500 2018'!Q126*(1+IF(-$E$1+RAND()*1&lt;0,-0.1*RAND(),0.1*RAND()))</f>
        <v>42.343337264025216</v>
      </c>
      <c r="R126">
        <f ca="1">'S&amp;P500 2018'!R126*(1+IF(-$E$1+RAND()*1&lt;0,-0.1*RAND(),0.1*RAND()))</f>
        <v>72.560319611995908</v>
      </c>
      <c r="S126">
        <f ca="1">'S&amp;P500 2018'!S126*(1+IF(-$E$1+RAND()*1&lt;0,-0.1*RAND(),0.1*RAND()))</f>
        <v>52.577059749869932</v>
      </c>
      <c r="T126">
        <f ca="1">'S&amp;P500 2018'!T126*(1+IF(-$E$1+RAND()*1&lt;0,-0.1*RAND(),0.1*RAND()))</f>
        <v>54.50884000018516</v>
      </c>
      <c r="U126">
        <f ca="1">'S&amp;P500 2018'!U126*(1+IF(-$E$1+RAND()*1&lt;0,-0.1*RAND(),0.1*RAND()))</f>
        <v>78.808949636975896</v>
      </c>
      <c r="V126">
        <f ca="1">'S&amp;P500 2018'!V126*(1+IF(-$E$1+RAND()*1&lt;0,-0.1*RAND(),0.1*RAND()))</f>
        <v>59.975564467765587</v>
      </c>
      <c r="W126" s="6">
        <f ca="1">F126-'S&amp;P500 2018'!F126</f>
        <v>4.9320800486811578</v>
      </c>
      <c r="X126" s="6">
        <f ca="1">G126-'S&amp;P500 2018'!G126</f>
        <v>3.0499076359257913</v>
      </c>
      <c r="Y126" s="6">
        <f ca="1">H126-'S&amp;P500 2018'!H126</f>
        <v>5.1874858446660639</v>
      </c>
      <c r="Z126" s="6">
        <f ca="1">I126-'S&amp;P500 2018'!I126</f>
        <v>6.8855880217022758</v>
      </c>
      <c r="AA126" s="6">
        <f ca="1">J126-'S&amp;P500 2018'!J126</f>
        <v>4.0318342592631069</v>
      </c>
      <c r="AB126" s="6">
        <f ca="1">K126-'S&amp;P500 2018'!K126</f>
        <v>3.8365082235016246</v>
      </c>
      <c r="AC126" s="6">
        <f ca="1">L126-'S&amp;P500 2018'!L126</f>
        <v>4.0154605712992435</v>
      </c>
      <c r="AD126" s="6">
        <f ca="1">M126-'S&amp;P500 2018'!M126</f>
        <v>-3.1425864455346044</v>
      </c>
      <c r="AE126" s="6">
        <f ca="1">N126-'S&amp;P500 2018'!N126</f>
        <v>-3.7796482580076045</v>
      </c>
      <c r="AF126" s="6">
        <f ca="1">O126-'S&amp;P500 2018'!O126</f>
        <v>2.0938726170507351</v>
      </c>
      <c r="AG126" s="6">
        <f ca="1">P126-'S&amp;P500 2018'!P126</f>
        <v>6.3433067876483022</v>
      </c>
      <c r="AH126" s="6">
        <f ca="1">Q126-'S&amp;P500 2018'!Q126</f>
        <v>-4.6566627359747841</v>
      </c>
      <c r="AI126" s="6">
        <f ca="1">R126-'S&amp;P500 2018'!R126</f>
        <v>2.560319611995908</v>
      </c>
      <c r="AJ126" s="6">
        <f ca="1">S126-'S&amp;P500 2018'!S126</f>
        <v>-3.4229402501300683</v>
      </c>
      <c r="AK126" s="6">
        <f ca="1">T126-'S&amp;P500 2018'!T126</f>
        <v>2.5088400001851596</v>
      </c>
      <c r="AL126" s="6">
        <f ca="1">U126-'S&amp;P500 2018'!U126</f>
        <v>6.8089496369758962</v>
      </c>
      <c r="AM126" s="6">
        <f ca="1">V126-'S&amp;P500 2018'!V126</f>
        <v>0.97556446776558658</v>
      </c>
    </row>
    <row r="127" spans="1:39" x14ac:dyDescent="0.3">
      <c r="A127" t="s">
        <v>331</v>
      </c>
      <c r="B127" t="s">
        <v>332</v>
      </c>
      <c r="C127" s="1" t="s">
        <v>15</v>
      </c>
      <c r="D127" s="1" t="s">
        <v>16</v>
      </c>
      <c r="E127" s="5">
        <f t="shared" ca="1" si="2"/>
        <v>57.738461723165194</v>
      </c>
      <c r="F127">
        <f ca="1">'S&amp;P500 2018'!F127*(1+IF(-$E$1+RAND()*1&lt;0,-0.1*RAND(),0.1*RAND()))</f>
        <v>75.114869081771729</v>
      </c>
      <c r="G127">
        <f ca="1">'S&amp;P500 2018'!G127*(1+IF(-$E$1+RAND()*1&lt;0,-0.1*RAND(),0.1*RAND()))</f>
        <v>46.129018175547372</v>
      </c>
      <c r="H127">
        <f ca="1">'S&amp;P500 2018'!H127*(1+IF(-$E$1+RAND()*1&lt;0,-0.1*RAND(),0.1*RAND()))</f>
        <v>63.253487213751299</v>
      </c>
      <c r="I127">
        <f ca="1">'S&amp;P500 2018'!I127*(1+IF(-$E$1+RAND()*1&lt;0,-0.1*RAND(),0.1*RAND()))</f>
        <v>53.367048935185458</v>
      </c>
      <c r="J127">
        <f ca="1">'S&amp;P500 2018'!J127*(1+IF(-$E$1+RAND()*1&lt;0,-0.1*RAND(),0.1*RAND()))</f>
        <v>31.939271970978464</v>
      </c>
      <c r="K127">
        <f ca="1">'S&amp;P500 2018'!K127*(1+IF(-$E$1+RAND()*1&lt;0,-0.1*RAND(),0.1*RAND()))</f>
        <v>54.771753883114734</v>
      </c>
      <c r="L127">
        <f ca="1">'S&amp;P500 2018'!L127*(1+IF(-$E$1+RAND()*1&lt;0,-0.1*RAND(),0.1*RAND()))</f>
        <v>58.414047069065695</v>
      </c>
      <c r="M127">
        <f ca="1">'S&amp;P500 2018'!M127*(1+IF(-$E$1+RAND()*1&lt;0,-0.1*RAND(),0.1*RAND()))</f>
        <v>67.335236484828769</v>
      </c>
      <c r="N127">
        <f ca="1">'S&amp;P500 2018'!N127*(1+IF(-$E$1+RAND()*1&lt;0,-0.1*RAND(),0.1*RAND()))</f>
        <v>61.13735224529389</v>
      </c>
      <c r="O127">
        <f ca="1">'S&amp;P500 2018'!O127*(1+IF(-$E$1+RAND()*1&lt;0,-0.1*RAND(),0.1*RAND()))</f>
        <v>56.324707889688341</v>
      </c>
      <c r="P127">
        <f ca="1">'S&amp;P500 2018'!P127*(1+IF(-$E$1+RAND()*1&lt;0,-0.1*RAND(),0.1*RAND()))</f>
        <v>48.383373621661491</v>
      </c>
      <c r="Q127">
        <f ca="1">'S&amp;P500 2018'!Q127*(1+IF(-$E$1+RAND()*1&lt;0,-0.1*RAND(),0.1*RAND()))</f>
        <v>50.878724082999419</v>
      </c>
      <c r="R127">
        <f ca="1">'S&amp;P500 2018'!R127*(1+IF(-$E$1+RAND()*1&lt;0,-0.1*RAND(),0.1*RAND()))</f>
        <v>42.859698989236236</v>
      </c>
      <c r="S127">
        <f ca="1">'S&amp;P500 2018'!S127*(1+IF(-$E$1+RAND()*1&lt;0,-0.1*RAND(),0.1*RAND()))</f>
        <v>65.495632983771571</v>
      </c>
      <c r="T127">
        <f ca="1">'S&amp;P500 2018'!T127*(1+IF(-$E$1+RAND()*1&lt;0,-0.1*RAND(),0.1*RAND()))</f>
        <v>70.694198166788468</v>
      </c>
      <c r="U127">
        <f ca="1">'S&amp;P500 2018'!U127*(1+IF(-$E$1+RAND()*1&lt;0,-0.1*RAND(),0.1*RAND()))</f>
        <v>58.074728698057854</v>
      </c>
      <c r="V127">
        <f ca="1">'S&amp;P500 2018'!V127*(1+IF(-$E$1+RAND()*1&lt;0,-0.1*RAND(),0.1*RAND()))</f>
        <v>77.380699802067667</v>
      </c>
      <c r="W127" s="6">
        <f ca="1">F127-'S&amp;P500 2018'!F127</f>
        <v>6.1148690817717295</v>
      </c>
      <c r="X127" s="6">
        <f ca="1">G127-'S&amp;P500 2018'!G127</f>
        <v>1.1290181755473725</v>
      </c>
      <c r="Y127" s="6">
        <f ca="1">H127-'S&amp;P500 2018'!H127</f>
        <v>2.2534872137512991</v>
      </c>
      <c r="Z127" s="6">
        <f ca="1">I127-'S&amp;P500 2018'!I127</f>
        <v>3.3670489351854584</v>
      </c>
      <c r="AA127" s="6">
        <f ca="1">J127-'S&amp;P500 2018'!J127</f>
        <v>0.9392719709784636</v>
      </c>
      <c r="AB127" s="6">
        <f ca="1">K127-'S&amp;P500 2018'!K127</f>
        <v>1.7717538831147337</v>
      </c>
      <c r="AC127" s="6">
        <f ca="1">L127-'S&amp;P500 2018'!L127</f>
        <v>0.41404706906569544</v>
      </c>
      <c r="AD127" s="6">
        <f ca="1">M127-'S&amp;P500 2018'!M127</f>
        <v>5.3352364848287692</v>
      </c>
      <c r="AE127" s="6">
        <f ca="1">N127-'S&amp;P500 2018'!N127</f>
        <v>3.13735224529389</v>
      </c>
      <c r="AF127" s="6">
        <f ca="1">O127-'S&amp;P500 2018'!O127</f>
        <v>2.3247078896883409</v>
      </c>
      <c r="AG127" s="6">
        <f ca="1">P127-'S&amp;P500 2018'!P127</f>
        <v>2.3833736216614909</v>
      </c>
      <c r="AH127" s="6">
        <f ca="1">Q127-'S&amp;P500 2018'!Q127</f>
        <v>-0.12127591700058105</v>
      </c>
      <c r="AI127" s="6">
        <f ca="1">R127-'S&amp;P500 2018'!R127</f>
        <v>-0.14030101076376411</v>
      </c>
      <c r="AJ127" s="6">
        <f ca="1">S127-'S&amp;P500 2018'!S127</f>
        <v>5.4956329837715714</v>
      </c>
      <c r="AK127" s="6">
        <f ca="1">T127-'S&amp;P500 2018'!T127</f>
        <v>-1.3058018332115324</v>
      </c>
      <c r="AL127" s="6">
        <f ca="1">U127-'S&amp;P500 2018'!U127</f>
        <v>7.4728698057853649E-2</v>
      </c>
      <c r="AM127" s="6">
        <f ca="1">V127-'S&amp;P500 2018'!V127</f>
        <v>0.38069980206766729</v>
      </c>
    </row>
    <row r="128" spans="1:39" x14ac:dyDescent="0.3">
      <c r="A128" t="s">
        <v>333</v>
      </c>
      <c r="B128" t="s">
        <v>334</v>
      </c>
      <c r="C128" s="1" t="s">
        <v>88</v>
      </c>
      <c r="D128" s="1" t="s">
        <v>304</v>
      </c>
      <c r="E128" s="5">
        <f t="shared" ca="1" si="2"/>
        <v>59.098954007808828</v>
      </c>
      <c r="F128">
        <f ca="1">'S&amp;P500 2018'!F128*(1+IF(-$E$1+RAND()*1&lt;0,-0.1*RAND(),0.1*RAND()))</f>
        <v>39.320681839653005</v>
      </c>
      <c r="G128">
        <f ca="1">'S&amp;P500 2018'!G128*(1+IF(-$E$1+RAND()*1&lt;0,-0.1*RAND(),0.1*RAND()))</f>
        <v>53.615235197631016</v>
      </c>
      <c r="H128">
        <f ca="1">'S&amp;P500 2018'!H128*(1+IF(-$E$1+RAND()*1&lt;0,-0.1*RAND(),0.1*RAND()))</f>
        <v>58.374487195682093</v>
      </c>
      <c r="I128">
        <f ca="1">'S&amp;P500 2018'!I128*(1+IF(-$E$1+RAND()*1&lt;0,-0.1*RAND(),0.1*RAND()))</f>
        <v>67.11540181590334</v>
      </c>
      <c r="J128">
        <f ca="1">'S&amp;P500 2018'!J128*(1+IF(-$E$1+RAND()*1&lt;0,-0.1*RAND(),0.1*RAND()))</f>
        <v>71.32385723623473</v>
      </c>
      <c r="K128">
        <f ca="1">'S&amp;P500 2018'!K128*(1+IF(-$E$1+RAND()*1&lt;0,-0.1*RAND(),0.1*RAND()))</f>
        <v>54.983984920316473</v>
      </c>
      <c r="L128">
        <f ca="1">'S&amp;P500 2018'!L128*(1+IF(-$E$1+RAND()*1&lt;0,-0.1*RAND(),0.1*RAND()))</f>
        <v>63.508883026480021</v>
      </c>
      <c r="M128">
        <f ca="1">'S&amp;P500 2018'!M128*(1+IF(-$E$1+RAND()*1&lt;0,-0.1*RAND(),0.1*RAND()))</f>
        <v>56.182327829174326</v>
      </c>
      <c r="N128">
        <f ca="1">'S&amp;P500 2018'!N128*(1+IF(-$E$1+RAND()*1&lt;0,-0.1*RAND(),0.1*RAND()))</f>
        <v>54.637992812418133</v>
      </c>
      <c r="O128">
        <f ca="1">'S&amp;P500 2018'!O128*(1+IF(-$E$1+RAND()*1&lt;0,-0.1*RAND(),0.1*RAND()))</f>
        <v>72.369619196303773</v>
      </c>
      <c r="P128">
        <f ca="1">'S&amp;P500 2018'!P128*(1+IF(-$E$1+RAND()*1&lt;0,-0.1*RAND(),0.1*RAND()))</f>
        <v>59.052872430245806</v>
      </c>
      <c r="Q128">
        <f ca="1">'S&amp;P500 2018'!Q128*(1+IF(-$E$1+RAND()*1&lt;0,-0.1*RAND(),0.1*RAND()))</f>
        <v>46.536161616396051</v>
      </c>
      <c r="R128">
        <f ca="1">'S&amp;P500 2018'!R128*(1+IF(-$E$1+RAND()*1&lt;0,-0.1*RAND(),0.1*RAND()))</f>
        <v>59.651932142486437</v>
      </c>
      <c r="S128">
        <f ca="1">'S&amp;P500 2018'!S128*(1+IF(-$E$1+RAND()*1&lt;0,-0.1*RAND(),0.1*RAND()))</f>
        <v>56.543212743859641</v>
      </c>
      <c r="T128">
        <f ca="1">'S&amp;P500 2018'!T128*(1+IF(-$E$1+RAND()*1&lt;0,-0.1*RAND(),0.1*RAND()))</f>
        <v>76.885549241372729</v>
      </c>
      <c r="U128">
        <f ca="1">'S&amp;P500 2018'!U128*(1+IF(-$E$1+RAND()*1&lt;0,-0.1*RAND(),0.1*RAND()))</f>
        <v>58.431806123800129</v>
      </c>
      <c r="V128">
        <f ca="1">'S&amp;P500 2018'!V128*(1+IF(-$E$1+RAND()*1&lt;0,-0.1*RAND(),0.1*RAND()))</f>
        <v>56.148212764792405</v>
      </c>
      <c r="W128" s="6">
        <f ca="1">F128-'S&amp;P500 2018'!F128</f>
        <v>-3.6793181603469947</v>
      </c>
      <c r="X128" s="6">
        <f ca="1">G128-'S&amp;P500 2018'!G128</f>
        <v>0.61523519763101575</v>
      </c>
      <c r="Y128" s="6">
        <f ca="1">H128-'S&amp;P500 2018'!H128</f>
        <v>0.37448719568209299</v>
      </c>
      <c r="Z128" s="6">
        <f ca="1">I128-'S&amp;P500 2018'!I128</f>
        <v>4.1154018159033399</v>
      </c>
      <c r="AA128" s="6">
        <f ca="1">J128-'S&amp;P500 2018'!J128</f>
        <v>3.3238572362347298</v>
      </c>
      <c r="AB128" s="6">
        <f ca="1">K128-'S&amp;P500 2018'!K128</f>
        <v>0.98398492031647322</v>
      </c>
      <c r="AC128" s="6">
        <f ca="1">L128-'S&amp;P500 2018'!L128</f>
        <v>2.5088830264800208</v>
      </c>
      <c r="AD128" s="6">
        <f ca="1">M128-'S&amp;P500 2018'!M128</f>
        <v>3.1823278291743264</v>
      </c>
      <c r="AE128" s="6">
        <f ca="1">N128-'S&amp;P500 2018'!N128</f>
        <v>-1.3620071875818667</v>
      </c>
      <c r="AF128" s="6">
        <f ca="1">O128-'S&amp;P500 2018'!O128</f>
        <v>5.3696191963037734</v>
      </c>
      <c r="AG128" s="6">
        <f ca="1">P128-'S&amp;P500 2018'!P128</f>
        <v>5.2872430245805901E-2</v>
      </c>
      <c r="AH128" s="6">
        <f ca="1">Q128-'S&amp;P500 2018'!Q128</f>
        <v>0.53616161639605053</v>
      </c>
      <c r="AI128" s="6">
        <f ca="1">R128-'S&amp;P500 2018'!R128</f>
        <v>-5.3480678575135627</v>
      </c>
      <c r="AJ128" s="6">
        <f ca="1">S128-'S&amp;P500 2018'!S128</f>
        <v>-0.45678725614035898</v>
      </c>
      <c r="AK128" s="6">
        <f ca="1">T128-'S&amp;P500 2018'!T128</f>
        <v>6.8855492413727291</v>
      </c>
      <c r="AL128" s="6">
        <f ca="1">U128-'S&amp;P500 2018'!U128</f>
        <v>1.4318061238001292</v>
      </c>
      <c r="AM128" s="6">
        <f ca="1">V128-'S&amp;P500 2018'!V128</f>
        <v>-0.85178723520759547</v>
      </c>
    </row>
    <row r="129" spans="1:39" x14ac:dyDescent="0.3">
      <c r="A129" t="s">
        <v>335</v>
      </c>
      <c r="B129" t="s">
        <v>336</v>
      </c>
      <c r="C129" s="1" t="s">
        <v>19</v>
      </c>
      <c r="D129" s="1" t="s">
        <v>293</v>
      </c>
      <c r="E129" s="5">
        <f t="shared" ca="1" si="2"/>
        <v>42.162854881295281</v>
      </c>
      <c r="F129">
        <f ca="1">'S&amp;P500 2018'!F129*(1+IF(-$E$1+RAND()*1&lt;0,-0.1*RAND(),0.1*RAND()))</f>
        <v>33.60348374278491</v>
      </c>
      <c r="G129">
        <f ca="1">'S&amp;P500 2018'!G129*(1+IF(-$E$1+RAND()*1&lt;0,-0.1*RAND(),0.1*RAND()))</f>
        <v>46.478490394752058</v>
      </c>
      <c r="H129">
        <f ca="1">'S&amp;P500 2018'!H129*(1+IF(-$E$1+RAND()*1&lt;0,-0.1*RAND(),0.1*RAND()))</f>
        <v>55.639346713325331</v>
      </c>
      <c r="I129">
        <f ca="1">'S&amp;P500 2018'!I129*(1+IF(-$E$1+RAND()*1&lt;0,-0.1*RAND(),0.1*RAND()))</f>
        <v>35.099197715437917</v>
      </c>
      <c r="J129">
        <f ca="1">'S&amp;P500 2018'!J129*(1+IF(-$E$1+RAND()*1&lt;0,-0.1*RAND(),0.1*RAND()))</f>
        <v>28.349194658707781</v>
      </c>
      <c r="K129">
        <f ca="1">'S&amp;P500 2018'!K129*(1+IF(-$E$1+RAND()*1&lt;0,-0.1*RAND(),0.1*RAND()))</f>
        <v>35.203068062539074</v>
      </c>
      <c r="L129">
        <f ca="1">'S&amp;P500 2018'!L129*(1+IF(-$E$1+RAND()*1&lt;0,-0.1*RAND(),0.1*RAND()))</f>
        <v>40.316237718317907</v>
      </c>
      <c r="M129">
        <f ca="1">'S&amp;P500 2018'!M129*(1+IF(-$E$1+RAND()*1&lt;0,-0.1*RAND(),0.1*RAND()))</f>
        <v>57.392427854455207</v>
      </c>
      <c r="N129">
        <f ca="1">'S&amp;P500 2018'!N129*(1+IF(-$E$1+RAND()*1&lt;0,-0.1*RAND(),0.1*RAND()))</f>
        <v>38.612153767521733</v>
      </c>
      <c r="O129">
        <f ca="1">'S&amp;P500 2018'!O129*(1+IF(-$E$1+RAND()*1&lt;0,-0.1*RAND(),0.1*RAND()))</f>
        <v>28.900622713951144</v>
      </c>
      <c r="P129">
        <f ca="1">'S&amp;P500 2018'!P129*(1+IF(-$E$1+RAND()*1&lt;0,-0.1*RAND(),0.1*RAND()))</f>
        <v>43.102235085458872</v>
      </c>
      <c r="Q129">
        <f ca="1">'S&amp;P500 2018'!Q129*(1+IF(-$E$1+RAND()*1&lt;0,-0.1*RAND(),0.1*RAND()))</f>
        <v>43.030273508689724</v>
      </c>
      <c r="R129">
        <f ca="1">'S&amp;P500 2018'!R129*(1+IF(-$E$1+RAND()*1&lt;0,-0.1*RAND(),0.1*RAND()))</f>
        <v>52.192573591472751</v>
      </c>
      <c r="S129">
        <f ca="1">'S&amp;P500 2018'!S129*(1+IF(-$E$1+RAND()*1&lt;0,-0.1*RAND(),0.1*RAND()))</f>
        <v>40.193542728989414</v>
      </c>
      <c r="T129">
        <f ca="1">'S&amp;P500 2018'!T129*(1+IF(-$E$1+RAND()*1&lt;0,-0.1*RAND(),0.1*RAND()))</f>
        <v>47.828423851332516</v>
      </c>
      <c r="U129">
        <f ca="1">'S&amp;P500 2018'!U129*(1+IF(-$E$1+RAND()*1&lt;0,-0.1*RAND(),0.1*RAND()))</f>
        <v>49.327010365458797</v>
      </c>
      <c r="V129">
        <f ca="1">'S&amp;P500 2018'!V129*(1+IF(-$E$1+RAND()*1&lt;0,-0.1*RAND(),0.1*RAND()))</f>
        <v>41.500250508824749</v>
      </c>
      <c r="W129" s="6">
        <f ca="1">F129-'S&amp;P500 2018'!F129</f>
        <v>-1.3965162572150902</v>
      </c>
      <c r="X129" s="6">
        <f ca="1">G129-'S&amp;P500 2018'!G129</f>
        <v>-2.5215096052479424</v>
      </c>
      <c r="Y129" s="6">
        <f ca="1">H129-'S&amp;P500 2018'!H129</f>
        <v>2.639346713325331</v>
      </c>
      <c r="Z129" s="6">
        <f ca="1">I129-'S&amp;P500 2018'!I129</f>
        <v>-0.90080228456208289</v>
      </c>
      <c r="AA129" s="6">
        <f ca="1">J129-'S&amp;P500 2018'!J129</f>
        <v>2.3491946587077805</v>
      </c>
      <c r="AB129" s="6">
        <f ca="1">K129-'S&amp;P500 2018'!K129</f>
        <v>0.20306806253907439</v>
      </c>
      <c r="AC129" s="6">
        <f ca="1">L129-'S&amp;P500 2018'!L129</f>
        <v>0.31623771831790748</v>
      </c>
      <c r="AD129" s="6">
        <f ca="1">M129-'S&amp;P500 2018'!M129</f>
        <v>2.3924278544552067</v>
      </c>
      <c r="AE129" s="6">
        <f ca="1">N129-'S&amp;P500 2018'!N129</f>
        <v>-2.3878462324782674</v>
      </c>
      <c r="AF129" s="6">
        <f ca="1">O129-'S&amp;P500 2018'!O129</f>
        <v>-9.9377286048856206E-2</v>
      </c>
      <c r="AG129" s="6">
        <f ca="1">P129-'S&amp;P500 2018'!P129</f>
        <v>0.10223508545887228</v>
      </c>
      <c r="AH129" s="6">
        <f ca="1">Q129-'S&amp;P500 2018'!Q129</f>
        <v>3.0302735086897243</v>
      </c>
      <c r="AI129" s="6">
        <f ca="1">R129-'S&amp;P500 2018'!R129</f>
        <v>0.1925735914727511</v>
      </c>
      <c r="AJ129" s="6">
        <f ca="1">S129-'S&amp;P500 2018'!S129</f>
        <v>-1.8064572710105864</v>
      </c>
      <c r="AK129" s="6">
        <f ca="1">T129-'S&amp;P500 2018'!T129</f>
        <v>3.8284238513325164</v>
      </c>
      <c r="AL129" s="6">
        <f ca="1">U129-'S&amp;P500 2018'!U129</f>
        <v>1.327010365458797</v>
      </c>
      <c r="AM129" s="6">
        <f ca="1">V129-'S&amp;P500 2018'!V129</f>
        <v>3.5002505088247489</v>
      </c>
    </row>
    <row r="130" spans="1:39" x14ac:dyDescent="0.3">
      <c r="A130" t="s">
        <v>337</v>
      </c>
      <c r="B130" t="s">
        <v>338</v>
      </c>
      <c r="C130" s="1" t="s">
        <v>37</v>
      </c>
      <c r="D130" s="1" t="s">
        <v>194</v>
      </c>
      <c r="E130" s="5">
        <f t="shared" ca="1" si="2"/>
        <v>64.890196660977068</v>
      </c>
      <c r="F130">
        <f ca="1">'S&amp;P500 2018'!F130*(1+IF(-$E$1+RAND()*1&lt;0,-0.1*RAND(),0.1*RAND()))</f>
        <v>71.450909335247246</v>
      </c>
      <c r="G130">
        <f ca="1">'S&amp;P500 2018'!G130*(1+IF(-$E$1+RAND()*1&lt;0,-0.1*RAND(),0.1*RAND()))</f>
        <v>69.588224415643779</v>
      </c>
      <c r="H130">
        <f ca="1">'S&amp;P500 2018'!H130*(1+IF(-$E$1+RAND()*1&lt;0,-0.1*RAND(),0.1*RAND()))</f>
        <v>59.191498955900926</v>
      </c>
      <c r="I130">
        <f ca="1">'S&amp;P500 2018'!I130*(1+IF(-$E$1+RAND()*1&lt;0,-0.1*RAND(),0.1*RAND()))</f>
        <v>60.859302459095055</v>
      </c>
      <c r="J130">
        <f ca="1">'S&amp;P500 2018'!J130*(1+IF(-$E$1+RAND()*1&lt;0,-0.1*RAND(),0.1*RAND()))</f>
        <v>73.808652264310965</v>
      </c>
      <c r="K130">
        <f ca="1">'S&amp;P500 2018'!K130*(1+IF(-$E$1+RAND()*1&lt;0,-0.1*RAND(),0.1*RAND()))</f>
        <v>48.649607948299227</v>
      </c>
      <c r="L130">
        <f ca="1">'S&amp;P500 2018'!L130*(1+IF(-$E$1+RAND()*1&lt;0,-0.1*RAND(),0.1*RAND()))</f>
        <v>80.3549447826055</v>
      </c>
      <c r="M130">
        <f ca="1">'S&amp;P500 2018'!M130*(1+IF(-$E$1+RAND()*1&lt;0,-0.1*RAND(),0.1*RAND()))</f>
        <v>51.876559139236903</v>
      </c>
      <c r="N130">
        <f ca="1">'S&amp;P500 2018'!N130*(1+IF(-$E$1+RAND()*1&lt;0,-0.1*RAND(),0.1*RAND()))</f>
        <v>57.565467392447474</v>
      </c>
      <c r="O130">
        <f ca="1">'S&amp;P500 2018'!O130*(1+IF(-$E$1+RAND()*1&lt;0,-0.1*RAND(),0.1*RAND()))</f>
        <v>52.449029455800286</v>
      </c>
      <c r="P130">
        <f ca="1">'S&amp;P500 2018'!P130*(1+IF(-$E$1+RAND()*1&lt;0,-0.1*RAND(),0.1*RAND()))</f>
        <v>76.618762700303904</v>
      </c>
      <c r="Q130">
        <f ca="1">'S&amp;P500 2018'!Q130*(1+IF(-$E$1+RAND()*1&lt;0,-0.1*RAND(),0.1*RAND()))</f>
        <v>73.610264688966296</v>
      </c>
      <c r="R130">
        <f ca="1">'S&amp;P500 2018'!R130*(1+IF(-$E$1+RAND()*1&lt;0,-0.1*RAND(),0.1*RAND()))</f>
        <v>89.760472183019118</v>
      </c>
      <c r="S130">
        <f ca="1">'S&amp;P500 2018'!S130*(1+IF(-$E$1+RAND()*1&lt;0,-0.1*RAND(),0.1*RAND()))</f>
        <v>57.93642235168123</v>
      </c>
      <c r="T130">
        <f ca="1">'S&amp;P500 2018'!T130*(1+IF(-$E$1+RAND()*1&lt;0,-0.1*RAND(),0.1*RAND()))</f>
        <v>61.186683399602813</v>
      </c>
      <c r="U130">
        <f ca="1">'S&amp;P500 2018'!U130*(1+IF(-$E$1+RAND()*1&lt;0,-0.1*RAND(),0.1*RAND()))</f>
        <v>48.808471698853424</v>
      </c>
      <c r="V130">
        <f ca="1">'S&amp;P500 2018'!V130*(1+IF(-$E$1+RAND()*1&lt;0,-0.1*RAND(),0.1*RAND()))</f>
        <v>69.418070065596027</v>
      </c>
      <c r="W130" s="6">
        <f ca="1">F130-'S&amp;P500 2018'!F130</f>
        <v>2.4509093352472462</v>
      </c>
      <c r="X130" s="6">
        <f ca="1">G130-'S&amp;P500 2018'!G130</f>
        <v>0.58822441564377925</v>
      </c>
      <c r="Y130" s="6">
        <f ca="1">H130-'S&amp;P500 2018'!H130</f>
        <v>4.1914989559009257</v>
      </c>
      <c r="Z130" s="6">
        <f ca="1">I130-'S&amp;P500 2018'!I130</f>
        <v>-3.1406975409049451</v>
      </c>
      <c r="AA130" s="6">
        <f ca="1">J130-'S&amp;P500 2018'!J130</f>
        <v>1.8086522643109646</v>
      </c>
      <c r="AB130" s="6">
        <f ca="1">K130-'S&amp;P500 2018'!K130</f>
        <v>-3.3503920517007728</v>
      </c>
      <c r="AC130" s="6">
        <f ca="1">L130-'S&amp;P500 2018'!L130</f>
        <v>6.3549447826055001</v>
      </c>
      <c r="AD130" s="6">
        <f ca="1">M130-'S&amp;P500 2018'!M130</f>
        <v>1.8765591392369032</v>
      </c>
      <c r="AE130" s="6">
        <f ca="1">N130-'S&amp;P500 2018'!N130</f>
        <v>-0.43453260755252643</v>
      </c>
      <c r="AF130" s="6">
        <f ca="1">O130-'S&amp;P500 2018'!O130</f>
        <v>-4.5509705441997141</v>
      </c>
      <c r="AG130" s="6">
        <f ca="1">P130-'S&amp;P500 2018'!P130</f>
        <v>1.618762700303904</v>
      </c>
      <c r="AH130" s="6">
        <f ca="1">Q130-'S&amp;P500 2018'!Q130</f>
        <v>0.61026468896629638</v>
      </c>
      <c r="AI130" s="6">
        <f ca="1">R130-'S&amp;P500 2018'!R130</f>
        <v>5.7604721830191181</v>
      </c>
      <c r="AJ130" s="6">
        <f ca="1">S130-'S&amp;P500 2018'!S130</f>
        <v>4.9364223516812302</v>
      </c>
      <c r="AK130" s="6">
        <f ca="1">T130-'S&amp;P500 2018'!T130</f>
        <v>3.1866833996028134</v>
      </c>
      <c r="AL130" s="6">
        <f ca="1">U130-'S&amp;P500 2018'!U130</f>
        <v>-0.19152830114657604</v>
      </c>
      <c r="AM130" s="6">
        <f ca="1">V130-'S&amp;P500 2018'!V130</f>
        <v>5.4180700655960266</v>
      </c>
    </row>
    <row r="131" spans="1:39" x14ac:dyDescent="0.3">
      <c r="A131" t="s">
        <v>339</v>
      </c>
      <c r="B131" t="s">
        <v>340</v>
      </c>
      <c r="C131" s="1" t="s">
        <v>88</v>
      </c>
      <c r="D131" s="1" t="s">
        <v>245</v>
      </c>
      <c r="E131" s="5">
        <f t="shared" ca="1" si="2"/>
        <v>44.505295979438799</v>
      </c>
      <c r="F131">
        <f ca="1">'S&amp;P500 2018'!F131*(1+IF(-$E$1+RAND()*1&lt;0,-0.1*RAND(),0.1*RAND()))</f>
        <v>40.315628647589556</v>
      </c>
      <c r="G131">
        <f ca="1">'S&amp;P500 2018'!G131*(1+IF(-$E$1+RAND()*1&lt;0,-0.1*RAND(),0.1*RAND()))</f>
        <v>48.244638612158532</v>
      </c>
      <c r="H131">
        <f ca="1">'S&amp;P500 2018'!H131*(1+IF(-$E$1+RAND()*1&lt;0,-0.1*RAND(),0.1*RAND()))</f>
        <v>54.207202055001765</v>
      </c>
      <c r="I131">
        <f ca="1">'S&amp;P500 2018'!I131*(1+IF(-$E$1+RAND()*1&lt;0,-0.1*RAND(),0.1*RAND()))</f>
        <v>48.277300815295177</v>
      </c>
      <c r="J131">
        <f ca="1">'S&amp;P500 2018'!J131*(1+IF(-$E$1+RAND()*1&lt;0,-0.1*RAND(),0.1*RAND()))</f>
        <v>39.617551197207021</v>
      </c>
      <c r="K131">
        <f ca="1">'S&amp;P500 2018'!K131*(1+IF(-$E$1+RAND()*1&lt;0,-0.1*RAND(),0.1*RAND()))</f>
        <v>59.57580440928291</v>
      </c>
      <c r="L131">
        <f ca="1">'S&amp;P500 2018'!L131*(1+IF(-$E$1+RAND()*1&lt;0,-0.1*RAND(),0.1*RAND()))</f>
        <v>37.355008925958401</v>
      </c>
      <c r="M131">
        <f ca="1">'S&amp;P500 2018'!M131*(1+IF(-$E$1+RAND()*1&lt;0,-0.1*RAND(),0.1*RAND()))</f>
        <v>25.545960698732785</v>
      </c>
      <c r="N131">
        <f ca="1">'S&amp;P500 2018'!N131*(1+IF(-$E$1+RAND()*1&lt;0,-0.1*RAND(),0.1*RAND()))</f>
        <v>38.957424902696886</v>
      </c>
      <c r="O131">
        <f ca="1">'S&amp;P500 2018'!O131*(1+IF(-$E$1+RAND()*1&lt;0,-0.1*RAND(),0.1*RAND()))</f>
        <v>52.532048796688265</v>
      </c>
      <c r="P131">
        <f ca="1">'S&amp;P500 2018'!P131*(1+IF(-$E$1+RAND()*1&lt;0,-0.1*RAND(),0.1*RAND()))</f>
        <v>39.795627591307557</v>
      </c>
      <c r="Q131">
        <f ca="1">'S&amp;P500 2018'!Q131*(1+IF(-$E$1+RAND()*1&lt;0,-0.1*RAND(),0.1*RAND()))</f>
        <v>56.263536295669518</v>
      </c>
      <c r="R131">
        <f ca="1">'S&amp;P500 2018'!R131*(1+IF(-$E$1+RAND()*1&lt;0,-0.1*RAND(),0.1*RAND()))</f>
        <v>43.153166492320089</v>
      </c>
      <c r="S131">
        <f ca="1">'S&amp;P500 2018'!S131*(1+IF(-$E$1+RAND()*1&lt;0,-0.1*RAND(),0.1*RAND()))</f>
        <v>43.91506073740188</v>
      </c>
      <c r="T131">
        <f ca="1">'S&amp;P500 2018'!T131*(1+IF(-$E$1+RAND()*1&lt;0,-0.1*RAND(),0.1*RAND()))</f>
        <v>47.34983352806541</v>
      </c>
      <c r="U131">
        <f ca="1">'S&amp;P500 2018'!U131*(1+IF(-$E$1+RAND()*1&lt;0,-0.1*RAND(),0.1*RAND()))</f>
        <v>35.076225921600944</v>
      </c>
      <c r="V131">
        <f ca="1">'S&amp;P500 2018'!V131*(1+IF(-$E$1+RAND()*1&lt;0,-0.1*RAND(),0.1*RAND()))</f>
        <v>46.408012023482804</v>
      </c>
      <c r="W131" s="6">
        <f ca="1">F131-'S&amp;P500 2018'!F131</f>
        <v>3.3156286475895556</v>
      </c>
      <c r="X131" s="6">
        <f ca="1">G131-'S&amp;P500 2018'!G131</f>
        <v>1.244638612158532</v>
      </c>
      <c r="Y131" s="6">
        <f ca="1">H131-'S&amp;P500 2018'!H131</f>
        <v>1.2072020550017655</v>
      </c>
      <c r="Z131" s="6">
        <f ca="1">I131-'S&amp;P500 2018'!I131</f>
        <v>3.2773008152951775</v>
      </c>
      <c r="AA131" s="6">
        <f ca="1">J131-'S&amp;P500 2018'!J131</f>
        <v>1.6175511972070211</v>
      </c>
      <c r="AB131" s="6">
        <f ca="1">K131-'S&amp;P500 2018'!K131</f>
        <v>2.5758044092829095</v>
      </c>
      <c r="AC131" s="6">
        <f ca="1">L131-'S&amp;P500 2018'!L131</f>
        <v>-2.6449910740415987</v>
      </c>
      <c r="AD131" s="6">
        <f ca="1">M131-'S&amp;P500 2018'!M131</f>
        <v>-2.4540393012672155</v>
      </c>
      <c r="AE131" s="6">
        <f ca="1">N131-'S&amp;P500 2018'!N131</f>
        <v>-4.0425750973031143</v>
      </c>
      <c r="AF131" s="6">
        <f ca="1">O131-'S&amp;P500 2018'!O131</f>
        <v>0.53204879668826521</v>
      </c>
      <c r="AG131" s="6">
        <f ca="1">P131-'S&amp;P500 2018'!P131</f>
        <v>-4.2043724086924428</v>
      </c>
      <c r="AH131" s="6">
        <f ca="1">Q131-'S&amp;P500 2018'!Q131</f>
        <v>-4.7364637043304825</v>
      </c>
      <c r="AI131" s="6">
        <f ca="1">R131-'S&amp;P500 2018'!R131</f>
        <v>2.1531664923200893</v>
      </c>
      <c r="AJ131" s="6">
        <f ca="1">S131-'S&amp;P500 2018'!S131</f>
        <v>-8.4939262598119569E-2</v>
      </c>
      <c r="AK131" s="6">
        <f ca="1">T131-'S&amp;P500 2018'!T131</f>
        <v>-1.6501664719345897</v>
      </c>
      <c r="AL131" s="6">
        <f ca="1">U131-'S&amp;P500 2018'!U131</f>
        <v>7.6225921600943991E-2</v>
      </c>
      <c r="AM131" s="6">
        <f ca="1">V131-'S&amp;P500 2018'!V131</f>
        <v>0.40801202348280441</v>
      </c>
    </row>
    <row r="132" spans="1:39" x14ac:dyDescent="0.3">
      <c r="A132" t="s">
        <v>341</v>
      </c>
      <c r="B132" t="s">
        <v>342</v>
      </c>
      <c r="C132" s="1" t="s">
        <v>141</v>
      </c>
      <c r="D132" s="1" t="s">
        <v>142</v>
      </c>
      <c r="E132" s="5">
        <f t="shared" ca="1" si="2"/>
        <v>58.233939321478339</v>
      </c>
      <c r="F132">
        <f ca="1">'S&amp;P500 2018'!F132*(1+IF(-$E$1+RAND()*1&lt;0,-0.1*RAND(),0.1*RAND()))</f>
        <v>70.496462533205573</v>
      </c>
      <c r="G132">
        <f ca="1">'S&amp;P500 2018'!G132*(1+IF(-$E$1+RAND()*1&lt;0,-0.1*RAND(),0.1*RAND()))</f>
        <v>55.039043065824629</v>
      </c>
      <c r="H132">
        <f ca="1">'S&amp;P500 2018'!H132*(1+IF(-$E$1+RAND()*1&lt;0,-0.1*RAND(),0.1*RAND()))</f>
        <v>61.308971391302755</v>
      </c>
      <c r="I132">
        <f ca="1">'S&amp;P500 2018'!I132*(1+IF(-$E$1+RAND()*1&lt;0,-0.1*RAND(),0.1*RAND()))</f>
        <v>38.704310940959445</v>
      </c>
      <c r="J132">
        <f ca="1">'S&amp;P500 2018'!J132*(1+IF(-$E$1+RAND()*1&lt;0,-0.1*RAND(),0.1*RAND()))</f>
        <v>61.444048237324409</v>
      </c>
      <c r="K132">
        <f ca="1">'S&amp;P500 2018'!K132*(1+IF(-$E$1+RAND()*1&lt;0,-0.1*RAND(),0.1*RAND()))</f>
        <v>48.391077967583172</v>
      </c>
      <c r="L132">
        <f ca="1">'S&amp;P500 2018'!L132*(1+IF(-$E$1+RAND()*1&lt;0,-0.1*RAND(),0.1*RAND()))</f>
        <v>50.332816623671</v>
      </c>
      <c r="M132">
        <f ca="1">'S&amp;P500 2018'!M132*(1+IF(-$E$1+RAND()*1&lt;0,-0.1*RAND(),0.1*RAND()))</f>
        <v>58.738252127420836</v>
      </c>
      <c r="N132">
        <f ca="1">'S&amp;P500 2018'!N132*(1+IF(-$E$1+RAND()*1&lt;0,-0.1*RAND(),0.1*RAND()))</f>
        <v>72.869982643765653</v>
      </c>
      <c r="O132">
        <f ca="1">'S&amp;P500 2018'!O132*(1+IF(-$E$1+RAND()*1&lt;0,-0.1*RAND(),0.1*RAND()))</f>
        <v>64.558206108811063</v>
      </c>
      <c r="P132">
        <f ca="1">'S&amp;P500 2018'!P132*(1+IF(-$E$1+RAND()*1&lt;0,-0.1*RAND(),0.1*RAND()))</f>
        <v>64.513161189431145</v>
      </c>
      <c r="Q132">
        <f ca="1">'S&amp;P500 2018'!Q132*(1+IF(-$E$1+RAND()*1&lt;0,-0.1*RAND(),0.1*RAND()))</f>
        <v>58.777910959449812</v>
      </c>
      <c r="R132">
        <f ca="1">'S&amp;P500 2018'!R132*(1+IF(-$E$1+RAND()*1&lt;0,-0.1*RAND(),0.1*RAND()))</f>
        <v>48.830626954070702</v>
      </c>
      <c r="S132">
        <f ca="1">'S&amp;P500 2018'!S132*(1+IF(-$E$1+RAND()*1&lt;0,-0.1*RAND(),0.1*RAND()))</f>
        <v>52.970166085262704</v>
      </c>
      <c r="T132">
        <f ca="1">'S&amp;P500 2018'!T132*(1+IF(-$E$1+RAND()*1&lt;0,-0.1*RAND(),0.1*RAND()))</f>
        <v>52.125559411946504</v>
      </c>
      <c r="U132">
        <f ca="1">'S&amp;P500 2018'!U132*(1+IF(-$E$1+RAND()*1&lt;0,-0.1*RAND(),0.1*RAND()))</f>
        <v>72.911870281052245</v>
      </c>
      <c r="V132">
        <f ca="1">'S&amp;P500 2018'!V132*(1+IF(-$E$1+RAND()*1&lt;0,-0.1*RAND(),0.1*RAND()))</f>
        <v>57.964501944050063</v>
      </c>
      <c r="W132" s="6">
        <f ca="1">F132-'S&amp;P500 2018'!F132</f>
        <v>3.4964625332055732</v>
      </c>
      <c r="X132" s="6">
        <f ca="1">G132-'S&amp;P500 2018'!G132</f>
        <v>1.0390430658246288</v>
      </c>
      <c r="Y132" s="6">
        <f ca="1">H132-'S&amp;P500 2018'!H132</f>
        <v>-4.6910286086972448</v>
      </c>
      <c r="Z132" s="6">
        <f ca="1">I132-'S&amp;P500 2018'!I132</f>
        <v>1.704310940959445</v>
      </c>
      <c r="AA132" s="6">
        <f ca="1">J132-'S&amp;P500 2018'!J132</f>
        <v>4.4440482373244095</v>
      </c>
      <c r="AB132" s="6">
        <f ca="1">K132-'S&amp;P500 2018'!K132</f>
        <v>-0.60892203241682807</v>
      </c>
      <c r="AC132" s="6">
        <f ca="1">L132-'S&amp;P500 2018'!L132</f>
        <v>1.3328166236710004</v>
      </c>
      <c r="AD132" s="6">
        <f ca="1">M132-'S&amp;P500 2018'!M132</f>
        <v>-2.2617478725791642</v>
      </c>
      <c r="AE132" s="6">
        <f ca="1">N132-'S&amp;P500 2018'!N132</f>
        <v>2.8699826437656526</v>
      </c>
      <c r="AF132" s="6">
        <f ca="1">O132-'S&amp;P500 2018'!O132</f>
        <v>-3.4417938911889365</v>
      </c>
      <c r="AG132" s="6">
        <f ca="1">P132-'S&amp;P500 2018'!P132</f>
        <v>5.5131611894311447</v>
      </c>
      <c r="AH132" s="6">
        <f ca="1">Q132-'S&amp;P500 2018'!Q132</f>
        <v>3.7779109594498124</v>
      </c>
      <c r="AI132" s="6">
        <f ca="1">R132-'S&amp;P500 2018'!R132</f>
        <v>-4.1693730459292979</v>
      </c>
      <c r="AJ132" s="6">
        <f ca="1">S132-'S&amp;P500 2018'!S132</f>
        <v>-5.0298339147372957</v>
      </c>
      <c r="AK132" s="6">
        <f ca="1">T132-'S&amp;P500 2018'!T132</f>
        <v>-1.8744405880534956</v>
      </c>
      <c r="AL132" s="6">
        <f ca="1">U132-'S&amp;P500 2018'!U132</f>
        <v>3.911870281052245</v>
      </c>
      <c r="AM132" s="6">
        <f ca="1">V132-'S&amp;P500 2018'!V132</f>
        <v>3.9645019440500633</v>
      </c>
    </row>
    <row r="133" spans="1:39" x14ac:dyDescent="0.3">
      <c r="A133" t="s">
        <v>343</v>
      </c>
      <c r="B133" t="s">
        <v>344</v>
      </c>
      <c r="C133" s="1" t="s">
        <v>141</v>
      </c>
      <c r="D133" s="1" t="s">
        <v>142</v>
      </c>
      <c r="E133" s="5">
        <f t="shared" ca="1" si="2"/>
        <v>66.955170562238251</v>
      </c>
      <c r="F133">
        <f ca="1">'S&amp;P500 2018'!F133*(1+IF(-$E$1+RAND()*1&lt;0,-0.1*RAND(),0.1*RAND()))</f>
        <v>48.358153410811681</v>
      </c>
      <c r="G133">
        <f ca="1">'S&amp;P500 2018'!G133*(1+IF(-$E$1+RAND()*1&lt;0,-0.1*RAND(),0.1*RAND()))</f>
        <v>81.553781101586537</v>
      </c>
      <c r="H133">
        <f ca="1">'S&amp;P500 2018'!H133*(1+IF(-$E$1+RAND()*1&lt;0,-0.1*RAND(),0.1*RAND()))</f>
        <v>66.972939628638628</v>
      </c>
      <c r="I133">
        <f ca="1">'S&amp;P500 2018'!I133*(1+IF(-$E$1+RAND()*1&lt;0,-0.1*RAND(),0.1*RAND()))</f>
        <v>31.395704522395974</v>
      </c>
      <c r="J133">
        <f ca="1">'S&amp;P500 2018'!J133*(1+IF(-$E$1+RAND()*1&lt;0,-0.1*RAND(),0.1*RAND()))</f>
        <v>86.372463924601874</v>
      </c>
      <c r="K133">
        <f ca="1">'S&amp;P500 2018'!K133*(1+IF(-$E$1+RAND()*1&lt;0,-0.1*RAND(),0.1*RAND()))</f>
        <v>59.844085047591967</v>
      </c>
      <c r="L133">
        <f ca="1">'S&amp;P500 2018'!L133*(1+IF(-$E$1+RAND()*1&lt;0,-0.1*RAND(),0.1*RAND()))</f>
        <v>56.046219817954416</v>
      </c>
      <c r="M133">
        <f ca="1">'S&amp;P500 2018'!M133*(1+IF(-$E$1+RAND()*1&lt;0,-0.1*RAND(),0.1*RAND()))</f>
        <v>64.180579414508031</v>
      </c>
      <c r="N133">
        <f ca="1">'S&amp;P500 2018'!N133*(1+IF(-$E$1+RAND()*1&lt;0,-0.1*RAND(),0.1*RAND()))</f>
        <v>71.471764315508395</v>
      </c>
      <c r="O133">
        <f ca="1">'S&amp;P500 2018'!O133*(1+IF(-$E$1+RAND()*1&lt;0,-0.1*RAND(),0.1*RAND()))</f>
        <v>66.511195255317901</v>
      </c>
      <c r="P133">
        <f ca="1">'S&amp;P500 2018'!P133*(1+IF(-$E$1+RAND()*1&lt;0,-0.1*RAND(),0.1*RAND()))</f>
        <v>71.18446890063673</v>
      </c>
      <c r="Q133">
        <f ca="1">'S&amp;P500 2018'!Q133*(1+IF(-$E$1+RAND()*1&lt;0,-0.1*RAND(),0.1*RAND()))</f>
        <v>65.939612938661028</v>
      </c>
      <c r="R133">
        <f ca="1">'S&amp;P500 2018'!R133*(1+IF(-$E$1+RAND()*1&lt;0,-0.1*RAND(),0.1*RAND()))</f>
        <v>81.087861378802771</v>
      </c>
      <c r="S133">
        <f ca="1">'S&amp;P500 2018'!S133*(1+IF(-$E$1+RAND()*1&lt;0,-0.1*RAND(),0.1*RAND()))</f>
        <v>64.451712639577806</v>
      </c>
      <c r="T133">
        <f ca="1">'S&amp;P500 2018'!T133*(1+IF(-$E$1+RAND()*1&lt;0,-0.1*RAND(),0.1*RAND()))</f>
        <v>69.141709415411043</v>
      </c>
      <c r="U133">
        <f ca="1">'S&amp;P500 2018'!U133*(1+IF(-$E$1+RAND()*1&lt;0,-0.1*RAND(),0.1*RAND()))</f>
        <v>67.934996874894523</v>
      </c>
      <c r="V133">
        <f ca="1">'S&amp;P500 2018'!V133*(1+IF(-$E$1+RAND()*1&lt;0,-0.1*RAND(),0.1*RAND()))</f>
        <v>85.790650971150868</v>
      </c>
      <c r="W133" s="6">
        <f ca="1">F133-'S&amp;P500 2018'!F133</f>
        <v>3.3581534108116813</v>
      </c>
      <c r="X133" s="6">
        <f ca="1">G133-'S&amp;P500 2018'!G133</f>
        <v>1.5537811015865373</v>
      </c>
      <c r="Y133" s="6">
        <f ca="1">H133-'S&amp;P500 2018'!H133</f>
        <v>3.9729396286386276</v>
      </c>
      <c r="Z133" s="6">
        <f ca="1">I133-'S&amp;P500 2018'!I133</f>
        <v>1.3957045223959739</v>
      </c>
      <c r="AA133" s="6">
        <f ca="1">J133-'S&amp;P500 2018'!J133</f>
        <v>6.3724639246018739</v>
      </c>
      <c r="AB133" s="6">
        <f ca="1">K133-'S&amp;P500 2018'!K133</f>
        <v>0.84408504759196745</v>
      </c>
      <c r="AC133" s="6">
        <f ca="1">L133-'S&amp;P500 2018'!L133</f>
        <v>3.046219817954416</v>
      </c>
      <c r="AD133" s="6">
        <f ca="1">M133-'S&amp;P500 2018'!M133</f>
        <v>-1.8194205854919687</v>
      </c>
      <c r="AE133" s="6">
        <f ca="1">N133-'S&amp;P500 2018'!N133</f>
        <v>4.4717643155083948</v>
      </c>
      <c r="AF133" s="6">
        <f ca="1">O133-'S&amp;P500 2018'!O133</f>
        <v>0.51119525531790089</v>
      </c>
      <c r="AG133" s="6">
        <f ca="1">P133-'S&amp;P500 2018'!P133</f>
        <v>2.1844689006367304</v>
      </c>
      <c r="AH133" s="6">
        <f ca="1">Q133-'S&amp;P500 2018'!Q133</f>
        <v>4.9396129386610284</v>
      </c>
      <c r="AI133" s="6">
        <f ca="1">R133-'S&amp;P500 2018'!R133</f>
        <v>4.0878613788027707</v>
      </c>
      <c r="AJ133" s="6">
        <f ca="1">S133-'S&amp;P500 2018'!S133</f>
        <v>3.4517126395778064</v>
      </c>
      <c r="AK133" s="6">
        <f ca="1">T133-'S&amp;P500 2018'!T133</f>
        <v>4.141709415411043</v>
      </c>
      <c r="AL133" s="6">
        <f ca="1">U133-'S&amp;P500 2018'!U133</f>
        <v>2.934996874894523</v>
      </c>
      <c r="AM133" s="6">
        <f ca="1">V133-'S&amp;P500 2018'!V133</f>
        <v>7.7906509711508676</v>
      </c>
    </row>
    <row r="134" spans="1:39" x14ac:dyDescent="0.3">
      <c r="A134" t="s">
        <v>345</v>
      </c>
      <c r="B134" t="s">
        <v>346</v>
      </c>
      <c r="C134" s="1" t="s">
        <v>33</v>
      </c>
      <c r="D134" s="1" t="s">
        <v>77</v>
      </c>
      <c r="E134" s="5">
        <f t="shared" ca="1" si="2"/>
        <v>39.009087838986993</v>
      </c>
      <c r="F134">
        <f ca="1">'S&amp;P500 2018'!F134*(1+IF(-$E$1+RAND()*1&lt;0,-0.1*RAND(),0.1*RAND()))</f>
        <v>51.869839903919882</v>
      </c>
      <c r="G134">
        <f ca="1">'S&amp;P500 2018'!G134*(1+IF(-$E$1+RAND()*1&lt;0,-0.1*RAND(),0.1*RAND()))</f>
        <v>47.87296429491834</v>
      </c>
      <c r="H134">
        <f ca="1">'S&amp;P500 2018'!H134*(1+IF(-$E$1+RAND()*1&lt;0,-0.1*RAND(),0.1*RAND()))</f>
        <v>36.665450988304563</v>
      </c>
      <c r="I134">
        <f ca="1">'S&amp;P500 2018'!I134*(1+IF(-$E$1+RAND()*1&lt;0,-0.1*RAND(),0.1*RAND()))</f>
        <v>39.76856727819375</v>
      </c>
      <c r="J134">
        <f ca="1">'S&amp;P500 2018'!J134*(1+IF(-$E$1+RAND()*1&lt;0,-0.1*RAND(),0.1*RAND()))</f>
        <v>15.004691780873742</v>
      </c>
      <c r="K134">
        <f ca="1">'S&amp;P500 2018'!K134*(1+IF(-$E$1+RAND()*1&lt;0,-0.1*RAND(),0.1*RAND()))</f>
        <v>45.265099077490611</v>
      </c>
      <c r="L134">
        <f ca="1">'S&amp;P500 2018'!L134*(1+IF(-$E$1+RAND()*1&lt;0,-0.1*RAND(),0.1*RAND()))</f>
        <v>42.496322265540506</v>
      </c>
      <c r="M134">
        <f ca="1">'S&amp;P500 2018'!M134*(1+IF(-$E$1+RAND()*1&lt;0,-0.1*RAND(),0.1*RAND()))</f>
        <v>45.065586467391839</v>
      </c>
      <c r="N134">
        <f ca="1">'S&amp;P500 2018'!N134*(1+IF(-$E$1+RAND()*1&lt;0,-0.1*RAND(),0.1*RAND()))</f>
        <v>41.56269214831179</v>
      </c>
      <c r="O134">
        <f ca="1">'S&amp;P500 2018'!O134*(1+IF(-$E$1+RAND()*1&lt;0,-0.1*RAND(),0.1*RAND()))</f>
        <v>38.853049385956808</v>
      </c>
      <c r="P134">
        <f ca="1">'S&amp;P500 2018'!P134*(1+IF(-$E$1+RAND()*1&lt;0,-0.1*RAND(),0.1*RAND()))</f>
        <v>44.516082580763957</v>
      </c>
      <c r="Q134">
        <f ca="1">'S&amp;P500 2018'!Q134*(1+IF(-$E$1+RAND()*1&lt;0,-0.1*RAND(),0.1*RAND()))</f>
        <v>31.055037235731621</v>
      </c>
      <c r="R134">
        <f ca="1">'S&amp;P500 2018'!R134*(1+IF(-$E$1+RAND()*1&lt;0,-0.1*RAND(),0.1*RAND()))</f>
        <v>38.061056627930682</v>
      </c>
      <c r="S134">
        <f ca="1">'S&amp;P500 2018'!S134*(1+IF(-$E$1+RAND()*1&lt;0,-0.1*RAND(),0.1*RAND()))</f>
        <v>40.472861220748868</v>
      </c>
      <c r="T134">
        <f ca="1">'S&amp;P500 2018'!T134*(1+IF(-$E$1+RAND()*1&lt;0,-0.1*RAND(),0.1*RAND()))</f>
        <v>43.86320074524717</v>
      </c>
      <c r="U134">
        <f ca="1">'S&amp;P500 2018'!U134*(1+IF(-$E$1+RAND()*1&lt;0,-0.1*RAND(),0.1*RAND()))</f>
        <v>25.365915806838757</v>
      </c>
      <c r="V134">
        <f ca="1">'S&amp;P500 2018'!V134*(1+IF(-$E$1+RAND()*1&lt;0,-0.1*RAND(),0.1*RAND()))</f>
        <v>35.396075454615932</v>
      </c>
      <c r="W134" s="6">
        <f ca="1">F134-'S&amp;P500 2018'!F134</f>
        <v>-0.13016009608011814</v>
      </c>
      <c r="X134" s="6">
        <f ca="1">G134-'S&amp;P500 2018'!G134</f>
        <v>1.87296429491834</v>
      </c>
      <c r="Y134" s="6">
        <f ca="1">H134-'S&amp;P500 2018'!H134</f>
        <v>1.6654509883045634</v>
      </c>
      <c r="Z134" s="6">
        <f ca="1">I134-'S&amp;P500 2018'!I134</f>
        <v>2.7685672781937498</v>
      </c>
      <c r="AA134" s="6">
        <f ca="1">J134-'S&amp;P500 2018'!J134</f>
        <v>4.6917808737418909E-3</v>
      </c>
      <c r="AB134" s="6">
        <f ca="1">K134-'S&amp;P500 2018'!K134</f>
        <v>3.2650990774906106</v>
      </c>
      <c r="AC134" s="6">
        <f ca="1">L134-'S&amp;P500 2018'!L134</f>
        <v>1.4963222655405062</v>
      </c>
      <c r="AD134" s="6">
        <f ca="1">M134-'S&amp;P500 2018'!M134</f>
        <v>-3.9344135326081613</v>
      </c>
      <c r="AE134" s="6">
        <f ca="1">N134-'S&amp;P500 2018'!N134</f>
        <v>2.5626921483117897</v>
      </c>
      <c r="AF134" s="6">
        <f ca="1">O134-'S&amp;P500 2018'!O134</f>
        <v>2.8530493859568082</v>
      </c>
      <c r="AG134" s="6">
        <f ca="1">P134-'S&amp;P500 2018'!P134</f>
        <v>-2.4839174192360431</v>
      </c>
      <c r="AH134" s="6">
        <f ca="1">Q134-'S&amp;P500 2018'!Q134</f>
        <v>2.0550372357316213</v>
      </c>
      <c r="AI134" s="6">
        <f ca="1">R134-'S&amp;P500 2018'!R134</f>
        <v>1.0610566279306823</v>
      </c>
      <c r="AJ134" s="6">
        <f ca="1">S134-'S&amp;P500 2018'!S134</f>
        <v>1.472861220748868</v>
      </c>
      <c r="AK134" s="6">
        <f ca="1">T134-'S&amp;P500 2018'!T134</f>
        <v>3.8632007452471697</v>
      </c>
      <c r="AL134" s="6">
        <f ca="1">U134-'S&amp;P500 2018'!U134</f>
        <v>0.36591580683875691</v>
      </c>
      <c r="AM134" s="6">
        <f ca="1">V134-'S&amp;P500 2018'!V134</f>
        <v>0.39607545461593219</v>
      </c>
    </row>
    <row r="135" spans="1:39" x14ac:dyDescent="0.3">
      <c r="A135" t="s">
        <v>347</v>
      </c>
      <c r="B135" t="s">
        <v>348</v>
      </c>
      <c r="C135" s="1" t="s">
        <v>88</v>
      </c>
      <c r="D135" s="1" t="s">
        <v>235</v>
      </c>
      <c r="E135" s="5">
        <f t="shared" ca="1" si="2"/>
        <v>38.103385063098614</v>
      </c>
      <c r="F135">
        <f ca="1">'S&amp;P500 2018'!F135*(1+IF(-$E$1+RAND()*1&lt;0,-0.1*RAND(),0.1*RAND()))</f>
        <v>35.372083170276753</v>
      </c>
      <c r="G135">
        <f ca="1">'S&amp;P500 2018'!G135*(1+IF(-$E$1+RAND()*1&lt;0,-0.1*RAND(),0.1*RAND()))</f>
        <v>48.860652135340487</v>
      </c>
      <c r="H135">
        <f ca="1">'S&amp;P500 2018'!H135*(1+IF(-$E$1+RAND()*1&lt;0,-0.1*RAND(),0.1*RAND()))</f>
        <v>35.7967047950441</v>
      </c>
      <c r="I135">
        <f ca="1">'S&amp;P500 2018'!I135*(1+IF(-$E$1+RAND()*1&lt;0,-0.1*RAND(),0.1*RAND()))</f>
        <v>41.560021638433618</v>
      </c>
      <c r="J135">
        <f ca="1">'S&amp;P500 2018'!J135*(1+IF(-$E$1+RAND()*1&lt;0,-0.1*RAND(),0.1*RAND()))</f>
        <v>39.088518998394214</v>
      </c>
      <c r="K135">
        <f ca="1">'S&amp;P500 2018'!K135*(1+IF(-$E$1+RAND()*1&lt;0,-0.1*RAND(),0.1*RAND()))</f>
        <v>51.580940831025671</v>
      </c>
      <c r="L135">
        <f ca="1">'S&amp;P500 2018'!L135*(1+IF(-$E$1+RAND()*1&lt;0,-0.1*RAND(),0.1*RAND()))</f>
        <v>33.578944418125758</v>
      </c>
      <c r="M135">
        <f ca="1">'S&amp;P500 2018'!M135*(1+IF(-$E$1+RAND()*1&lt;0,-0.1*RAND(),0.1*RAND()))</f>
        <v>37.2231170474872</v>
      </c>
      <c r="N135">
        <f ca="1">'S&amp;P500 2018'!N135*(1+IF(-$E$1+RAND()*1&lt;0,-0.1*RAND(),0.1*RAND()))</f>
        <v>25.223818760393847</v>
      </c>
      <c r="O135">
        <f ca="1">'S&amp;P500 2018'!O135*(1+IF(-$E$1+RAND()*1&lt;0,-0.1*RAND(),0.1*RAND()))</f>
        <v>36.418963080298141</v>
      </c>
      <c r="P135">
        <f ca="1">'S&amp;P500 2018'!P135*(1+IF(-$E$1+RAND()*1&lt;0,-0.1*RAND(),0.1*RAND()))</f>
        <v>35.890667407712108</v>
      </c>
      <c r="Q135">
        <f ca="1">'S&amp;P500 2018'!Q135*(1+IF(-$E$1+RAND()*1&lt;0,-0.1*RAND(),0.1*RAND()))</f>
        <v>34.947277471385497</v>
      </c>
      <c r="R135">
        <f ca="1">'S&amp;P500 2018'!R135*(1+IF(-$E$1+RAND()*1&lt;0,-0.1*RAND(),0.1*RAND()))</f>
        <v>29.559587196073153</v>
      </c>
      <c r="S135">
        <f ca="1">'S&amp;P500 2018'!S135*(1+IF(-$E$1+RAND()*1&lt;0,-0.1*RAND(),0.1*RAND()))</f>
        <v>41.268866373815129</v>
      </c>
      <c r="T135">
        <f ca="1">'S&amp;P500 2018'!T135*(1+IF(-$E$1+RAND()*1&lt;0,-0.1*RAND(),0.1*RAND()))</f>
        <v>39.476604073526431</v>
      </c>
      <c r="U135">
        <f ca="1">'S&amp;P500 2018'!U135*(1+IF(-$E$1+RAND()*1&lt;0,-0.1*RAND(),0.1*RAND()))</f>
        <v>44.879197847291735</v>
      </c>
      <c r="V135">
        <f ca="1">'S&amp;P500 2018'!V135*(1+IF(-$E$1+RAND()*1&lt;0,-0.1*RAND(),0.1*RAND()))</f>
        <v>37.031580828052512</v>
      </c>
      <c r="W135" s="6">
        <f ca="1">F135-'S&amp;P500 2018'!F135</f>
        <v>0.37208317027675264</v>
      </c>
      <c r="X135" s="6">
        <f ca="1">G135-'S&amp;P500 2018'!G135</f>
        <v>-0.13934786465951277</v>
      </c>
      <c r="Y135" s="6">
        <f ca="1">H135-'S&amp;P500 2018'!H135</f>
        <v>-2.2032952049559</v>
      </c>
      <c r="Z135" s="6">
        <f ca="1">I135-'S&amp;P500 2018'!I135</f>
        <v>-4.4399783615663821</v>
      </c>
      <c r="AA135" s="6">
        <f ca="1">J135-'S&amp;P500 2018'!J135</f>
        <v>2.0885189983942141</v>
      </c>
      <c r="AB135" s="6">
        <f ca="1">K135-'S&amp;P500 2018'!K135</f>
        <v>4.5809408310256714</v>
      </c>
      <c r="AC135" s="6">
        <f ca="1">L135-'S&amp;P500 2018'!L135</f>
        <v>-1.4210555818742421</v>
      </c>
      <c r="AD135" s="6">
        <f ca="1">M135-'S&amp;P500 2018'!M135</f>
        <v>1.2231170474872002</v>
      </c>
      <c r="AE135" s="6">
        <f ca="1">N135-'S&amp;P500 2018'!N135</f>
        <v>2.2238187603938471</v>
      </c>
      <c r="AF135" s="6">
        <f ca="1">O135-'S&amp;P500 2018'!O135</f>
        <v>-2.5810369197018588</v>
      </c>
      <c r="AG135" s="6">
        <f ca="1">P135-'S&amp;P500 2018'!P135</f>
        <v>-0.10933259228789183</v>
      </c>
      <c r="AH135" s="6">
        <f ca="1">Q135-'S&amp;P500 2018'!Q135</f>
        <v>-5.2722528614502551E-2</v>
      </c>
      <c r="AI135" s="6">
        <f ca="1">R135-'S&amp;P500 2018'!R135</f>
        <v>1.5595871960731529</v>
      </c>
      <c r="AJ135" s="6">
        <f ca="1">S135-'S&amp;P500 2018'!S135</f>
        <v>2.2688663738151291</v>
      </c>
      <c r="AK135" s="6">
        <f ca="1">T135-'S&amp;P500 2018'!T135</f>
        <v>1.4766040735264312</v>
      </c>
      <c r="AL135" s="6">
        <f ca="1">U135-'S&amp;P500 2018'!U135</f>
        <v>0.879197847291735</v>
      </c>
      <c r="AM135" s="6">
        <f ca="1">V135-'S&amp;P500 2018'!V135</f>
        <v>3.0315808280525118</v>
      </c>
    </row>
    <row r="136" spans="1:39" x14ac:dyDescent="0.3">
      <c r="A136" t="s">
        <v>349</v>
      </c>
      <c r="B136" t="s">
        <v>350</v>
      </c>
      <c r="C136" s="1" t="s">
        <v>6</v>
      </c>
      <c r="D136" s="1" t="s">
        <v>66</v>
      </c>
      <c r="E136" s="5">
        <f t="shared" ca="1" si="2"/>
        <v>43.220449086129662</v>
      </c>
      <c r="F136">
        <f ca="1">'S&amp;P500 2018'!F136*(1+IF(-$E$1+RAND()*1&lt;0,-0.1*RAND(),0.1*RAND()))</f>
        <v>24.227556785493693</v>
      </c>
      <c r="G136">
        <f ca="1">'S&amp;P500 2018'!G136*(1+IF(-$E$1+RAND()*1&lt;0,-0.1*RAND(),0.1*RAND()))</f>
        <v>50.971457336638835</v>
      </c>
      <c r="H136">
        <f ca="1">'S&amp;P500 2018'!H136*(1+IF(-$E$1+RAND()*1&lt;0,-0.1*RAND(),0.1*RAND()))</f>
        <v>50.80269010762791</v>
      </c>
      <c r="I136">
        <f ca="1">'S&amp;P500 2018'!I136*(1+IF(-$E$1+RAND()*1&lt;0,-0.1*RAND(),0.1*RAND()))</f>
        <v>37.298196673350461</v>
      </c>
      <c r="J136">
        <f ca="1">'S&amp;P500 2018'!J136*(1+IF(-$E$1+RAND()*1&lt;0,-0.1*RAND(),0.1*RAND()))</f>
        <v>54.385214555852734</v>
      </c>
      <c r="K136">
        <f ca="1">'S&amp;P500 2018'!K136*(1+IF(-$E$1+RAND()*1&lt;0,-0.1*RAND(),0.1*RAND()))</f>
        <v>51.777059326823547</v>
      </c>
      <c r="L136">
        <f ca="1">'S&amp;P500 2018'!L136*(1+IF(-$E$1+RAND()*1&lt;0,-0.1*RAND(),0.1*RAND()))</f>
        <v>39.324565655780759</v>
      </c>
      <c r="M136">
        <f ca="1">'S&amp;P500 2018'!M136*(1+IF(-$E$1+RAND()*1&lt;0,-0.1*RAND(),0.1*RAND()))</f>
        <v>35.839356236977338</v>
      </c>
      <c r="N136">
        <f ca="1">'S&amp;P500 2018'!N136*(1+IF(-$E$1+RAND()*1&lt;0,-0.1*RAND(),0.1*RAND()))</f>
        <v>53.948995767272471</v>
      </c>
      <c r="O136">
        <f ca="1">'S&amp;P500 2018'!O136*(1+IF(-$E$1+RAND()*1&lt;0,-0.1*RAND(),0.1*RAND()))</f>
        <v>40.297205513357383</v>
      </c>
      <c r="P136">
        <f ca="1">'S&amp;P500 2018'!P136*(1+IF(-$E$1+RAND()*1&lt;0,-0.1*RAND(),0.1*RAND()))</f>
        <v>35.241131911292243</v>
      </c>
      <c r="Q136">
        <f ca="1">'S&amp;P500 2018'!Q136*(1+IF(-$E$1+RAND()*1&lt;0,-0.1*RAND(),0.1*RAND()))</f>
        <v>41.67543997730823</v>
      </c>
      <c r="R136">
        <f ca="1">'S&amp;P500 2018'!R136*(1+IF(-$E$1+RAND()*1&lt;0,-0.1*RAND(),0.1*RAND()))</f>
        <v>37.675523941511557</v>
      </c>
      <c r="S136">
        <f ca="1">'S&amp;P500 2018'!S136*(1+IF(-$E$1+RAND()*1&lt;0,-0.1*RAND(),0.1*RAND()))</f>
        <v>45.000938447311349</v>
      </c>
      <c r="T136">
        <f ca="1">'S&amp;P500 2018'!T136*(1+IF(-$E$1+RAND()*1&lt;0,-0.1*RAND(),0.1*RAND()))</f>
        <v>46.997574300718455</v>
      </c>
      <c r="U136">
        <f ca="1">'S&amp;P500 2018'!U136*(1+IF(-$E$1+RAND()*1&lt;0,-0.1*RAND(),0.1*RAND()))</f>
        <v>40.381729367196272</v>
      </c>
      <c r="V136">
        <f ca="1">'S&amp;P500 2018'!V136*(1+IF(-$E$1+RAND()*1&lt;0,-0.1*RAND(),0.1*RAND()))</f>
        <v>48.902998559691056</v>
      </c>
      <c r="W136" s="6">
        <f ca="1">F136-'S&amp;P500 2018'!F136</f>
        <v>1.2275567854936931</v>
      </c>
      <c r="X136" s="6">
        <f ca="1">G136-'S&amp;P500 2018'!G136</f>
        <v>-1.028542663361165</v>
      </c>
      <c r="Y136" s="6">
        <f ca="1">H136-'S&amp;P500 2018'!H136</f>
        <v>2.8026901076279103</v>
      </c>
      <c r="Z136" s="6">
        <f ca="1">I136-'S&amp;P500 2018'!I136</f>
        <v>2.2981966733504606</v>
      </c>
      <c r="AA136" s="6">
        <f ca="1">J136-'S&amp;P500 2018'!J136</f>
        <v>4.385214555852734</v>
      </c>
      <c r="AB136" s="6">
        <f ca="1">K136-'S&amp;P500 2018'!K136</f>
        <v>-1.2229406731764527</v>
      </c>
      <c r="AC136" s="6">
        <f ca="1">L136-'S&amp;P500 2018'!L136</f>
        <v>3.3245656557807592</v>
      </c>
      <c r="AD136" s="6">
        <f ca="1">M136-'S&amp;P500 2018'!M136</f>
        <v>0.83935623697733774</v>
      </c>
      <c r="AE136" s="6">
        <f ca="1">N136-'S&amp;P500 2018'!N136</f>
        <v>2.9489957672724714</v>
      </c>
      <c r="AF136" s="6">
        <f ca="1">O136-'S&amp;P500 2018'!O136</f>
        <v>0.29720551335738321</v>
      </c>
      <c r="AG136" s="6">
        <f ca="1">P136-'S&amp;P500 2018'!P136</f>
        <v>1.2411319112922428</v>
      </c>
      <c r="AH136" s="6">
        <f ca="1">Q136-'S&amp;P500 2018'!Q136</f>
        <v>-4.3245600226917702</v>
      </c>
      <c r="AI136" s="6">
        <f ca="1">R136-'S&amp;P500 2018'!R136</f>
        <v>-1.3244760584884432</v>
      </c>
      <c r="AJ136" s="6">
        <f ca="1">S136-'S&amp;P500 2018'!S136</f>
        <v>3.0009384473113485</v>
      </c>
      <c r="AK136" s="6">
        <f ca="1">T136-'S&amp;P500 2018'!T136</f>
        <v>-2.425699281545235E-3</v>
      </c>
      <c r="AL136" s="6">
        <f ca="1">U136-'S&amp;P500 2018'!U136</f>
        <v>1.3817293671962716</v>
      </c>
      <c r="AM136" s="6">
        <f ca="1">V136-'S&amp;P500 2018'!V136</f>
        <v>2.9029985596910564</v>
      </c>
    </row>
    <row r="137" spans="1:39" x14ac:dyDescent="0.3">
      <c r="A137" t="s">
        <v>351</v>
      </c>
      <c r="B137" t="s">
        <v>352</v>
      </c>
      <c r="C137" s="1" t="s">
        <v>2</v>
      </c>
      <c r="D137" s="1" t="s">
        <v>313</v>
      </c>
      <c r="E137" s="5">
        <f t="shared" ca="1" si="2"/>
        <v>62.724842940082709</v>
      </c>
      <c r="F137">
        <f ca="1">'S&amp;P500 2018'!F137*(1+IF(-$E$1+RAND()*1&lt;0,-0.1*RAND(),0.1*RAND()))</f>
        <v>58.806933792546864</v>
      </c>
      <c r="G137">
        <f ca="1">'S&amp;P500 2018'!G137*(1+IF(-$E$1+RAND()*1&lt;0,-0.1*RAND(),0.1*RAND()))</f>
        <v>84.713142300389222</v>
      </c>
      <c r="H137">
        <f ca="1">'S&amp;P500 2018'!H137*(1+IF(-$E$1+RAND()*1&lt;0,-0.1*RAND(),0.1*RAND()))</f>
        <v>47.187592677445252</v>
      </c>
      <c r="I137">
        <f ca="1">'S&amp;P500 2018'!I137*(1+IF(-$E$1+RAND()*1&lt;0,-0.1*RAND(),0.1*RAND()))</f>
        <v>48.481015758232054</v>
      </c>
      <c r="J137">
        <f ca="1">'S&amp;P500 2018'!J137*(1+IF(-$E$1+RAND()*1&lt;0,-0.1*RAND(),0.1*RAND()))</f>
        <v>70.230294998829564</v>
      </c>
      <c r="K137">
        <f ca="1">'S&amp;P500 2018'!K137*(1+IF(-$E$1+RAND()*1&lt;0,-0.1*RAND(),0.1*RAND()))</f>
        <v>87.54295763071319</v>
      </c>
      <c r="L137">
        <f ca="1">'S&amp;P500 2018'!L137*(1+IF(-$E$1+RAND()*1&lt;0,-0.1*RAND(),0.1*RAND()))</f>
        <v>68.976373024136606</v>
      </c>
      <c r="M137">
        <f ca="1">'S&amp;P500 2018'!M137*(1+IF(-$E$1+RAND()*1&lt;0,-0.1*RAND(),0.1*RAND()))</f>
        <v>79.243985160821566</v>
      </c>
      <c r="N137">
        <f ca="1">'S&amp;P500 2018'!N137*(1+IF(-$E$1+RAND()*1&lt;0,-0.1*RAND(),0.1*RAND()))</f>
        <v>35.023895679041672</v>
      </c>
      <c r="O137">
        <f ca="1">'S&amp;P500 2018'!O137*(1+IF(-$E$1+RAND()*1&lt;0,-0.1*RAND(),0.1*RAND()))</f>
        <v>65.566257592935742</v>
      </c>
      <c r="P137">
        <f ca="1">'S&amp;P500 2018'!P137*(1+IF(-$E$1+RAND()*1&lt;0,-0.1*RAND(),0.1*RAND()))</f>
        <v>64.982288852319726</v>
      </c>
      <c r="Q137">
        <f ca="1">'S&amp;P500 2018'!Q137*(1+IF(-$E$1+RAND()*1&lt;0,-0.1*RAND(),0.1*RAND()))</f>
        <v>53.834498863589744</v>
      </c>
      <c r="R137">
        <f ca="1">'S&amp;P500 2018'!R137*(1+IF(-$E$1+RAND()*1&lt;0,-0.1*RAND(),0.1*RAND()))</f>
        <v>59.246147388531938</v>
      </c>
      <c r="S137">
        <f ca="1">'S&amp;P500 2018'!S137*(1+IF(-$E$1+RAND()*1&lt;0,-0.1*RAND(),0.1*RAND()))</f>
        <v>55.57546042207948</v>
      </c>
      <c r="T137">
        <f ca="1">'S&amp;P500 2018'!T137*(1+IF(-$E$1+RAND()*1&lt;0,-0.1*RAND(),0.1*RAND()))</f>
        <v>54.978431915768233</v>
      </c>
      <c r="U137">
        <f ca="1">'S&amp;P500 2018'!U137*(1+IF(-$E$1+RAND()*1&lt;0,-0.1*RAND(),0.1*RAND()))</f>
        <v>70.929375438066117</v>
      </c>
      <c r="V137">
        <f ca="1">'S&amp;P500 2018'!V137*(1+IF(-$E$1+RAND()*1&lt;0,-0.1*RAND(),0.1*RAND()))</f>
        <v>61.003678485959284</v>
      </c>
      <c r="W137" s="6">
        <f ca="1">F137-'S&amp;P500 2018'!F137</f>
        <v>4.8069337925468645</v>
      </c>
      <c r="X137" s="6">
        <f ca="1">G137-'S&amp;P500 2018'!G137</f>
        <v>2.7131423003892223</v>
      </c>
      <c r="Y137" s="6">
        <f ca="1">H137-'S&amp;P500 2018'!H137</f>
        <v>-4.8124073225547477</v>
      </c>
      <c r="Z137" s="6">
        <f ca="1">I137-'S&amp;P500 2018'!I137</f>
        <v>-1.5189842417679458</v>
      </c>
      <c r="AA137" s="6">
        <f ca="1">J137-'S&amp;P500 2018'!J137</f>
        <v>0.23029499882956372</v>
      </c>
      <c r="AB137" s="6">
        <f ca="1">K137-'S&amp;P500 2018'!K137</f>
        <v>6.5429576307131896</v>
      </c>
      <c r="AC137" s="6">
        <f ca="1">L137-'S&amp;P500 2018'!L137</f>
        <v>5.9763730241366062</v>
      </c>
      <c r="AD137" s="6">
        <f ca="1">M137-'S&amp;P500 2018'!M137</f>
        <v>6.2439851608215662</v>
      </c>
      <c r="AE137" s="6">
        <f ca="1">N137-'S&amp;P500 2018'!N137</f>
        <v>2.3895679041672224E-2</v>
      </c>
      <c r="AF137" s="6">
        <f ca="1">O137-'S&amp;P500 2018'!O137</f>
        <v>2.5662575929357416</v>
      </c>
      <c r="AG137" s="6">
        <f ca="1">P137-'S&amp;P500 2018'!P137</f>
        <v>-2.0177111476802736</v>
      </c>
      <c r="AH137" s="6">
        <f ca="1">Q137-'S&amp;P500 2018'!Q137</f>
        <v>-5.1655011364102563</v>
      </c>
      <c r="AI137" s="6">
        <f ca="1">R137-'S&amp;P500 2018'!R137</f>
        <v>1.2461473885319378</v>
      </c>
      <c r="AJ137" s="6">
        <f ca="1">S137-'S&amp;P500 2018'!S137</f>
        <v>-0.42453957792051966</v>
      </c>
      <c r="AK137" s="6">
        <f ca="1">T137-'S&amp;P500 2018'!T137</f>
        <v>0.9784319157682333</v>
      </c>
      <c r="AL137" s="6">
        <f ca="1">U137-'S&amp;P500 2018'!U137</f>
        <v>3.929375438066117</v>
      </c>
      <c r="AM137" s="6">
        <f ca="1">V137-'S&amp;P500 2018'!V137</f>
        <v>5.0036784859592842</v>
      </c>
    </row>
    <row r="138" spans="1:39" x14ac:dyDescent="0.3">
      <c r="A138" t="s">
        <v>353</v>
      </c>
      <c r="B138" t="s">
        <v>354</v>
      </c>
      <c r="C138" s="1" t="s">
        <v>15</v>
      </c>
      <c r="D138" s="1" t="s">
        <v>126</v>
      </c>
      <c r="E138" s="5">
        <f t="shared" ca="1" si="2"/>
        <v>61.581462725369647</v>
      </c>
      <c r="F138">
        <f ca="1">'S&amp;P500 2018'!F138*(1+IF(-$E$1+RAND()*1&lt;0,-0.1*RAND(),0.1*RAND()))</f>
        <v>58.598843670396462</v>
      </c>
      <c r="G138">
        <f ca="1">'S&amp;P500 2018'!G138*(1+IF(-$E$1+RAND()*1&lt;0,-0.1*RAND(),0.1*RAND()))</f>
        <v>67.156606839189777</v>
      </c>
      <c r="H138">
        <f ca="1">'S&amp;P500 2018'!H138*(1+IF(-$E$1+RAND()*1&lt;0,-0.1*RAND(),0.1*RAND()))</f>
        <v>49.341845822976246</v>
      </c>
      <c r="I138">
        <f ca="1">'S&amp;P500 2018'!I138*(1+IF(-$E$1+RAND()*1&lt;0,-0.1*RAND(),0.1*RAND()))</f>
        <v>47.000305250154646</v>
      </c>
      <c r="J138">
        <f ca="1">'S&amp;P500 2018'!J138*(1+IF(-$E$1+RAND()*1&lt;0,-0.1*RAND(),0.1*RAND()))</f>
        <v>74.896908517601503</v>
      </c>
      <c r="K138">
        <f ca="1">'S&amp;P500 2018'!K138*(1+IF(-$E$1+RAND()*1&lt;0,-0.1*RAND(),0.1*RAND()))</f>
        <v>56.702475861142496</v>
      </c>
      <c r="L138">
        <f ca="1">'S&amp;P500 2018'!L138*(1+IF(-$E$1+RAND()*1&lt;0,-0.1*RAND(),0.1*RAND()))</f>
        <v>61.696993290195927</v>
      </c>
      <c r="M138">
        <f ca="1">'S&amp;P500 2018'!M138*(1+IF(-$E$1+RAND()*1&lt;0,-0.1*RAND(),0.1*RAND()))</f>
        <v>67.635656946622362</v>
      </c>
      <c r="N138">
        <f ca="1">'S&amp;P500 2018'!N138*(1+IF(-$E$1+RAND()*1&lt;0,-0.1*RAND(),0.1*RAND()))</f>
        <v>75.047773567786635</v>
      </c>
      <c r="O138">
        <f ca="1">'S&amp;P500 2018'!O138*(1+IF(-$E$1+RAND()*1&lt;0,-0.1*RAND(),0.1*RAND()))</f>
        <v>68.542256851732915</v>
      </c>
      <c r="P138">
        <f ca="1">'S&amp;P500 2018'!P138*(1+IF(-$E$1+RAND()*1&lt;0,-0.1*RAND(),0.1*RAND()))</f>
        <v>42.086089555200871</v>
      </c>
      <c r="Q138">
        <f ca="1">'S&amp;P500 2018'!Q138*(1+IF(-$E$1+RAND()*1&lt;0,-0.1*RAND(),0.1*RAND()))</f>
        <v>74.006826447768972</v>
      </c>
      <c r="R138">
        <f ca="1">'S&amp;P500 2018'!R138*(1+IF(-$E$1+RAND()*1&lt;0,-0.1*RAND(),0.1*RAND()))</f>
        <v>63.604400902570625</v>
      </c>
      <c r="S138">
        <f ca="1">'S&amp;P500 2018'!S138*(1+IF(-$E$1+RAND()*1&lt;0,-0.1*RAND(),0.1*RAND()))</f>
        <v>43.61915234572831</v>
      </c>
      <c r="T138">
        <f ca="1">'S&amp;P500 2018'!T138*(1+IF(-$E$1+RAND()*1&lt;0,-0.1*RAND(),0.1*RAND()))</f>
        <v>62.243923205515244</v>
      </c>
      <c r="U138">
        <f ca="1">'S&amp;P500 2018'!U138*(1+IF(-$E$1+RAND()*1&lt;0,-0.1*RAND(),0.1*RAND()))</f>
        <v>69.29465375191694</v>
      </c>
      <c r="V138">
        <f ca="1">'S&amp;P500 2018'!V138*(1+IF(-$E$1+RAND()*1&lt;0,-0.1*RAND(),0.1*RAND()))</f>
        <v>65.410153504784262</v>
      </c>
      <c r="W138" s="6">
        <f ca="1">F138-'S&amp;P500 2018'!F138</f>
        <v>1.5988436703964624</v>
      </c>
      <c r="X138" s="6">
        <f ca="1">G138-'S&amp;P500 2018'!G138</f>
        <v>4.1566068391897772</v>
      </c>
      <c r="Y138" s="6">
        <f ca="1">H138-'S&amp;P500 2018'!H138</f>
        <v>-0.65815417702375356</v>
      </c>
      <c r="Z138" s="6">
        <f ca="1">I138-'S&amp;P500 2018'!I138</f>
        <v>3.0525015464633043E-4</v>
      </c>
      <c r="AA138" s="6">
        <f ca="1">J138-'S&amp;P500 2018'!J138</f>
        <v>-0.10309148239849719</v>
      </c>
      <c r="AB138" s="6">
        <f ca="1">K138-'S&amp;P500 2018'!K138</f>
        <v>-2.2975241388575043</v>
      </c>
      <c r="AC138" s="6">
        <f ca="1">L138-'S&amp;P500 2018'!L138</f>
        <v>3.6969932901959268</v>
      </c>
      <c r="AD138" s="6">
        <f ca="1">M138-'S&amp;P500 2018'!M138</f>
        <v>-5.3643430533776382</v>
      </c>
      <c r="AE138" s="6">
        <f ca="1">N138-'S&amp;P500 2018'!N138</f>
        <v>1.0477735677866349</v>
      </c>
      <c r="AF138" s="6">
        <f ca="1">O138-'S&amp;P500 2018'!O138</f>
        <v>4.5422568517329154</v>
      </c>
      <c r="AG138" s="6">
        <f ca="1">P138-'S&amp;P500 2018'!P138</f>
        <v>3.0860895552008714</v>
      </c>
      <c r="AH138" s="6">
        <f ca="1">Q138-'S&amp;P500 2018'!Q138</f>
        <v>6.8264477689723435E-3</v>
      </c>
      <c r="AI138" s="6">
        <f ca="1">R138-'S&amp;P500 2018'!R138</f>
        <v>-5.3955990974293755</v>
      </c>
      <c r="AJ138" s="6">
        <f ca="1">S138-'S&amp;P500 2018'!S138</f>
        <v>-0.38084765427169032</v>
      </c>
      <c r="AK138" s="6">
        <f ca="1">T138-'S&amp;P500 2018'!T138</f>
        <v>-3.7560767944847555</v>
      </c>
      <c r="AL138" s="6">
        <f ca="1">U138-'S&amp;P500 2018'!U138</f>
        <v>5.2946537519169397</v>
      </c>
      <c r="AM138" s="6">
        <f ca="1">V138-'S&amp;P500 2018'!V138</f>
        <v>4.4101535047842617</v>
      </c>
    </row>
    <row r="139" spans="1:39" x14ac:dyDescent="0.3">
      <c r="A139" t="s">
        <v>355</v>
      </c>
      <c r="B139" t="s">
        <v>356</v>
      </c>
      <c r="C139" s="1" t="s">
        <v>46</v>
      </c>
      <c r="D139" s="1" t="s">
        <v>287</v>
      </c>
      <c r="E139" s="5">
        <f t="shared" ca="1" si="2"/>
        <v>44.25325559343878</v>
      </c>
      <c r="F139">
        <f ca="1">'S&amp;P500 2018'!F139*(1+IF(-$E$1+RAND()*1&lt;0,-0.1*RAND(),0.1*RAND()))</f>
        <v>51.072006048336775</v>
      </c>
      <c r="G139">
        <f ca="1">'S&amp;P500 2018'!G139*(1+IF(-$E$1+RAND()*1&lt;0,-0.1*RAND(),0.1*RAND()))</f>
        <v>55.526245141284434</v>
      </c>
      <c r="H139">
        <f ca="1">'S&amp;P500 2018'!H139*(1+IF(-$E$1+RAND()*1&lt;0,-0.1*RAND(),0.1*RAND()))</f>
        <v>36.634683047520397</v>
      </c>
      <c r="I139">
        <f ca="1">'S&amp;P500 2018'!I139*(1+IF(-$E$1+RAND()*1&lt;0,-0.1*RAND(),0.1*RAND()))</f>
        <v>43.435739985439952</v>
      </c>
      <c r="J139">
        <f ca="1">'S&amp;P500 2018'!J139*(1+IF(-$E$1+RAND()*1&lt;0,-0.1*RAND(),0.1*RAND()))</f>
        <v>43.858396852684628</v>
      </c>
      <c r="K139">
        <f ca="1">'S&amp;P500 2018'!K139*(1+IF(-$E$1+RAND()*1&lt;0,-0.1*RAND(),0.1*RAND()))</f>
        <v>52.224502925893297</v>
      </c>
      <c r="L139">
        <f ca="1">'S&amp;P500 2018'!L139*(1+IF(-$E$1+RAND()*1&lt;0,-0.1*RAND(),0.1*RAND()))</f>
        <v>49.098906280801614</v>
      </c>
      <c r="M139">
        <f ca="1">'S&amp;P500 2018'!M139*(1+IF(-$E$1+RAND()*1&lt;0,-0.1*RAND(),0.1*RAND()))</f>
        <v>44.476104985343113</v>
      </c>
      <c r="N139">
        <f ca="1">'S&amp;P500 2018'!N139*(1+IF(-$E$1+RAND()*1&lt;0,-0.1*RAND(),0.1*RAND()))</f>
        <v>56.056112031835411</v>
      </c>
      <c r="O139">
        <f ca="1">'S&amp;P500 2018'!O139*(1+IF(-$E$1+RAND()*1&lt;0,-0.1*RAND(),0.1*RAND()))</f>
        <v>44.088696361253994</v>
      </c>
      <c r="P139">
        <f ca="1">'S&amp;P500 2018'!P139*(1+IF(-$E$1+RAND()*1&lt;0,-0.1*RAND(),0.1*RAND()))</f>
        <v>50.748107453506442</v>
      </c>
      <c r="Q139">
        <f ca="1">'S&amp;P500 2018'!Q139*(1+IF(-$E$1+RAND()*1&lt;0,-0.1*RAND(),0.1*RAND()))</f>
        <v>44.834197802439434</v>
      </c>
      <c r="R139">
        <f ca="1">'S&amp;P500 2018'!R139*(1+IF(-$E$1+RAND()*1&lt;0,-0.1*RAND(),0.1*RAND()))</f>
        <v>34.412354461667768</v>
      </c>
      <c r="S139">
        <f ca="1">'S&amp;P500 2018'!S139*(1+IF(-$E$1+RAND()*1&lt;0,-0.1*RAND(),0.1*RAND()))</f>
        <v>31.802598018894049</v>
      </c>
      <c r="T139">
        <f ca="1">'S&amp;P500 2018'!T139*(1+IF(-$E$1+RAND()*1&lt;0,-0.1*RAND(),0.1*RAND()))</f>
        <v>33.633070198485946</v>
      </c>
      <c r="U139">
        <f ca="1">'S&amp;P500 2018'!U139*(1+IF(-$E$1+RAND()*1&lt;0,-0.1*RAND(),0.1*RAND()))</f>
        <v>35.054161037219274</v>
      </c>
      <c r="V139">
        <f ca="1">'S&amp;P500 2018'!V139*(1+IF(-$E$1+RAND()*1&lt;0,-0.1*RAND(),0.1*RAND()))</f>
        <v>45.349462455852773</v>
      </c>
      <c r="W139" s="6">
        <f ca="1">F139-'S&amp;P500 2018'!F139</f>
        <v>1.0720060483367746</v>
      </c>
      <c r="X139" s="6">
        <f ca="1">G139-'S&amp;P500 2018'!G139</f>
        <v>-0.47375485871556577</v>
      </c>
      <c r="Y139" s="6">
        <f ca="1">H139-'S&amp;P500 2018'!H139</f>
        <v>2.6346830475203973</v>
      </c>
      <c r="Z139" s="6">
        <f ca="1">I139-'S&amp;P500 2018'!I139</f>
        <v>2.4357399854399517</v>
      </c>
      <c r="AA139" s="6">
        <f ca="1">J139-'S&amp;P500 2018'!J139</f>
        <v>-2.1416031473153723</v>
      </c>
      <c r="AB139" s="6">
        <f ca="1">K139-'S&amp;P500 2018'!K139</f>
        <v>4.2245029258932973</v>
      </c>
      <c r="AC139" s="6">
        <f ca="1">L139-'S&amp;P500 2018'!L139</f>
        <v>2.0989062808016143</v>
      </c>
      <c r="AD139" s="6">
        <f ca="1">M139-'S&amp;P500 2018'!M139</f>
        <v>1.4761049853431132</v>
      </c>
      <c r="AE139" s="6">
        <f ca="1">N139-'S&amp;P500 2018'!N139</f>
        <v>5.6112031835411358E-2</v>
      </c>
      <c r="AF139" s="6">
        <f ca="1">O139-'S&amp;P500 2018'!O139</f>
        <v>3.0886963612539944</v>
      </c>
      <c r="AG139" s="6">
        <f ca="1">P139-'S&amp;P500 2018'!P139</f>
        <v>1.7481074535064423</v>
      </c>
      <c r="AH139" s="6">
        <f ca="1">Q139-'S&amp;P500 2018'!Q139</f>
        <v>1.8341978024394336</v>
      </c>
      <c r="AI139" s="6">
        <f ca="1">R139-'S&amp;P500 2018'!R139</f>
        <v>2.4123544616677677</v>
      </c>
      <c r="AJ139" s="6">
        <f ca="1">S139-'S&amp;P500 2018'!S139</f>
        <v>0.80259801889404869</v>
      </c>
      <c r="AK139" s="6">
        <f ca="1">T139-'S&amp;P500 2018'!T139</f>
        <v>0.63307019848594592</v>
      </c>
      <c r="AL139" s="6">
        <f ca="1">U139-'S&amp;P500 2018'!U139</f>
        <v>5.4161037219273567E-2</v>
      </c>
      <c r="AM139" s="6">
        <f ca="1">V139-'S&amp;P500 2018'!V139</f>
        <v>-2.6505375441472268</v>
      </c>
    </row>
    <row r="140" spans="1:39" x14ac:dyDescent="0.3">
      <c r="A140" t="s">
        <v>357</v>
      </c>
      <c r="B140" t="s">
        <v>358</v>
      </c>
      <c r="C140" s="1" t="s">
        <v>88</v>
      </c>
      <c r="D140" s="1" t="s">
        <v>359</v>
      </c>
      <c r="E140" s="5">
        <f t="shared" ca="1" si="2"/>
        <v>38.677117563135504</v>
      </c>
      <c r="F140">
        <f ca="1">'S&amp;P500 2018'!F140*(1+IF(-$E$1+RAND()*1&lt;0,-0.1*RAND(),0.1*RAND()))</f>
        <v>39.399322675239183</v>
      </c>
      <c r="G140">
        <f ca="1">'S&amp;P500 2018'!G140*(1+IF(-$E$1+RAND()*1&lt;0,-0.1*RAND(),0.1*RAND()))</f>
        <v>36.237295650641776</v>
      </c>
      <c r="H140">
        <f ca="1">'S&amp;P500 2018'!H140*(1+IF(-$E$1+RAND()*1&lt;0,-0.1*RAND(),0.1*RAND()))</f>
        <v>42.687458582351532</v>
      </c>
      <c r="I140">
        <f ca="1">'S&amp;P500 2018'!I140*(1+IF(-$E$1+RAND()*1&lt;0,-0.1*RAND(),0.1*RAND()))</f>
        <v>47.512787973650269</v>
      </c>
      <c r="J140">
        <f ca="1">'S&amp;P500 2018'!J140*(1+IF(-$E$1+RAND()*1&lt;0,-0.1*RAND(),0.1*RAND()))</f>
        <v>46.129824576258571</v>
      </c>
      <c r="K140">
        <f ca="1">'S&amp;P500 2018'!K140*(1+IF(-$E$1+RAND()*1&lt;0,-0.1*RAND(),0.1*RAND()))</f>
        <v>41.461727129553537</v>
      </c>
      <c r="L140">
        <f ca="1">'S&amp;P500 2018'!L140*(1+IF(-$E$1+RAND()*1&lt;0,-0.1*RAND(),0.1*RAND()))</f>
        <v>41.313373626093536</v>
      </c>
      <c r="M140">
        <f ca="1">'S&amp;P500 2018'!M140*(1+IF(-$E$1+RAND()*1&lt;0,-0.1*RAND(),0.1*RAND()))</f>
        <v>29.730392557708722</v>
      </c>
      <c r="N140">
        <f ca="1">'S&amp;P500 2018'!N140*(1+IF(-$E$1+RAND()*1&lt;0,-0.1*RAND(),0.1*RAND()))</f>
        <v>35.524335692934748</v>
      </c>
      <c r="O140">
        <f ca="1">'S&amp;P500 2018'!O140*(1+IF(-$E$1+RAND()*1&lt;0,-0.1*RAND(),0.1*RAND()))</f>
        <v>40.847716552896706</v>
      </c>
      <c r="P140">
        <f ca="1">'S&amp;P500 2018'!P140*(1+IF(-$E$1+RAND()*1&lt;0,-0.1*RAND(),0.1*RAND()))</f>
        <v>40.75907963629912</v>
      </c>
      <c r="Q140">
        <f ca="1">'S&amp;P500 2018'!Q140*(1+IF(-$E$1+RAND()*1&lt;0,-0.1*RAND(),0.1*RAND()))</f>
        <v>14.57567961454793</v>
      </c>
      <c r="R140">
        <f ca="1">'S&amp;P500 2018'!R140*(1+IF(-$E$1+RAND()*1&lt;0,-0.1*RAND(),0.1*RAND()))</f>
        <v>51.671363687928434</v>
      </c>
      <c r="S140">
        <f ca="1">'S&amp;P500 2018'!S140*(1+IF(-$E$1+RAND()*1&lt;0,-0.1*RAND(),0.1*RAND()))</f>
        <v>46.922771152064747</v>
      </c>
      <c r="T140">
        <f ca="1">'S&amp;P500 2018'!T140*(1+IF(-$E$1+RAND()*1&lt;0,-0.1*RAND(),0.1*RAND()))</f>
        <v>41.353292438140542</v>
      </c>
      <c r="U140">
        <f ca="1">'S&amp;P500 2018'!U140*(1+IF(-$E$1+RAND()*1&lt;0,-0.1*RAND(),0.1*RAND()))</f>
        <v>38.075980339098884</v>
      </c>
      <c r="V140">
        <f ca="1">'S&amp;P500 2018'!V140*(1+IF(-$E$1+RAND()*1&lt;0,-0.1*RAND(),0.1*RAND()))</f>
        <v>23.308596687895228</v>
      </c>
      <c r="W140" s="6">
        <f ca="1">F140-'S&amp;P500 2018'!F140</f>
        <v>0.39932267523918341</v>
      </c>
      <c r="X140" s="6">
        <f ca="1">G140-'S&amp;P500 2018'!G140</f>
        <v>2.2372956506417765</v>
      </c>
      <c r="Y140" s="6">
        <f ca="1">H140-'S&amp;P500 2018'!H140</f>
        <v>3.6874585823515318</v>
      </c>
      <c r="Z140" s="6">
        <f ca="1">I140-'S&amp;P500 2018'!I140</f>
        <v>-2.4872120263497308</v>
      </c>
      <c r="AA140" s="6">
        <f ca="1">J140-'S&amp;P500 2018'!J140</f>
        <v>3.1298245762585708</v>
      </c>
      <c r="AB140" s="6">
        <f ca="1">K140-'S&amp;P500 2018'!K140</f>
        <v>-0.53827287044646255</v>
      </c>
      <c r="AC140" s="6">
        <f ca="1">L140-'S&amp;P500 2018'!L140</f>
        <v>-0.68662637390646353</v>
      </c>
      <c r="AD140" s="6">
        <f ca="1">M140-'S&amp;P500 2018'!M140</f>
        <v>1.730392557708722</v>
      </c>
      <c r="AE140" s="6">
        <f ca="1">N140-'S&amp;P500 2018'!N140</f>
        <v>2.5243356929347485</v>
      </c>
      <c r="AF140" s="6">
        <f ca="1">O140-'S&amp;P500 2018'!O140</f>
        <v>-4.1522834471032937</v>
      </c>
      <c r="AG140" s="6">
        <f ca="1">P140-'S&amp;P500 2018'!P140</f>
        <v>0.7590796362991199</v>
      </c>
      <c r="AH140" s="6">
        <f ca="1">Q140-'S&amp;P500 2018'!Q140</f>
        <v>-1.4243203854520701</v>
      </c>
      <c r="AI140" s="6">
        <f ca="1">R140-'S&amp;P500 2018'!R140</f>
        <v>-0.32863631207156629</v>
      </c>
      <c r="AJ140" s="6">
        <f ca="1">S140-'S&amp;P500 2018'!S140</f>
        <v>1.9227711520647475</v>
      </c>
      <c r="AK140" s="6">
        <f ca="1">T140-'S&amp;P500 2018'!T140</f>
        <v>3.3532924381405422</v>
      </c>
      <c r="AL140" s="6">
        <f ca="1">U140-'S&amp;P500 2018'!U140</f>
        <v>1.0759803390988836</v>
      </c>
      <c r="AM140" s="6">
        <f ca="1">V140-'S&amp;P500 2018'!V140</f>
        <v>1.3085966878952284</v>
      </c>
    </row>
    <row r="141" spans="1:39" x14ac:dyDescent="0.3">
      <c r="A141" t="s">
        <v>360</v>
      </c>
      <c r="B141" t="s">
        <v>361</v>
      </c>
      <c r="C141" s="1" t="s">
        <v>88</v>
      </c>
      <c r="D141" s="1" t="s">
        <v>362</v>
      </c>
      <c r="E141" s="5">
        <f t="shared" ca="1" si="2"/>
        <v>57.904900899561639</v>
      </c>
      <c r="F141">
        <f ca="1">'S&amp;P500 2018'!F141*(1+IF(-$E$1+RAND()*1&lt;0,-0.1*RAND(),0.1*RAND()))</f>
        <v>56.865685575742745</v>
      </c>
      <c r="G141">
        <f ca="1">'S&amp;P500 2018'!G141*(1+IF(-$E$1+RAND()*1&lt;0,-0.1*RAND(),0.1*RAND()))</f>
        <v>69.356301493570029</v>
      </c>
      <c r="H141">
        <f ca="1">'S&amp;P500 2018'!H141*(1+IF(-$E$1+RAND()*1&lt;0,-0.1*RAND(),0.1*RAND()))</f>
        <v>42.887121353436207</v>
      </c>
      <c r="I141">
        <f ca="1">'S&amp;P500 2018'!I141*(1+IF(-$E$1+RAND()*1&lt;0,-0.1*RAND(),0.1*RAND()))</f>
        <v>58.964829324635645</v>
      </c>
      <c r="J141">
        <f ca="1">'S&amp;P500 2018'!J141*(1+IF(-$E$1+RAND()*1&lt;0,-0.1*RAND(),0.1*RAND()))</f>
        <v>79.530268662019324</v>
      </c>
      <c r="K141">
        <f ca="1">'S&amp;P500 2018'!K141*(1+IF(-$E$1+RAND()*1&lt;0,-0.1*RAND(),0.1*RAND()))</f>
        <v>48.081706500326248</v>
      </c>
      <c r="L141">
        <f ca="1">'S&amp;P500 2018'!L141*(1+IF(-$E$1+RAND()*1&lt;0,-0.1*RAND(),0.1*RAND()))</f>
        <v>63.126541999217828</v>
      </c>
      <c r="M141">
        <f ca="1">'S&amp;P500 2018'!M141*(1+IF(-$E$1+RAND()*1&lt;0,-0.1*RAND(),0.1*RAND()))</f>
        <v>55.072677342681033</v>
      </c>
      <c r="N141">
        <f ca="1">'S&amp;P500 2018'!N141*(1+IF(-$E$1+RAND()*1&lt;0,-0.1*RAND(),0.1*RAND()))</f>
        <v>48.356812957954382</v>
      </c>
      <c r="O141">
        <f ca="1">'S&amp;P500 2018'!O141*(1+IF(-$E$1+RAND()*1&lt;0,-0.1*RAND(),0.1*RAND()))</f>
        <v>46.417936849528154</v>
      </c>
      <c r="P141">
        <f ca="1">'S&amp;P500 2018'!P141*(1+IF(-$E$1+RAND()*1&lt;0,-0.1*RAND(),0.1*RAND()))</f>
        <v>64.796169816579834</v>
      </c>
      <c r="Q141">
        <f ca="1">'S&amp;P500 2018'!Q141*(1+IF(-$E$1+RAND()*1&lt;0,-0.1*RAND(),0.1*RAND()))</f>
        <v>67.534837421551615</v>
      </c>
      <c r="R141">
        <f ca="1">'S&amp;P500 2018'!R141*(1+IF(-$E$1+RAND()*1&lt;0,-0.1*RAND(),0.1*RAND()))</f>
        <v>44.300097567967207</v>
      </c>
      <c r="S141">
        <f ca="1">'S&amp;P500 2018'!S141*(1+IF(-$E$1+RAND()*1&lt;0,-0.1*RAND(),0.1*RAND()))</f>
        <v>65.80239699832363</v>
      </c>
      <c r="T141">
        <f ca="1">'S&amp;P500 2018'!T141*(1+IF(-$E$1+RAND()*1&lt;0,-0.1*RAND(),0.1*RAND()))</f>
        <v>69.103129544566727</v>
      </c>
      <c r="U141">
        <f ca="1">'S&amp;P500 2018'!U141*(1+IF(-$E$1+RAND()*1&lt;0,-0.1*RAND(),0.1*RAND()))</f>
        <v>57.916837161789466</v>
      </c>
      <c r="V141">
        <f ca="1">'S&amp;P500 2018'!V141*(1+IF(-$E$1+RAND()*1&lt;0,-0.1*RAND(),0.1*RAND()))</f>
        <v>46.269964722657853</v>
      </c>
      <c r="W141" s="6">
        <f ca="1">F141-'S&amp;P500 2018'!F141</f>
        <v>-1.1343144242572549</v>
      </c>
      <c r="X141" s="6">
        <f ca="1">G141-'S&amp;P500 2018'!G141</f>
        <v>4.3563014935700295</v>
      </c>
      <c r="Y141" s="6">
        <f ca="1">H141-'S&amp;P500 2018'!H141</f>
        <v>-3.112878646563793</v>
      </c>
      <c r="Z141" s="6">
        <f ca="1">I141-'S&amp;P500 2018'!I141</f>
        <v>-3.0351706753643555</v>
      </c>
      <c r="AA141" s="6">
        <f ca="1">J141-'S&amp;P500 2018'!J141</f>
        <v>1.5302686620193242</v>
      </c>
      <c r="AB141" s="6">
        <f ca="1">K141-'S&amp;P500 2018'!K141</f>
        <v>-1.9182934996737515</v>
      </c>
      <c r="AC141" s="6">
        <f ca="1">L141-'S&amp;P500 2018'!L141</f>
        <v>-4.873458000782172</v>
      </c>
      <c r="AD141" s="6">
        <f ca="1">M141-'S&amp;P500 2018'!M141</f>
        <v>3.0726773426810325</v>
      </c>
      <c r="AE141" s="6">
        <f ca="1">N141-'S&amp;P500 2018'!N141</f>
        <v>2.3568129579543822</v>
      </c>
      <c r="AF141" s="6">
        <f ca="1">O141-'S&amp;P500 2018'!O141</f>
        <v>-2.5820631504718463</v>
      </c>
      <c r="AG141" s="6">
        <f ca="1">P141-'S&amp;P500 2018'!P141</f>
        <v>-5.2038301834201661</v>
      </c>
      <c r="AH141" s="6">
        <f ca="1">Q141-'S&amp;P500 2018'!Q141</f>
        <v>-1.4651625784483855</v>
      </c>
      <c r="AI141" s="6">
        <f ca="1">R141-'S&amp;P500 2018'!R141</f>
        <v>-2.6999024320327933</v>
      </c>
      <c r="AJ141" s="6">
        <f ca="1">S141-'S&amp;P500 2018'!S141</f>
        <v>2.8023969983236299</v>
      </c>
      <c r="AK141" s="6">
        <f ca="1">T141-'S&amp;P500 2018'!T141</f>
        <v>6.1031295445667268</v>
      </c>
      <c r="AL141" s="6">
        <f ca="1">U141-'S&amp;P500 2018'!U141</f>
        <v>3.9168371617894664</v>
      </c>
      <c r="AM141" s="6">
        <f ca="1">V141-'S&amp;P500 2018'!V141</f>
        <v>0.26996472265785343</v>
      </c>
    </row>
    <row r="142" spans="1:39" x14ac:dyDescent="0.3">
      <c r="A142" t="s">
        <v>363</v>
      </c>
      <c r="B142" t="s">
        <v>364</v>
      </c>
      <c r="C142" s="1" t="s">
        <v>59</v>
      </c>
      <c r="D142" s="1" t="s">
        <v>110</v>
      </c>
      <c r="E142" s="5">
        <f t="shared" ca="1" si="2"/>
        <v>51.839353165773495</v>
      </c>
      <c r="F142">
        <f ca="1">'S&amp;P500 2018'!F142*(1+IF(-$E$1+RAND()*1&lt;0,-0.1*RAND(),0.1*RAND()))</f>
        <v>52.102921622102308</v>
      </c>
      <c r="G142">
        <f ca="1">'S&amp;P500 2018'!G142*(1+IF(-$E$1+RAND()*1&lt;0,-0.1*RAND(),0.1*RAND()))</f>
        <v>53.428700746030685</v>
      </c>
      <c r="H142">
        <f ca="1">'S&amp;P500 2018'!H142*(1+IF(-$E$1+RAND()*1&lt;0,-0.1*RAND(),0.1*RAND()))</f>
        <v>38.56861341319842</v>
      </c>
      <c r="I142">
        <f ca="1">'S&amp;P500 2018'!I142*(1+IF(-$E$1+RAND()*1&lt;0,-0.1*RAND(),0.1*RAND()))</f>
        <v>57.765838565265277</v>
      </c>
      <c r="J142">
        <f ca="1">'S&amp;P500 2018'!J142*(1+IF(-$E$1+RAND()*1&lt;0,-0.1*RAND(),0.1*RAND()))</f>
        <v>32.785581731345054</v>
      </c>
      <c r="K142">
        <f ca="1">'S&amp;P500 2018'!K142*(1+IF(-$E$1+RAND()*1&lt;0,-0.1*RAND(),0.1*RAND()))</f>
        <v>48.429306192833906</v>
      </c>
      <c r="L142">
        <f ca="1">'S&amp;P500 2018'!L142*(1+IF(-$E$1+RAND()*1&lt;0,-0.1*RAND(),0.1*RAND()))</f>
        <v>47.386738474982323</v>
      </c>
      <c r="M142">
        <f ca="1">'S&amp;P500 2018'!M142*(1+IF(-$E$1+RAND()*1&lt;0,-0.1*RAND(),0.1*RAND()))</f>
        <v>49.437819116439229</v>
      </c>
      <c r="N142">
        <f ca="1">'S&amp;P500 2018'!N142*(1+IF(-$E$1+RAND()*1&lt;0,-0.1*RAND(),0.1*RAND()))</f>
        <v>56.412091557820972</v>
      </c>
      <c r="O142">
        <f ca="1">'S&amp;P500 2018'!O142*(1+IF(-$E$1+RAND()*1&lt;0,-0.1*RAND(),0.1*RAND()))</f>
        <v>64.23686154708102</v>
      </c>
      <c r="P142">
        <f ca="1">'S&amp;P500 2018'!P142*(1+IF(-$E$1+RAND()*1&lt;0,-0.1*RAND(),0.1*RAND()))</f>
        <v>61.122544943299587</v>
      </c>
      <c r="Q142">
        <f ca="1">'S&amp;P500 2018'!Q142*(1+IF(-$E$1+RAND()*1&lt;0,-0.1*RAND(),0.1*RAND()))</f>
        <v>51.485549529843148</v>
      </c>
      <c r="R142">
        <f ca="1">'S&amp;P500 2018'!R142*(1+IF(-$E$1+RAND()*1&lt;0,-0.1*RAND(),0.1*RAND()))</f>
        <v>52.796042693505619</v>
      </c>
      <c r="S142">
        <f ca="1">'S&amp;P500 2018'!S142*(1+IF(-$E$1+RAND()*1&lt;0,-0.1*RAND(),0.1*RAND()))</f>
        <v>61.409175283967045</v>
      </c>
      <c r="T142">
        <f ca="1">'S&amp;P500 2018'!T142*(1+IF(-$E$1+RAND()*1&lt;0,-0.1*RAND(),0.1*RAND()))</f>
        <v>40.91416744675336</v>
      </c>
      <c r="U142">
        <f ca="1">'S&amp;P500 2018'!U142*(1+IF(-$E$1+RAND()*1&lt;0,-0.1*RAND(),0.1*RAND()))</f>
        <v>58.040680440278358</v>
      </c>
      <c r="V142">
        <f ca="1">'S&amp;P500 2018'!V142*(1+IF(-$E$1+RAND()*1&lt;0,-0.1*RAND(),0.1*RAND()))</f>
        <v>54.946370513402918</v>
      </c>
      <c r="W142" s="6">
        <f ca="1">F142-'S&amp;P500 2018'!F142</f>
        <v>0.10292162210230771</v>
      </c>
      <c r="X142" s="6">
        <f ca="1">G142-'S&amp;P500 2018'!G142</f>
        <v>1.4287007460306853</v>
      </c>
      <c r="Y142" s="6">
        <f ca="1">H142-'S&amp;P500 2018'!H142</f>
        <v>2.5686134131984204</v>
      </c>
      <c r="Z142" s="6">
        <f ca="1">I142-'S&amp;P500 2018'!I142</f>
        <v>1.7658385652652768</v>
      </c>
      <c r="AA142" s="6">
        <f ca="1">J142-'S&amp;P500 2018'!J142</f>
        <v>-3.2144182686549456</v>
      </c>
      <c r="AB142" s="6">
        <f ca="1">K142-'S&amp;P500 2018'!K142</f>
        <v>-4.5706938071660943</v>
      </c>
      <c r="AC142" s="6">
        <f ca="1">L142-'S&amp;P500 2018'!L142</f>
        <v>-2.6132615250176769</v>
      </c>
      <c r="AD142" s="6">
        <f ca="1">M142-'S&amp;P500 2018'!M142</f>
        <v>2.4378191164392291</v>
      </c>
      <c r="AE142" s="6">
        <f ca="1">N142-'S&amp;P500 2018'!N142</f>
        <v>4.4120915578209718</v>
      </c>
      <c r="AF142" s="6">
        <f ca="1">O142-'S&amp;P500 2018'!O142</f>
        <v>3.2368615470810198</v>
      </c>
      <c r="AG142" s="6">
        <f ca="1">P142-'S&amp;P500 2018'!P142</f>
        <v>5.1225449432995873</v>
      </c>
      <c r="AH142" s="6">
        <f ca="1">Q142-'S&amp;P500 2018'!Q142</f>
        <v>-5.5144504701568522</v>
      </c>
      <c r="AI142" s="6">
        <f ca="1">R142-'S&amp;P500 2018'!R142</f>
        <v>2.7960426935056191</v>
      </c>
      <c r="AJ142" s="6">
        <f ca="1">S142-'S&amp;P500 2018'!S142</f>
        <v>3.4091752839670448</v>
      </c>
      <c r="AK142" s="6">
        <f ca="1">T142-'S&amp;P500 2018'!T142</f>
        <v>2.9141674467533605</v>
      </c>
      <c r="AL142" s="6">
        <f ca="1">U142-'S&amp;P500 2018'!U142</f>
        <v>5.0406804402783578</v>
      </c>
      <c r="AM142" s="6">
        <f ca="1">V142-'S&amp;P500 2018'!V142</f>
        <v>4.9463705134029183</v>
      </c>
    </row>
    <row r="143" spans="1:39" x14ac:dyDescent="0.3">
      <c r="A143" t="s">
        <v>365</v>
      </c>
      <c r="B143" t="s">
        <v>366</v>
      </c>
      <c r="C143" s="1" t="s">
        <v>2</v>
      </c>
      <c r="D143" s="1" t="s">
        <v>367</v>
      </c>
      <c r="E143" s="5">
        <f t="shared" ca="1" si="2"/>
        <v>52.678321293663274</v>
      </c>
      <c r="F143">
        <f ca="1">'S&amp;P500 2018'!F143*(1+IF(-$E$1+RAND()*1&lt;0,-0.1*RAND(),0.1*RAND()))</f>
        <v>46.696585905781284</v>
      </c>
      <c r="G143">
        <f ca="1">'S&amp;P500 2018'!G143*(1+IF(-$E$1+RAND()*1&lt;0,-0.1*RAND(),0.1*RAND()))</f>
        <v>57.947952788551753</v>
      </c>
      <c r="H143">
        <f ca="1">'S&amp;P500 2018'!H143*(1+IF(-$E$1+RAND()*1&lt;0,-0.1*RAND(),0.1*RAND()))</f>
        <v>44.945802355001064</v>
      </c>
      <c r="I143">
        <f ca="1">'S&amp;P500 2018'!I143*(1+IF(-$E$1+RAND()*1&lt;0,-0.1*RAND(),0.1*RAND()))</f>
        <v>46.949438276537094</v>
      </c>
      <c r="J143">
        <f ca="1">'S&amp;P500 2018'!J143*(1+IF(-$E$1+RAND()*1&lt;0,-0.1*RAND(),0.1*RAND()))</f>
        <v>51.690923842966221</v>
      </c>
      <c r="K143">
        <f ca="1">'S&amp;P500 2018'!K143*(1+IF(-$E$1+RAND()*1&lt;0,-0.1*RAND(),0.1*RAND()))</f>
        <v>63.921215645474319</v>
      </c>
      <c r="L143">
        <f ca="1">'S&amp;P500 2018'!L143*(1+IF(-$E$1+RAND()*1&lt;0,-0.1*RAND(),0.1*RAND()))</f>
        <v>45.835941657593494</v>
      </c>
      <c r="M143">
        <f ca="1">'S&amp;P500 2018'!M143*(1+IF(-$E$1+RAND()*1&lt;0,-0.1*RAND(),0.1*RAND()))</f>
        <v>60.846402870710072</v>
      </c>
      <c r="N143">
        <f ca="1">'S&amp;P500 2018'!N143*(1+IF(-$E$1+RAND()*1&lt;0,-0.1*RAND(),0.1*RAND()))</f>
        <v>49.036786233568421</v>
      </c>
      <c r="O143">
        <f ca="1">'S&amp;P500 2018'!O143*(1+IF(-$E$1+RAND()*1&lt;0,-0.1*RAND(),0.1*RAND()))</f>
        <v>39.022300552641227</v>
      </c>
      <c r="P143">
        <f ca="1">'S&amp;P500 2018'!P143*(1+IF(-$E$1+RAND()*1&lt;0,-0.1*RAND(),0.1*RAND()))</f>
        <v>50.096811125814902</v>
      </c>
      <c r="Q143">
        <f ca="1">'S&amp;P500 2018'!Q143*(1+IF(-$E$1+RAND()*1&lt;0,-0.1*RAND(),0.1*RAND()))</f>
        <v>64.829675593813818</v>
      </c>
      <c r="R143">
        <f ca="1">'S&amp;P500 2018'!R143*(1+IF(-$E$1+RAND()*1&lt;0,-0.1*RAND(),0.1*RAND()))</f>
        <v>56.006397663485252</v>
      </c>
      <c r="S143">
        <f ca="1">'S&amp;P500 2018'!S143*(1+IF(-$E$1+RAND()*1&lt;0,-0.1*RAND(),0.1*RAND()))</f>
        <v>63.758483663185942</v>
      </c>
      <c r="T143">
        <f ca="1">'S&amp;P500 2018'!T143*(1+IF(-$E$1+RAND()*1&lt;0,-0.1*RAND(),0.1*RAND()))</f>
        <v>47.385570381891242</v>
      </c>
      <c r="U143">
        <f ca="1">'S&amp;P500 2018'!U143*(1+IF(-$E$1+RAND()*1&lt;0,-0.1*RAND(),0.1*RAND()))</f>
        <v>53.554912608708001</v>
      </c>
      <c r="V143">
        <f ca="1">'S&amp;P500 2018'!V143*(1+IF(-$E$1+RAND()*1&lt;0,-0.1*RAND(),0.1*RAND()))</f>
        <v>53.006260826551518</v>
      </c>
      <c r="W143" s="6">
        <f ca="1">F143-'S&amp;P500 2018'!F143</f>
        <v>-2.3034140942187165</v>
      </c>
      <c r="X143" s="6">
        <f ca="1">G143-'S&amp;P500 2018'!G143</f>
        <v>3.9479527885517527</v>
      </c>
      <c r="Y143" s="6">
        <f ca="1">H143-'S&amp;P500 2018'!H143</f>
        <v>2.9458023550010637</v>
      </c>
      <c r="Z143" s="6">
        <f ca="1">I143-'S&amp;P500 2018'!I143</f>
        <v>3.9494382765370943</v>
      </c>
      <c r="AA143" s="6">
        <f ca="1">J143-'S&amp;P500 2018'!J143</f>
        <v>2.690923842966221</v>
      </c>
      <c r="AB143" s="6">
        <f ca="1">K143-'S&amp;P500 2018'!K143</f>
        <v>0.92121564547431944</v>
      </c>
      <c r="AC143" s="6">
        <f ca="1">L143-'S&amp;P500 2018'!L143</f>
        <v>0.83594165759349437</v>
      </c>
      <c r="AD143" s="6">
        <f ca="1">M143-'S&amp;P500 2018'!M143</f>
        <v>0.84640287071007236</v>
      </c>
      <c r="AE143" s="6">
        <f ca="1">N143-'S&amp;P500 2018'!N143</f>
        <v>2.0367862335684208</v>
      </c>
      <c r="AF143" s="6">
        <f ca="1">O143-'S&amp;P500 2018'!O143</f>
        <v>2.2300552641226545E-2</v>
      </c>
      <c r="AG143" s="6">
        <f ca="1">P143-'S&amp;P500 2018'!P143</f>
        <v>1.0968111258149023</v>
      </c>
      <c r="AH143" s="6">
        <f ca="1">Q143-'S&amp;P500 2018'!Q143</f>
        <v>1.8296755938138176</v>
      </c>
      <c r="AI143" s="6">
        <f ca="1">R143-'S&amp;P500 2018'!R143</f>
        <v>2.0063976634852523</v>
      </c>
      <c r="AJ143" s="6">
        <f ca="1">S143-'S&amp;P500 2018'!S143</f>
        <v>3.7584836631859417</v>
      </c>
      <c r="AK143" s="6">
        <f ca="1">T143-'S&amp;P500 2018'!T143</f>
        <v>3.3855703818912417</v>
      </c>
      <c r="AL143" s="6">
        <f ca="1">U143-'S&amp;P500 2018'!U143</f>
        <v>4.5549126087080012</v>
      </c>
      <c r="AM143" s="6">
        <f ca="1">V143-'S&amp;P500 2018'!V143</f>
        <v>1.0062608265515181</v>
      </c>
    </row>
    <row r="144" spans="1:39" x14ac:dyDescent="0.3">
      <c r="A144" t="s">
        <v>368</v>
      </c>
      <c r="B144" t="s">
        <v>369</v>
      </c>
      <c r="C144" s="1" t="s">
        <v>2</v>
      </c>
      <c r="D144" s="1" t="s">
        <v>370</v>
      </c>
      <c r="E144" s="5">
        <f t="shared" ca="1" si="2"/>
        <v>50.107902243733975</v>
      </c>
      <c r="F144">
        <f ca="1">'S&amp;P500 2018'!F144*(1+IF(-$E$1+RAND()*1&lt;0,-0.1*RAND(),0.1*RAND()))</f>
        <v>74.633542937426</v>
      </c>
      <c r="G144">
        <f ca="1">'S&amp;P500 2018'!G144*(1+IF(-$E$1+RAND()*1&lt;0,-0.1*RAND(),0.1*RAND()))</f>
        <v>25.553181236513858</v>
      </c>
      <c r="H144">
        <f ca="1">'S&amp;P500 2018'!H144*(1+IF(-$E$1+RAND()*1&lt;0,-0.1*RAND(),0.1*RAND()))</f>
        <v>70.110890552583882</v>
      </c>
      <c r="I144">
        <f ca="1">'S&amp;P500 2018'!I144*(1+IF(-$E$1+RAND()*1&lt;0,-0.1*RAND(),0.1*RAND()))</f>
        <v>58.819860763164947</v>
      </c>
      <c r="J144">
        <f ca="1">'S&amp;P500 2018'!J144*(1+IF(-$E$1+RAND()*1&lt;0,-0.1*RAND(),0.1*RAND()))</f>
        <v>48.590516224153973</v>
      </c>
      <c r="K144">
        <f ca="1">'S&amp;P500 2018'!K144*(1+IF(-$E$1+RAND()*1&lt;0,-0.1*RAND(),0.1*RAND()))</f>
        <v>48.947505842944963</v>
      </c>
      <c r="L144">
        <f ca="1">'S&amp;P500 2018'!L144*(1+IF(-$E$1+RAND()*1&lt;0,-0.1*RAND(),0.1*RAND()))</f>
        <v>44.155661370185591</v>
      </c>
      <c r="M144">
        <f ca="1">'S&amp;P500 2018'!M144*(1+IF(-$E$1+RAND()*1&lt;0,-0.1*RAND(),0.1*RAND()))</f>
        <v>44.39381886612658</v>
      </c>
      <c r="N144">
        <f ca="1">'S&amp;P500 2018'!N144*(1+IF(-$E$1+RAND()*1&lt;0,-0.1*RAND(),0.1*RAND()))</f>
        <v>41.105948859111827</v>
      </c>
      <c r="O144">
        <f ca="1">'S&amp;P500 2018'!O144*(1+IF(-$E$1+RAND()*1&lt;0,-0.1*RAND(),0.1*RAND()))</f>
        <v>32.479909882259314</v>
      </c>
      <c r="P144">
        <f ca="1">'S&amp;P500 2018'!P144*(1+IF(-$E$1+RAND()*1&lt;0,-0.1*RAND(),0.1*RAND()))</f>
        <v>46.158238325984428</v>
      </c>
      <c r="Q144">
        <f ca="1">'S&amp;P500 2018'!Q144*(1+IF(-$E$1+RAND()*1&lt;0,-0.1*RAND(),0.1*RAND()))</f>
        <v>43.153855347343999</v>
      </c>
      <c r="R144">
        <f ca="1">'S&amp;P500 2018'!R144*(1+IF(-$E$1+RAND()*1&lt;0,-0.1*RAND(),0.1*RAND()))</f>
        <v>54.180795802897464</v>
      </c>
      <c r="S144">
        <f ca="1">'S&amp;P500 2018'!S144*(1+IF(-$E$1+RAND()*1&lt;0,-0.1*RAND(),0.1*RAND()))</f>
        <v>73.686988707781182</v>
      </c>
      <c r="T144">
        <f ca="1">'S&amp;P500 2018'!T144*(1+IF(-$E$1+RAND()*1&lt;0,-0.1*RAND(),0.1*RAND()))</f>
        <v>54.057259581072181</v>
      </c>
      <c r="U144">
        <f ca="1">'S&amp;P500 2018'!U144*(1+IF(-$E$1+RAND()*1&lt;0,-0.1*RAND(),0.1*RAND()))</f>
        <v>45.889932041291182</v>
      </c>
      <c r="V144">
        <f ca="1">'S&amp;P500 2018'!V144*(1+IF(-$E$1+RAND()*1&lt;0,-0.1*RAND(),0.1*RAND()))</f>
        <v>45.916431802636026</v>
      </c>
      <c r="W144" s="6">
        <f ca="1">F144-'S&amp;P500 2018'!F144</f>
        <v>4.6335429374260002</v>
      </c>
      <c r="X144" s="6">
        <f ca="1">G144-'S&amp;P500 2018'!G144</f>
        <v>1.5531812365138578</v>
      </c>
      <c r="Y144" s="6">
        <f ca="1">H144-'S&amp;P500 2018'!H144</f>
        <v>3.1108905525838821</v>
      </c>
      <c r="Z144" s="6">
        <f ca="1">I144-'S&amp;P500 2018'!I144</f>
        <v>-1.1801392368350534</v>
      </c>
      <c r="AA144" s="6">
        <f ca="1">J144-'S&amp;P500 2018'!J144</f>
        <v>-0.40948377584602724</v>
      </c>
      <c r="AB144" s="6">
        <f ca="1">K144-'S&amp;P500 2018'!K144</f>
        <v>0.94750584294496321</v>
      </c>
      <c r="AC144" s="6">
        <f ca="1">L144-'S&amp;P500 2018'!L144</f>
        <v>0.1556613701855909</v>
      </c>
      <c r="AD144" s="6">
        <f ca="1">M144-'S&amp;P500 2018'!M144</f>
        <v>2.3938188661265798</v>
      </c>
      <c r="AE144" s="6">
        <f ca="1">N144-'S&amp;P500 2018'!N144</f>
        <v>-1.8940511408881733</v>
      </c>
      <c r="AF144" s="6">
        <f ca="1">O144-'S&amp;P500 2018'!O144</f>
        <v>-3.5200901177406863</v>
      </c>
      <c r="AG144" s="6">
        <f ca="1">P144-'S&amp;P500 2018'!P144</f>
        <v>0.15823832598442777</v>
      </c>
      <c r="AH144" s="6">
        <f ca="1">Q144-'S&amp;P500 2018'!Q144</f>
        <v>-1.846144652656001</v>
      </c>
      <c r="AI144" s="6">
        <f ca="1">R144-'S&amp;P500 2018'!R144</f>
        <v>4.1807958028974639</v>
      </c>
      <c r="AJ144" s="6">
        <f ca="1">S144-'S&amp;P500 2018'!S144</f>
        <v>5.6869887077811825</v>
      </c>
      <c r="AK144" s="6">
        <f ca="1">T144-'S&amp;P500 2018'!T144</f>
        <v>4.0572595810721808</v>
      </c>
      <c r="AL144" s="6">
        <f ca="1">U144-'S&amp;P500 2018'!U144</f>
        <v>1.889932041291182</v>
      </c>
      <c r="AM144" s="6">
        <f ca="1">V144-'S&amp;P500 2018'!V144</f>
        <v>-4.0835681973639737</v>
      </c>
    </row>
    <row r="145" spans="1:39" x14ac:dyDescent="0.3">
      <c r="A145" t="s">
        <v>371</v>
      </c>
      <c r="B145" t="s">
        <v>372</v>
      </c>
      <c r="C145" s="1" t="s">
        <v>6</v>
      </c>
      <c r="D145" s="1" t="s">
        <v>373</v>
      </c>
      <c r="E145" s="5">
        <f t="shared" ca="1" si="2"/>
        <v>39.099400171578921</v>
      </c>
      <c r="F145">
        <f ca="1">'S&amp;P500 2018'!F145*(1+IF(-$E$1+RAND()*1&lt;0,-0.1*RAND(),0.1*RAND()))</f>
        <v>50.838646347926691</v>
      </c>
      <c r="G145">
        <f ca="1">'S&amp;P500 2018'!G145*(1+IF(-$E$1+RAND()*1&lt;0,-0.1*RAND(),0.1*RAND()))</f>
        <v>30.161969291792921</v>
      </c>
      <c r="H145">
        <f ca="1">'S&amp;P500 2018'!H145*(1+IF(-$E$1+RAND()*1&lt;0,-0.1*RAND(),0.1*RAND()))</f>
        <v>42.906208277989066</v>
      </c>
      <c r="I145">
        <f ca="1">'S&amp;P500 2018'!I145*(1+IF(-$E$1+RAND()*1&lt;0,-0.1*RAND(),0.1*RAND()))</f>
        <v>31.266961468055577</v>
      </c>
      <c r="J145">
        <f ca="1">'S&amp;P500 2018'!J145*(1+IF(-$E$1+RAND()*1&lt;0,-0.1*RAND(),0.1*RAND()))</f>
        <v>41.381194297459771</v>
      </c>
      <c r="K145">
        <f ca="1">'S&amp;P500 2018'!K145*(1+IF(-$E$1+RAND()*1&lt;0,-0.1*RAND(),0.1*RAND()))</f>
        <v>47.063313989334276</v>
      </c>
      <c r="L145">
        <f ca="1">'S&amp;P500 2018'!L145*(1+IF(-$E$1+RAND()*1&lt;0,-0.1*RAND(),0.1*RAND()))</f>
        <v>33.646418516552345</v>
      </c>
      <c r="M145">
        <f ca="1">'S&amp;P500 2018'!M145*(1+IF(-$E$1+RAND()*1&lt;0,-0.1*RAND(),0.1*RAND()))</f>
        <v>44.292486444447363</v>
      </c>
      <c r="N145">
        <f ca="1">'S&amp;P500 2018'!N145*(1+IF(-$E$1+RAND()*1&lt;0,-0.1*RAND(),0.1*RAND()))</f>
        <v>31.08436349153877</v>
      </c>
      <c r="O145">
        <f ca="1">'S&amp;P500 2018'!O145*(1+IF(-$E$1+RAND()*1&lt;0,-0.1*RAND(),0.1*RAND()))</f>
        <v>39.451252141312743</v>
      </c>
      <c r="P145">
        <f ca="1">'S&amp;P500 2018'!P145*(1+IF(-$E$1+RAND()*1&lt;0,-0.1*RAND(),0.1*RAND()))</f>
        <v>37.475973191222025</v>
      </c>
      <c r="Q145">
        <f ca="1">'S&amp;P500 2018'!Q145*(1+IF(-$E$1+RAND()*1&lt;0,-0.1*RAND(),0.1*RAND()))</f>
        <v>46.791618209583817</v>
      </c>
      <c r="R145">
        <f ca="1">'S&amp;P500 2018'!R145*(1+IF(-$E$1+RAND()*1&lt;0,-0.1*RAND(),0.1*RAND()))</f>
        <v>39.729747358352554</v>
      </c>
      <c r="S145">
        <f ca="1">'S&amp;P500 2018'!S145*(1+IF(-$E$1+RAND()*1&lt;0,-0.1*RAND(),0.1*RAND()))</f>
        <v>37.064917536258989</v>
      </c>
      <c r="T145">
        <f ca="1">'S&amp;P500 2018'!T145*(1+IF(-$E$1+RAND()*1&lt;0,-0.1*RAND(),0.1*RAND()))</f>
        <v>35.21097784163279</v>
      </c>
      <c r="U145">
        <f ca="1">'S&amp;P500 2018'!U145*(1+IF(-$E$1+RAND()*1&lt;0,-0.1*RAND(),0.1*RAND()))</f>
        <v>41.333292382857287</v>
      </c>
      <c r="V145">
        <f ca="1">'S&amp;P500 2018'!V145*(1+IF(-$E$1+RAND()*1&lt;0,-0.1*RAND(),0.1*RAND()))</f>
        <v>34.990462130524605</v>
      </c>
      <c r="W145" s="6">
        <f ca="1">F145-'S&amp;P500 2018'!F145</f>
        <v>1.8386463479266908</v>
      </c>
      <c r="X145" s="6">
        <f ca="1">G145-'S&amp;P500 2018'!G145</f>
        <v>1.1619692917929214</v>
      </c>
      <c r="Y145" s="6">
        <f ca="1">H145-'S&amp;P500 2018'!H145</f>
        <v>-9.3791722010934109E-2</v>
      </c>
      <c r="Z145" s="6">
        <f ca="1">I145-'S&amp;P500 2018'!I145</f>
        <v>2.2669614680555767</v>
      </c>
      <c r="AA145" s="6">
        <f ca="1">J145-'S&amp;P500 2018'!J145</f>
        <v>3.3811942974597713</v>
      </c>
      <c r="AB145" s="6">
        <f ca="1">K145-'S&amp;P500 2018'!K145</f>
        <v>4.0633139893342758</v>
      </c>
      <c r="AC145" s="6">
        <f ca="1">L145-'S&amp;P500 2018'!L145</f>
        <v>-1.3535814834476554</v>
      </c>
      <c r="AD145" s="6">
        <f ca="1">M145-'S&amp;P500 2018'!M145</f>
        <v>-0.70751355555263729</v>
      </c>
      <c r="AE145" s="6">
        <f ca="1">N145-'S&amp;P500 2018'!N145</f>
        <v>1.0843634915387703</v>
      </c>
      <c r="AF145" s="6">
        <f ca="1">O145-'S&amp;P500 2018'!O145</f>
        <v>-1.548747858687257</v>
      </c>
      <c r="AG145" s="6">
        <f ca="1">P145-'S&amp;P500 2018'!P145</f>
        <v>2.4759731912220246</v>
      </c>
      <c r="AH145" s="6">
        <f ca="1">Q145-'S&amp;P500 2018'!Q145</f>
        <v>0.79161820958381668</v>
      </c>
      <c r="AI145" s="6">
        <f ca="1">R145-'S&amp;P500 2018'!R145</f>
        <v>0.72974735835255444</v>
      </c>
      <c r="AJ145" s="6">
        <f ca="1">S145-'S&amp;P500 2018'!S145</f>
        <v>6.4917536258988662E-2</v>
      </c>
      <c r="AK145" s="6">
        <f ca="1">T145-'S&amp;P500 2018'!T145</f>
        <v>1.2109778416327899</v>
      </c>
      <c r="AL145" s="6">
        <f ca="1">U145-'S&amp;P500 2018'!U145</f>
        <v>-0.66670761714271265</v>
      </c>
      <c r="AM145" s="6">
        <f ca="1">V145-'S&amp;P500 2018'!V145</f>
        <v>-9.5378694753947002E-3</v>
      </c>
    </row>
    <row r="146" spans="1:39" x14ac:dyDescent="0.3">
      <c r="A146" t="s">
        <v>374</v>
      </c>
      <c r="B146" t="s">
        <v>375</v>
      </c>
      <c r="C146" s="1" t="s">
        <v>29</v>
      </c>
      <c r="D146" s="1" t="s">
        <v>376</v>
      </c>
      <c r="E146" s="5">
        <f t="shared" ca="1" si="2"/>
        <v>34.517683344366084</v>
      </c>
      <c r="F146">
        <f ca="1">'S&amp;P500 2018'!F146*(1+IF(-$E$1+RAND()*1&lt;0,-0.1*RAND(),0.1*RAND()))</f>
        <v>37.589819525819259</v>
      </c>
      <c r="G146">
        <f ca="1">'S&amp;P500 2018'!G146*(1+IF(-$E$1+RAND()*1&lt;0,-0.1*RAND(),0.1*RAND()))</f>
        <v>21.515797282772002</v>
      </c>
      <c r="H146">
        <f ca="1">'S&amp;P500 2018'!H146*(1+IF(-$E$1+RAND()*1&lt;0,-0.1*RAND(),0.1*RAND()))</f>
        <v>52.416588144800329</v>
      </c>
      <c r="I146">
        <f ca="1">'S&amp;P500 2018'!I146*(1+IF(-$E$1+RAND()*1&lt;0,-0.1*RAND(),0.1*RAND()))</f>
        <v>34.762374637364076</v>
      </c>
      <c r="J146">
        <f ca="1">'S&amp;P500 2018'!J146*(1+IF(-$E$1+RAND()*1&lt;0,-0.1*RAND(),0.1*RAND()))</f>
        <v>34.163988251334295</v>
      </c>
      <c r="K146">
        <f ca="1">'S&amp;P500 2018'!K146*(1+IF(-$E$1+RAND()*1&lt;0,-0.1*RAND(),0.1*RAND()))</f>
        <v>32.235566683319064</v>
      </c>
      <c r="L146">
        <f ca="1">'S&amp;P500 2018'!L146*(1+IF(-$E$1+RAND()*1&lt;0,-0.1*RAND(),0.1*RAND()))</f>
        <v>39.598331917804742</v>
      </c>
      <c r="M146">
        <f ca="1">'S&amp;P500 2018'!M146*(1+IF(-$E$1+RAND()*1&lt;0,-0.1*RAND(),0.1*RAND()))</f>
        <v>32.043446033220185</v>
      </c>
      <c r="N146">
        <f ca="1">'S&amp;P500 2018'!N146*(1+IF(-$E$1+RAND()*1&lt;0,-0.1*RAND(),0.1*RAND()))</f>
        <v>33.53168491014555</v>
      </c>
      <c r="O146">
        <f ca="1">'S&amp;P500 2018'!O146*(1+IF(-$E$1+RAND()*1&lt;0,-0.1*RAND(),0.1*RAND()))</f>
        <v>45.298234840982218</v>
      </c>
      <c r="P146">
        <f ca="1">'S&amp;P500 2018'!P146*(1+IF(-$E$1+RAND()*1&lt;0,-0.1*RAND(),0.1*RAND()))</f>
        <v>35.25019880383531</v>
      </c>
      <c r="Q146">
        <f ca="1">'S&amp;P500 2018'!Q146*(1+IF(-$E$1+RAND()*1&lt;0,-0.1*RAND(),0.1*RAND()))</f>
        <v>36.401878353898354</v>
      </c>
      <c r="R146">
        <f ca="1">'S&amp;P500 2018'!R146*(1+IF(-$E$1+RAND()*1&lt;0,-0.1*RAND(),0.1*RAND()))</f>
        <v>31.924666305744108</v>
      </c>
      <c r="S146">
        <f ca="1">'S&amp;P500 2018'!S146*(1+IF(-$E$1+RAND()*1&lt;0,-0.1*RAND(),0.1*RAND()))</f>
        <v>34.96677115538791</v>
      </c>
      <c r="T146">
        <f ca="1">'S&amp;P500 2018'!T146*(1+IF(-$E$1+RAND()*1&lt;0,-0.1*RAND(),0.1*RAND()))</f>
        <v>20.83367899148865</v>
      </c>
      <c r="U146">
        <f ca="1">'S&amp;P500 2018'!U146*(1+IF(-$E$1+RAND()*1&lt;0,-0.1*RAND(),0.1*RAND()))</f>
        <v>25.257047157077434</v>
      </c>
      <c r="V146">
        <f ca="1">'S&amp;P500 2018'!V146*(1+IF(-$E$1+RAND()*1&lt;0,-0.1*RAND(),0.1*RAND()))</f>
        <v>39.010543859229969</v>
      </c>
      <c r="W146" s="6">
        <f ca="1">F146-'S&amp;P500 2018'!F146</f>
        <v>0.58981952581925867</v>
      </c>
      <c r="X146" s="6">
        <f ca="1">G146-'S&amp;P500 2018'!G146</f>
        <v>0.51579728277200232</v>
      </c>
      <c r="Y146" s="6">
        <f ca="1">H146-'S&amp;P500 2018'!H146</f>
        <v>1.416588144800329</v>
      </c>
      <c r="Z146" s="6">
        <f ca="1">I146-'S&amp;P500 2018'!I146</f>
        <v>0.76237463736407562</v>
      </c>
      <c r="AA146" s="6">
        <f ca="1">J146-'S&amp;P500 2018'!J146</f>
        <v>0.1639882513342954</v>
      </c>
      <c r="AB146" s="6">
        <f ca="1">K146-'S&amp;P500 2018'!K146</f>
        <v>-1.7644333166809361</v>
      </c>
      <c r="AC146" s="6">
        <f ca="1">L146-'S&amp;P500 2018'!L146</f>
        <v>3.5983319178047424</v>
      </c>
      <c r="AD146" s="6">
        <f ca="1">M146-'S&amp;P500 2018'!M146</f>
        <v>1.0434460332201851</v>
      </c>
      <c r="AE146" s="6">
        <f ca="1">N146-'S&amp;P500 2018'!N146</f>
        <v>-3.4683150898544497</v>
      </c>
      <c r="AF146" s="6">
        <f ca="1">O146-'S&amp;P500 2018'!O146</f>
        <v>1.298234840982218</v>
      </c>
      <c r="AG146" s="6">
        <f ca="1">P146-'S&amp;P500 2018'!P146</f>
        <v>-1.7498011961646895</v>
      </c>
      <c r="AH146" s="6">
        <f ca="1">Q146-'S&amp;P500 2018'!Q146</f>
        <v>0.40187835389835413</v>
      </c>
      <c r="AI146" s="6">
        <f ca="1">R146-'S&amp;P500 2018'!R146</f>
        <v>-1.0753336942558924</v>
      </c>
      <c r="AJ146" s="6">
        <f ca="1">S146-'S&amp;P500 2018'!S146</f>
        <v>-1.0332288446120899</v>
      </c>
      <c r="AK146" s="6">
        <f ca="1">T146-'S&amp;P500 2018'!T146</f>
        <v>1.8336789914886502</v>
      </c>
      <c r="AL146" s="6">
        <f ca="1">U146-'S&amp;P500 2018'!U146</f>
        <v>1.2570471570774338</v>
      </c>
      <c r="AM146" s="6">
        <f ca="1">V146-'S&amp;P500 2018'!V146</f>
        <v>2.0105438592299691</v>
      </c>
    </row>
    <row r="147" spans="1:39" x14ac:dyDescent="0.3">
      <c r="A147" t="s">
        <v>377</v>
      </c>
      <c r="B147" t="s">
        <v>378</v>
      </c>
      <c r="C147" s="1" t="s">
        <v>6</v>
      </c>
      <c r="D147" s="1" t="s">
        <v>7</v>
      </c>
      <c r="E147" s="5">
        <f t="shared" ca="1" si="2"/>
        <v>58.366727564876612</v>
      </c>
      <c r="F147">
        <f ca="1">'S&amp;P500 2018'!F147*(1+IF(-$E$1+RAND()*1&lt;0,-0.1*RAND(),0.1*RAND()))</f>
        <v>61.403170321222014</v>
      </c>
      <c r="G147">
        <f ca="1">'S&amp;P500 2018'!G147*(1+IF(-$E$1+RAND()*1&lt;0,-0.1*RAND(),0.1*RAND()))</f>
        <v>54.98902295853091</v>
      </c>
      <c r="H147">
        <f ca="1">'S&amp;P500 2018'!H147*(1+IF(-$E$1+RAND()*1&lt;0,-0.1*RAND(),0.1*RAND()))</f>
        <v>86.599674308501633</v>
      </c>
      <c r="I147">
        <f ca="1">'S&amp;P500 2018'!I147*(1+IF(-$E$1+RAND()*1&lt;0,-0.1*RAND(),0.1*RAND()))</f>
        <v>51.271023351869516</v>
      </c>
      <c r="J147">
        <f ca="1">'S&amp;P500 2018'!J147*(1+IF(-$E$1+RAND()*1&lt;0,-0.1*RAND(),0.1*RAND()))</f>
        <v>76.3920450738608</v>
      </c>
      <c r="K147">
        <f ca="1">'S&amp;P500 2018'!K147*(1+IF(-$E$1+RAND()*1&lt;0,-0.1*RAND(),0.1*RAND()))</f>
        <v>51.857405579226565</v>
      </c>
      <c r="L147">
        <f ca="1">'S&amp;P500 2018'!L147*(1+IF(-$E$1+RAND()*1&lt;0,-0.1*RAND(),0.1*RAND()))</f>
        <v>49.050468241634938</v>
      </c>
      <c r="M147">
        <f ca="1">'S&amp;P500 2018'!M147*(1+IF(-$E$1+RAND()*1&lt;0,-0.1*RAND(),0.1*RAND()))</f>
        <v>57.950444652703119</v>
      </c>
      <c r="N147">
        <f ca="1">'S&amp;P500 2018'!N147*(1+IF(-$E$1+RAND()*1&lt;0,-0.1*RAND(),0.1*RAND()))</f>
        <v>64.11513495179743</v>
      </c>
      <c r="O147">
        <f ca="1">'S&amp;P500 2018'!O147*(1+IF(-$E$1+RAND()*1&lt;0,-0.1*RAND(),0.1*RAND()))</f>
        <v>48.857966527892465</v>
      </c>
      <c r="P147">
        <f ca="1">'S&amp;P500 2018'!P147*(1+IF(-$E$1+RAND()*1&lt;0,-0.1*RAND(),0.1*RAND()))</f>
        <v>68.153369424717894</v>
      </c>
      <c r="Q147">
        <f ca="1">'S&amp;P500 2018'!Q147*(1+IF(-$E$1+RAND()*1&lt;0,-0.1*RAND(),0.1*RAND()))</f>
        <v>72.242760679199264</v>
      </c>
      <c r="R147">
        <f ca="1">'S&amp;P500 2018'!R147*(1+IF(-$E$1+RAND()*1&lt;0,-0.1*RAND(),0.1*RAND()))</f>
        <v>55.499948876492738</v>
      </c>
      <c r="S147">
        <f ca="1">'S&amp;P500 2018'!S147*(1+IF(-$E$1+RAND()*1&lt;0,-0.1*RAND(),0.1*RAND()))</f>
        <v>45.459890850059409</v>
      </c>
      <c r="T147">
        <f ca="1">'S&amp;P500 2018'!T147*(1+IF(-$E$1+RAND()*1&lt;0,-0.1*RAND(),0.1*RAND()))</f>
        <v>48.846998584961483</v>
      </c>
      <c r="U147">
        <f ca="1">'S&amp;P500 2018'!U147*(1+IF(-$E$1+RAND()*1&lt;0,-0.1*RAND(),0.1*RAND()))</f>
        <v>53.913896634904773</v>
      </c>
      <c r="V147">
        <f ca="1">'S&amp;P500 2018'!V147*(1+IF(-$E$1+RAND()*1&lt;0,-0.1*RAND(),0.1*RAND()))</f>
        <v>45.631147585327483</v>
      </c>
      <c r="W147" s="6">
        <f ca="1">F147-'S&amp;P500 2018'!F147</f>
        <v>2.4031703212220137</v>
      </c>
      <c r="X147" s="6">
        <f ca="1">G147-'S&amp;P500 2018'!G147</f>
        <v>3.98902295853091</v>
      </c>
      <c r="Y147" s="6">
        <f ca="1">H147-'S&amp;P500 2018'!H147</f>
        <v>4.5996743085016334</v>
      </c>
      <c r="Z147" s="6">
        <f ca="1">I147-'S&amp;P500 2018'!I147</f>
        <v>-4.7289766481304838</v>
      </c>
      <c r="AA147" s="6">
        <f ca="1">J147-'S&amp;P500 2018'!J147</f>
        <v>-3.6079549261392003</v>
      </c>
      <c r="AB147" s="6">
        <f ca="1">K147-'S&amp;P500 2018'!K147</f>
        <v>3.8574055792265654</v>
      </c>
      <c r="AC147" s="6">
        <f ca="1">L147-'S&amp;P500 2018'!L147</f>
        <v>5.0468241634938238E-2</v>
      </c>
      <c r="AD147" s="6">
        <f ca="1">M147-'S&amp;P500 2018'!M147</f>
        <v>-4.0495553472968808</v>
      </c>
      <c r="AE147" s="6">
        <f ca="1">N147-'S&amp;P500 2018'!N147</f>
        <v>-0.88486504820257039</v>
      </c>
      <c r="AF147" s="6">
        <f ca="1">O147-'S&amp;P500 2018'!O147</f>
        <v>2.8579665278924651</v>
      </c>
      <c r="AG147" s="6">
        <f ca="1">P147-'S&amp;P500 2018'!P147</f>
        <v>1.1533694247178943</v>
      </c>
      <c r="AH147" s="6">
        <f ca="1">Q147-'S&amp;P500 2018'!Q147</f>
        <v>3.2427606791992645</v>
      </c>
      <c r="AI147" s="6">
        <f ca="1">R147-'S&amp;P500 2018'!R147</f>
        <v>-3.5000511235072622</v>
      </c>
      <c r="AJ147" s="6">
        <f ca="1">S147-'S&amp;P500 2018'!S147</f>
        <v>1.4598908500594092</v>
      </c>
      <c r="AK147" s="6">
        <f ca="1">T147-'S&amp;P500 2018'!T147</f>
        <v>0.84699858496148295</v>
      </c>
      <c r="AL147" s="6">
        <f ca="1">U147-'S&amp;P500 2018'!U147</f>
        <v>-1.0861033650952265</v>
      </c>
      <c r="AM147" s="6">
        <f ca="1">V147-'S&amp;P500 2018'!V147</f>
        <v>-3.3688524146725172</v>
      </c>
    </row>
    <row r="148" spans="1:39" x14ac:dyDescent="0.3">
      <c r="A148" t="s">
        <v>379</v>
      </c>
      <c r="B148" t="s">
        <v>380</v>
      </c>
      <c r="C148" s="1" t="s">
        <v>29</v>
      </c>
      <c r="D148" s="1" t="s">
        <v>299</v>
      </c>
      <c r="E148" s="5">
        <f t="shared" ca="1" si="2"/>
        <v>42.9908541281496</v>
      </c>
      <c r="F148">
        <f ca="1">'S&amp;P500 2018'!F148*(1+IF(-$E$1+RAND()*1&lt;0,-0.1*RAND(),0.1*RAND()))</f>
        <v>44.661034080378705</v>
      </c>
      <c r="G148">
        <f ca="1">'S&amp;P500 2018'!G148*(1+IF(-$E$1+RAND()*1&lt;0,-0.1*RAND(),0.1*RAND()))</f>
        <v>44.241635529800895</v>
      </c>
      <c r="H148">
        <f ca="1">'S&amp;P500 2018'!H148*(1+IF(-$E$1+RAND()*1&lt;0,-0.1*RAND(),0.1*RAND()))</f>
        <v>47.358728227774151</v>
      </c>
      <c r="I148">
        <f ca="1">'S&amp;P500 2018'!I148*(1+IF(-$E$1+RAND()*1&lt;0,-0.1*RAND(),0.1*RAND()))</f>
        <v>36.425790335350598</v>
      </c>
      <c r="J148">
        <f ca="1">'S&amp;P500 2018'!J148*(1+IF(-$E$1+RAND()*1&lt;0,-0.1*RAND(),0.1*RAND()))</f>
        <v>45.885645950274537</v>
      </c>
      <c r="K148">
        <f ca="1">'S&amp;P500 2018'!K148*(1+IF(-$E$1+RAND()*1&lt;0,-0.1*RAND(),0.1*RAND()))</f>
        <v>48.656768390605869</v>
      </c>
      <c r="L148">
        <f ca="1">'S&amp;P500 2018'!L148*(1+IF(-$E$1+RAND()*1&lt;0,-0.1*RAND(),0.1*RAND()))</f>
        <v>35.294247451607369</v>
      </c>
      <c r="M148">
        <f ca="1">'S&amp;P500 2018'!M148*(1+IF(-$E$1+RAND()*1&lt;0,-0.1*RAND(),0.1*RAND()))</f>
        <v>36.333844835302834</v>
      </c>
      <c r="N148">
        <f ca="1">'S&amp;P500 2018'!N148*(1+IF(-$E$1+RAND()*1&lt;0,-0.1*RAND(),0.1*RAND()))</f>
        <v>49.670475780908006</v>
      </c>
      <c r="O148">
        <f ca="1">'S&amp;P500 2018'!O148*(1+IF(-$E$1+RAND()*1&lt;0,-0.1*RAND(),0.1*RAND()))</f>
        <v>44.309391727839362</v>
      </c>
      <c r="P148">
        <f ca="1">'S&amp;P500 2018'!P148*(1+IF(-$E$1+RAND()*1&lt;0,-0.1*RAND(),0.1*RAND()))</f>
        <v>44.227064016848978</v>
      </c>
      <c r="Q148">
        <f ca="1">'S&amp;P500 2018'!Q148*(1+IF(-$E$1+RAND()*1&lt;0,-0.1*RAND(),0.1*RAND()))</f>
        <v>46.813675890243381</v>
      </c>
      <c r="R148">
        <f ca="1">'S&amp;P500 2018'!R148*(1+IF(-$E$1+RAND()*1&lt;0,-0.1*RAND(),0.1*RAND()))</f>
        <v>35.389048678854508</v>
      </c>
      <c r="S148">
        <f ca="1">'S&amp;P500 2018'!S148*(1+IF(-$E$1+RAND()*1&lt;0,-0.1*RAND(),0.1*RAND()))</f>
        <v>49.206653711135871</v>
      </c>
      <c r="T148">
        <f ca="1">'S&amp;P500 2018'!T148*(1+IF(-$E$1+RAND()*1&lt;0,-0.1*RAND(),0.1*RAND()))</f>
        <v>35.804281452577222</v>
      </c>
      <c r="U148">
        <f ca="1">'S&amp;P500 2018'!U148*(1+IF(-$E$1+RAND()*1&lt;0,-0.1*RAND(),0.1*RAND()))</f>
        <v>45.259645048411642</v>
      </c>
      <c r="V148">
        <f ca="1">'S&amp;P500 2018'!V148*(1+IF(-$E$1+RAND()*1&lt;0,-0.1*RAND(),0.1*RAND()))</f>
        <v>41.30658907062935</v>
      </c>
      <c r="W148" s="6">
        <f ca="1">F148-'S&amp;P500 2018'!F148</f>
        <v>2.6610340803787054</v>
      </c>
      <c r="X148" s="6">
        <f ca="1">G148-'S&amp;P500 2018'!G148</f>
        <v>1.2416355298008952</v>
      </c>
      <c r="Y148" s="6">
        <f ca="1">H148-'S&amp;P500 2018'!H148</f>
        <v>0.35872822777415081</v>
      </c>
      <c r="Z148" s="6">
        <f ca="1">I148-'S&amp;P500 2018'!I148</f>
        <v>0.42579033535059807</v>
      </c>
      <c r="AA148" s="6">
        <f ca="1">J148-'S&amp;P500 2018'!J148</f>
        <v>3.8856459502745366</v>
      </c>
      <c r="AB148" s="6">
        <f ca="1">K148-'S&amp;P500 2018'!K148</f>
        <v>1.656768390605869</v>
      </c>
      <c r="AC148" s="6">
        <f ca="1">L148-'S&amp;P500 2018'!L148</f>
        <v>2.2942474516073688</v>
      </c>
      <c r="AD148" s="6">
        <f ca="1">M148-'S&amp;P500 2018'!M148</f>
        <v>1.333844835302834</v>
      </c>
      <c r="AE148" s="6">
        <f ca="1">N148-'S&amp;P500 2018'!N148</f>
        <v>-0.32952421909199359</v>
      </c>
      <c r="AF148" s="6">
        <f ca="1">O148-'S&amp;P500 2018'!O148</f>
        <v>-3.6906082721606381</v>
      </c>
      <c r="AG148" s="6">
        <f ca="1">P148-'S&amp;P500 2018'!P148</f>
        <v>2.2270640168489777</v>
      </c>
      <c r="AH148" s="6">
        <f ca="1">Q148-'S&amp;P500 2018'!Q148</f>
        <v>3.8136758902433812</v>
      </c>
      <c r="AI148" s="6">
        <f ca="1">R148-'S&amp;P500 2018'!R148</f>
        <v>1.3890486788545076</v>
      </c>
      <c r="AJ148" s="6">
        <f ca="1">S148-'S&amp;P500 2018'!S148</f>
        <v>3.2066537111358713</v>
      </c>
      <c r="AK148" s="6">
        <f ca="1">T148-'S&amp;P500 2018'!T148</f>
        <v>0.8042814525772215</v>
      </c>
      <c r="AL148" s="6">
        <f ca="1">U148-'S&amp;P500 2018'!U148</f>
        <v>-2.7403549515883583</v>
      </c>
      <c r="AM148" s="6">
        <f ca="1">V148-'S&amp;P500 2018'!V148</f>
        <v>0.30658907062935015</v>
      </c>
    </row>
    <row r="149" spans="1:39" x14ac:dyDescent="0.3">
      <c r="A149" t="s">
        <v>381</v>
      </c>
      <c r="B149" t="s">
        <v>382</v>
      </c>
      <c r="C149" s="1" t="s">
        <v>6</v>
      </c>
      <c r="D149" s="1" t="s">
        <v>383</v>
      </c>
      <c r="E149" s="5">
        <f t="shared" ref="E149:E212" ca="1" si="3">AVERAGE(F149:V149)</f>
        <v>52.660345020717237</v>
      </c>
      <c r="F149">
        <f ca="1">'S&amp;P500 2018'!F149*(1+IF(-$E$1+RAND()*1&lt;0,-0.1*RAND(),0.1*RAND()))</f>
        <v>53.208140068932764</v>
      </c>
      <c r="G149">
        <f ca="1">'S&amp;P500 2018'!G149*(1+IF(-$E$1+RAND()*1&lt;0,-0.1*RAND(),0.1*RAND()))</f>
        <v>50.454111430872537</v>
      </c>
      <c r="H149">
        <f ca="1">'S&amp;P500 2018'!H149*(1+IF(-$E$1+RAND()*1&lt;0,-0.1*RAND(),0.1*RAND()))</f>
        <v>35.0910019072412</v>
      </c>
      <c r="I149">
        <f ca="1">'S&amp;P500 2018'!I149*(1+IF(-$E$1+RAND()*1&lt;0,-0.1*RAND(),0.1*RAND()))</f>
        <v>36.807628993714943</v>
      </c>
      <c r="J149">
        <f ca="1">'S&amp;P500 2018'!J149*(1+IF(-$E$1+RAND()*1&lt;0,-0.1*RAND(),0.1*RAND()))</f>
        <v>62.020993643549602</v>
      </c>
      <c r="K149">
        <f ca="1">'S&amp;P500 2018'!K149*(1+IF(-$E$1+RAND()*1&lt;0,-0.1*RAND(),0.1*RAND()))</f>
        <v>39.972473653375786</v>
      </c>
      <c r="L149">
        <f ca="1">'S&amp;P500 2018'!L149*(1+IF(-$E$1+RAND()*1&lt;0,-0.1*RAND(),0.1*RAND()))</f>
        <v>51.725751678400989</v>
      </c>
      <c r="M149">
        <f ca="1">'S&amp;P500 2018'!M149*(1+IF(-$E$1+RAND()*1&lt;0,-0.1*RAND(),0.1*RAND()))</f>
        <v>50.252134400264374</v>
      </c>
      <c r="N149">
        <f ca="1">'S&amp;P500 2018'!N149*(1+IF(-$E$1+RAND()*1&lt;0,-0.1*RAND(),0.1*RAND()))</f>
        <v>66.805072137846892</v>
      </c>
      <c r="O149">
        <f ca="1">'S&amp;P500 2018'!O149*(1+IF(-$E$1+RAND()*1&lt;0,-0.1*RAND(),0.1*RAND()))</f>
        <v>66.904857064611292</v>
      </c>
      <c r="P149">
        <f ca="1">'S&amp;P500 2018'!P149*(1+IF(-$E$1+RAND()*1&lt;0,-0.1*RAND(),0.1*RAND()))</f>
        <v>44.972602616749725</v>
      </c>
      <c r="Q149">
        <f ca="1">'S&amp;P500 2018'!Q149*(1+IF(-$E$1+RAND()*1&lt;0,-0.1*RAND(),0.1*RAND()))</f>
        <v>47.129544328117362</v>
      </c>
      <c r="R149">
        <f ca="1">'S&amp;P500 2018'!R149*(1+IF(-$E$1+RAND()*1&lt;0,-0.1*RAND(),0.1*RAND()))</f>
        <v>53.320556839816433</v>
      </c>
      <c r="S149">
        <f ca="1">'S&amp;P500 2018'!S149*(1+IF(-$E$1+RAND()*1&lt;0,-0.1*RAND(),0.1*RAND()))</f>
        <v>67.90444796867078</v>
      </c>
      <c r="T149">
        <f ca="1">'S&amp;P500 2018'!T149*(1+IF(-$E$1+RAND()*1&lt;0,-0.1*RAND(),0.1*RAND()))</f>
        <v>60.107265120493331</v>
      </c>
      <c r="U149">
        <f ca="1">'S&amp;P500 2018'!U149*(1+IF(-$E$1+RAND()*1&lt;0,-0.1*RAND(),0.1*RAND()))</f>
        <v>69.492897405338653</v>
      </c>
      <c r="V149">
        <f ca="1">'S&amp;P500 2018'!V149*(1+IF(-$E$1+RAND()*1&lt;0,-0.1*RAND(),0.1*RAND()))</f>
        <v>39.056386094196448</v>
      </c>
      <c r="W149" s="6">
        <f ca="1">F149-'S&amp;P500 2018'!F149</f>
        <v>2.2081400689327637</v>
      </c>
      <c r="X149" s="6">
        <f ca="1">G149-'S&amp;P500 2018'!G149</f>
        <v>3.4541114308725369</v>
      </c>
      <c r="Y149" s="6">
        <f ca="1">H149-'S&amp;P500 2018'!H149</f>
        <v>3.0910019072411998</v>
      </c>
      <c r="Z149" s="6">
        <f ca="1">I149-'S&amp;P500 2018'!I149</f>
        <v>1.8076289937149426</v>
      </c>
      <c r="AA149" s="6">
        <f ca="1">J149-'S&amp;P500 2018'!J149</f>
        <v>2.099364354960187E-2</v>
      </c>
      <c r="AB149" s="6">
        <f ca="1">K149-'S&amp;P500 2018'!K149</f>
        <v>1.9724736533757863</v>
      </c>
      <c r="AC149" s="6">
        <f ca="1">L149-'S&amp;P500 2018'!L149</f>
        <v>-1.2742483215990106</v>
      </c>
      <c r="AD149" s="6">
        <f ca="1">M149-'S&amp;P500 2018'!M149</f>
        <v>3.2521344002643744</v>
      </c>
      <c r="AE149" s="6">
        <f ca="1">N149-'S&amp;P500 2018'!N149</f>
        <v>2.8050721378468921</v>
      </c>
      <c r="AF149" s="6">
        <f ca="1">O149-'S&amp;P500 2018'!O149</f>
        <v>4.9048570646112921</v>
      </c>
      <c r="AG149" s="6">
        <f ca="1">P149-'S&amp;P500 2018'!P149</f>
        <v>0.97260261674972526</v>
      </c>
      <c r="AH149" s="6">
        <f ca="1">Q149-'S&amp;P500 2018'!Q149</f>
        <v>0.12954432811736183</v>
      </c>
      <c r="AI149" s="6">
        <f ca="1">R149-'S&amp;P500 2018'!R149</f>
        <v>2.3205568398164331</v>
      </c>
      <c r="AJ149" s="6">
        <f ca="1">S149-'S&amp;P500 2018'!S149</f>
        <v>5.9044479686707803</v>
      </c>
      <c r="AK149" s="6">
        <f ca="1">T149-'S&amp;P500 2018'!T149</f>
        <v>-0.89273487950666919</v>
      </c>
      <c r="AL149" s="6">
        <f ca="1">U149-'S&amp;P500 2018'!U149</f>
        <v>4.4928974053386526</v>
      </c>
      <c r="AM149" s="6">
        <f ca="1">V149-'S&amp;P500 2018'!V149</f>
        <v>2.0563860941964478</v>
      </c>
    </row>
    <row r="150" spans="1:39" x14ac:dyDescent="0.3">
      <c r="A150" t="s">
        <v>384</v>
      </c>
      <c r="B150" t="s">
        <v>385</v>
      </c>
      <c r="C150" s="1" t="s">
        <v>2</v>
      </c>
      <c r="D150" s="1" t="s">
        <v>386</v>
      </c>
      <c r="E150" s="5">
        <f t="shared" ca="1" si="3"/>
        <v>59.679041008542583</v>
      </c>
      <c r="F150">
        <f ca="1">'S&amp;P500 2018'!F150*(1+IF(-$E$1+RAND()*1&lt;0,-0.1*RAND(),0.1*RAND()))</f>
        <v>58.423678401670863</v>
      </c>
      <c r="G150">
        <f ca="1">'S&amp;P500 2018'!G150*(1+IF(-$E$1+RAND()*1&lt;0,-0.1*RAND(),0.1*RAND()))</f>
        <v>58.532130745983636</v>
      </c>
      <c r="H150">
        <f ca="1">'S&amp;P500 2018'!H150*(1+IF(-$E$1+RAND()*1&lt;0,-0.1*RAND(),0.1*RAND()))</f>
        <v>52.711712841918093</v>
      </c>
      <c r="I150">
        <f ca="1">'S&amp;P500 2018'!I150*(1+IF(-$E$1+RAND()*1&lt;0,-0.1*RAND(),0.1*RAND()))</f>
        <v>71.515779468676755</v>
      </c>
      <c r="J150">
        <f ca="1">'S&amp;P500 2018'!J150*(1+IF(-$E$1+RAND()*1&lt;0,-0.1*RAND(),0.1*RAND()))</f>
        <v>75.171263348158703</v>
      </c>
      <c r="K150">
        <f ca="1">'S&amp;P500 2018'!K150*(1+IF(-$E$1+RAND()*1&lt;0,-0.1*RAND(),0.1*RAND()))</f>
        <v>60.567408199323964</v>
      </c>
      <c r="L150">
        <f ca="1">'S&amp;P500 2018'!L150*(1+IF(-$E$1+RAND()*1&lt;0,-0.1*RAND(),0.1*RAND()))</f>
        <v>59.066964423508935</v>
      </c>
      <c r="M150">
        <f ca="1">'S&amp;P500 2018'!M150*(1+IF(-$E$1+RAND()*1&lt;0,-0.1*RAND(),0.1*RAND()))</f>
        <v>64.397645415278475</v>
      </c>
      <c r="N150">
        <f ca="1">'S&amp;P500 2018'!N150*(1+IF(-$E$1+RAND()*1&lt;0,-0.1*RAND(),0.1*RAND()))</f>
        <v>56.396642096666916</v>
      </c>
      <c r="O150">
        <f ca="1">'S&amp;P500 2018'!O150*(1+IF(-$E$1+RAND()*1&lt;0,-0.1*RAND(),0.1*RAND()))</f>
        <v>41.032112577473093</v>
      </c>
      <c r="P150">
        <f ca="1">'S&amp;P500 2018'!P150*(1+IF(-$E$1+RAND()*1&lt;0,-0.1*RAND(),0.1*RAND()))</f>
        <v>43.899180454488089</v>
      </c>
      <c r="Q150">
        <f ca="1">'S&amp;P500 2018'!Q150*(1+IF(-$E$1+RAND()*1&lt;0,-0.1*RAND(),0.1*RAND()))</f>
        <v>59.324457152704682</v>
      </c>
      <c r="R150">
        <f ca="1">'S&amp;P500 2018'!R150*(1+IF(-$E$1+RAND()*1&lt;0,-0.1*RAND(),0.1*RAND()))</f>
        <v>48.59264701243864</v>
      </c>
      <c r="S150">
        <f ca="1">'S&amp;P500 2018'!S150*(1+IF(-$E$1+RAND()*1&lt;0,-0.1*RAND(),0.1*RAND()))</f>
        <v>67.786211837105995</v>
      </c>
      <c r="T150">
        <f ca="1">'S&amp;P500 2018'!T150*(1+IF(-$E$1+RAND()*1&lt;0,-0.1*RAND(),0.1*RAND()))</f>
        <v>60.848392872458312</v>
      </c>
      <c r="U150">
        <f ca="1">'S&amp;P500 2018'!U150*(1+IF(-$E$1+RAND()*1&lt;0,-0.1*RAND(),0.1*RAND()))</f>
        <v>56.532891902272006</v>
      </c>
      <c r="V150">
        <f ca="1">'S&amp;P500 2018'!V150*(1+IF(-$E$1+RAND()*1&lt;0,-0.1*RAND(),0.1*RAND()))</f>
        <v>79.744578395096852</v>
      </c>
      <c r="W150" s="6">
        <f ca="1">F150-'S&amp;P500 2018'!F150</f>
        <v>-1.5763215983291374</v>
      </c>
      <c r="X150" s="6">
        <f ca="1">G150-'S&amp;P500 2018'!G150</f>
        <v>0.53213074598363619</v>
      </c>
      <c r="Y150" s="6">
        <f ca="1">H150-'S&amp;P500 2018'!H150</f>
        <v>3.7117128419180929</v>
      </c>
      <c r="Z150" s="6">
        <f ca="1">I150-'S&amp;P500 2018'!I150</f>
        <v>5.5157794686767545</v>
      </c>
      <c r="AA150" s="6">
        <f ca="1">J150-'S&amp;P500 2018'!J150</f>
        <v>6.1712633481587034</v>
      </c>
      <c r="AB150" s="6">
        <f ca="1">K150-'S&amp;P500 2018'!K150</f>
        <v>0.56740819932396391</v>
      </c>
      <c r="AC150" s="6">
        <f ca="1">L150-'S&amp;P500 2018'!L150</f>
        <v>6.6964423508935056E-2</v>
      </c>
      <c r="AD150" s="6">
        <f ca="1">M150-'S&amp;P500 2018'!M150</f>
        <v>1.3976454152784754</v>
      </c>
      <c r="AE150" s="6">
        <f ca="1">N150-'S&amp;P500 2018'!N150</f>
        <v>3.3966420966669162</v>
      </c>
      <c r="AF150" s="6">
        <f ca="1">O150-'S&amp;P500 2018'!O150</f>
        <v>3.211257747309304E-2</v>
      </c>
      <c r="AG150" s="6">
        <f ca="1">P150-'S&amp;P500 2018'!P150</f>
        <v>-2.1008195455119107</v>
      </c>
      <c r="AH150" s="6">
        <f ca="1">Q150-'S&amp;P500 2018'!Q150</f>
        <v>-4.6755428472953184</v>
      </c>
      <c r="AI150" s="6">
        <f ca="1">R150-'S&amp;P500 2018'!R150</f>
        <v>-0.40735298756136018</v>
      </c>
      <c r="AJ150" s="6">
        <f ca="1">S150-'S&amp;P500 2018'!S150</f>
        <v>2.786211837105995</v>
      </c>
      <c r="AK150" s="6">
        <f ca="1">T150-'S&amp;P500 2018'!T150</f>
        <v>4.8483928724583123</v>
      </c>
      <c r="AL150" s="6">
        <f ca="1">U150-'S&amp;P500 2018'!U150</f>
        <v>3.5328919022720058</v>
      </c>
      <c r="AM150" s="6">
        <f ca="1">V150-'S&amp;P500 2018'!V150</f>
        <v>2.7445783950968519</v>
      </c>
    </row>
    <row r="151" spans="1:39" x14ac:dyDescent="0.3">
      <c r="A151" t="s">
        <v>387</v>
      </c>
      <c r="B151" t="s">
        <v>388</v>
      </c>
      <c r="C151" s="1" t="s">
        <v>2</v>
      </c>
      <c r="D151" s="1" t="s">
        <v>53</v>
      </c>
      <c r="E151" s="5">
        <f t="shared" ca="1" si="3"/>
        <v>61.036820821052927</v>
      </c>
      <c r="F151">
        <f ca="1">'S&amp;P500 2018'!F151*(1+IF(-$E$1+RAND()*1&lt;0,-0.1*RAND(),0.1*RAND()))</f>
        <v>57.295182107967207</v>
      </c>
      <c r="G151">
        <f ca="1">'S&amp;P500 2018'!G151*(1+IF(-$E$1+RAND()*1&lt;0,-0.1*RAND(),0.1*RAND()))</f>
        <v>51.330123920777829</v>
      </c>
      <c r="H151">
        <f ca="1">'S&amp;P500 2018'!H151*(1+IF(-$E$1+RAND()*1&lt;0,-0.1*RAND(),0.1*RAND()))</f>
        <v>54.459917218616887</v>
      </c>
      <c r="I151">
        <f ca="1">'S&amp;P500 2018'!I151*(1+IF(-$E$1+RAND()*1&lt;0,-0.1*RAND(),0.1*RAND()))</f>
        <v>87.484848457550683</v>
      </c>
      <c r="J151">
        <f ca="1">'S&amp;P500 2018'!J151*(1+IF(-$E$1+RAND()*1&lt;0,-0.1*RAND(),0.1*RAND()))</f>
        <v>57.05815686047908</v>
      </c>
      <c r="K151">
        <f ca="1">'S&amp;P500 2018'!K151*(1+IF(-$E$1+RAND()*1&lt;0,-0.1*RAND(),0.1*RAND()))</f>
        <v>58.230940885576501</v>
      </c>
      <c r="L151">
        <f ca="1">'S&amp;P500 2018'!L151*(1+IF(-$E$1+RAND()*1&lt;0,-0.1*RAND(),0.1*RAND()))</f>
        <v>60.28756329144052</v>
      </c>
      <c r="M151">
        <f ca="1">'S&amp;P500 2018'!M151*(1+IF(-$E$1+RAND()*1&lt;0,-0.1*RAND(),0.1*RAND()))</f>
        <v>71.239234033097503</v>
      </c>
      <c r="N151">
        <f ca="1">'S&amp;P500 2018'!N151*(1+IF(-$E$1+RAND()*1&lt;0,-0.1*RAND(),0.1*RAND()))</f>
        <v>66.910987699487009</v>
      </c>
      <c r="O151">
        <f ca="1">'S&amp;P500 2018'!O151*(1+IF(-$E$1+RAND()*1&lt;0,-0.1*RAND(),0.1*RAND()))</f>
        <v>70.325556430808135</v>
      </c>
      <c r="P151">
        <f ca="1">'S&amp;P500 2018'!P151*(1+IF(-$E$1+RAND()*1&lt;0,-0.1*RAND(),0.1*RAND()))</f>
        <v>60.841879745865171</v>
      </c>
      <c r="Q151">
        <f ca="1">'S&amp;P500 2018'!Q151*(1+IF(-$E$1+RAND()*1&lt;0,-0.1*RAND(),0.1*RAND()))</f>
        <v>46.12855192407693</v>
      </c>
      <c r="R151">
        <f ca="1">'S&amp;P500 2018'!R151*(1+IF(-$E$1+RAND()*1&lt;0,-0.1*RAND(),0.1*RAND()))</f>
        <v>58.409721585829701</v>
      </c>
      <c r="S151">
        <f ca="1">'S&amp;P500 2018'!S151*(1+IF(-$E$1+RAND()*1&lt;0,-0.1*RAND(),0.1*RAND()))</f>
        <v>64.565380406526131</v>
      </c>
      <c r="T151">
        <f ca="1">'S&amp;P500 2018'!T151*(1+IF(-$E$1+RAND()*1&lt;0,-0.1*RAND(),0.1*RAND()))</f>
        <v>54.543935861497602</v>
      </c>
      <c r="U151">
        <f ca="1">'S&amp;P500 2018'!U151*(1+IF(-$E$1+RAND()*1&lt;0,-0.1*RAND(),0.1*RAND()))</f>
        <v>66.764084423905842</v>
      </c>
      <c r="V151">
        <f ca="1">'S&amp;P500 2018'!V151*(1+IF(-$E$1+RAND()*1&lt;0,-0.1*RAND(),0.1*RAND()))</f>
        <v>51.749889104397127</v>
      </c>
      <c r="W151" s="6">
        <f ca="1">F151-'S&amp;P500 2018'!F151</f>
        <v>-2.7048178920327928</v>
      </c>
      <c r="X151" s="6">
        <f ca="1">G151-'S&amp;P500 2018'!G151</f>
        <v>3.3301239207778295</v>
      </c>
      <c r="Y151" s="6">
        <f ca="1">H151-'S&amp;P500 2018'!H151</f>
        <v>-4.5400827813831128</v>
      </c>
      <c r="Z151" s="6">
        <f ca="1">I151-'S&amp;P500 2018'!I151</f>
        <v>4.4848484575506831</v>
      </c>
      <c r="AA151" s="6">
        <f ca="1">J151-'S&amp;P500 2018'!J151</f>
        <v>5.8156860479080308E-2</v>
      </c>
      <c r="AB151" s="6">
        <f ca="1">K151-'S&amp;P500 2018'!K151</f>
        <v>5.2309408855765014</v>
      </c>
      <c r="AC151" s="6">
        <f ca="1">L151-'S&amp;P500 2018'!L151</f>
        <v>1.2875632914405202</v>
      </c>
      <c r="AD151" s="6">
        <f ca="1">M151-'S&amp;P500 2018'!M151</f>
        <v>3.2392340330975031</v>
      </c>
      <c r="AE151" s="6">
        <f ca="1">N151-'S&amp;P500 2018'!N151</f>
        <v>-6.0890123005129908</v>
      </c>
      <c r="AF151" s="6">
        <f ca="1">O151-'S&amp;P500 2018'!O151</f>
        <v>0.32555643080813468</v>
      </c>
      <c r="AG151" s="6">
        <f ca="1">P151-'S&amp;P500 2018'!P151</f>
        <v>-4.158120254134829</v>
      </c>
      <c r="AH151" s="6">
        <f ca="1">Q151-'S&amp;P500 2018'!Q151</f>
        <v>3.1285519240769304</v>
      </c>
      <c r="AI151" s="6">
        <f ca="1">R151-'S&amp;P500 2018'!R151</f>
        <v>3.4097215858297005</v>
      </c>
      <c r="AJ151" s="6">
        <f ca="1">S151-'S&amp;P500 2018'!S151</f>
        <v>3.5653804065261312</v>
      </c>
      <c r="AK151" s="6">
        <f ca="1">T151-'S&amp;P500 2018'!T151</f>
        <v>2.5439358614976015</v>
      </c>
      <c r="AL151" s="6">
        <f ca="1">U151-'S&amp;P500 2018'!U151</f>
        <v>5.7640844239058424</v>
      </c>
      <c r="AM151" s="6">
        <f ca="1">V151-'S&amp;P500 2018'!V151</f>
        <v>3.749889104397127</v>
      </c>
    </row>
    <row r="152" spans="1:39" x14ac:dyDescent="0.3">
      <c r="A152" t="s">
        <v>389</v>
      </c>
      <c r="B152" t="s">
        <v>390</v>
      </c>
      <c r="C152" s="1" t="s">
        <v>6</v>
      </c>
      <c r="D152" s="1" t="s">
        <v>66</v>
      </c>
      <c r="E152" s="5">
        <f t="shared" ca="1" si="3"/>
        <v>59.610461791248191</v>
      </c>
      <c r="F152">
        <f ca="1">'S&amp;P500 2018'!F152*(1+IF(-$E$1+RAND()*1&lt;0,-0.1*RAND(),0.1*RAND()))</f>
        <v>59.445051428452196</v>
      </c>
      <c r="G152">
        <f ca="1">'S&amp;P500 2018'!G152*(1+IF(-$E$1+RAND()*1&lt;0,-0.1*RAND(),0.1*RAND()))</f>
        <v>47.140570334558717</v>
      </c>
      <c r="H152">
        <f ca="1">'S&amp;P500 2018'!H152*(1+IF(-$E$1+RAND()*1&lt;0,-0.1*RAND(),0.1*RAND()))</f>
        <v>54.857677227336964</v>
      </c>
      <c r="I152">
        <f ca="1">'S&amp;P500 2018'!I152*(1+IF(-$E$1+RAND()*1&lt;0,-0.1*RAND(),0.1*RAND()))</f>
        <v>46.347210105065656</v>
      </c>
      <c r="J152">
        <f ca="1">'S&amp;P500 2018'!J152*(1+IF(-$E$1+RAND()*1&lt;0,-0.1*RAND(),0.1*RAND()))</f>
        <v>69.75996184606241</v>
      </c>
      <c r="K152">
        <f ca="1">'S&amp;P500 2018'!K152*(1+IF(-$E$1+RAND()*1&lt;0,-0.1*RAND(),0.1*RAND()))</f>
        <v>75.403924796190353</v>
      </c>
      <c r="L152">
        <f ca="1">'S&amp;P500 2018'!L152*(1+IF(-$E$1+RAND()*1&lt;0,-0.1*RAND(),0.1*RAND()))</f>
        <v>65.999518106853927</v>
      </c>
      <c r="M152">
        <f ca="1">'S&amp;P500 2018'!M152*(1+IF(-$E$1+RAND()*1&lt;0,-0.1*RAND(),0.1*RAND()))</f>
        <v>52.406997356239629</v>
      </c>
      <c r="N152">
        <f ca="1">'S&amp;P500 2018'!N152*(1+IF(-$E$1+RAND()*1&lt;0,-0.1*RAND(),0.1*RAND()))</f>
        <v>41.233905937482781</v>
      </c>
      <c r="O152">
        <f ca="1">'S&amp;P500 2018'!O152*(1+IF(-$E$1+RAND()*1&lt;0,-0.1*RAND(),0.1*RAND()))</f>
        <v>68.074707030345678</v>
      </c>
      <c r="P152">
        <f ca="1">'S&amp;P500 2018'!P152*(1+IF(-$E$1+RAND()*1&lt;0,-0.1*RAND(),0.1*RAND()))</f>
        <v>45.921320819790857</v>
      </c>
      <c r="Q152">
        <f ca="1">'S&amp;P500 2018'!Q152*(1+IF(-$E$1+RAND()*1&lt;0,-0.1*RAND(),0.1*RAND()))</f>
        <v>70.874891885478021</v>
      </c>
      <c r="R152">
        <f ca="1">'S&amp;P500 2018'!R152*(1+IF(-$E$1+RAND()*1&lt;0,-0.1*RAND(),0.1*RAND()))</f>
        <v>54.361822519889088</v>
      </c>
      <c r="S152">
        <f ca="1">'S&amp;P500 2018'!S152*(1+IF(-$E$1+RAND()*1&lt;0,-0.1*RAND(),0.1*RAND()))</f>
        <v>52.070951569196225</v>
      </c>
      <c r="T152">
        <f ca="1">'S&amp;P500 2018'!T152*(1+IF(-$E$1+RAND()*1&lt;0,-0.1*RAND(),0.1*RAND()))</f>
        <v>59.041645058092392</v>
      </c>
      <c r="U152">
        <f ca="1">'S&amp;P500 2018'!U152*(1+IF(-$E$1+RAND()*1&lt;0,-0.1*RAND(),0.1*RAND()))</f>
        <v>69.85024615330974</v>
      </c>
      <c r="V152">
        <f ca="1">'S&amp;P500 2018'!V152*(1+IF(-$E$1+RAND()*1&lt;0,-0.1*RAND(),0.1*RAND()))</f>
        <v>80.587448276874468</v>
      </c>
      <c r="W152" s="6">
        <f ca="1">F152-'S&amp;P500 2018'!F152</f>
        <v>-4.5549485715478042</v>
      </c>
      <c r="X152" s="6">
        <f ca="1">G152-'S&amp;P500 2018'!G152</f>
        <v>1.140570334558717</v>
      </c>
      <c r="Y152" s="6">
        <f ca="1">H152-'S&amp;P500 2018'!H152</f>
        <v>1.8576772273369642</v>
      </c>
      <c r="Z152" s="6">
        <f ca="1">I152-'S&amp;P500 2018'!I152</f>
        <v>-0.65278989493434381</v>
      </c>
      <c r="AA152" s="6">
        <f ca="1">J152-'S&amp;P500 2018'!J152</f>
        <v>2.75996184606241</v>
      </c>
      <c r="AB152" s="6">
        <f ca="1">K152-'S&amp;P500 2018'!K152</f>
        <v>3.4039247961903527</v>
      </c>
      <c r="AC152" s="6">
        <f ca="1">L152-'S&amp;P500 2018'!L152</f>
        <v>2.9995181068539267</v>
      </c>
      <c r="AD152" s="6">
        <f ca="1">M152-'S&amp;P500 2018'!M152</f>
        <v>-2.5930026437603715</v>
      </c>
      <c r="AE152" s="6">
        <f ca="1">N152-'S&amp;P500 2018'!N152</f>
        <v>-2.7660940625172188</v>
      </c>
      <c r="AF152" s="6">
        <f ca="1">O152-'S&amp;P500 2018'!O152</f>
        <v>5.074707030345678</v>
      </c>
      <c r="AG152" s="6">
        <f ca="1">P152-'S&amp;P500 2018'!P152</f>
        <v>2.9213208197908571</v>
      </c>
      <c r="AH152" s="6">
        <f ca="1">Q152-'S&amp;P500 2018'!Q152</f>
        <v>4.8748918854780214</v>
      </c>
      <c r="AI152" s="6">
        <f ca="1">R152-'S&amp;P500 2018'!R152</f>
        <v>-1.6381774801109117</v>
      </c>
      <c r="AJ152" s="6">
        <f ca="1">S152-'S&amp;P500 2018'!S152</f>
        <v>2.0709515691962253</v>
      </c>
      <c r="AK152" s="6">
        <f ca="1">T152-'S&amp;P500 2018'!T152</f>
        <v>3.0416450580923922</v>
      </c>
      <c r="AL152" s="6">
        <f ca="1">U152-'S&amp;P500 2018'!U152</f>
        <v>5.8502461533097403</v>
      </c>
      <c r="AM152" s="6">
        <f ca="1">V152-'S&amp;P500 2018'!V152</f>
        <v>-2.4125517231255316</v>
      </c>
    </row>
    <row r="153" spans="1:39" x14ac:dyDescent="0.3">
      <c r="A153" t="s">
        <v>391</v>
      </c>
      <c r="B153" t="s">
        <v>392</v>
      </c>
      <c r="C153" s="1" t="s">
        <v>141</v>
      </c>
      <c r="D153" s="1" t="s">
        <v>142</v>
      </c>
      <c r="E153" s="5">
        <f t="shared" ca="1" si="3"/>
        <v>44.518337570116842</v>
      </c>
      <c r="F153">
        <f ca="1">'S&amp;P500 2018'!F153*(1+IF(-$E$1+RAND()*1&lt;0,-0.1*RAND(),0.1*RAND()))</f>
        <v>30.454694687025111</v>
      </c>
      <c r="G153">
        <f ca="1">'S&amp;P500 2018'!G153*(1+IF(-$E$1+RAND()*1&lt;0,-0.1*RAND(),0.1*RAND()))</f>
        <v>30.68932878967928</v>
      </c>
      <c r="H153">
        <f ca="1">'S&amp;P500 2018'!H153*(1+IF(-$E$1+RAND()*1&lt;0,-0.1*RAND(),0.1*RAND()))</f>
        <v>43.114435384591765</v>
      </c>
      <c r="I153">
        <f ca="1">'S&amp;P500 2018'!I153*(1+IF(-$E$1+RAND()*1&lt;0,-0.1*RAND(),0.1*RAND()))</f>
        <v>61.2792879926075</v>
      </c>
      <c r="J153">
        <f ca="1">'S&amp;P500 2018'!J153*(1+IF(-$E$1+RAND()*1&lt;0,-0.1*RAND(),0.1*RAND()))</f>
        <v>45.223216206826862</v>
      </c>
      <c r="K153">
        <f ca="1">'S&amp;P500 2018'!K153*(1+IF(-$E$1+RAND()*1&lt;0,-0.1*RAND(),0.1*RAND()))</f>
        <v>38.221277822772969</v>
      </c>
      <c r="L153">
        <f ca="1">'S&amp;P500 2018'!L153*(1+IF(-$E$1+RAND()*1&lt;0,-0.1*RAND(),0.1*RAND()))</f>
        <v>42.360090832255999</v>
      </c>
      <c r="M153">
        <f ca="1">'S&amp;P500 2018'!M153*(1+IF(-$E$1+RAND()*1&lt;0,-0.1*RAND(),0.1*RAND()))</f>
        <v>41.682005566228895</v>
      </c>
      <c r="N153">
        <f ca="1">'S&amp;P500 2018'!N153*(1+IF(-$E$1+RAND()*1&lt;0,-0.1*RAND(),0.1*RAND()))</f>
        <v>48.579129024202281</v>
      </c>
      <c r="O153">
        <f ca="1">'S&amp;P500 2018'!O153*(1+IF(-$E$1+RAND()*1&lt;0,-0.1*RAND(),0.1*RAND()))</f>
        <v>45.717994894767635</v>
      </c>
      <c r="P153">
        <f ca="1">'S&amp;P500 2018'!P153*(1+IF(-$E$1+RAND()*1&lt;0,-0.1*RAND(),0.1*RAND()))</f>
        <v>57.766260008392599</v>
      </c>
      <c r="Q153">
        <f ca="1">'S&amp;P500 2018'!Q153*(1+IF(-$E$1+RAND()*1&lt;0,-0.1*RAND(),0.1*RAND()))</f>
        <v>40.150981434631277</v>
      </c>
      <c r="R153">
        <f ca="1">'S&amp;P500 2018'!R153*(1+IF(-$E$1+RAND()*1&lt;0,-0.1*RAND(),0.1*RAND()))</f>
        <v>42.892033498263515</v>
      </c>
      <c r="S153">
        <f ca="1">'S&amp;P500 2018'!S153*(1+IF(-$E$1+RAND()*1&lt;0,-0.1*RAND(),0.1*RAND()))</f>
        <v>48.29234076320764</v>
      </c>
      <c r="T153">
        <f ca="1">'S&amp;P500 2018'!T153*(1+IF(-$E$1+RAND()*1&lt;0,-0.1*RAND(),0.1*RAND()))</f>
        <v>43.488086941178473</v>
      </c>
      <c r="U153">
        <f ca="1">'S&amp;P500 2018'!U153*(1+IF(-$E$1+RAND()*1&lt;0,-0.1*RAND(),0.1*RAND()))</f>
        <v>54.009623429013651</v>
      </c>
      <c r="V153">
        <f ca="1">'S&amp;P500 2018'!V153*(1+IF(-$E$1+RAND()*1&lt;0,-0.1*RAND(),0.1*RAND()))</f>
        <v>42.890951416340712</v>
      </c>
      <c r="W153" s="6">
        <f ca="1">F153-'S&amp;P500 2018'!F153</f>
        <v>-0.54530531297488949</v>
      </c>
      <c r="X153" s="6">
        <f ca="1">G153-'S&amp;P500 2018'!G153</f>
        <v>0.68932878967927991</v>
      </c>
      <c r="Y153" s="6">
        <f ca="1">H153-'S&amp;P500 2018'!H153</f>
        <v>-1.8855646154082351</v>
      </c>
      <c r="Z153" s="6">
        <f ca="1">I153-'S&amp;P500 2018'!I153</f>
        <v>4.2792879926075003</v>
      </c>
      <c r="AA153" s="6">
        <f ca="1">J153-'S&amp;P500 2018'!J153</f>
        <v>3.2232162068268622</v>
      </c>
      <c r="AB153" s="6">
        <f ca="1">K153-'S&amp;P500 2018'!K153</f>
        <v>-0.77872217722703141</v>
      </c>
      <c r="AC153" s="6">
        <f ca="1">L153-'S&amp;P500 2018'!L153</f>
        <v>-0.63990916774400119</v>
      </c>
      <c r="AD153" s="6">
        <f ca="1">M153-'S&amp;P500 2018'!M153</f>
        <v>0.68200556622889508</v>
      </c>
      <c r="AE153" s="6">
        <f ca="1">N153-'S&amp;P500 2018'!N153</f>
        <v>-2.4208709757977189</v>
      </c>
      <c r="AF153" s="6">
        <f ca="1">O153-'S&amp;P500 2018'!O153</f>
        <v>-4.2820051052323649</v>
      </c>
      <c r="AG153" s="6">
        <f ca="1">P153-'S&amp;P500 2018'!P153</f>
        <v>3.7662600083925994</v>
      </c>
      <c r="AH153" s="6">
        <f ca="1">Q153-'S&amp;P500 2018'!Q153</f>
        <v>0.15098143463127656</v>
      </c>
      <c r="AI153" s="6">
        <f ca="1">R153-'S&amp;P500 2018'!R153</f>
        <v>-1.1079665017364846</v>
      </c>
      <c r="AJ153" s="6">
        <f ca="1">S153-'S&amp;P500 2018'!S153</f>
        <v>-1.7076592367923595</v>
      </c>
      <c r="AK153" s="6">
        <f ca="1">T153-'S&amp;P500 2018'!T153</f>
        <v>1.488086941178473</v>
      </c>
      <c r="AL153" s="6">
        <f ca="1">U153-'S&amp;P500 2018'!U153</f>
        <v>1.0096234290136508</v>
      </c>
      <c r="AM153" s="6">
        <f ca="1">V153-'S&amp;P500 2018'!V153</f>
        <v>1.8909514163407124</v>
      </c>
    </row>
    <row r="154" spans="1:39" x14ac:dyDescent="0.3">
      <c r="A154" t="s">
        <v>393</v>
      </c>
      <c r="B154" t="s">
        <v>394</v>
      </c>
      <c r="C154" s="1" t="s">
        <v>141</v>
      </c>
      <c r="D154" s="1" t="s">
        <v>142</v>
      </c>
      <c r="E154" s="5">
        <f t="shared" ca="1" si="3"/>
        <v>65.146441487025101</v>
      </c>
      <c r="F154">
        <f ca="1">'S&amp;P500 2018'!F154*(1+IF(-$E$1+RAND()*1&lt;0,-0.1*RAND(),0.1*RAND()))</f>
        <v>39.915878284678236</v>
      </c>
      <c r="G154">
        <f ca="1">'S&amp;P500 2018'!G154*(1+IF(-$E$1+RAND()*1&lt;0,-0.1*RAND(),0.1*RAND()))</f>
        <v>49.525251710670844</v>
      </c>
      <c r="H154">
        <f ca="1">'S&amp;P500 2018'!H154*(1+IF(-$E$1+RAND()*1&lt;0,-0.1*RAND(),0.1*RAND()))</f>
        <v>86.343318328274719</v>
      </c>
      <c r="I154">
        <f ca="1">'S&amp;P500 2018'!I154*(1+IF(-$E$1+RAND()*1&lt;0,-0.1*RAND(),0.1*RAND()))</f>
        <v>80.149773861986048</v>
      </c>
      <c r="J154">
        <f ca="1">'S&amp;P500 2018'!J154*(1+IF(-$E$1+RAND()*1&lt;0,-0.1*RAND(),0.1*RAND()))</f>
        <v>57.790546079791802</v>
      </c>
      <c r="K154">
        <f ca="1">'S&amp;P500 2018'!K154*(1+IF(-$E$1+RAND()*1&lt;0,-0.1*RAND(),0.1*RAND()))</f>
        <v>59.712687465177439</v>
      </c>
      <c r="L154">
        <f ca="1">'S&amp;P500 2018'!L154*(1+IF(-$E$1+RAND()*1&lt;0,-0.1*RAND(),0.1*RAND()))</f>
        <v>61.480378515903141</v>
      </c>
      <c r="M154">
        <f ca="1">'S&amp;P500 2018'!M154*(1+IF(-$E$1+RAND()*1&lt;0,-0.1*RAND(),0.1*RAND()))</f>
        <v>56.074698201265299</v>
      </c>
      <c r="N154">
        <f ca="1">'S&amp;P500 2018'!N154*(1+IF(-$E$1+RAND()*1&lt;0,-0.1*RAND(),0.1*RAND()))</f>
        <v>67.435628110133706</v>
      </c>
      <c r="O154">
        <f ca="1">'S&amp;P500 2018'!O154*(1+IF(-$E$1+RAND()*1&lt;0,-0.1*RAND(),0.1*RAND()))</f>
        <v>72.970683132887189</v>
      </c>
      <c r="P154">
        <f ca="1">'S&amp;P500 2018'!P154*(1+IF(-$E$1+RAND()*1&lt;0,-0.1*RAND(),0.1*RAND()))</f>
        <v>54.775975742821061</v>
      </c>
      <c r="Q154">
        <f ca="1">'S&amp;P500 2018'!Q154*(1+IF(-$E$1+RAND()*1&lt;0,-0.1*RAND(),0.1*RAND()))</f>
        <v>91.887827320290441</v>
      </c>
      <c r="R154">
        <f ca="1">'S&amp;P500 2018'!R154*(1+IF(-$E$1+RAND()*1&lt;0,-0.1*RAND(),0.1*RAND()))</f>
        <v>74.229585209734026</v>
      </c>
      <c r="S154">
        <f ca="1">'S&amp;P500 2018'!S154*(1+IF(-$E$1+RAND()*1&lt;0,-0.1*RAND(),0.1*RAND()))</f>
        <v>45.395233632559531</v>
      </c>
      <c r="T154">
        <f ca="1">'S&amp;P500 2018'!T154*(1+IF(-$E$1+RAND()*1&lt;0,-0.1*RAND(),0.1*RAND()))</f>
        <v>65.12343725806582</v>
      </c>
      <c r="U154">
        <f ca="1">'S&amp;P500 2018'!U154*(1+IF(-$E$1+RAND()*1&lt;0,-0.1*RAND(),0.1*RAND()))</f>
        <v>70.98372741824538</v>
      </c>
      <c r="V154">
        <f ca="1">'S&amp;P500 2018'!V154*(1+IF(-$E$1+RAND()*1&lt;0,-0.1*RAND(),0.1*RAND()))</f>
        <v>73.694875006942155</v>
      </c>
      <c r="W154" s="6">
        <f ca="1">F154-'S&amp;P500 2018'!F154</f>
        <v>-1.0841217153217642</v>
      </c>
      <c r="X154" s="6">
        <f ca="1">G154-'S&amp;P500 2018'!G154</f>
        <v>2.5252517106708439</v>
      </c>
      <c r="Y154" s="6">
        <f ca="1">H154-'S&amp;P500 2018'!H154</f>
        <v>5.3433183282747194</v>
      </c>
      <c r="Z154" s="6">
        <f ca="1">I154-'S&amp;P500 2018'!I154</f>
        <v>2.1497738619860485</v>
      </c>
      <c r="AA154" s="6">
        <f ca="1">J154-'S&amp;P500 2018'!J154</f>
        <v>2.7905460797918025</v>
      </c>
      <c r="AB154" s="6">
        <f ca="1">K154-'S&amp;P500 2018'!K154</f>
        <v>0.71268746517743864</v>
      </c>
      <c r="AC154" s="6">
        <f ca="1">L154-'S&amp;P500 2018'!L154</f>
        <v>-0.51962148409685938</v>
      </c>
      <c r="AD154" s="6">
        <f ca="1">M154-'S&amp;P500 2018'!M154</f>
        <v>3.0746982012652992</v>
      </c>
      <c r="AE154" s="6">
        <f ca="1">N154-'S&amp;P500 2018'!N154</f>
        <v>3.4356281101337061</v>
      </c>
      <c r="AF154" s="6">
        <f ca="1">O154-'S&amp;P500 2018'!O154</f>
        <v>2.9706831328871885</v>
      </c>
      <c r="AG154" s="6">
        <f ca="1">P154-'S&amp;P500 2018'!P154</f>
        <v>-5.2240242571789395</v>
      </c>
      <c r="AH154" s="6">
        <f ca="1">Q154-'S&amp;P500 2018'!Q154</f>
        <v>-2.112172679709559</v>
      </c>
      <c r="AI154" s="6">
        <f ca="1">R154-'S&amp;P500 2018'!R154</f>
        <v>4.2295852097340259</v>
      </c>
      <c r="AJ154" s="6">
        <f ca="1">S154-'S&amp;P500 2018'!S154</f>
        <v>-4.6047663674404689</v>
      </c>
      <c r="AK154" s="6">
        <f ca="1">T154-'S&amp;P500 2018'!T154</f>
        <v>-3.8765627419341797</v>
      </c>
      <c r="AL154" s="6">
        <f ca="1">U154-'S&amp;P500 2018'!U154</f>
        <v>-6.0162725817546203</v>
      </c>
      <c r="AM154" s="6">
        <f ca="1">V154-'S&amp;P500 2018'!V154</f>
        <v>5.694875006942155</v>
      </c>
    </row>
    <row r="155" spans="1:39" x14ac:dyDescent="0.3">
      <c r="A155" t="s">
        <v>395</v>
      </c>
      <c r="B155" t="s">
        <v>396</v>
      </c>
      <c r="C155" s="1" t="s">
        <v>59</v>
      </c>
      <c r="D155" s="1" t="s">
        <v>110</v>
      </c>
      <c r="E155" s="5">
        <f t="shared" ca="1" si="3"/>
        <v>57.390938244203937</v>
      </c>
      <c r="F155">
        <f ca="1">'S&amp;P500 2018'!F155*(1+IF(-$E$1+RAND()*1&lt;0,-0.1*RAND(),0.1*RAND()))</f>
        <v>79.392412422469391</v>
      </c>
      <c r="G155">
        <f ca="1">'S&amp;P500 2018'!G155*(1+IF(-$E$1+RAND()*1&lt;0,-0.1*RAND(),0.1*RAND()))</f>
        <v>57.123801819635723</v>
      </c>
      <c r="H155">
        <f ca="1">'S&amp;P500 2018'!H155*(1+IF(-$E$1+RAND()*1&lt;0,-0.1*RAND(),0.1*RAND()))</f>
        <v>61.769288550337023</v>
      </c>
      <c r="I155">
        <f ca="1">'S&amp;P500 2018'!I155*(1+IF(-$E$1+RAND()*1&lt;0,-0.1*RAND(),0.1*RAND()))</f>
        <v>62.805695230291661</v>
      </c>
      <c r="J155">
        <f ca="1">'S&amp;P500 2018'!J155*(1+IF(-$E$1+RAND()*1&lt;0,-0.1*RAND(),0.1*RAND()))</f>
        <v>73.067477179848169</v>
      </c>
      <c r="K155">
        <f ca="1">'S&amp;P500 2018'!K155*(1+IF(-$E$1+RAND()*1&lt;0,-0.1*RAND(),0.1*RAND()))</f>
        <v>70.246013021402064</v>
      </c>
      <c r="L155">
        <f ca="1">'S&amp;P500 2018'!L155*(1+IF(-$E$1+RAND()*1&lt;0,-0.1*RAND(),0.1*RAND()))</f>
        <v>39.615939430882605</v>
      </c>
      <c r="M155">
        <f ca="1">'S&amp;P500 2018'!M155*(1+IF(-$E$1+RAND()*1&lt;0,-0.1*RAND(),0.1*RAND()))</f>
        <v>49.651588779167717</v>
      </c>
      <c r="N155">
        <f ca="1">'S&amp;P500 2018'!N155*(1+IF(-$E$1+RAND()*1&lt;0,-0.1*RAND(),0.1*RAND()))</f>
        <v>51.060578389630095</v>
      </c>
      <c r="O155">
        <f ca="1">'S&amp;P500 2018'!O155*(1+IF(-$E$1+RAND()*1&lt;0,-0.1*RAND(),0.1*RAND()))</f>
        <v>60.745537003157438</v>
      </c>
      <c r="P155">
        <f ca="1">'S&amp;P500 2018'!P155*(1+IF(-$E$1+RAND()*1&lt;0,-0.1*RAND(),0.1*RAND()))</f>
        <v>27.456048409140436</v>
      </c>
      <c r="Q155">
        <f ca="1">'S&amp;P500 2018'!Q155*(1+IF(-$E$1+RAND()*1&lt;0,-0.1*RAND(),0.1*RAND()))</f>
        <v>57.337070387890648</v>
      </c>
      <c r="R155">
        <f ca="1">'S&amp;P500 2018'!R155*(1+IF(-$E$1+RAND()*1&lt;0,-0.1*RAND(),0.1*RAND()))</f>
        <v>50.176701573093204</v>
      </c>
      <c r="S155">
        <f ca="1">'S&amp;P500 2018'!S155*(1+IF(-$E$1+RAND()*1&lt;0,-0.1*RAND(),0.1*RAND()))</f>
        <v>51.782447153466734</v>
      </c>
      <c r="T155">
        <f ca="1">'S&amp;P500 2018'!T155*(1+IF(-$E$1+RAND()*1&lt;0,-0.1*RAND(),0.1*RAND()))</f>
        <v>68.236467425317073</v>
      </c>
      <c r="U155">
        <f ca="1">'S&amp;P500 2018'!U155*(1+IF(-$E$1+RAND()*1&lt;0,-0.1*RAND(),0.1*RAND()))</f>
        <v>70.263704158232244</v>
      </c>
      <c r="V155">
        <f ca="1">'S&amp;P500 2018'!V155*(1+IF(-$E$1+RAND()*1&lt;0,-0.1*RAND(),0.1*RAND()))</f>
        <v>44.91517921750485</v>
      </c>
      <c r="W155" s="6">
        <f ca="1">F155-'S&amp;P500 2018'!F155</f>
        <v>5.3924124224693912</v>
      </c>
      <c r="X155" s="6">
        <f ca="1">G155-'S&amp;P500 2018'!G155</f>
        <v>-4.8761981803642769</v>
      </c>
      <c r="Y155" s="6">
        <f ca="1">H155-'S&amp;P500 2018'!H155</f>
        <v>0.76928855033702348</v>
      </c>
      <c r="Z155" s="6">
        <f ca="1">I155-'S&amp;P500 2018'!I155</f>
        <v>-4.1943047697083387</v>
      </c>
      <c r="AA155" s="6">
        <f ca="1">J155-'S&amp;P500 2018'!J155</f>
        <v>-6.9325228201518314</v>
      </c>
      <c r="AB155" s="6">
        <f ca="1">K155-'S&amp;P500 2018'!K155</f>
        <v>2.2460130214020637</v>
      </c>
      <c r="AC155" s="6">
        <f ca="1">L155-'S&amp;P500 2018'!L155</f>
        <v>-3.3840605691173948</v>
      </c>
      <c r="AD155" s="6">
        <f ca="1">M155-'S&amp;P500 2018'!M155</f>
        <v>0.65158877916771729</v>
      </c>
      <c r="AE155" s="6">
        <f ca="1">N155-'S&amp;P500 2018'!N155</f>
        <v>1.0605783896300949</v>
      </c>
      <c r="AF155" s="6">
        <f ca="1">O155-'S&amp;P500 2018'!O155</f>
        <v>3.7455370031574375</v>
      </c>
      <c r="AG155" s="6">
        <f ca="1">P155-'S&amp;P500 2018'!P155</f>
        <v>-1.5439515908595638</v>
      </c>
      <c r="AH155" s="6">
        <f ca="1">Q155-'S&amp;P500 2018'!Q155</f>
        <v>0.33707038789064825</v>
      </c>
      <c r="AI155" s="6">
        <f ca="1">R155-'S&amp;P500 2018'!R155</f>
        <v>-0.82329842690679556</v>
      </c>
      <c r="AJ155" s="6">
        <f ca="1">S155-'S&amp;P500 2018'!S155</f>
        <v>3.7824471534667339</v>
      </c>
      <c r="AK155" s="6">
        <f ca="1">T155-'S&amp;P500 2018'!T155</f>
        <v>4.2364674253170733</v>
      </c>
      <c r="AL155" s="6">
        <f ca="1">U155-'S&amp;P500 2018'!U155</f>
        <v>2.2637041582322439</v>
      </c>
      <c r="AM155" s="6">
        <f ca="1">V155-'S&amp;P500 2018'!V155</f>
        <v>2.9151792175048499</v>
      </c>
    </row>
    <row r="156" spans="1:39" x14ac:dyDescent="0.3">
      <c r="A156" t="s">
        <v>397</v>
      </c>
      <c r="B156" t="s">
        <v>398</v>
      </c>
      <c r="C156" s="1" t="s">
        <v>37</v>
      </c>
      <c r="D156" s="1" t="s">
        <v>105</v>
      </c>
      <c r="E156" s="5">
        <f t="shared" ca="1" si="3"/>
        <v>59.293856888949705</v>
      </c>
      <c r="F156">
        <f ca="1">'S&amp;P500 2018'!F156*(1+IF(-$E$1+RAND()*1&lt;0,-0.1*RAND(),0.1*RAND()))</f>
        <v>62.166008144332217</v>
      </c>
      <c r="G156">
        <f ca="1">'S&amp;P500 2018'!G156*(1+IF(-$E$1+RAND()*1&lt;0,-0.1*RAND(),0.1*RAND()))</f>
        <v>72.505734568714558</v>
      </c>
      <c r="H156">
        <f ca="1">'S&amp;P500 2018'!H156*(1+IF(-$E$1+RAND()*1&lt;0,-0.1*RAND(),0.1*RAND()))</f>
        <v>61.644619581716249</v>
      </c>
      <c r="I156">
        <f ca="1">'S&amp;P500 2018'!I156*(1+IF(-$E$1+RAND()*1&lt;0,-0.1*RAND(),0.1*RAND()))</f>
        <v>54.138127536373744</v>
      </c>
      <c r="J156">
        <f ca="1">'S&amp;P500 2018'!J156*(1+IF(-$E$1+RAND()*1&lt;0,-0.1*RAND(),0.1*RAND()))</f>
        <v>72.005546996966871</v>
      </c>
      <c r="K156">
        <f ca="1">'S&amp;P500 2018'!K156*(1+IF(-$E$1+RAND()*1&lt;0,-0.1*RAND(),0.1*RAND()))</f>
        <v>49.447954661127575</v>
      </c>
      <c r="L156">
        <f ca="1">'S&amp;P500 2018'!L156*(1+IF(-$E$1+RAND()*1&lt;0,-0.1*RAND(),0.1*RAND()))</f>
        <v>33.368051611846965</v>
      </c>
      <c r="M156">
        <f ca="1">'S&amp;P500 2018'!M156*(1+IF(-$E$1+RAND()*1&lt;0,-0.1*RAND(),0.1*RAND()))</f>
        <v>30.741569731633952</v>
      </c>
      <c r="N156">
        <f ca="1">'S&amp;P500 2018'!N156*(1+IF(-$E$1+RAND()*1&lt;0,-0.1*RAND(),0.1*RAND()))</f>
        <v>62.907228668292909</v>
      </c>
      <c r="O156">
        <f ca="1">'S&amp;P500 2018'!O156*(1+IF(-$E$1+RAND()*1&lt;0,-0.1*RAND(),0.1*RAND()))</f>
        <v>73.750698544253069</v>
      </c>
      <c r="P156">
        <f ca="1">'S&amp;P500 2018'!P156*(1+IF(-$E$1+RAND()*1&lt;0,-0.1*RAND(),0.1*RAND()))</f>
        <v>60.930243834891925</v>
      </c>
      <c r="Q156">
        <f ca="1">'S&amp;P500 2018'!Q156*(1+IF(-$E$1+RAND()*1&lt;0,-0.1*RAND(),0.1*RAND()))</f>
        <v>55.415332651397513</v>
      </c>
      <c r="R156">
        <f ca="1">'S&amp;P500 2018'!R156*(1+IF(-$E$1+RAND()*1&lt;0,-0.1*RAND(),0.1*RAND()))</f>
        <v>73.081567376365314</v>
      </c>
      <c r="S156">
        <f ca="1">'S&amp;P500 2018'!S156*(1+IF(-$E$1+RAND()*1&lt;0,-0.1*RAND(),0.1*RAND()))</f>
        <v>69.418389431693384</v>
      </c>
      <c r="T156">
        <f ca="1">'S&amp;P500 2018'!T156*(1+IF(-$E$1+RAND()*1&lt;0,-0.1*RAND(),0.1*RAND()))</f>
        <v>55.521203176102084</v>
      </c>
      <c r="U156">
        <f ca="1">'S&amp;P500 2018'!U156*(1+IF(-$E$1+RAND()*1&lt;0,-0.1*RAND(),0.1*RAND()))</f>
        <v>61.293297705521709</v>
      </c>
      <c r="V156">
        <f ca="1">'S&amp;P500 2018'!V156*(1+IF(-$E$1+RAND()*1&lt;0,-0.1*RAND(),0.1*RAND()))</f>
        <v>59.659992890914793</v>
      </c>
      <c r="W156" s="6">
        <f ca="1">F156-'S&amp;P500 2018'!F156</f>
        <v>4.166008144332217</v>
      </c>
      <c r="X156" s="6">
        <f ca="1">G156-'S&amp;P500 2018'!G156</f>
        <v>3.5057345687145585</v>
      </c>
      <c r="Y156" s="6">
        <f ca="1">H156-'S&amp;P500 2018'!H156</f>
        <v>-6.355380418283751</v>
      </c>
      <c r="Z156" s="6">
        <f ca="1">I156-'S&amp;P500 2018'!I156</f>
        <v>2.1381275363737444</v>
      </c>
      <c r="AA156" s="6">
        <f ca="1">J156-'S&amp;P500 2018'!J156</f>
        <v>-2.9944530030331293</v>
      </c>
      <c r="AB156" s="6">
        <f ca="1">K156-'S&amp;P500 2018'!K156</f>
        <v>-3.5520453388724249</v>
      </c>
      <c r="AC156" s="6">
        <f ca="1">L156-'S&amp;P500 2018'!L156</f>
        <v>0.36805161184696544</v>
      </c>
      <c r="AD156" s="6">
        <f ca="1">M156-'S&amp;P500 2018'!M156</f>
        <v>-3.2584302683660482</v>
      </c>
      <c r="AE156" s="6">
        <f ca="1">N156-'S&amp;P500 2018'!N156</f>
        <v>1.9072286682929089</v>
      </c>
      <c r="AF156" s="6">
        <f ca="1">O156-'S&amp;P500 2018'!O156</f>
        <v>-2.2493014557469309</v>
      </c>
      <c r="AG156" s="6">
        <f ca="1">P156-'S&amp;P500 2018'!P156</f>
        <v>2.9302438348919253</v>
      </c>
      <c r="AH156" s="6">
        <f ca="1">Q156-'S&amp;P500 2018'!Q156</f>
        <v>0.41533265139751308</v>
      </c>
      <c r="AI156" s="6">
        <f ca="1">R156-'S&amp;P500 2018'!R156</f>
        <v>5.0815673763653137</v>
      </c>
      <c r="AJ156" s="6">
        <f ca="1">S156-'S&amp;P500 2018'!S156</f>
        <v>4.4183894316933845</v>
      </c>
      <c r="AK156" s="6">
        <f ca="1">T156-'S&amp;P500 2018'!T156</f>
        <v>-2.4787968238979161</v>
      </c>
      <c r="AL156" s="6">
        <f ca="1">U156-'S&amp;P500 2018'!U156</f>
        <v>5.2932977055217094</v>
      </c>
      <c r="AM156" s="6">
        <f ca="1">V156-'S&amp;P500 2018'!V156</f>
        <v>3.6599928909147934</v>
      </c>
    </row>
    <row r="157" spans="1:39" x14ac:dyDescent="0.3">
      <c r="A157" t="s">
        <v>399</v>
      </c>
      <c r="B157" t="s">
        <v>400</v>
      </c>
      <c r="C157" s="1" t="s">
        <v>19</v>
      </c>
      <c r="D157" s="1" t="s">
        <v>269</v>
      </c>
      <c r="E157" s="5">
        <f t="shared" ca="1" si="3"/>
        <v>33.134008638603326</v>
      </c>
      <c r="F157">
        <f ca="1">'S&amp;P500 2018'!F157*(1+IF(-$E$1+RAND()*1&lt;0,-0.1*RAND(),0.1*RAND()))</f>
        <v>36.379209240777115</v>
      </c>
      <c r="G157">
        <f ca="1">'S&amp;P500 2018'!G157*(1+IF(-$E$1+RAND()*1&lt;0,-0.1*RAND(),0.1*RAND()))</f>
        <v>45.471839366251871</v>
      </c>
      <c r="H157">
        <f ca="1">'S&amp;P500 2018'!H157*(1+IF(-$E$1+RAND()*1&lt;0,-0.1*RAND(),0.1*RAND()))</f>
        <v>37.148782456837814</v>
      </c>
      <c r="I157">
        <f ca="1">'S&amp;P500 2018'!I157*(1+IF(-$E$1+RAND()*1&lt;0,-0.1*RAND(),0.1*RAND()))</f>
        <v>26.548609611182645</v>
      </c>
      <c r="J157">
        <f ca="1">'S&amp;P500 2018'!J157*(1+IF(-$E$1+RAND()*1&lt;0,-0.1*RAND(),0.1*RAND()))</f>
        <v>36.492541153236026</v>
      </c>
      <c r="K157">
        <f ca="1">'S&amp;P500 2018'!K157*(1+IF(-$E$1+RAND()*1&lt;0,-0.1*RAND(),0.1*RAND()))</f>
        <v>20.117898800873157</v>
      </c>
      <c r="L157">
        <f ca="1">'S&amp;P500 2018'!L157*(1+IF(-$E$1+RAND()*1&lt;0,-0.1*RAND(),0.1*RAND()))</f>
        <v>38.034807976691262</v>
      </c>
      <c r="M157">
        <f ca="1">'S&amp;P500 2018'!M157*(1+IF(-$E$1+RAND()*1&lt;0,-0.1*RAND(),0.1*RAND()))</f>
        <v>39.212402487884134</v>
      </c>
      <c r="N157">
        <f ca="1">'S&amp;P500 2018'!N157*(1+IF(-$E$1+RAND()*1&lt;0,-0.1*RAND(),0.1*RAND()))</f>
        <v>22.645506863279323</v>
      </c>
      <c r="O157">
        <f ca="1">'S&amp;P500 2018'!O157*(1+IF(-$E$1+RAND()*1&lt;0,-0.1*RAND(),0.1*RAND()))</f>
        <v>37.817476857364547</v>
      </c>
      <c r="P157">
        <f ca="1">'S&amp;P500 2018'!P157*(1+IF(-$E$1+RAND()*1&lt;0,-0.1*RAND(),0.1*RAND()))</f>
        <v>21.17810700169526</v>
      </c>
      <c r="Q157">
        <f ca="1">'S&amp;P500 2018'!Q157*(1+IF(-$E$1+RAND()*1&lt;0,-0.1*RAND(),0.1*RAND()))</f>
        <v>38.743948431929866</v>
      </c>
      <c r="R157">
        <f ca="1">'S&amp;P500 2018'!R157*(1+IF(-$E$1+RAND()*1&lt;0,-0.1*RAND(),0.1*RAND()))</f>
        <v>23.556046472461528</v>
      </c>
      <c r="S157">
        <f ca="1">'S&amp;P500 2018'!S157*(1+IF(-$E$1+RAND()*1&lt;0,-0.1*RAND(),0.1*RAND()))</f>
        <v>33.841932603516817</v>
      </c>
      <c r="T157">
        <f ca="1">'S&amp;P500 2018'!T157*(1+IF(-$E$1+RAND()*1&lt;0,-0.1*RAND(),0.1*RAND()))</f>
        <v>33.695814563057489</v>
      </c>
      <c r="U157">
        <f ca="1">'S&amp;P500 2018'!U157*(1+IF(-$E$1+RAND()*1&lt;0,-0.1*RAND(),0.1*RAND()))</f>
        <v>32.272752106507546</v>
      </c>
      <c r="V157">
        <f ca="1">'S&amp;P500 2018'!V157*(1+IF(-$E$1+RAND()*1&lt;0,-0.1*RAND(),0.1*RAND()))</f>
        <v>40.120470862710178</v>
      </c>
      <c r="W157" s="6">
        <f ca="1">F157-'S&amp;P500 2018'!F157</f>
        <v>1.379209240777115</v>
      </c>
      <c r="X157" s="6">
        <f ca="1">G157-'S&amp;P500 2018'!G157</f>
        <v>3.4718393662518707</v>
      </c>
      <c r="Y157" s="6">
        <f ca="1">H157-'S&amp;P500 2018'!H157</f>
        <v>3.1487824568378144</v>
      </c>
      <c r="Z157" s="6">
        <f ca="1">I157-'S&amp;P500 2018'!I157</f>
        <v>0.54860961118264484</v>
      </c>
      <c r="AA157" s="6">
        <f ca="1">J157-'S&amp;P500 2018'!J157</f>
        <v>1.4925411532360258</v>
      </c>
      <c r="AB157" s="6">
        <f ca="1">K157-'S&amp;P500 2018'!K157</f>
        <v>-0.88210119912684348</v>
      </c>
      <c r="AC157" s="6">
        <f ca="1">L157-'S&amp;P500 2018'!L157</f>
        <v>3.4807976691261899E-2</v>
      </c>
      <c r="AD157" s="6">
        <f ca="1">M157-'S&amp;P500 2018'!M157</f>
        <v>2.212402487884134</v>
      </c>
      <c r="AE157" s="6">
        <f ca="1">N157-'S&amp;P500 2018'!N157</f>
        <v>0.64550686327932283</v>
      </c>
      <c r="AF157" s="6">
        <f ca="1">O157-'S&amp;P500 2018'!O157</f>
        <v>2.8174768573645466</v>
      </c>
      <c r="AG157" s="6">
        <f ca="1">P157-'S&amp;P500 2018'!P157</f>
        <v>0.17810700169525973</v>
      </c>
      <c r="AH157" s="6">
        <f ca="1">Q157-'S&amp;P500 2018'!Q157</f>
        <v>1.7439484319298657</v>
      </c>
      <c r="AI157" s="6">
        <f ca="1">R157-'S&amp;P500 2018'!R157</f>
        <v>0.55604647246152794</v>
      </c>
      <c r="AJ157" s="6">
        <f ca="1">S157-'S&amp;P500 2018'!S157</f>
        <v>-0.15806739648318313</v>
      </c>
      <c r="AK157" s="6">
        <f ca="1">T157-'S&amp;P500 2018'!T157</f>
        <v>1.695814563057489</v>
      </c>
      <c r="AL157" s="6">
        <f ca="1">U157-'S&amp;P500 2018'!U157</f>
        <v>0.27275210650754644</v>
      </c>
      <c r="AM157" s="6">
        <f ca="1">V157-'S&amp;P500 2018'!V157</f>
        <v>0.12047086271017804</v>
      </c>
    </row>
    <row r="158" spans="1:39" x14ac:dyDescent="0.3">
      <c r="A158" t="s">
        <v>401</v>
      </c>
      <c r="B158" t="s">
        <v>402</v>
      </c>
      <c r="C158" s="1" t="s">
        <v>19</v>
      </c>
      <c r="D158" s="1" t="s">
        <v>269</v>
      </c>
      <c r="E158" s="5">
        <f t="shared" ca="1" si="3"/>
        <v>41.650655960526336</v>
      </c>
      <c r="F158">
        <f ca="1">'S&amp;P500 2018'!F158*(1+IF(-$E$1+RAND()*1&lt;0,-0.1*RAND(),0.1*RAND()))</f>
        <v>47.022007558444095</v>
      </c>
      <c r="G158">
        <f ca="1">'S&amp;P500 2018'!G158*(1+IF(-$E$1+RAND()*1&lt;0,-0.1*RAND(),0.1*RAND()))</f>
        <v>52.285270171104699</v>
      </c>
      <c r="H158">
        <f ca="1">'S&amp;P500 2018'!H158*(1+IF(-$E$1+RAND()*1&lt;0,-0.1*RAND(),0.1*RAND()))</f>
        <v>52.065460158467467</v>
      </c>
      <c r="I158">
        <f ca="1">'S&amp;P500 2018'!I158*(1+IF(-$E$1+RAND()*1&lt;0,-0.1*RAND(),0.1*RAND()))</f>
        <v>35.632993683828282</v>
      </c>
      <c r="J158">
        <f ca="1">'S&amp;P500 2018'!J158*(1+IF(-$E$1+RAND()*1&lt;0,-0.1*RAND(),0.1*RAND()))</f>
        <v>31.079788616500959</v>
      </c>
      <c r="K158">
        <f ca="1">'S&amp;P500 2018'!K158*(1+IF(-$E$1+RAND()*1&lt;0,-0.1*RAND(),0.1*RAND()))</f>
        <v>33.131407454297602</v>
      </c>
      <c r="L158">
        <f ca="1">'S&amp;P500 2018'!L158*(1+IF(-$E$1+RAND()*1&lt;0,-0.1*RAND(),0.1*RAND()))</f>
        <v>35.927717201576904</v>
      </c>
      <c r="M158">
        <f ca="1">'S&amp;P500 2018'!M158*(1+IF(-$E$1+RAND()*1&lt;0,-0.1*RAND(),0.1*RAND()))</f>
        <v>49.465081870941241</v>
      </c>
      <c r="N158">
        <f ca="1">'S&amp;P500 2018'!N158*(1+IF(-$E$1+RAND()*1&lt;0,-0.1*RAND(),0.1*RAND()))</f>
        <v>43.419699925148166</v>
      </c>
      <c r="O158">
        <f ca="1">'S&amp;P500 2018'!O158*(1+IF(-$E$1+RAND()*1&lt;0,-0.1*RAND(),0.1*RAND()))</f>
        <v>40.022749410757555</v>
      </c>
      <c r="P158">
        <f ca="1">'S&amp;P500 2018'!P158*(1+IF(-$E$1+RAND()*1&lt;0,-0.1*RAND(),0.1*RAND()))</f>
        <v>49.819714053089889</v>
      </c>
      <c r="Q158">
        <f ca="1">'S&amp;P500 2018'!Q158*(1+IF(-$E$1+RAND()*1&lt;0,-0.1*RAND(),0.1*RAND()))</f>
        <v>36.268509259145837</v>
      </c>
      <c r="R158">
        <f ca="1">'S&amp;P500 2018'!R158*(1+IF(-$E$1+RAND()*1&lt;0,-0.1*RAND(),0.1*RAND()))</f>
        <v>35.787262304634993</v>
      </c>
      <c r="S158">
        <f ca="1">'S&amp;P500 2018'!S158*(1+IF(-$E$1+RAND()*1&lt;0,-0.1*RAND(),0.1*RAND()))</f>
        <v>53.217908408092114</v>
      </c>
      <c r="T158">
        <f ca="1">'S&amp;P500 2018'!T158*(1+IF(-$E$1+RAND()*1&lt;0,-0.1*RAND(),0.1*RAND()))</f>
        <v>37.504880445728872</v>
      </c>
      <c r="U158">
        <f ca="1">'S&amp;P500 2018'!U158*(1+IF(-$E$1+RAND()*1&lt;0,-0.1*RAND(),0.1*RAND()))</f>
        <v>36.406498298894114</v>
      </c>
      <c r="V158">
        <f ca="1">'S&amp;P500 2018'!V158*(1+IF(-$E$1+RAND()*1&lt;0,-0.1*RAND(),0.1*RAND()))</f>
        <v>39.004202508294995</v>
      </c>
      <c r="W158" s="6">
        <f ca="1">F158-'S&amp;P500 2018'!F158</f>
        <v>-0.97799244155590515</v>
      </c>
      <c r="X158" s="6">
        <f ca="1">G158-'S&amp;P500 2018'!G158</f>
        <v>4.285270171104699</v>
      </c>
      <c r="Y158" s="6">
        <f ca="1">H158-'S&amp;P500 2018'!H158</f>
        <v>3.0654601584674666</v>
      </c>
      <c r="Z158" s="6">
        <f ca="1">I158-'S&amp;P500 2018'!I158</f>
        <v>2.6329936838282819</v>
      </c>
      <c r="AA158" s="6">
        <f ca="1">J158-'S&amp;P500 2018'!J158</f>
        <v>-2.9202113834990406</v>
      </c>
      <c r="AB158" s="6">
        <f ca="1">K158-'S&amp;P500 2018'!K158</f>
        <v>0.13140745429760159</v>
      </c>
      <c r="AC158" s="6">
        <f ca="1">L158-'S&amp;P500 2018'!L158</f>
        <v>0.92771720157690396</v>
      </c>
      <c r="AD158" s="6">
        <f ca="1">M158-'S&amp;P500 2018'!M158</f>
        <v>2.4650818709412405</v>
      </c>
      <c r="AE158" s="6">
        <f ca="1">N158-'S&amp;P500 2018'!N158</f>
        <v>1.4196999251481657</v>
      </c>
      <c r="AF158" s="6">
        <f ca="1">O158-'S&amp;P500 2018'!O158</f>
        <v>2.2749410757555211E-2</v>
      </c>
      <c r="AG158" s="6">
        <f ca="1">P158-'S&amp;P500 2018'!P158</f>
        <v>0.81971405308988921</v>
      </c>
      <c r="AH158" s="6">
        <f ca="1">Q158-'S&amp;P500 2018'!Q158</f>
        <v>3.2685092591458371</v>
      </c>
      <c r="AI158" s="6">
        <f ca="1">R158-'S&amp;P500 2018'!R158</f>
        <v>0.78726230463499292</v>
      </c>
      <c r="AJ158" s="6">
        <f ca="1">S158-'S&amp;P500 2018'!S158</f>
        <v>4.2179084080921143</v>
      </c>
      <c r="AK158" s="6">
        <f ca="1">T158-'S&amp;P500 2018'!T158</f>
        <v>1.5048804457288725</v>
      </c>
      <c r="AL158" s="6">
        <f ca="1">U158-'S&amp;P500 2018'!U158</f>
        <v>-2.5935017011058861</v>
      </c>
      <c r="AM158" s="6">
        <f ca="1">V158-'S&amp;P500 2018'!V158</f>
        <v>-0.9957974917050052</v>
      </c>
    </row>
    <row r="159" spans="1:39" x14ac:dyDescent="0.3">
      <c r="A159" t="s">
        <v>403</v>
      </c>
      <c r="B159" t="s">
        <v>404</v>
      </c>
      <c r="C159" s="1" t="s">
        <v>19</v>
      </c>
      <c r="D159" s="1" t="s">
        <v>293</v>
      </c>
      <c r="E159" s="5">
        <f t="shared" ca="1" si="3"/>
        <v>43.402192960175462</v>
      </c>
      <c r="F159">
        <f ca="1">'S&amp;P500 2018'!F159*(1+IF(-$E$1+RAND()*1&lt;0,-0.1*RAND(),0.1*RAND()))</f>
        <v>51.541032648173726</v>
      </c>
      <c r="G159">
        <f ca="1">'S&amp;P500 2018'!G159*(1+IF(-$E$1+RAND()*1&lt;0,-0.1*RAND(),0.1*RAND()))</f>
        <v>37.631107873363142</v>
      </c>
      <c r="H159">
        <f ca="1">'S&amp;P500 2018'!H159*(1+IF(-$E$1+RAND()*1&lt;0,-0.1*RAND(),0.1*RAND()))</f>
        <v>32.99702431387454</v>
      </c>
      <c r="I159">
        <f ca="1">'S&amp;P500 2018'!I159*(1+IF(-$E$1+RAND()*1&lt;0,-0.1*RAND(),0.1*RAND()))</f>
        <v>49.787663002139773</v>
      </c>
      <c r="J159">
        <f ca="1">'S&amp;P500 2018'!J159*(1+IF(-$E$1+RAND()*1&lt;0,-0.1*RAND(),0.1*RAND()))</f>
        <v>38.858020489456834</v>
      </c>
      <c r="K159">
        <f ca="1">'S&amp;P500 2018'!K159*(1+IF(-$E$1+RAND()*1&lt;0,-0.1*RAND(),0.1*RAND()))</f>
        <v>59.220976075978342</v>
      </c>
      <c r="L159">
        <f ca="1">'S&amp;P500 2018'!L159*(1+IF(-$E$1+RAND()*1&lt;0,-0.1*RAND(),0.1*RAND()))</f>
        <v>34.800022472878325</v>
      </c>
      <c r="M159">
        <f ca="1">'S&amp;P500 2018'!M159*(1+IF(-$E$1+RAND()*1&lt;0,-0.1*RAND(),0.1*RAND()))</f>
        <v>59.578238846048713</v>
      </c>
      <c r="N159">
        <f ca="1">'S&amp;P500 2018'!N159*(1+IF(-$E$1+RAND()*1&lt;0,-0.1*RAND(),0.1*RAND()))</f>
        <v>28.19219164298303</v>
      </c>
      <c r="O159">
        <f ca="1">'S&amp;P500 2018'!O159*(1+IF(-$E$1+RAND()*1&lt;0,-0.1*RAND(),0.1*RAND()))</f>
        <v>39.442617910844945</v>
      </c>
      <c r="P159">
        <f ca="1">'S&amp;P500 2018'!P159*(1+IF(-$E$1+RAND()*1&lt;0,-0.1*RAND(),0.1*RAND()))</f>
        <v>34.717030162932211</v>
      </c>
      <c r="Q159">
        <f ca="1">'S&amp;P500 2018'!Q159*(1+IF(-$E$1+RAND()*1&lt;0,-0.1*RAND(),0.1*RAND()))</f>
        <v>48.002522099445557</v>
      </c>
      <c r="R159">
        <f ca="1">'S&amp;P500 2018'!R159*(1+IF(-$E$1+RAND()*1&lt;0,-0.1*RAND(),0.1*RAND()))</f>
        <v>40.675027905468916</v>
      </c>
      <c r="S159">
        <f ca="1">'S&amp;P500 2018'!S159*(1+IF(-$E$1+RAND()*1&lt;0,-0.1*RAND(),0.1*RAND()))</f>
        <v>60.950057637570751</v>
      </c>
      <c r="T159">
        <f ca="1">'S&amp;P500 2018'!T159*(1+IF(-$E$1+RAND()*1&lt;0,-0.1*RAND(),0.1*RAND()))</f>
        <v>48.654671704322197</v>
      </c>
      <c r="U159">
        <f ca="1">'S&amp;P500 2018'!U159*(1+IF(-$E$1+RAND()*1&lt;0,-0.1*RAND(),0.1*RAND()))</f>
        <v>35.519099592192688</v>
      </c>
      <c r="V159">
        <f ca="1">'S&amp;P500 2018'!V159*(1+IF(-$E$1+RAND()*1&lt;0,-0.1*RAND(),0.1*RAND()))</f>
        <v>37.269975945309284</v>
      </c>
      <c r="W159" s="6">
        <f ca="1">F159-'S&amp;P500 2018'!F159</f>
        <v>2.5410326481737258</v>
      </c>
      <c r="X159" s="6">
        <f ca="1">G159-'S&amp;P500 2018'!G159</f>
        <v>-3.3688921266368581</v>
      </c>
      <c r="Y159" s="6">
        <f ca="1">H159-'S&amp;P500 2018'!H159</f>
        <v>2.9970243138745403</v>
      </c>
      <c r="Z159" s="6">
        <f ca="1">I159-'S&amp;P500 2018'!I159</f>
        <v>2.787663002139773</v>
      </c>
      <c r="AA159" s="6">
        <f ca="1">J159-'S&amp;P500 2018'!J159</f>
        <v>0.85802048945683396</v>
      </c>
      <c r="AB159" s="6">
        <f ca="1">K159-'S&amp;P500 2018'!K159</f>
        <v>3.2209760759783421</v>
      </c>
      <c r="AC159" s="6">
        <f ca="1">L159-'S&amp;P500 2018'!L159</f>
        <v>2.8000224728783252</v>
      </c>
      <c r="AD159" s="6">
        <f ca="1">M159-'S&amp;P500 2018'!M159</f>
        <v>4.5782388460487127</v>
      </c>
      <c r="AE159" s="6">
        <f ca="1">N159-'S&amp;P500 2018'!N159</f>
        <v>-2.8078083570169703</v>
      </c>
      <c r="AF159" s="6">
        <f ca="1">O159-'S&amp;P500 2018'!O159</f>
        <v>1.4426179108449446</v>
      </c>
      <c r="AG159" s="6">
        <f ca="1">P159-'S&amp;P500 2018'!P159</f>
        <v>-3.2829698370677889</v>
      </c>
      <c r="AH159" s="6">
        <f ca="1">Q159-'S&amp;P500 2018'!Q159</f>
        <v>4.0025220994455566</v>
      </c>
      <c r="AI159" s="6">
        <f ca="1">R159-'S&amp;P500 2018'!R159</f>
        <v>3.6750279054689159</v>
      </c>
      <c r="AJ159" s="6">
        <f ca="1">S159-'S&amp;P500 2018'!S159</f>
        <v>1.950057637570751</v>
      </c>
      <c r="AK159" s="6">
        <f ca="1">T159-'S&amp;P500 2018'!T159</f>
        <v>0.65467170432219746</v>
      </c>
      <c r="AL159" s="6">
        <f ca="1">U159-'S&amp;P500 2018'!U159</f>
        <v>2.5190995921926884</v>
      </c>
      <c r="AM159" s="6">
        <f ca="1">V159-'S&amp;P500 2018'!V159</f>
        <v>-3.7300240546907162</v>
      </c>
    </row>
    <row r="160" spans="1:39" x14ac:dyDescent="0.3">
      <c r="A160" t="s">
        <v>405</v>
      </c>
      <c r="B160" t="s">
        <v>406</v>
      </c>
      <c r="C160" s="1" t="s">
        <v>29</v>
      </c>
      <c r="D160" s="1" t="s">
        <v>407</v>
      </c>
      <c r="E160" s="5">
        <f t="shared" ca="1" si="3"/>
        <v>49.647277533866479</v>
      </c>
      <c r="F160">
        <f ca="1">'S&amp;P500 2018'!F160*(1+IF(-$E$1+RAND()*1&lt;0,-0.1*RAND(),0.1*RAND()))</f>
        <v>35.40399946417898</v>
      </c>
      <c r="G160">
        <f ca="1">'S&amp;P500 2018'!G160*(1+IF(-$E$1+RAND()*1&lt;0,-0.1*RAND(),0.1*RAND()))</f>
        <v>47.624105789932493</v>
      </c>
      <c r="H160">
        <f ca="1">'S&amp;P500 2018'!H160*(1+IF(-$E$1+RAND()*1&lt;0,-0.1*RAND(),0.1*RAND()))</f>
        <v>44.876886810762592</v>
      </c>
      <c r="I160">
        <f ca="1">'S&amp;P500 2018'!I160*(1+IF(-$E$1+RAND()*1&lt;0,-0.1*RAND(),0.1*RAND()))</f>
        <v>52.75293228907195</v>
      </c>
      <c r="J160">
        <f ca="1">'S&amp;P500 2018'!J160*(1+IF(-$E$1+RAND()*1&lt;0,-0.1*RAND(),0.1*RAND()))</f>
        <v>78.323948692322688</v>
      </c>
      <c r="K160">
        <f ca="1">'S&amp;P500 2018'!K160*(1+IF(-$E$1+RAND()*1&lt;0,-0.1*RAND(),0.1*RAND()))</f>
        <v>47.71057166803827</v>
      </c>
      <c r="L160">
        <f ca="1">'S&amp;P500 2018'!L160*(1+IF(-$E$1+RAND()*1&lt;0,-0.1*RAND(),0.1*RAND()))</f>
        <v>47.510462066117739</v>
      </c>
      <c r="M160">
        <f ca="1">'S&amp;P500 2018'!M160*(1+IF(-$E$1+RAND()*1&lt;0,-0.1*RAND(),0.1*RAND()))</f>
        <v>38.039112237158676</v>
      </c>
      <c r="N160">
        <f ca="1">'S&amp;P500 2018'!N160*(1+IF(-$E$1+RAND()*1&lt;0,-0.1*RAND(),0.1*RAND()))</f>
        <v>57.296109816928421</v>
      </c>
      <c r="O160">
        <f ca="1">'S&amp;P500 2018'!O160*(1+IF(-$E$1+RAND()*1&lt;0,-0.1*RAND(),0.1*RAND()))</f>
        <v>50.570746349010555</v>
      </c>
      <c r="P160">
        <f ca="1">'S&amp;P500 2018'!P160*(1+IF(-$E$1+RAND()*1&lt;0,-0.1*RAND(),0.1*RAND()))</f>
        <v>63.56384448796566</v>
      </c>
      <c r="Q160">
        <f ca="1">'S&amp;P500 2018'!Q160*(1+IF(-$E$1+RAND()*1&lt;0,-0.1*RAND(),0.1*RAND()))</f>
        <v>45.412243796481157</v>
      </c>
      <c r="R160">
        <f ca="1">'S&amp;P500 2018'!R160*(1+IF(-$E$1+RAND()*1&lt;0,-0.1*RAND(),0.1*RAND()))</f>
        <v>55.107233031781881</v>
      </c>
      <c r="S160">
        <f ca="1">'S&amp;P500 2018'!S160*(1+IF(-$E$1+RAND()*1&lt;0,-0.1*RAND(),0.1*RAND()))</f>
        <v>46.878501829044517</v>
      </c>
      <c r="T160">
        <f ca="1">'S&amp;P500 2018'!T160*(1+IF(-$E$1+RAND()*1&lt;0,-0.1*RAND(),0.1*RAND()))</f>
        <v>37.024236011233938</v>
      </c>
      <c r="U160">
        <f ca="1">'S&amp;P500 2018'!U160*(1+IF(-$E$1+RAND()*1&lt;0,-0.1*RAND(),0.1*RAND()))</f>
        <v>55.654552574127123</v>
      </c>
      <c r="V160">
        <f ca="1">'S&amp;P500 2018'!V160*(1+IF(-$E$1+RAND()*1&lt;0,-0.1*RAND(),0.1*RAND()))</f>
        <v>40.25423116157355</v>
      </c>
      <c r="W160" s="6">
        <f ca="1">F160-'S&amp;P500 2018'!F160</f>
        <v>-0.59600053582101964</v>
      </c>
      <c r="X160" s="6">
        <f ca="1">G160-'S&amp;P500 2018'!G160</f>
        <v>0.62410578993249288</v>
      </c>
      <c r="Y160" s="6">
        <f ca="1">H160-'S&amp;P500 2018'!H160</f>
        <v>-3.123113189237408</v>
      </c>
      <c r="Z160" s="6">
        <f ca="1">I160-'S&amp;P500 2018'!I160</f>
        <v>0.75293228907194987</v>
      </c>
      <c r="AA160" s="6">
        <f ca="1">J160-'S&amp;P500 2018'!J160</f>
        <v>6.3239486923226877</v>
      </c>
      <c r="AB160" s="6">
        <f ca="1">K160-'S&amp;P500 2018'!K160</f>
        <v>-3.2894283319617301</v>
      </c>
      <c r="AC160" s="6">
        <f ca="1">L160-'S&amp;P500 2018'!L160</f>
        <v>-4.4895379338822607</v>
      </c>
      <c r="AD160" s="6">
        <f ca="1">M160-'S&amp;P500 2018'!M160</f>
        <v>2.0391122371586761</v>
      </c>
      <c r="AE160" s="6">
        <f ca="1">N160-'S&amp;P500 2018'!N160</f>
        <v>1.2961098169284213</v>
      </c>
      <c r="AF160" s="6">
        <f ca="1">O160-'S&amp;P500 2018'!O160</f>
        <v>3.5707463490105553</v>
      </c>
      <c r="AG160" s="6">
        <f ca="1">P160-'S&amp;P500 2018'!P160</f>
        <v>5.5638444879656603</v>
      </c>
      <c r="AH160" s="6">
        <f ca="1">Q160-'S&amp;P500 2018'!Q160</f>
        <v>-3.5877562035188433</v>
      </c>
      <c r="AI160" s="6">
        <f ca="1">R160-'S&amp;P500 2018'!R160</f>
        <v>1.107233031781881</v>
      </c>
      <c r="AJ160" s="6">
        <f ca="1">S160-'S&amp;P500 2018'!S160</f>
        <v>-2.1214981709554834</v>
      </c>
      <c r="AK160" s="6">
        <f ca="1">T160-'S&amp;P500 2018'!T160</f>
        <v>2.423601123393837E-2</v>
      </c>
      <c r="AL160" s="6">
        <f ca="1">U160-'S&amp;P500 2018'!U160</f>
        <v>4.6545525741271234</v>
      </c>
      <c r="AM160" s="6">
        <f ca="1">V160-'S&amp;P500 2018'!V160</f>
        <v>-3.74576883842645</v>
      </c>
    </row>
    <row r="161" spans="1:39" x14ac:dyDescent="0.3">
      <c r="A161" t="s">
        <v>408</v>
      </c>
      <c r="B161" t="s">
        <v>409</v>
      </c>
      <c r="C161" s="1" t="s">
        <v>29</v>
      </c>
      <c r="D161" s="1" t="s">
        <v>407</v>
      </c>
      <c r="E161" s="5">
        <f t="shared" ca="1" si="3"/>
        <v>46.302763890641558</v>
      </c>
      <c r="F161">
        <f ca="1">'S&amp;P500 2018'!F161*(1+IF(-$E$1+RAND()*1&lt;0,-0.1*RAND(),0.1*RAND()))</f>
        <v>36.215372616329866</v>
      </c>
      <c r="G161">
        <f ca="1">'S&amp;P500 2018'!G161*(1+IF(-$E$1+RAND()*1&lt;0,-0.1*RAND(),0.1*RAND()))</f>
        <v>53.230821264815468</v>
      </c>
      <c r="H161">
        <f ca="1">'S&amp;P500 2018'!H161*(1+IF(-$E$1+RAND()*1&lt;0,-0.1*RAND(),0.1*RAND()))</f>
        <v>31.158142274348887</v>
      </c>
      <c r="I161">
        <f ca="1">'S&amp;P500 2018'!I161*(1+IF(-$E$1+RAND()*1&lt;0,-0.1*RAND(),0.1*RAND()))</f>
        <v>54.330167491269371</v>
      </c>
      <c r="J161">
        <f ca="1">'S&amp;P500 2018'!J161*(1+IF(-$E$1+RAND()*1&lt;0,-0.1*RAND(),0.1*RAND()))</f>
        <v>37.618986671635597</v>
      </c>
      <c r="K161">
        <f ca="1">'S&amp;P500 2018'!K161*(1+IF(-$E$1+RAND()*1&lt;0,-0.1*RAND(),0.1*RAND()))</f>
        <v>61.753859340569335</v>
      </c>
      <c r="L161">
        <f ca="1">'S&amp;P500 2018'!L161*(1+IF(-$E$1+RAND()*1&lt;0,-0.1*RAND(),0.1*RAND()))</f>
        <v>45.133638775309564</v>
      </c>
      <c r="M161">
        <f ca="1">'S&amp;P500 2018'!M161*(1+IF(-$E$1+RAND()*1&lt;0,-0.1*RAND(),0.1*RAND()))</f>
        <v>38.400898565707905</v>
      </c>
      <c r="N161">
        <f ca="1">'S&amp;P500 2018'!N161*(1+IF(-$E$1+RAND()*1&lt;0,-0.1*RAND(),0.1*RAND()))</f>
        <v>58.572647733904731</v>
      </c>
      <c r="O161">
        <f ca="1">'S&amp;P500 2018'!O161*(1+IF(-$E$1+RAND()*1&lt;0,-0.1*RAND(),0.1*RAND()))</f>
        <v>51.464481691437548</v>
      </c>
      <c r="P161">
        <f ca="1">'S&amp;P500 2018'!P161*(1+IF(-$E$1+RAND()*1&lt;0,-0.1*RAND(),0.1*RAND()))</f>
        <v>38.09820179194756</v>
      </c>
      <c r="Q161">
        <f ca="1">'S&amp;P500 2018'!Q161*(1+IF(-$E$1+RAND()*1&lt;0,-0.1*RAND(),0.1*RAND()))</f>
        <v>59.187507153866392</v>
      </c>
      <c r="R161">
        <f ca="1">'S&amp;P500 2018'!R161*(1+IF(-$E$1+RAND()*1&lt;0,-0.1*RAND(),0.1*RAND()))</f>
        <v>43.020362455195155</v>
      </c>
      <c r="S161">
        <f ca="1">'S&amp;P500 2018'!S161*(1+IF(-$E$1+RAND()*1&lt;0,-0.1*RAND(),0.1*RAND()))</f>
        <v>64.670622706825441</v>
      </c>
      <c r="T161">
        <f ca="1">'S&amp;P500 2018'!T161*(1+IF(-$E$1+RAND()*1&lt;0,-0.1*RAND(),0.1*RAND()))</f>
        <v>41.725061351174276</v>
      </c>
      <c r="U161">
        <f ca="1">'S&amp;P500 2018'!U161*(1+IF(-$E$1+RAND()*1&lt;0,-0.1*RAND(),0.1*RAND()))</f>
        <v>41.127867004158595</v>
      </c>
      <c r="V161">
        <f ca="1">'S&amp;P500 2018'!V161*(1+IF(-$E$1+RAND()*1&lt;0,-0.1*RAND(),0.1*RAND()))</f>
        <v>31.438347252410907</v>
      </c>
      <c r="W161" s="6">
        <f ca="1">F161-'S&amp;P500 2018'!F161</f>
        <v>2.2153726163298657</v>
      </c>
      <c r="X161" s="6">
        <f ca="1">G161-'S&amp;P500 2018'!G161</f>
        <v>4.2308212648154679</v>
      </c>
      <c r="Y161" s="6">
        <f ca="1">H161-'S&amp;P500 2018'!H161</f>
        <v>-1.8418577256511135</v>
      </c>
      <c r="Z161" s="6">
        <f ca="1">I161-'S&amp;P500 2018'!I161</f>
        <v>1.3301674912693713</v>
      </c>
      <c r="AA161" s="6">
        <f ca="1">J161-'S&amp;P500 2018'!J161</f>
        <v>2.6189866716355965</v>
      </c>
      <c r="AB161" s="6">
        <f ca="1">K161-'S&amp;P500 2018'!K161</f>
        <v>0.75385934056933479</v>
      </c>
      <c r="AC161" s="6">
        <f ca="1">L161-'S&amp;P500 2018'!L161</f>
        <v>3.1336387753095636</v>
      </c>
      <c r="AD161" s="6">
        <f ca="1">M161-'S&amp;P500 2018'!M161</f>
        <v>-2.5991014342920948</v>
      </c>
      <c r="AE161" s="6">
        <f ca="1">N161-'S&amp;P500 2018'!N161</f>
        <v>2.5726477339047307</v>
      </c>
      <c r="AF161" s="6">
        <f ca="1">O161-'S&amp;P500 2018'!O161</f>
        <v>0.46448169143754825</v>
      </c>
      <c r="AG161" s="6">
        <f ca="1">P161-'S&amp;P500 2018'!P161</f>
        <v>-2.9017982080524405</v>
      </c>
      <c r="AH161" s="6">
        <f ca="1">Q161-'S&amp;P500 2018'!Q161</f>
        <v>3.1875071538663917</v>
      </c>
      <c r="AI161" s="6">
        <f ca="1">R161-'S&amp;P500 2018'!R161</f>
        <v>2.0362455195154894E-2</v>
      </c>
      <c r="AJ161" s="6">
        <f ca="1">S161-'S&amp;P500 2018'!S161</f>
        <v>5.6706227068254407</v>
      </c>
      <c r="AK161" s="6">
        <f ca="1">T161-'S&amp;P500 2018'!T161</f>
        <v>-2.2749386488257244</v>
      </c>
      <c r="AL161" s="6">
        <f ca="1">U161-'S&amp;P500 2018'!U161</f>
        <v>-0.87213299584140458</v>
      </c>
      <c r="AM161" s="6">
        <f ca="1">V161-'S&amp;P500 2018'!V161</f>
        <v>2.4383472524109067</v>
      </c>
    </row>
    <row r="162" spans="1:39" x14ac:dyDescent="0.3">
      <c r="A162" t="s">
        <v>410</v>
      </c>
      <c r="B162" t="s">
        <v>411</v>
      </c>
      <c r="C162" s="1" t="s">
        <v>33</v>
      </c>
      <c r="D162" s="1" t="s">
        <v>77</v>
      </c>
      <c r="E162" s="5">
        <f t="shared" ca="1" si="3"/>
        <v>50.94852415259556</v>
      </c>
      <c r="F162">
        <f ca="1">'S&amp;P500 2018'!F162*(1+IF(-$E$1+RAND()*1&lt;0,-0.1*RAND(),0.1*RAND()))</f>
        <v>74.561230660168576</v>
      </c>
      <c r="G162">
        <f ca="1">'S&amp;P500 2018'!G162*(1+IF(-$E$1+RAND()*1&lt;0,-0.1*RAND(),0.1*RAND()))</f>
        <v>37.177527608317561</v>
      </c>
      <c r="H162">
        <f ca="1">'S&amp;P500 2018'!H162*(1+IF(-$E$1+RAND()*1&lt;0,-0.1*RAND(),0.1*RAND()))</f>
        <v>33.164825177817285</v>
      </c>
      <c r="I162">
        <f ca="1">'S&amp;P500 2018'!I162*(1+IF(-$E$1+RAND()*1&lt;0,-0.1*RAND(),0.1*RAND()))</f>
        <v>48.269003976560157</v>
      </c>
      <c r="J162">
        <f ca="1">'S&amp;P500 2018'!J162*(1+IF(-$E$1+RAND()*1&lt;0,-0.1*RAND(),0.1*RAND()))</f>
        <v>30.856885047055307</v>
      </c>
      <c r="K162">
        <f ca="1">'S&amp;P500 2018'!K162*(1+IF(-$E$1+RAND()*1&lt;0,-0.1*RAND(),0.1*RAND()))</f>
        <v>51.806024381864134</v>
      </c>
      <c r="L162">
        <f ca="1">'S&amp;P500 2018'!L162*(1+IF(-$E$1+RAND()*1&lt;0,-0.1*RAND(),0.1*RAND()))</f>
        <v>52.513759415355864</v>
      </c>
      <c r="M162">
        <f ca="1">'S&amp;P500 2018'!M162*(1+IF(-$E$1+RAND()*1&lt;0,-0.1*RAND(),0.1*RAND()))</f>
        <v>70.415537002397883</v>
      </c>
      <c r="N162">
        <f ca="1">'S&amp;P500 2018'!N162*(1+IF(-$E$1+RAND()*1&lt;0,-0.1*RAND(),0.1*RAND()))</f>
        <v>59.897964560517529</v>
      </c>
      <c r="O162">
        <f ca="1">'S&amp;P500 2018'!O162*(1+IF(-$E$1+RAND()*1&lt;0,-0.1*RAND(),0.1*RAND()))</f>
        <v>44.801673455517189</v>
      </c>
      <c r="P162">
        <f ca="1">'S&amp;P500 2018'!P162*(1+IF(-$E$1+RAND()*1&lt;0,-0.1*RAND(),0.1*RAND()))</f>
        <v>31.696293943772247</v>
      </c>
      <c r="Q162">
        <f ca="1">'S&amp;P500 2018'!Q162*(1+IF(-$E$1+RAND()*1&lt;0,-0.1*RAND(),0.1*RAND()))</f>
        <v>62.303288806718925</v>
      </c>
      <c r="R162">
        <f ca="1">'S&amp;P500 2018'!R162*(1+IF(-$E$1+RAND()*1&lt;0,-0.1*RAND(),0.1*RAND()))</f>
        <v>40.160556455289765</v>
      </c>
      <c r="S162">
        <f ca="1">'S&amp;P500 2018'!S162*(1+IF(-$E$1+RAND()*1&lt;0,-0.1*RAND(),0.1*RAND()))</f>
        <v>56.399708532496788</v>
      </c>
      <c r="T162">
        <f ca="1">'S&amp;P500 2018'!T162*(1+IF(-$E$1+RAND()*1&lt;0,-0.1*RAND(),0.1*RAND()))</f>
        <v>59.420177549949344</v>
      </c>
      <c r="U162">
        <f ca="1">'S&amp;P500 2018'!U162*(1+IF(-$E$1+RAND()*1&lt;0,-0.1*RAND(),0.1*RAND()))</f>
        <v>62.057529451211856</v>
      </c>
      <c r="V162">
        <f ca="1">'S&amp;P500 2018'!V162*(1+IF(-$E$1+RAND()*1&lt;0,-0.1*RAND(),0.1*RAND()))</f>
        <v>50.62292456911414</v>
      </c>
      <c r="W162" s="6">
        <f ca="1">F162-'S&amp;P500 2018'!F162</f>
        <v>4.5612306601685759</v>
      </c>
      <c r="X162" s="6">
        <f ca="1">G162-'S&amp;P500 2018'!G162</f>
        <v>-2.8224723916824388</v>
      </c>
      <c r="Y162" s="6">
        <f ca="1">H162-'S&amp;P500 2018'!H162</f>
        <v>-1.8351748221827151</v>
      </c>
      <c r="Z162" s="6">
        <f ca="1">I162-'S&amp;P500 2018'!I162</f>
        <v>0.26900397656015684</v>
      </c>
      <c r="AA162" s="6">
        <f ca="1">J162-'S&amp;P500 2018'!J162</f>
        <v>-2.1431149529446927</v>
      </c>
      <c r="AB162" s="6">
        <f ca="1">K162-'S&amp;P500 2018'!K162</f>
        <v>0.80602438186413394</v>
      </c>
      <c r="AC162" s="6">
        <f ca="1">L162-'S&amp;P500 2018'!L162</f>
        <v>-0.48624058464413622</v>
      </c>
      <c r="AD162" s="6">
        <f ca="1">M162-'S&amp;P500 2018'!M162</f>
        <v>5.4155370023978833</v>
      </c>
      <c r="AE162" s="6">
        <f ca="1">N162-'S&amp;P500 2018'!N162</f>
        <v>2.8979645605175293</v>
      </c>
      <c r="AF162" s="6">
        <f ca="1">O162-'S&amp;P500 2018'!O162</f>
        <v>1.8016734555171894</v>
      </c>
      <c r="AG162" s="6">
        <f ca="1">P162-'S&amp;P500 2018'!P162</f>
        <v>2.6962939437722468</v>
      </c>
      <c r="AH162" s="6">
        <f ca="1">Q162-'S&amp;P500 2018'!Q162</f>
        <v>4.3032888067189248</v>
      </c>
      <c r="AI162" s="6">
        <f ca="1">R162-'S&amp;P500 2018'!R162</f>
        <v>2.1605564552897647</v>
      </c>
      <c r="AJ162" s="6">
        <f ca="1">S162-'S&amp;P500 2018'!S162</f>
        <v>1.3997085324967884</v>
      </c>
      <c r="AK162" s="6">
        <f ca="1">T162-'S&amp;P500 2018'!T162</f>
        <v>4.4201775499493436</v>
      </c>
      <c r="AL162" s="6">
        <f ca="1">U162-'S&amp;P500 2018'!U162</f>
        <v>-2.942470548788144</v>
      </c>
      <c r="AM162" s="6">
        <f ca="1">V162-'S&amp;P500 2018'!V162</f>
        <v>3.6229245691141401</v>
      </c>
    </row>
    <row r="163" spans="1:39" x14ac:dyDescent="0.3">
      <c r="A163" t="s">
        <v>412</v>
      </c>
      <c r="B163" t="s">
        <v>413</v>
      </c>
      <c r="C163" s="1" t="s">
        <v>2</v>
      </c>
      <c r="D163" s="1" t="s">
        <v>370</v>
      </c>
      <c r="E163" s="5">
        <f t="shared" ca="1" si="3"/>
        <v>43.07937041337874</v>
      </c>
      <c r="F163">
        <f ca="1">'S&amp;P500 2018'!F163*(1+IF(-$E$1+RAND()*1&lt;0,-0.1*RAND(),0.1*RAND()))</f>
        <v>46.048780423477432</v>
      </c>
      <c r="G163">
        <f ca="1">'S&amp;P500 2018'!G163*(1+IF(-$E$1+RAND()*1&lt;0,-0.1*RAND(),0.1*RAND()))</f>
        <v>47.170869651215774</v>
      </c>
      <c r="H163">
        <f ca="1">'S&amp;P500 2018'!H163*(1+IF(-$E$1+RAND()*1&lt;0,-0.1*RAND(),0.1*RAND()))</f>
        <v>42.72363602833147</v>
      </c>
      <c r="I163">
        <f ca="1">'S&amp;P500 2018'!I163*(1+IF(-$E$1+RAND()*1&lt;0,-0.1*RAND(),0.1*RAND()))</f>
        <v>31.748948594638904</v>
      </c>
      <c r="J163">
        <f ca="1">'S&amp;P500 2018'!J163*(1+IF(-$E$1+RAND()*1&lt;0,-0.1*RAND(),0.1*RAND()))</f>
        <v>37.280227471604526</v>
      </c>
      <c r="K163">
        <f ca="1">'S&amp;P500 2018'!K163*(1+IF(-$E$1+RAND()*1&lt;0,-0.1*RAND(),0.1*RAND()))</f>
        <v>44.110647936261238</v>
      </c>
      <c r="L163">
        <f ca="1">'S&amp;P500 2018'!L163*(1+IF(-$E$1+RAND()*1&lt;0,-0.1*RAND(),0.1*RAND()))</f>
        <v>34.189995173595875</v>
      </c>
      <c r="M163">
        <f ca="1">'S&amp;P500 2018'!M163*(1+IF(-$E$1+RAND()*1&lt;0,-0.1*RAND(),0.1*RAND()))</f>
        <v>44.063485410215733</v>
      </c>
      <c r="N163">
        <f ca="1">'S&amp;P500 2018'!N163*(1+IF(-$E$1+RAND()*1&lt;0,-0.1*RAND(),0.1*RAND()))</f>
        <v>60.145160663946413</v>
      </c>
      <c r="O163">
        <f ca="1">'S&amp;P500 2018'!O163*(1+IF(-$E$1+RAND()*1&lt;0,-0.1*RAND(),0.1*RAND()))</f>
        <v>39.040711391384285</v>
      </c>
      <c r="P163">
        <f ca="1">'S&amp;P500 2018'!P163*(1+IF(-$E$1+RAND()*1&lt;0,-0.1*RAND(),0.1*RAND()))</f>
        <v>48.780893100399879</v>
      </c>
      <c r="Q163">
        <f ca="1">'S&amp;P500 2018'!Q163*(1+IF(-$E$1+RAND()*1&lt;0,-0.1*RAND(),0.1*RAND()))</f>
        <v>40.321528641971888</v>
      </c>
      <c r="R163">
        <f ca="1">'S&amp;P500 2018'!R163*(1+IF(-$E$1+RAND()*1&lt;0,-0.1*RAND(),0.1*RAND()))</f>
        <v>43.245279673267319</v>
      </c>
      <c r="S163">
        <f ca="1">'S&amp;P500 2018'!S163*(1+IF(-$E$1+RAND()*1&lt;0,-0.1*RAND(),0.1*RAND()))</f>
        <v>53.859235610030176</v>
      </c>
      <c r="T163">
        <f ca="1">'S&amp;P500 2018'!T163*(1+IF(-$E$1+RAND()*1&lt;0,-0.1*RAND(),0.1*RAND()))</f>
        <v>47.792529838345381</v>
      </c>
      <c r="U163">
        <f ca="1">'S&amp;P500 2018'!U163*(1+IF(-$E$1+RAND()*1&lt;0,-0.1*RAND(),0.1*RAND()))</f>
        <v>37.946872579730751</v>
      </c>
      <c r="V163">
        <f ca="1">'S&amp;P500 2018'!V163*(1+IF(-$E$1+RAND()*1&lt;0,-0.1*RAND(),0.1*RAND()))</f>
        <v>33.880494839021708</v>
      </c>
      <c r="W163" s="6">
        <f ca="1">F163-'S&amp;P500 2018'!F163</f>
        <v>2.0487804234774316</v>
      </c>
      <c r="X163" s="6">
        <f ca="1">G163-'S&amp;P500 2018'!G163</f>
        <v>1.1708696512157744</v>
      </c>
      <c r="Y163" s="6">
        <f ca="1">H163-'S&amp;P500 2018'!H163</f>
        <v>-1.2763639716685304</v>
      </c>
      <c r="Z163" s="6">
        <f ca="1">I163-'S&amp;P500 2018'!I163</f>
        <v>-1.2510514053610962</v>
      </c>
      <c r="AA163" s="6">
        <f ca="1">J163-'S&amp;P500 2018'!J163</f>
        <v>1.2802274716045261</v>
      </c>
      <c r="AB163" s="6">
        <f ca="1">K163-'S&amp;P500 2018'!K163</f>
        <v>3.1106479362612376</v>
      </c>
      <c r="AC163" s="6">
        <f ca="1">L163-'S&amp;P500 2018'!L163</f>
        <v>2.1899951735958751</v>
      </c>
      <c r="AD163" s="6">
        <f ca="1">M163-'S&amp;P500 2018'!M163</f>
        <v>2.0634854102157334</v>
      </c>
      <c r="AE163" s="6">
        <f ca="1">N163-'S&amp;P500 2018'!N163</f>
        <v>5.1451606639464131</v>
      </c>
      <c r="AF163" s="6">
        <f ca="1">O163-'S&amp;P500 2018'!O163</f>
        <v>-3.9592886086157151</v>
      </c>
      <c r="AG163" s="6">
        <f ca="1">P163-'S&amp;P500 2018'!P163</f>
        <v>0.78089310039987936</v>
      </c>
      <c r="AH163" s="6">
        <f ca="1">Q163-'S&amp;P500 2018'!Q163</f>
        <v>1.3215286419718879</v>
      </c>
      <c r="AI163" s="6">
        <f ca="1">R163-'S&amp;P500 2018'!R163</f>
        <v>3.2452796732673193</v>
      </c>
      <c r="AJ163" s="6">
        <f ca="1">S163-'S&amp;P500 2018'!S163</f>
        <v>4.8592356100301757</v>
      </c>
      <c r="AK163" s="6">
        <f ca="1">T163-'S&amp;P500 2018'!T163</f>
        <v>2.7925298383453807</v>
      </c>
      <c r="AL163" s="6">
        <f ca="1">U163-'S&amp;P500 2018'!U163</f>
        <v>1.9468725797307513</v>
      </c>
      <c r="AM163" s="6">
        <f ca="1">V163-'S&amp;P500 2018'!V163</f>
        <v>-3.1195051609782922</v>
      </c>
    </row>
    <row r="164" spans="1:39" x14ac:dyDescent="0.3">
      <c r="A164" t="s">
        <v>414</v>
      </c>
      <c r="B164" t="s">
        <v>415</v>
      </c>
      <c r="C164" s="1" t="s">
        <v>46</v>
      </c>
      <c r="D164" s="1" t="s">
        <v>416</v>
      </c>
      <c r="E164" s="5">
        <f t="shared" ca="1" si="3"/>
        <v>58.1028655944543</v>
      </c>
      <c r="F164">
        <f ca="1">'S&amp;P500 2018'!F164*(1+IF(-$E$1+RAND()*1&lt;0,-0.1*RAND(),0.1*RAND()))</f>
        <v>50.425311248943665</v>
      </c>
      <c r="G164">
        <f ca="1">'S&amp;P500 2018'!G164*(1+IF(-$E$1+RAND()*1&lt;0,-0.1*RAND(),0.1*RAND()))</f>
        <v>52.135119592364823</v>
      </c>
      <c r="H164">
        <f ca="1">'S&amp;P500 2018'!H164*(1+IF(-$E$1+RAND()*1&lt;0,-0.1*RAND(),0.1*RAND()))</f>
        <v>49.674444101076858</v>
      </c>
      <c r="I164">
        <f ca="1">'S&amp;P500 2018'!I164*(1+IF(-$E$1+RAND()*1&lt;0,-0.1*RAND(),0.1*RAND()))</f>
        <v>43.35541450502879</v>
      </c>
      <c r="J164">
        <f ca="1">'S&amp;P500 2018'!J164*(1+IF(-$E$1+RAND()*1&lt;0,-0.1*RAND(),0.1*RAND()))</f>
        <v>72.180803215182195</v>
      </c>
      <c r="K164">
        <f ca="1">'S&amp;P500 2018'!K164*(1+IF(-$E$1+RAND()*1&lt;0,-0.1*RAND(),0.1*RAND()))</f>
        <v>61.287272764906426</v>
      </c>
      <c r="L164">
        <f ca="1">'S&amp;P500 2018'!L164*(1+IF(-$E$1+RAND()*1&lt;0,-0.1*RAND(),0.1*RAND()))</f>
        <v>50.557950999324298</v>
      </c>
      <c r="M164">
        <f ca="1">'S&amp;P500 2018'!M164*(1+IF(-$E$1+RAND()*1&lt;0,-0.1*RAND(),0.1*RAND()))</f>
        <v>42.169184303715241</v>
      </c>
      <c r="N164">
        <f ca="1">'S&amp;P500 2018'!N164*(1+IF(-$E$1+RAND()*1&lt;0,-0.1*RAND(),0.1*RAND()))</f>
        <v>61.161058746366614</v>
      </c>
      <c r="O164">
        <f ca="1">'S&amp;P500 2018'!O164*(1+IF(-$E$1+RAND()*1&lt;0,-0.1*RAND(),0.1*RAND()))</f>
        <v>71.413921370507765</v>
      </c>
      <c r="P164">
        <f ca="1">'S&amp;P500 2018'!P164*(1+IF(-$E$1+RAND()*1&lt;0,-0.1*RAND(),0.1*RAND()))</f>
        <v>57.687477945673194</v>
      </c>
      <c r="Q164">
        <f ca="1">'S&amp;P500 2018'!Q164*(1+IF(-$E$1+RAND()*1&lt;0,-0.1*RAND(),0.1*RAND()))</f>
        <v>47.835274890886808</v>
      </c>
      <c r="R164">
        <f ca="1">'S&amp;P500 2018'!R164*(1+IF(-$E$1+RAND()*1&lt;0,-0.1*RAND(),0.1*RAND()))</f>
        <v>49.594270626049614</v>
      </c>
      <c r="S164">
        <f ca="1">'S&amp;P500 2018'!S164*(1+IF(-$E$1+RAND()*1&lt;0,-0.1*RAND(),0.1*RAND()))</f>
        <v>53.727229043974432</v>
      </c>
      <c r="T164">
        <f ca="1">'S&amp;P500 2018'!T164*(1+IF(-$E$1+RAND()*1&lt;0,-0.1*RAND(),0.1*RAND()))</f>
        <v>75.579864847566881</v>
      </c>
      <c r="U164">
        <f ca="1">'S&amp;P500 2018'!U164*(1+IF(-$E$1+RAND()*1&lt;0,-0.1*RAND(),0.1*RAND()))</f>
        <v>72.827180182414821</v>
      </c>
      <c r="V164">
        <f ca="1">'S&amp;P500 2018'!V164*(1+IF(-$E$1+RAND()*1&lt;0,-0.1*RAND(),0.1*RAND()))</f>
        <v>76.136936721740554</v>
      </c>
      <c r="W164" s="6">
        <f ca="1">F164-'S&amp;P500 2018'!F164</f>
        <v>3.4253112489436646</v>
      </c>
      <c r="X164" s="6">
        <f ca="1">G164-'S&amp;P500 2018'!G164</f>
        <v>2.1351195923648234</v>
      </c>
      <c r="Y164" s="6">
        <f ca="1">H164-'S&amp;P500 2018'!H164</f>
        <v>-3.3255558989231417</v>
      </c>
      <c r="Z164" s="6">
        <f ca="1">I164-'S&amp;P500 2018'!I164</f>
        <v>1.35541450502879</v>
      </c>
      <c r="AA164" s="6">
        <f ca="1">J164-'S&amp;P500 2018'!J164</f>
        <v>3.1808032151821948</v>
      </c>
      <c r="AB164" s="6">
        <f ca="1">K164-'S&amp;P500 2018'!K164</f>
        <v>5.2872727649064259</v>
      </c>
      <c r="AC164" s="6">
        <f ca="1">L164-'S&amp;P500 2018'!L164</f>
        <v>-4.4420490006757021</v>
      </c>
      <c r="AD164" s="6">
        <f ca="1">M164-'S&amp;P500 2018'!M164</f>
        <v>2.169184303715241</v>
      </c>
      <c r="AE164" s="6">
        <f ca="1">N164-'S&amp;P500 2018'!N164</f>
        <v>5.1610587463666135</v>
      </c>
      <c r="AF164" s="6">
        <f ca="1">O164-'S&amp;P500 2018'!O164</f>
        <v>4.4139213705077651</v>
      </c>
      <c r="AG164" s="6">
        <f ca="1">P164-'S&amp;P500 2018'!P164</f>
        <v>3.6874779456731943</v>
      </c>
      <c r="AH164" s="6">
        <f ca="1">Q164-'S&amp;P500 2018'!Q164</f>
        <v>0.83527489088680795</v>
      </c>
      <c r="AI164" s="6">
        <f ca="1">R164-'S&amp;P500 2018'!R164</f>
        <v>-3.4057293739503862</v>
      </c>
      <c r="AJ164" s="6">
        <f ca="1">S164-'S&amp;P500 2018'!S164</f>
        <v>2.7272290439744324</v>
      </c>
      <c r="AK164" s="6">
        <f ca="1">T164-'S&amp;P500 2018'!T164</f>
        <v>3.5798648475668813</v>
      </c>
      <c r="AL164" s="6">
        <f ca="1">U164-'S&amp;P500 2018'!U164</f>
        <v>1.8271801824148213</v>
      </c>
      <c r="AM164" s="6">
        <f ca="1">V164-'S&amp;P500 2018'!V164</f>
        <v>6.1369367217405539</v>
      </c>
    </row>
    <row r="165" spans="1:39" x14ac:dyDescent="0.3">
      <c r="A165" t="s">
        <v>417</v>
      </c>
      <c r="B165" t="s">
        <v>418</v>
      </c>
      <c r="C165" s="1" t="s">
        <v>33</v>
      </c>
      <c r="D165" s="1" t="s">
        <v>98</v>
      </c>
      <c r="E165" s="5">
        <f t="shared" ca="1" si="3"/>
        <v>37.311158422423283</v>
      </c>
      <c r="F165">
        <f ca="1">'S&amp;P500 2018'!F165*(1+IF(-$E$1+RAND()*1&lt;0,-0.1*RAND(),0.1*RAND()))</f>
        <v>32.214974643356882</v>
      </c>
      <c r="G165">
        <f ca="1">'S&amp;P500 2018'!G165*(1+IF(-$E$1+RAND()*1&lt;0,-0.1*RAND(),0.1*RAND()))</f>
        <v>34.761256783747136</v>
      </c>
      <c r="H165">
        <f ca="1">'S&amp;P500 2018'!H165*(1+IF(-$E$1+RAND()*1&lt;0,-0.1*RAND(),0.1*RAND()))</f>
        <v>36.088396055929778</v>
      </c>
      <c r="I165">
        <f ca="1">'S&amp;P500 2018'!I165*(1+IF(-$E$1+RAND()*1&lt;0,-0.1*RAND(),0.1*RAND()))</f>
        <v>36.281490061193615</v>
      </c>
      <c r="J165">
        <f ca="1">'S&amp;P500 2018'!J165*(1+IF(-$E$1+RAND()*1&lt;0,-0.1*RAND(),0.1*RAND()))</f>
        <v>33.909428126754442</v>
      </c>
      <c r="K165">
        <f ca="1">'S&amp;P500 2018'!K165*(1+IF(-$E$1+RAND()*1&lt;0,-0.1*RAND(),0.1*RAND()))</f>
        <v>32.009150740217194</v>
      </c>
      <c r="L165">
        <f ca="1">'S&amp;P500 2018'!L165*(1+IF(-$E$1+RAND()*1&lt;0,-0.1*RAND(),0.1*RAND()))</f>
        <v>46.068535161088612</v>
      </c>
      <c r="M165">
        <f ca="1">'S&amp;P500 2018'!M165*(1+IF(-$E$1+RAND()*1&lt;0,-0.1*RAND(),0.1*RAND()))</f>
        <v>32.366364605478736</v>
      </c>
      <c r="N165">
        <f ca="1">'S&amp;P500 2018'!N165*(1+IF(-$E$1+RAND()*1&lt;0,-0.1*RAND(),0.1*RAND()))</f>
        <v>33.76925257661091</v>
      </c>
      <c r="O165">
        <f ca="1">'S&amp;P500 2018'!O165*(1+IF(-$E$1+RAND()*1&lt;0,-0.1*RAND(),0.1*RAND()))</f>
        <v>43.4241877378156</v>
      </c>
      <c r="P165">
        <f ca="1">'S&amp;P500 2018'!P165*(1+IF(-$E$1+RAND()*1&lt;0,-0.1*RAND(),0.1*RAND()))</f>
        <v>18.247001211930105</v>
      </c>
      <c r="Q165">
        <f ca="1">'S&amp;P500 2018'!Q165*(1+IF(-$E$1+RAND()*1&lt;0,-0.1*RAND(),0.1*RAND()))</f>
        <v>28.672801061245334</v>
      </c>
      <c r="R165">
        <f ca="1">'S&amp;P500 2018'!R165*(1+IF(-$E$1+RAND()*1&lt;0,-0.1*RAND(),0.1*RAND()))</f>
        <v>43.629589771851656</v>
      </c>
      <c r="S165">
        <f ca="1">'S&amp;P500 2018'!S165*(1+IF(-$E$1+RAND()*1&lt;0,-0.1*RAND(),0.1*RAND()))</f>
        <v>60.525056361179772</v>
      </c>
      <c r="T165">
        <f ca="1">'S&amp;P500 2018'!T165*(1+IF(-$E$1+RAND()*1&lt;0,-0.1*RAND(),0.1*RAND()))</f>
        <v>38.410566909041364</v>
      </c>
      <c r="U165">
        <f ca="1">'S&amp;P500 2018'!U165*(1+IF(-$E$1+RAND()*1&lt;0,-0.1*RAND(),0.1*RAND()))</f>
        <v>40.088203716001061</v>
      </c>
      <c r="V165">
        <f ca="1">'S&amp;P500 2018'!V165*(1+IF(-$E$1+RAND()*1&lt;0,-0.1*RAND(),0.1*RAND()))</f>
        <v>43.823437657753665</v>
      </c>
      <c r="W165" s="6">
        <f ca="1">F165-'S&amp;P500 2018'!F165</f>
        <v>-0.78502535664311779</v>
      </c>
      <c r="X165" s="6">
        <f ca="1">G165-'S&amp;P500 2018'!G165</f>
        <v>-3.238743216252864</v>
      </c>
      <c r="Y165" s="6">
        <f ca="1">H165-'S&amp;P500 2018'!H165</f>
        <v>8.8396055929777617E-2</v>
      </c>
      <c r="Z165" s="6">
        <f ca="1">I165-'S&amp;P500 2018'!I165</f>
        <v>-1.7185099388063847</v>
      </c>
      <c r="AA165" s="6">
        <f ca="1">J165-'S&amp;P500 2018'!J165</f>
        <v>-1.0905718732455583</v>
      </c>
      <c r="AB165" s="6">
        <f ca="1">K165-'S&amp;P500 2018'!K165</f>
        <v>-2.9908492597828058</v>
      </c>
      <c r="AC165" s="6">
        <f ca="1">L165-'S&amp;P500 2018'!L165</f>
        <v>-4.9314648389113884</v>
      </c>
      <c r="AD165" s="6">
        <f ca="1">M165-'S&amp;P500 2018'!M165</f>
        <v>1.3663646054787364</v>
      </c>
      <c r="AE165" s="6">
        <f ca="1">N165-'S&amp;P500 2018'!N165</f>
        <v>2.76925257661091</v>
      </c>
      <c r="AF165" s="6">
        <f ca="1">O165-'S&amp;P500 2018'!O165</f>
        <v>-4.5758122621843995</v>
      </c>
      <c r="AG165" s="6">
        <f ca="1">P165-'S&amp;P500 2018'!P165</f>
        <v>-0.7529987880698954</v>
      </c>
      <c r="AH165" s="6">
        <f ca="1">Q165-'S&amp;P500 2018'!Q165</f>
        <v>1.6728010612453339</v>
      </c>
      <c r="AI165" s="6">
        <f ca="1">R165-'S&amp;P500 2018'!R165</f>
        <v>-0.37041022814834434</v>
      </c>
      <c r="AJ165" s="6">
        <f ca="1">S165-'S&amp;P500 2018'!S165</f>
        <v>2.5250563611797716</v>
      </c>
      <c r="AK165" s="6">
        <f ca="1">T165-'S&amp;P500 2018'!T165</f>
        <v>3.4105669090413642</v>
      </c>
      <c r="AL165" s="6">
        <f ca="1">U165-'S&amp;P500 2018'!U165</f>
        <v>1.0882037160010611</v>
      </c>
      <c r="AM165" s="6">
        <f ca="1">V165-'S&amp;P500 2018'!V165</f>
        <v>3.8234376577536651</v>
      </c>
    </row>
    <row r="166" spans="1:39" x14ac:dyDescent="0.3">
      <c r="A166" t="s">
        <v>419</v>
      </c>
      <c r="B166" t="s">
        <v>420</v>
      </c>
      <c r="C166" s="1" t="s">
        <v>33</v>
      </c>
      <c r="D166" s="1" t="s">
        <v>77</v>
      </c>
      <c r="E166" s="5">
        <f t="shared" ca="1" si="3"/>
        <v>60.463068588903646</v>
      </c>
      <c r="F166">
        <f ca="1">'S&amp;P500 2018'!F166*(1+IF(-$E$1+RAND()*1&lt;0,-0.1*RAND(),0.1*RAND()))</f>
        <v>64.499477338532571</v>
      </c>
      <c r="G166">
        <f ca="1">'S&amp;P500 2018'!G166*(1+IF(-$E$1+RAND()*1&lt;0,-0.1*RAND(),0.1*RAND()))</f>
        <v>79.201440889335075</v>
      </c>
      <c r="H166">
        <f ca="1">'S&amp;P500 2018'!H166*(1+IF(-$E$1+RAND()*1&lt;0,-0.1*RAND(),0.1*RAND()))</f>
        <v>56.080089659921086</v>
      </c>
      <c r="I166">
        <f ca="1">'S&amp;P500 2018'!I166*(1+IF(-$E$1+RAND()*1&lt;0,-0.1*RAND(),0.1*RAND()))</f>
        <v>63.552050248558309</v>
      </c>
      <c r="J166">
        <f ca="1">'S&amp;P500 2018'!J166*(1+IF(-$E$1+RAND()*1&lt;0,-0.1*RAND(),0.1*RAND()))</f>
        <v>71.703699467224752</v>
      </c>
      <c r="K166">
        <f ca="1">'S&amp;P500 2018'!K166*(1+IF(-$E$1+RAND()*1&lt;0,-0.1*RAND(),0.1*RAND()))</f>
        <v>54.808973678647021</v>
      </c>
      <c r="L166">
        <f ca="1">'S&amp;P500 2018'!L166*(1+IF(-$E$1+RAND()*1&lt;0,-0.1*RAND(),0.1*RAND()))</f>
        <v>54.94123215266066</v>
      </c>
      <c r="M166">
        <f ca="1">'S&amp;P500 2018'!M166*(1+IF(-$E$1+RAND()*1&lt;0,-0.1*RAND(),0.1*RAND()))</f>
        <v>75.60524853917866</v>
      </c>
      <c r="N166">
        <f ca="1">'S&amp;P500 2018'!N166*(1+IF(-$E$1+RAND()*1&lt;0,-0.1*RAND(),0.1*RAND()))</f>
        <v>47.195307584105002</v>
      </c>
      <c r="O166">
        <f ca="1">'S&amp;P500 2018'!O166*(1+IF(-$E$1+RAND()*1&lt;0,-0.1*RAND(),0.1*RAND()))</f>
        <v>55.284130809448428</v>
      </c>
      <c r="P166">
        <f ca="1">'S&amp;P500 2018'!P166*(1+IF(-$E$1+RAND()*1&lt;0,-0.1*RAND(),0.1*RAND()))</f>
        <v>88.199647344281729</v>
      </c>
      <c r="Q166">
        <f ca="1">'S&amp;P500 2018'!Q166*(1+IF(-$E$1+RAND()*1&lt;0,-0.1*RAND(),0.1*RAND()))</f>
        <v>43.900834296273928</v>
      </c>
      <c r="R166">
        <f ca="1">'S&amp;P500 2018'!R166*(1+IF(-$E$1+RAND()*1&lt;0,-0.1*RAND(),0.1*RAND()))</f>
        <v>55.356126289789856</v>
      </c>
      <c r="S166">
        <f ca="1">'S&amp;P500 2018'!S166*(1+IF(-$E$1+RAND()*1&lt;0,-0.1*RAND(),0.1*RAND()))</f>
        <v>56.37279579011107</v>
      </c>
      <c r="T166">
        <f ca="1">'S&amp;P500 2018'!T166*(1+IF(-$E$1+RAND()*1&lt;0,-0.1*RAND(),0.1*RAND()))</f>
        <v>40.931920081780959</v>
      </c>
      <c r="U166">
        <f ca="1">'S&amp;P500 2018'!U166*(1+IF(-$E$1+RAND()*1&lt;0,-0.1*RAND(),0.1*RAND()))</f>
        <v>69.103062887187463</v>
      </c>
      <c r="V166">
        <f ca="1">'S&amp;P500 2018'!V166*(1+IF(-$E$1+RAND()*1&lt;0,-0.1*RAND(),0.1*RAND()))</f>
        <v>51.136128954325514</v>
      </c>
      <c r="W166" s="6">
        <f ca="1">F166-'S&amp;P500 2018'!F166</f>
        <v>2.4994773385325715</v>
      </c>
      <c r="X166" s="6">
        <f ca="1">G166-'S&amp;P500 2018'!G166</f>
        <v>5.2014408893350748</v>
      </c>
      <c r="Y166" s="6">
        <f ca="1">H166-'S&amp;P500 2018'!H166</f>
        <v>4.0800896599210859</v>
      </c>
      <c r="Z166" s="6">
        <f ca="1">I166-'S&amp;P500 2018'!I166</f>
        <v>2.5520502485583094</v>
      </c>
      <c r="AA166" s="6">
        <f ca="1">J166-'S&amp;P500 2018'!J166</f>
        <v>4.7036994672247516</v>
      </c>
      <c r="AB166" s="6">
        <f ca="1">K166-'S&amp;P500 2018'!K166</f>
        <v>-3.1910263213529788</v>
      </c>
      <c r="AC166" s="6">
        <f ca="1">L166-'S&amp;P500 2018'!L166</f>
        <v>0.9412321526606604</v>
      </c>
      <c r="AD166" s="6">
        <f ca="1">M166-'S&amp;P500 2018'!M166</f>
        <v>-5.3947514608213396</v>
      </c>
      <c r="AE166" s="6">
        <f ca="1">N166-'S&amp;P500 2018'!N166</f>
        <v>-1.8046924158949977</v>
      </c>
      <c r="AF166" s="6">
        <f ca="1">O166-'S&amp;P500 2018'!O166</f>
        <v>-1.7158691905515724</v>
      </c>
      <c r="AG166" s="6">
        <f ca="1">P166-'S&amp;P500 2018'!P166</f>
        <v>6.199647344281729</v>
      </c>
      <c r="AH166" s="6">
        <f ca="1">Q166-'S&amp;P500 2018'!Q166</f>
        <v>2.9008342962739277</v>
      </c>
      <c r="AI166" s="6">
        <f ca="1">R166-'S&amp;P500 2018'!R166</f>
        <v>0.35612628978985583</v>
      </c>
      <c r="AJ166" s="6">
        <f ca="1">S166-'S&amp;P500 2018'!S166</f>
        <v>2.3727957901110699</v>
      </c>
      <c r="AK166" s="6">
        <f ca="1">T166-'S&amp;P500 2018'!T166</f>
        <v>2.9319200817809588</v>
      </c>
      <c r="AL166" s="6">
        <f ca="1">U166-'S&amp;P500 2018'!U166</f>
        <v>1.1030628871874626</v>
      </c>
      <c r="AM166" s="6">
        <f ca="1">V166-'S&amp;P500 2018'!V166</f>
        <v>1.136128954325514</v>
      </c>
    </row>
    <row r="167" spans="1:39" x14ac:dyDescent="0.3">
      <c r="A167" t="s">
        <v>421</v>
      </c>
      <c r="B167" t="s">
        <v>422</v>
      </c>
      <c r="C167" s="1" t="s">
        <v>59</v>
      </c>
      <c r="D167" s="1" t="s">
        <v>423</v>
      </c>
      <c r="E167" s="5">
        <f t="shared" ca="1" si="3"/>
        <v>63.606009209333052</v>
      </c>
      <c r="F167">
        <f ca="1">'S&amp;P500 2018'!F167*(1+IF(-$E$1+RAND()*1&lt;0,-0.1*RAND(),0.1*RAND()))</f>
        <v>64.063233660916467</v>
      </c>
      <c r="G167">
        <f ca="1">'S&amp;P500 2018'!G167*(1+IF(-$E$1+RAND()*1&lt;0,-0.1*RAND(),0.1*RAND()))</f>
        <v>67.47317801332801</v>
      </c>
      <c r="H167">
        <f ca="1">'S&amp;P500 2018'!H167*(1+IF(-$E$1+RAND()*1&lt;0,-0.1*RAND(),0.1*RAND()))</f>
        <v>69.077457178897973</v>
      </c>
      <c r="I167">
        <f ca="1">'S&amp;P500 2018'!I167*(1+IF(-$E$1+RAND()*1&lt;0,-0.1*RAND(),0.1*RAND()))</f>
        <v>48.747645953124668</v>
      </c>
      <c r="J167">
        <f ca="1">'S&amp;P500 2018'!J167*(1+IF(-$E$1+RAND()*1&lt;0,-0.1*RAND(),0.1*RAND()))</f>
        <v>53.186439749638012</v>
      </c>
      <c r="K167">
        <f ca="1">'S&amp;P500 2018'!K167*(1+IF(-$E$1+RAND()*1&lt;0,-0.1*RAND(),0.1*RAND()))</f>
        <v>65.795777849656019</v>
      </c>
      <c r="L167">
        <f ca="1">'S&amp;P500 2018'!L167*(1+IF(-$E$1+RAND()*1&lt;0,-0.1*RAND(),0.1*RAND()))</f>
        <v>70.896984326179691</v>
      </c>
      <c r="M167">
        <f ca="1">'S&amp;P500 2018'!M167*(1+IF(-$E$1+RAND()*1&lt;0,-0.1*RAND(),0.1*RAND()))</f>
        <v>67.930086354984383</v>
      </c>
      <c r="N167">
        <f ca="1">'S&amp;P500 2018'!N167*(1+IF(-$E$1+RAND()*1&lt;0,-0.1*RAND(),0.1*RAND()))</f>
        <v>81.058238688839197</v>
      </c>
      <c r="O167">
        <f ca="1">'S&amp;P500 2018'!O167*(1+IF(-$E$1+RAND()*1&lt;0,-0.1*RAND(),0.1*RAND()))</f>
        <v>72.651324527255099</v>
      </c>
      <c r="P167">
        <f ca="1">'S&amp;P500 2018'!P167*(1+IF(-$E$1+RAND()*1&lt;0,-0.1*RAND(),0.1*RAND()))</f>
        <v>65.954245068203633</v>
      </c>
      <c r="Q167">
        <f ca="1">'S&amp;P500 2018'!Q167*(1+IF(-$E$1+RAND()*1&lt;0,-0.1*RAND(),0.1*RAND()))</f>
        <v>53.197850089405698</v>
      </c>
      <c r="R167">
        <f ca="1">'S&amp;P500 2018'!R167*(1+IF(-$E$1+RAND()*1&lt;0,-0.1*RAND(),0.1*RAND()))</f>
        <v>81.541443218188874</v>
      </c>
      <c r="S167">
        <f ca="1">'S&amp;P500 2018'!S167*(1+IF(-$E$1+RAND()*1&lt;0,-0.1*RAND(),0.1*RAND()))</f>
        <v>31.018390857096271</v>
      </c>
      <c r="T167">
        <f ca="1">'S&amp;P500 2018'!T167*(1+IF(-$E$1+RAND()*1&lt;0,-0.1*RAND(),0.1*RAND()))</f>
        <v>69.499949167580326</v>
      </c>
      <c r="U167">
        <f ca="1">'S&amp;P500 2018'!U167*(1+IF(-$E$1+RAND()*1&lt;0,-0.1*RAND(),0.1*RAND()))</f>
        <v>61.978716411215693</v>
      </c>
      <c r="V167">
        <f ca="1">'S&amp;P500 2018'!V167*(1+IF(-$E$1+RAND()*1&lt;0,-0.1*RAND(),0.1*RAND()))</f>
        <v>57.231195444151787</v>
      </c>
      <c r="W167" s="6">
        <f ca="1">F167-'S&amp;P500 2018'!F167</f>
        <v>-4.9367663390835332</v>
      </c>
      <c r="X167" s="6">
        <f ca="1">G167-'S&amp;P500 2018'!G167</f>
        <v>3.4731780133280097</v>
      </c>
      <c r="Y167" s="6">
        <f ca="1">H167-'S&amp;P500 2018'!H167</f>
        <v>-4.9225428211020272</v>
      </c>
      <c r="Z167" s="6">
        <f ca="1">I167-'S&amp;P500 2018'!I167</f>
        <v>3.7476459531246675</v>
      </c>
      <c r="AA167" s="6">
        <f ca="1">J167-'S&amp;P500 2018'!J167</f>
        <v>1.1864397496380121</v>
      </c>
      <c r="AB167" s="6">
        <f ca="1">K167-'S&amp;P500 2018'!K167</f>
        <v>5.7957778496560195</v>
      </c>
      <c r="AC167" s="6">
        <f ca="1">L167-'S&amp;P500 2018'!L167</f>
        <v>3.896984326179691</v>
      </c>
      <c r="AD167" s="6">
        <f ca="1">M167-'S&amp;P500 2018'!M167</f>
        <v>0.93008635498438252</v>
      </c>
      <c r="AE167" s="6">
        <f ca="1">N167-'S&amp;P500 2018'!N167</f>
        <v>5.8238688839196584E-2</v>
      </c>
      <c r="AF167" s="6">
        <f ca="1">O167-'S&amp;P500 2018'!O167</f>
        <v>-3.3486754727449011</v>
      </c>
      <c r="AG167" s="6">
        <f ca="1">P167-'S&amp;P500 2018'!P167</f>
        <v>0.9542450682036332</v>
      </c>
      <c r="AH167" s="6">
        <f ca="1">Q167-'S&amp;P500 2018'!Q167</f>
        <v>2.1978500894056978</v>
      </c>
      <c r="AI167" s="6">
        <f ca="1">R167-'S&amp;P500 2018'!R167</f>
        <v>2.5414432181888742</v>
      </c>
      <c r="AJ167" s="6">
        <f ca="1">S167-'S&amp;P500 2018'!S167</f>
        <v>1.8390857096271418E-2</v>
      </c>
      <c r="AK167" s="6">
        <f ca="1">T167-'S&amp;P500 2018'!T167</f>
        <v>-1.5000508324196744</v>
      </c>
      <c r="AL167" s="6">
        <f ca="1">U167-'S&amp;P500 2018'!U167</f>
        <v>0.97871641121569297</v>
      </c>
      <c r="AM167" s="6">
        <f ca="1">V167-'S&amp;P500 2018'!V167</f>
        <v>-1.7688045558482131</v>
      </c>
    </row>
    <row r="168" spans="1:39" x14ac:dyDescent="0.3">
      <c r="A168" t="s">
        <v>424</v>
      </c>
      <c r="B168" t="s">
        <v>425</v>
      </c>
      <c r="C168" s="1" t="s">
        <v>46</v>
      </c>
      <c r="D168" s="1" t="s">
        <v>56</v>
      </c>
      <c r="E168" s="5">
        <f t="shared" ca="1" si="3"/>
        <v>49.831059620647977</v>
      </c>
      <c r="F168">
        <f ca="1">'S&amp;P500 2018'!F168*(1+IF(-$E$1+RAND()*1&lt;0,-0.1*RAND(),0.1*RAND()))</f>
        <v>59.174857078877835</v>
      </c>
      <c r="G168">
        <f ca="1">'S&amp;P500 2018'!G168*(1+IF(-$E$1+RAND()*1&lt;0,-0.1*RAND(),0.1*RAND()))</f>
        <v>47.486515695462266</v>
      </c>
      <c r="H168">
        <f ca="1">'S&amp;P500 2018'!H168*(1+IF(-$E$1+RAND()*1&lt;0,-0.1*RAND(),0.1*RAND()))</f>
        <v>44.16524689360444</v>
      </c>
      <c r="I168">
        <f ca="1">'S&amp;P500 2018'!I168*(1+IF(-$E$1+RAND()*1&lt;0,-0.1*RAND(),0.1*RAND()))</f>
        <v>39.73037189577326</v>
      </c>
      <c r="J168">
        <f ca="1">'S&amp;P500 2018'!J168*(1+IF(-$E$1+RAND()*1&lt;0,-0.1*RAND(),0.1*RAND()))</f>
        <v>57.671291766877012</v>
      </c>
      <c r="K168">
        <f ca="1">'S&amp;P500 2018'!K168*(1+IF(-$E$1+RAND()*1&lt;0,-0.1*RAND(),0.1*RAND()))</f>
        <v>40.157732537583641</v>
      </c>
      <c r="L168">
        <f ca="1">'S&amp;P500 2018'!L168*(1+IF(-$E$1+RAND()*1&lt;0,-0.1*RAND(),0.1*RAND()))</f>
        <v>41.528557493715674</v>
      </c>
      <c r="M168">
        <f ca="1">'S&amp;P500 2018'!M168*(1+IF(-$E$1+RAND()*1&lt;0,-0.1*RAND(),0.1*RAND()))</f>
        <v>64.52064762992201</v>
      </c>
      <c r="N168">
        <f ca="1">'S&amp;P500 2018'!N168*(1+IF(-$E$1+RAND()*1&lt;0,-0.1*RAND(),0.1*RAND()))</f>
        <v>46.8622156181439</v>
      </c>
      <c r="O168">
        <f ca="1">'S&amp;P500 2018'!O168*(1+IF(-$E$1+RAND()*1&lt;0,-0.1*RAND(),0.1*RAND()))</f>
        <v>54.786273660405342</v>
      </c>
      <c r="P168">
        <f ca="1">'S&amp;P500 2018'!P168*(1+IF(-$E$1+RAND()*1&lt;0,-0.1*RAND(),0.1*RAND()))</f>
        <v>55.409580165181453</v>
      </c>
      <c r="Q168">
        <f ca="1">'S&amp;P500 2018'!Q168*(1+IF(-$E$1+RAND()*1&lt;0,-0.1*RAND(),0.1*RAND()))</f>
        <v>45.774103459657887</v>
      </c>
      <c r="R168">
        <f ca="1">'S&amp;P500 2018'!R168*(1+IF(-$E$1+RAND()*1&lt;0,-0.1*RAND(),0.1*RAND()))</f>
        <v>60.285498167934634</v>
      </c>
      <c r="S168">
        <f ca="1">'S&amp;P500 2018'!S168*(1+IF(-$E$1+RAND()*1&lt;0,-0.1*RAND(),0.1*RAND()))</f>
        <v>48.438277692307629</v>
      </c>
      <c r="T168">
        <f ca="1">'S&amp;P500 2018'!T168*(1+IF(-$E$1+RAND()*1&lt;0,-0.1*RAND(),0.1*RAND()))</f>
        <v>47.934436792019383</v>
      </c>
      <c r="U168">
        <f ca="1">'S&amp;P500 2018'!U168*(1+IF(-$E$1+RAND()*1&lt;0,-0.1*RAND(),0.1*RAND()))</f>
        <v>52.290167767744251</v>
      </c>
      <c r="V168">
        <f ca="1">'S&amp;P500 2018'!V168*(1+IF(-$E$1+RAND()*1&lt;0,-0.1*RAND(),0.1*RAND()))</f>
        <v>40.912239235804911</v>
      </c>
      <c r="W168" s="6">
        <f ca="1">F168-'S&amp;P500 2018'!F168</f>
        <v>1.1748570788778352</v>
      </c>
      <c r="X168" s="6">
        <f ca="1">G168-'S&amp;P500 2018'!G168</f>
        <v>3.4865156954622663</v>
      </c>
      <c r="Y168" s="6">
        <f ca="1">H168-'S&amp;P500 2018'!H168</f>
        <v>2.16524689360444</v>
      </c>
      <c r="Z168" s="6">
        <f ca="1">I168-'S&amp;P500 2018'!I168</f>
        <v>1.7303718957732599</v>
      </c>
      <c r="AA168" s="6">
        <f ca="1">J168-'S&amp;P500 2018'!J168</f>
        <v>-0.32870823312298825</v>
      </c>
      <c r="AB168" s="6">
        <f ca="1">K168-'S&amp;P500 2018'!K168</f>
        <v>-2.8422674624163591</v>
      </c>
      <c r="AC168" s="6">
        <f ca="1">L168-'S&amp;P500 2018'!L168</f>
        <v>-0.47144250628432616</v>
      </c>
      <c r="AD168" s="6">
        <f ca="1">M168-'S&amp;P500 2018'!M168</f>
        <v>2.52064762992201</v>
      </c>
      <c r="AE168" s="6">
        <f ca="1">N168-'S&amp;P500 2018'!N168</f>
        <v>-2.1377843818561004</v>
      </c>
      <c r="AF168" s="6">
        <f ca="1">O168-'S&amp;P500 2018'!O168</f>
        <v>-1.2137263395946576</v>
      </c>
      <c r="AG168" s="6">
        <f ca="1">P168-'S&amp;P500 2018'!P168</f>
        <v>0.40958016518145257</v>
      </c>
      <c r="AH168" s="6">
        <f ca="1">Q168-'S&amp;P500 2018'!Q168</f>
        <v>-4.2258965403421129</v>
      </c>
      <c r="AI168" s="6">
        <f ca="1">R168-'S&amp;P500 2018'!R168</f>
        <v>4.2854981679346338</v>
      </c>
      <c r="AJ168" s="6">
        <f ca="1">S168-'S&amp;P500 2018'!S168</f>
        <v>3.4382776923076293</v>
      </c>
      <c r="AK168" s="6">
        <f ca="1">T168-'S&amp;P500 2018'!T168</f>
        <v>2.9344367920193832</v>
      </c>
      <c r="AL168" s="6">
        <f ca="1">U168-'S&amp;P500 2018'!U168</f>
        <v>0.29016776774425068</v>
      </c>
      <c r="AM168" s="6">
        <f ca="1">V168-'S&amp;P500 2018'!V168</f>
        <v>2.9122392358049112</v>
      </c>
    </row>
    <row r="169" spans="1:39" x14ac:dyDescent="0.3">
      <c r="A169" t="s">
        <v>426</v>
      </c>
      <c r="B169" t="s">
        <v>427</v>
      </c>
      <c r="C169" s="1" t="s">
        <v>15</v>
      </c>
      <c r="D169" s="1" t="s">
        <v>16</v>
      </c>
      <c r="E169" s="5">
        <f t="shared" ca="1" si="3"/>
        <v>41.96826457766867</v>
      </c>
      <c r="F169">
        <f ca="1">'S&amp;P500 2018'!F169*(1+IF(-$E$1+RAND()*1&lt;0,-0.1*RAND(),0.1*RAND()))</f>
        <v>34.748682066515109</v>
      </c>
      <c r="G169">
        <f ca="1">'S&amp;P500 2018'!G169*(1+IF(-$E$1+RAND()*1&lt;0,-0.1*RAND(),0.1*RAND()))</f>
        <v>47.655968975449255</v>
      </c>
      <c r="H169">
        <f ca="1">'S&amp;P500 2018'!H169*(1+IF(-$E$1+RAND()*1&lt;0,-0.1*RAND(),0.1*RAND()))</f>
        <v>32.708691000141933</v>
      </c>
      <c r="I169">
        <f ca="1">'S&amp;P500 2018'!I169*(1+IF(-$E$1+RAND()*1&lt;0,-0.1*RAND(),0.1*RAND()))</f>
        <v>46.651761261384316</v>
      </c>
      <c r="J169">
        <f ca="1">'S&amp;P500 2018'!J169*(1+IF(-$E$1+RAND()*1&lt;0,-0.1*RAND(),0.1*RAND()))</f>
        <v>31.807433573761095</v>
      </c>
      <c r="K169">
        <f ca="1">'S&amp;P500 2018'!K169*(1+IF(-$E$1+RAND()*1&lt;0,-0.1*RAND(),0.1*RAND()))</f>
        <v>44.706744948651533</v>
      </c>
      <c r="L169">
        <f ca="1">'S&amp;P500 2018'!L169*(1+IF(-$E$1+RAND()*1&lt;0,-0.1*RAND(),0.1*RAND()))</f>
        <v>45.794981105406272</v>
      </c>
      <c r="M169">
        <f ca="1">'S&amp;P500 2018'!M169*(1+IF(-$E$1+RAND()*1&lt;0,-0.1*RAND(),0.1*RAND()))</f>
        <v>46.681960427158842</v>
      </c>
      <c r="N169">
        <f ca="1">'S&amp;P500 2018'!N169*(1+IF(-$E$1+RAND()*1&lt;0,-0.1*RAND(),0.1*RAND()))</f>
        <v>54.410219217824114</v>
      </c>
      <c r="O169">
        <f ca="1">'S&amp;P500 2018'!O169*(1+IF(-$E$1+RAND()*1&lt;0,-0.1*RAND(),0.1*RAND()))</f>
        <v>49.766256596286837</v>
      </c>
      <c r="P169">
        <f ca="1">'S&amp;P500 2018'!P169*(1+IF(-$E$1+RAND()*1&lt;0,-0.1*RAND(),0.1*RAND()))</f>
        <v>36.103449209816354</v>
      </c>
      <c r="Q169">
        <f ca="1">'S&amp;P500 2018'!Q169*(1+IF(-$E$1+RAND()*1&lt;0,-0.1*RAND(),0.1*RAND()))</f>
        <v>34.384912525510231</v>
      </c>
      <c r="R169">
        <f ca="1">'S&amp;P500 2018'!R169*(1+IF(-$E$1+RAND()*1&lt;0,-0.1*RAND(),0.1*RAND()))</f>
        <v>35.902474498872138</v>
      </c>
      <c r="S169">
        <f ca="1">'S&amp;P500 2018'!S169*(1+IF(-$E$1+RAND()*1&lt;0,-0.1*RAND(),0.1*RAND()))</f>
        <v>36.452579909616745</v>
      </c>
      <c r="T169">
        <f ca="1">'S&amp;P500 2018'!T169*(1+IF(-$E$1+RAND()*1&lt;0,-0.1*RAND(),0.1*RAND()))</f>
        <v>47.938799870481432</v>
      </c>
      <c r="U169">
        <f ca="1">'S&amp;P500 2018'!U169*(1+IF(-$E$1+RAND()*1&lt;0,-0.1*RAND(),0.1*RAND()))</f>
        <v>28.089361712108889</v>
      </c>
      <c r="V169">
        <f ca="1">'S&amp;P500 2018'!V169*(1+IF(-$E$1+RAND()*1&lt;0,-0.1*RAND(),0.1*RAND()))</f>
        <v>59.656220921382321</v>
      </c>
      <c r="W169" s="6">
        <f ca="1">F169-'S&amp;P500 2018'!F169</f>
        <v>-3.2513179334848914</v>
      </c>
      <c r="X169" s="6">
        <f ca="1">G169-'S&amp;P500 2018'!G169</f>
        <v>1.6559689754492553</v>
      </c>
      <c r="Y169" s="6">
        <f ca="1">H169-'S&amp;P500 2018'!H169</f>
        <v>0.70869100014193265</v>
      </c>
      <c r="Z169" s="6">
        <f ca="1">I169-'S&amp;P500 2018'!I169</f>
        <v>1.6517612613843156</v>
      </c>
      <c r="AA169" s="6">
        <f ca="1">J169-'S&amp;P500 2018'!J169</f>
        <v>2.8074335737610951</v>
      </c>
      <c r="AB169" s="6">
        <f ca="1">K169-'S&amp;P500 2018'!K169</f>
        <v>-2.2932550513484671</v>
      </c>
      <c r="AC169" s="6">
        <f ca="1">L169-'S&amp;P500 2018'!L169</f>
        <v>3.7949811054062721</v>
      </c>
      <c r="AD169" s="6">
        <f ca="1">M169-'S&amp;P500 2018'!M169</f>
        <v>3.6819604271588418</v>
      </c>
      <c r="AE169" s="6">
        <f ca="1">N169-'S&amp;P500 2018'!N169</f>
        <v>3.410219217824114</v>
      </c>
      <c r="AF169" s="6">
        <f ca="1">O169-'S&amp;P500 2018'!O169</f>
        <v>2.7662565962868371</v>
      </c>
      <c r="AG169" s="6">
        <f ca="1">P169-'S&amp;P500 2018'!P169</f>
        <v>0.10344920981635397</v>
      </c>
      <c r="AH169" s="6">
        <f ca="1">Q169-'S&amp;P500 2018'!Q169</f>
        <v>0.38491252551023081</v>
      </c>
      <c r="AI169" s="6">
        <f ca="1">R169-'S&amp;P500 2018'!R169</f>
        <v>-2.097525501127862</v>
      </c>
      <c r="AJ169" s="6">
        <f ca="1">S169-'S&amp;P500 2018'!S169</f>
        <v>1.4525799096167447</v>
      </c>
      <c r="AK169" s="6">
        <f ca="1">T169-'S&amp;P500 2018'!T169</f>
        <v>-1.0612001295185678</v>
      </c>
      <c r="AL169" s="6">
        <f ca="1">U169-'S&amp;P500 2018'!U169</f>
        <v>1.0893617121088894</v>
      </c>
      <c r="AM169" s="6">
        <f ca="1">V169-'S&amp;P500 2018'!V169</f>
        <v>0.65622092138232091</v>
      </c>
    </row>
    <row r="170" spans="1:39" x14ac:dyDescent="0.3">
      <c r="A170" t="s">
        <v>428</v>
      </c>
      <c r="B170" t="s">
        <v>429</v>
      </c>
      <c r="C170" s="1" t="s">
        <v>37</v>
      </c>
      <c r="D170" s="1" t="s">
        <v>290</v>
      </c>
      <c r="E170" s="5">
        <f t="shared" ca="1" si="3"/>
        <v>59.30898702488274</v>
      </c>
      <c r="F170">
        <f ca="1">'S&amp;P500 2018'!F170*(1+IF(-$E$1+RAND()*1&lt;0,-0.1*RAND(),0.1*RAND()))</f>
        <v>64.183164222756517</v>
      </c>
      <c r="G170">
        <f ca="1">'S&amp;P500 2018'!G170*(1+IF(-$E$1+RAND()*1&lt;0,-0.1*RAND(),0.1*RAND()))</f>
        <v>66.385241642245688</v>
      </c>
      <c r="H170">
        <f ca="1">'S&amp;P500 2018'!H170*(1+IF(-$E$1+RAND()*1&lt;0,-0.1*RAND(),0.1*RAND()))</f>
        <v>77.671907592374893</v>
      </c>
      <c r="I170">
        <f ca="1">'S&amp;P500 2018'!I170*(1+IF(-$E$1+RAND()*1&lt;0,-0.1*RAND(),0.1*RAND()))</f>
        <v>57.602914026388156</v>
      </c>
      <c r="J170">
        <f ca="1">'S&amp;P500 2018'!J170*(1+IF(-$E$1+RAND()*1&lt;0,-0.1*RAND(),0.1*RAND()))</f>
        <v>59.865799920721784</v>
      </c>
      <c r="K170">
        <f ca="1">'S&amp;P500 2018'!K170*(1+IF(-$E$1+RAND()*1&lt;0,-0.1*RAND(),0.1*RAND()))</f>
        <v>38.273087560003077</v>
      </c>
      <c r="L170">
        <f ca="1">'S&amp;P500 2018'!L170*(1+IF(-$E$1+RAND()*1&lt;0,-0.1*RAND(),0.1*RAND()))</f>
        <v>47.442661797897401</v>
      </c>
      <c r="M170">
        <f ca="1">'S&amp;P500 2018'!M170*(1+IF(-$E$1+RAND()*1&lt;0,-0.1*RAND(),0.1*RAND()))</f>
        <v>44.747173524331174</v>
      </c>
      <c r="N170">
        <f ca="1">'S&amp;P500 2018'!N170*(1+IF(-$E$1+RAND()*1&lt;0,-0.1*RAND(),0.1*RAND()))</f>
        <v>61.256666994955033</v>
      </c>
      <c r="O170">
        <f ca="1">'S&amp;P500 2018'!O170*(1+IF(-$E$1+RAND()*1&lt;0,-0.1*RAND(),0.1*RAND()))</f>
        <v>57.936851937365809</v>
      </c>
      <c r="P170">
        <f ca="1">'S&amp;P500 2018'!P170*(1+IF(-$E$1+RAND()*1&lt;0,-0.1*RAND(),0.1*RAND()))</f>
        <v>65.059139192113705</v>
      </c>
      <c r="Q170">
        <f ca="1">'S&amp;P500 2018'!Q170*(1+IF(-$E$1+RAND()*1&lt;0,-0.1*RAND(),0.1*RAND()))</f>
        <v>55.688492898231964</v>
      </c>
      <c r="R170">
        <f ca="1">'S&amp;P500 2018'!R170*(1+IF(-$E$1+RAND()*1&lt;0,-0.1*RAND(),0.1*RAND()))</f>
        <v>62.5733479322368</v>
      </c>
      <c r="S170">
        <f ca="1">'S&amp;P500 2018'!S170*(1+IF(-$E$1+RAND()*1&lt;0,-0.1*RAND(),0.1*RAND()))</f>
        <v>78.021046786236425</v>
      </c>
      <c r="T170">
        <f ca="1">'S&amp;P500 2018'!T170*(1+IF(-$E$1+RAND()*1&lt;0,-0.1*RAND(),0.1*RAND()))</f>
        <v>49.685962033098519</v>
      </c>
      <c r="U170">
        <f ca="1">'S&amp;P500 2018'!U170*(1+IF(-$E$1+RAND()*1&lt;0,-0.1*RAND(),0.1*RAND()))</f>
        <v>65.240611895342028</v>
      </c>
      <c r="V170">
        <f ca="1">'S&amp;P500 2018'!V170*(1+IF(-$E$1+RAND()*1&lt;0,-0.1*RAND(),0.1*RAND()))</f>
        <v>56.618709466707728</v>
      </c>
      <c r="W170" s="6">
        <f ca="1">F170-'S&amp;P500 2018'!F170</f>
        <v>1.1831642227565169</v>
      </c>
      <c r="X170" s="6">
        <f ca="1">G170-'S&amp;P500 2018'!G170</f>
        <v>4.3852416422456884</v>
      </c>
      <c r="Y170" s="6">
        <f ca="1">H170-'S&amp;P500 2018'!H170</f>
        <v>3.6719075923748932</v>
      </c>
      <c r="Z170" s="6">
        <f ca="1">I170-'S&amp;P500 2018'!I170</f>
        <v>0.60291402638815583</v>
      </c>
      <c r="AA170" s="6">
        <f ca="1">J170-'S&amp;P500 2018'!J170</f>
        <v>-3.1342000792782159</v>
      </c>
      <c r="AB170" s="6">
        <f ca="1">K170-'S&amp;P500 2018'!K170</f>
        <v>1.2730875600030771</v>
      </c>
      <c r="AC170" s="6">
        <f ca="1">L170-'S&amp;P500 2018'!L170</f>
        <v>2.4426617978974008</v>
      </c>
      <c r="AD170" s="6">
        <f ca="1">M170-'S&amp;P500 2018'!M170</f>
        <v>-3.2528264756688259</v>
      </c>
      <c r="AE170" s="6">
        <f ca="1">N170-'S&amp;P500 2018'!N170</f>
        <v>3.2566669949550331</v>
      </c>
      <c r="AF170" s="6">
        <f ca="1">O170-'S&amp;P500 2018'!O170</f>
        <v>3.9368519373658089</v>
      </c>
      <c r="AG170" s="6">
        <f ca="1">P170-'S&amp;P500 2018'!P170</f>
        <v>-1.9408608078862954</v>
      </c>
      <c r="AH170" s="6">
        <f ca="1">Q170-'S&amp;P500 2018'!Q170</f>
        <v>1.6884928982319636</v>
      </c>
      <c r="AI170" s="6">
        <f ca="1">R170-'S&amp;P500 2018'!R170</f>
        <v>5.5733479322367998</v>
      </c>
      <c r="AJ170" s="6">
        <f ca="1">S170-'S&amp;P500 2018'!S170</f>
        <v>2.1046786236425419E-2</v>
      </c>
      <c r="AK170" s="6">
        <f ca="1">T170-'S&amp;P500 2018'!T170</f>
        <v>-0.31403796690148056</v>
      </c>
      <c r="AL170" s="6">
        <f ca="1">U170-'S&amp;P500 2018'!U170</f>
        <v>-3.7593881046579725</v>
      </c>
      <c r="AM170" s="6">
        <f ca="1">V170-'S&amp;P500 2018'!V170</f>
        <v>1.6187094667077275</v>
      </c>
    </row>
    <row r="171" spans="1:39" x14ac:dyDescent="0.3">
      <c r="A171" t="s">
        <v>430</v>
      </c>
      <c r="B171" t="s">
        <v>431</v>
      </c>
      <c r="C171" s="1" t="s">
        <v>46</v>
      </c>
      <c r="D171" s="1" t="s">
        <v>432</v>
      </c>
      <c r="E171" s="5">
        <f t="shared" ca="1" si="3"/>
        <v>35.719817689766991</v>
      </c>
      <c r="F171">
        <f ca="1">'S&amp;P500 2018'!F171*(1+IF(-$E$1+RAND()*1&lt;0,-0.1*RAND(),0.1*RAND()))</f>
        <v>44.934951060967983</v>
      </c>
      <c r="G171">
        <f ca="1">'S&amp;P500 2018'!G171*(1+IF(-$E$1+RAND()*1&lt;0,-0.1*RAND(),0.1*RAND()))</f>
        <v>34.334495109626182</v>
      </c>
      <c r="H171">
        <f ca="1">'S&amp;P500 2018'!H171*(1+IF(-$E$1+RAND()*1&lt;0,-0.1*RAND(),0.1*RAND()))</f>
        <v>37.494833949774581</v>
      </c>
      <c r="I171">
        <f ca="1">'S&amp;P500 2018'!I171*(1+IF(-$E$1+RAND()*1&lt;0,-0.1*RAND(),0.1*RAND()))</f>
        <v>42.054862491509354</v>
      </c>
      <c r="J171">
        <f ca="1">'S&amp;P500 2018'!J171*(1+IF(-$E$1+RAND()*1&lt;0,-0.1*RAND(),0.1*RAND()))</f>
        <v>26.008667638063262</v>
      </c>
      <c r="K171">
        <f ca="1">'S&amp;P500 2018'!K171*(1+IF(-$E$1+RAND()*1&lt;0,-0.1*RAND(),0.1*RAND()))</f>
        <v>49.129658227136964</v>
      </c>
      <c r="L171">
        <f ca="1">'S&amp;P500 2018'!L171*(1+IF(-$E$1+RAND()*1&lt;0,-0.1*RAND(),0.1*RAND()))</f>
        <v>32.733794144387396</v>
      </c>
      <c r="M171">
        <f ca="1">'S&amp;P500 2018'!M171*(1+IF(-$E$1+RAND()*1&lt;0,-0.1*RAND(),0.1*RAND()))</f>
        <v>26.802645104753495</v>
      </c>
      <c r="N171">
        <f ca="1">'S&amp;P500 2018'!N171*(1+IF(-$E$1+RAND()*1&lt;0,-0.1*RAND(),0.1*RAND()))</f>
        <v>32.92734947099764</v>
      </c>
      <c r="O171">
        <f ca="1">'S&amp;P500 2018'!O171*(1+IF(-$E$1+RAND()*1&lt;0,-0.1*RAND(),0.1*RAND()))</f>
        <v>37.202627606256264</v>
      </c>
      <c r="P171">
        <f ca="1">'S&amp;P500 2018'!P171*(1+IF(-$E$1+RAND()*1&lt;0,-0.1*RAND(),0.1*RAND()))</f>
        <v>31.068892244992941</v>
      </c>
      <c r="Q171">
        <f ca="1">'S&amp;P500 2018'!Q171*(1+IF(-$E$1+RAND()*1&lt;0,-0.1*RAND(),0.1*RAND()))</f>
        <v>25.87279554412455</v>
      </c>
      <c r="R171">
        <f ca="1">'S&amp;P500 2018'!R171*(1+IF(-$E$1+RAND()*1&lt;0,-0.1*RAND(),0.1*RAND()))</f>
        <v>41.557228713699956</v>
      </c>
      <c r="S171">
        <f ca="1">'S&amp;P500 2018'!S171*(1+IF(-$E$1+RAND()*1&lt;0,-0.1*RAND(),0.1*RAND()))</f>
        <v>38.044625224747591</v>
      </c>
      <c r="T171">
        <f ca="1">'S&amp;P500 2018'!T171*(1+IF(-$E$1+RAND()*1&lt;0,-0.1*RAND(),0.1*RAND()))</f>
        <v>36.1458380235307</v>
      </c>
      <c r="U171">
        <f ca="1">'S&amp;P500 2018'!U171*(1+IF(-$E$1+RAND()*1&lt;0,-0.1*RAND(),0.1*RAND()))</f>
        <v>42.346151525276646</v>
      </c>
      <c r="V171">
        <f ca="1">'S&amp;P500 2018'!V171*(1+IF(-$E$1+RAND()*1&lt;0,-0.1*RAND(),0.1*RAND()))</f>
        <v>28.57748464619344</v>
      </c>
      <c r="W171" s="6">
        <f ca="1">F171-'S&amp;P500 2018'!F171</f>
        <v>1.9349510609679825</v>
      </c>
      <c r="X171" s="6">
        <f ca="1">G171-'S&amp;P500 2018'!G171</f>
        <v>2.3344951096261823</v>
      </c>
      <c r="Y171" s="6">
        <f ca="1">H171-'S&amp;P500 2018'!H171</f>
        <v>2.4948339497745806</v>
      </c>
      <c r="Z171" s="6">
        <f ca="1">I171-'S&amp;P500 2018'!I171</f>
        <v>-2.9451375084906459</v>
      </c>
      <c r="AA171" s="6">
        <f ca="1">J171-'S&amp;P500 2018'!J171</f>
        <v>-0.99133236193673824</v>
      </c>
      <c r="AB171" s="6">
        <f ca="1">K171-'S&amp;P500 2018'!K171</f>
        <v>2.1296582271369644</v>
      </c>
      <c r="AC171" s="6">
        <f ca="1">L171-'S&amp;P500 2018'!L171</f>
        <v>-1.2662058556126041</v>
      </c>
      <c r="AD171" s="6">
        <f ca="1">M171-'S&amp;P500 2018'!M171</f>
        <v>0.80264510475349482</v>
      </c>
      <c r="AE171" s="6">
        <f ca="1">N171-'S&amp;P500 2018'!N171</f>
        <v>1.9273494709976404</v>
      </c>
      <c r="AF171" s="6">
        <f ca="1">O171-'S&amp;P500 2018'!O171</f>
        <v>-1.7973723937437356</v>
      </c>
      <c r="AG171" s="6">
        <f ca="1">P171-'S&amp;P500 2018'!P171</f>
        <v>6.8892244992941443E-2</v>
      </c>
      <c r="AH171" s="6">
        <f ca="1">Q171-'S&amp;P500 2018'!Q171</f>
        <v>1.8727955441245498</v>
      </c>
      <c r="AI171" s="6">
        <f ca="1">R171-'S&amp;P500 2018'!R171</f>
        <v>-1.4427712863000437</v>
      </c>
      <c r="AJ171" s="6">
        <f ca="1">S171-'S&amp;P500 2018'!S171</f>
        <v>-2.9553747752524089</v>
      </c>
      <c r="AK171" s="6">
        <f ca="1">T171-'S&amp;P500 2018'!T171</f>
        <v>0.14583802353070041</v>
      </c>
      <c r="AL171" s="6">
        <f ca="1">U171-'S&amp;P500 2018'!U171</f>
        <v>1.3461515252766461</v>
      </c>
      <c r="AM171" s="6">
        <f ca="1">V171-'S&amp;P500 2018'!V171</f>
        <v>0.5774846461934402</v>
      </c>
    </row>
    <row r="172" spans="1:39" x14ac:dyDescent="0.3">
      <c r="A172" t="s">
        <v>433</v>
      </c>
      <c r="B172" t="s">
        <v>434</v>
      </c>
      <c r="C172" s="1" t="s">
        <v>2</v>
      </c>
      <c r="D172" s="1" t="s">
        <v>121</v>
      </c>
      <c r="E172" s="5">
        <f t="shared" ca="1" si="3"/>
        <v>41.44659841074877</v>
      </c>
      <c r="F172">
        <f ca="1">'S&amp;P500 2018'!F172*(1+IF(-$E$1+RAND()*1&lt;0,-0.1*RAND(),0.1*RAND()))</f>
        <v>37.344791818431737</v>
      </c>
      <c r="G172">
        <f ca="1">'S&amp;P500 2018'!G172*(1+IF(-$E$1+RAND()*1&lt;0,-0.1*RAND(),0.1*RAND()))</f>
        <v>35.77088006771497</v>
      </c>
      <c r="H172">
        <f ca="1">'S&amp;P500 2018'!H172*(1+IF(-$E$1+RAND()*1&lt;0,-0.1*RAND(),0.1*RAND()))</f>
        <v>42.184010775390774</v>
      </c>
      <c r="I172">
        <f ca="1">'S&amp;P500 2018'!I172*(1+IF(-$E$1+RAND()*1&lt;0,-0.1*RAND(),0.1*RAND()))</f>
        <v>27.306257200687455</v>
      </c>
      <c r="J172">
        <f ca="1">'S&amp;P500 2018'!J172*(1+IF(-$E$1+RAND()*1&lt;0,-0.1*RAND(),0.1*RAND()))</f>
        <v>35.869620397955657</v>
      </c>
      <c r="K172">
        <f ca="1">'S&amp;P500 2018'!K172*(1+IF(-$E$1+RAND()*1&lt;0,-0.1*RAND(),0.1*RAND()))</f>
        <v>49.955955749340866</v>
      </c>
      <c r="L172">
        <f ca="1">'S&amp;P500 2018'!L172*(1+IF(-$E$1+RAND()*1&lt;0,-0.1*RAND(),0.1*RAND()))</f>
        <v>30.914868428357945</v>
      </c>
      <c r="M172">
        <f ca="1">'S&amp;P500 2018'!M172*(1+IF(-$E$1+RAND()*1&lt;0,-0.1*RAND(),0.1*RAND()))</f>
        <v>39.642446228761166</v>
      </c>
      <c r="N172">
        <f ca="1">'S&amp;P500 2018'!N172*(1+IF(-$E$1+RAND()*1&lt;0,-0.1*RAND(),0.1*RAND()))</f>
        <v>48.062007536010043</v>
      </c>
      <c r="O172">
        <f ca="1">'S&amp;P500 2018'!O172*(1+IF(-$E$1+RAND()*1&lt;0,-0.1*RAND(),0.1*RAND()))</f>
        <v>40.381189273024695</v>
      </c>
      <c r="P172">
        <f ca="1">'S&amp;P500 2018'!P172*(1+IF(-$E$1+RAND()*1&lt;0,-0.1*RAND(),0.1*RAND()))</f>
        <v>39.542480789968465</v>
      </c>
      <c r="Q172">
        <f ca="1">'S&amp;P500 2018'!Q172*(1+IF(-$E$1+RAND()*1&lt;0,-0.1*RAND(),0.1*RAND()))</f>
        <v>60.318927165880588</v>
      </c>
      <c r="R172">
        <f ca="1">'S&amp;P500 2018'!R172*(1+IF(-$E$1+RAND()*1&lt;0,-0.1*RAND(),0.1*RAND()))</f>
        <v>44.806288751530417</v>
      </c>
      <c r="S172">
        <f ca="1">'S&amp;P500 2018'!S172*(1+IF(-$E$1+RAND()*1&lt;0,-0.1*RAND(),0.1*RAND()))</f>
        <v>47.563250839721107</v>
      </c>
      <c r="T172">
        <f ca="1">'S&amp;P500 2018'!T172*(1+IF(-$E$1+RAND()*1&lt;0,-0.1*RAND(),0.1*RAND()))</f>
        <v>25.531014853074993</v>
      </c>
      <c r="U172">
        <f ca="1">'S&amp;P500 2018'!U172*(1+IF(-$E$1+RAND()*1&lt;0,-0.1*RAND(),0.1*RAND()))</f>
        <v>51.093012853367945</v>
      </c>
      <c r="V172">
        <f ca="1">'S&amp;P500 2018'!V172*(1+IF(-$E$1+RAND()*1&lt;0,-0.1*RAND(),0.1*RAND()))</f>
        <v>48.30517025351017</v>
      </c>
      <c r="W172" s="6">
        <f ca="1">F172-'S&amp;P500 2018'!F172</f>
        <v>2.3447918184317373</v>
      </c>
      <c r="X172" s="6">
        <f ca="1">G172-'S&amp;P500 2018'!G172</f>
        <v>-1.2291199322850304</v>
      </c>
      <c r="Y172" s="6">
        <f ca="1">H172-'S&amp;P500 2018'!H172</f>
        <v>2.1840107753907745</v>
      </c>
      <c r="Z172" s="6">
        <f ca="1">I172-'S&amp;P500 2018'!I172</f>
        <v>2.3062572006874547</v>
      </c>
      <c r="AA172" s="6">
        <f ca="1">J172-'S&amp;P500 2018'!J172</f>
        <v>-2.1303796020443428</v>
      </c>
      <c r="AB172" s="6">
        <f ca="1">K172-'S&amp;P500 2018'!K172</f>
        <v>3.9559557493408661</v>
      </c>
      <c r="AC172" s="6">
        <f ca="1">L172-'S&amp;P500 2018'!L172</f>
        <v>-8.5131571642055093E-2</v>
      </c>
      <c r="AD172" s="6">
        <f ca="1">M172-'S&amp;P500 2018'!M172</f>
        <v>1.6424462287611661</v>
      </c>
      <c r="AE172" s="6">
        <f ca="1">N172-'S&amp;P500 2018'!N172</f>
        <v>1.0620075360100429</v>
      </c>
      <c r="AF172" s="6">
        <f ca="1">O172-'S&amp;P500 2018'!O172</f>
        <v>0.3811892730246953</v>
      </c>
      <c r="AG172" s="6">
        <f ca="1">P172-'S&amp;P500 2018'!P172</f>
        <v>-1.4575192100315348</v>
      </c>
      <c r="AH172" s="6">
        <f ca="1">Q172-'S&amp;P500 2018'!Q172</f>
        <v>-0.68107283411941211</v>
      </c>
      <c r="AI172" s="6">
        <f ca="1">R172-'S&amp;P500 2018'!R172</f>
        <v>2.8062887515304169</v>
      </c>
      <c r="AJ172" s="6">
        <f ca="1">S172-'S&amp;P500 2018'!S172</f>
        <v>-0.4367491602788931</v>
      </c>
      <c r="AK172" s="6">
        <f ca="1">T172-'S&amp;P500 2018'!T172</f>
        <v>1.5310148530749927</v>
      </c>
      <c r="AL172" s="6">
        <f ca="1">U172-'S&amp;P500 2018'!U172</f>
        <v>2.0930128533679451</v>
      </c>
      <c r="AM172" s="6">
        <f ca="1">V172-'S&amp;P500 2018'!V172</f>
        <v>3.3051702535101697</v>
      </c>
    </row>
    <row r="173" spans="1:39" x14ac:dyDescent="0.3">
      <c r="A173" t="s">
        <v>435</v>
      </c>
      <c r="B173" t="s">
        <v>436</v>
      </c>
      <c r="C173" s="1" t="s">
        <v>29</v>
      </c>
      <c r="D173" s="1" t="s">
        <v>92</v>
      </c>
      <c r="E173" s="5">
        <f t="shared" ca="1" si="3"/>
        <v>50.7059853369759</v>
      </c>
      <c r="F173">
        <f ca="1">'S&amp;P500 2018'!F173*(1+IF(-$E$1+RAND()*1&lt;0,-0.1*RAND(),0.1*RAND()))</f>
        <v>60.541653983683929</v>
      </c>
      <c r="G173">
        <f ca="1">'S&amp;P500 2018'!G173*(1+IF(-$E$1+RAND()*1&lt;0,-0.1*RAND(),0.1*RAND()))</f>
        <v>51.693287356173506</v>
      </c>
      <c r="H173">
        <f ca="1">'S&amp;P500 2018'!H173*(1+IF(-$E$1+RAND()*1&lt;0,-0.1*RAND(),0.1*RAND()))</f>
        <v>43.923302433705238</v>
      </c>
      <c r="I173">
        <f ca="1">'S&amp;P500 2018'!I173*(1+IF(-$E$1+RAND()*1&lt;0,-0.1*RAND(),0.1*RAND()))</f>
        <v>52.406781987377954</v>
      </c>
      <c r="J173">
        <f ca="1">'S&amp;P500 2018'!J173*(1+IF(-$E$1+RAND()*1&lt;0,-0.1*RAND(),0.1*RAND()))</f>
        <v>44.453422328515799</v>
      </c>
      <c r="K173">
        <f ca="1">'S&amp;P500 2018'!K173*(1+IF(-$E$1+RAND()*1&lt;0,-0.1*RAND(),0.1*RAND()))</f>
        <v>47.738632291980672</v>
      </c>
      <c r="L173">
        <f ca="1">'S&amp;P500 2018'!L173*(1+IF(-$E$1+RAND()*1&lt;0,-0.1*RAND(),0.1*RAND()))</f>
        <v>61.397561337838859</v>
      </c>
      <c r="M173">
        <f ca="1">'S&amp;P500 2018'!M173*(1+IF(-$E$1+RAND()*1&lt;0,-0.1*RAND(),0.1*RAND()))</f>
        <v>46.605129708296708</v>
      </c>
      <c r="N173">
        <f ca="1">'S&amp;P500 2018'!N173*(1+IF(-$E$1+RAND()*1&lt;0,-0.1*RAND(),0.1*RAND()))</f>
        <v>63.03427228834417</v>
      </c>
      <c r="O173">
        <f ca="1">'S&amp;P500 2018'!O173*(1+IF(-$E$1+RAND()*1&lt;0,-0.1*RAND(),0.1*RAND()))</f>
        <v>55.894296688744213</v>
      </c>
      <c r="P173">
        <f ca="1">'S&amp;P500 2018'!P173*(1+IF(-$E$1+RAND()*1&lt;0,-0.1*RAND(),0.1*RAND()))</f>
        <v>46.913585037263395</v>
      </c>
      <c r="Q173">
        <f ca="1">'S&amp;P500 2018'!Q173*(1+IF(-$E$1+RAND()*1&lt;0,-0.1*RAND(),0.1*RAND()))</f>
        <v>17.929368975239807</v>
      </c>
      <c r="R173">
        <f ca="1">'S&amp;P500 2018'!R173*(1+IF(-$E$1+RAND()*1&lt;0,-0.1*RAND(),0.1*RAND()))</f>
        <v>45.039333968164108</v>
      </c>
      <c r="S173">
        <f ca="1">'S&amp;P500 2018'!S173*(1+IF(-$E$1+RAND()*1&lt;0,-0.1*RAND(),0.1*RAND()))</f>
        <v>52.105899456554432</v>
      </c>
      <c r="T173">
        <f ca="1">'S&amp;P500 2018'!T173*(1+IF(-$E$1+RAND()*1&lt;0,-0.1*RAND(),0.1*RAND()))</f>
        <v>49.902493594991967</v>
      </c>
      <c r="U173">
        <f ca="1">'S&amp;P500 2018'!U173*(1+IF(-$E$1+RAND()*1&lt;0,-0.1*RAND(),0.1*RAND()))</f>
        <v>75.158059724709915</v>
      </c>
      <c r="V173">
        <f ca="1">'S&amp;P500 2018'!V173*(1+IF(-$E$1+RAND()*1&lt;0,-0.1*RAND(),0.1*RAND()))</f>
        <v>47.264669567005726</v>
      </c>
      <c r="W173" s="6">
        <f ca="1">F173-'S&amp;P500 2018'!F173</f>
        <v>-0.45834601631607086</v>
      </c>
      <c r="X173" s="6">
        <f ca="1">G173-'S&amp;P500 2018'!G173</f>
        <v>3.6932873561735065</v>
      </c>
      <c r="Y173" s="6">
        <f ca="1">H173-'S&amp;P500 2018'!H173</f>
        <v>-3.0766975662947615</v>
      </c>
      <c r="Z173" s="6">
        <f ca="1">I173-'S&amp;P500 2018'!I173</f>
        <v>-0.59321801262204588</v>
      </c>
      <c r="AA173" s="6">
        <f ca="1">J173-'S&amp;P500 2018'!J173</f>
        <v>2.4534223285157992</v>
      </c>
      <c r="AB173" s="6">
        <f ca="1">K173-'S&amp;P500 2018'!K173</f>
        <v>1.7386322919806716</v>
      </c>
      <c r="AC173" s="6">
        <f ca="1">L173-'S&amp;P500 2018'!L173</f>
        <v>4.3975613378388587</v>
      </c>
      <c r="AD173" s="6">
        <f ca="1">M173-'S&amp;P500 2018'!M173</f>
        <v>0.6051297082967082</v>
      </c>
      <c r="AE173" s="6">
        <f ca="1">N173-'S&amp;P500 2018'!N173</f>
        <v>-0.96572771165583049</v>
      </c>
      <c r="AF173" s="6">
        <f ca="1">O173-'S&amp;P500 2018'!O173</f>
        <v>-2.1057033112557875</v>
      </c>
      <c r="AG173" s="6">
        <f ca="1">P173-'S&amp;P500 2018'!P173</f>
        <v>0.91358503726339535</v>
      </c>
      <c r="AH173" s="6">
        <f ca="1">Q173-'S&amp;P500 2018'!Q173</f>
        <v>-1.0706310247601927</v>
      </c>
      <c r="AI173" s="6">
        <f ca="1">R173-'S&amp;P500 2018'!R173</f>
        <v>3.9333968164108057E-2</v>
      </c>
      <c r="AJ173" s="6">
        <f ca="1">S173-'S&amp;P500 2018'!S173</f>
        <v>1.1058994565544324</v>
      </c>
      <c r="AK173" s="6">
        <f ca="1">T173-'S&amp;P500 2018'!T173</f>
        <v>1.9024935949919666</v>
      </c>
      <c r="AL173" s="6">
        <f ca="1">U173-'S&amp;P500 2018'!U173</f>
        <v>3.1580597247099149</v>
      </c>
      <c r="AM173" s="6">
        <f ca="1">V173-'S&amp;P500 2018'!V173</f>
        <v>-0.73533043299427447</v>
      </c>
    </row>
    <row r="174" spans="1:39" x14ac:dyDescent="0.3">
      <c r="A174" t="s">
        <v>437</v>
      </c>
      <c r="B174" t="s">
        <v>438</v>
      </c>
      <c r="C174" s="1" t="s">
        <v>46</v>
      </c>
      <c r="D174" s="1" t="s">
        <v>56</v>
      </c>
      <c r="E174" s="5">
        <f t="shared" ca="1" si="3"/>
        <v>63.269294431818267</v>
      </c>
      <c r="F174">
        <f ca="1">'S&amp;P500 2018'!F174*(1+IF(-$E$1+RAND()*1&lt;0,-0.1*RAND(),0.1*RAND()))</f>
        <v>81.612027479656703</v>
      </c>
      <c r="G174">
        <f ca="1">'S&amp;P500 2018'!G174*(1+IF(-$E$1+RAND()*1&lt;0,-0.1*RAND(),0.1*RAND()))</f>
        <v>78.851067936676898</v>
      </c>
      <c r="H174">
        <f ca="1">'S&amp;P500 2018'!H174*(1+IF(-$E$1+RAND()*1&lt;0,-0.1*RAND(),0.1*RAND()))</f>
        <v>76.460452233684549</v>
      </c>
      <c r="I174">
        <f ca="1">'S&amp;P500 2018'!I174*(1+IF(-$E$1+RAND()*1&lt;0,-0.1*RAND(),0.1*RAND()))</f>
        <v>66.743499431632713</v>
      </c>
      <c r="J174">
        <f ca="1">'S&amp;P500 2018'!J174*(1+IF(-$E$1+RAND()*1&lt;0,-0.1*RAND(),0.1*RAND()))</f>
        <v>52.810333163089503</v>
      </c>
      <c r="K174">
        <f ca="1">'S&amp;P500 2018'!K174*(1+IF(-$E$1+RAND()*1&lt;0,-0.1*RAND(),0.1*RAND()))</f>
        <v>60.272543889162719</v>
      </c>
      <c r="L174">
        <f ca="1">'S&amp;P500 2018'!L174*(1+IF(-$E$1+RAND()*1&lt;0,-0.1*RAND(),0.1*RAND()))</f>
        <v>80.288474230735815</v>
      </c>
      <c r="M174">
        <f ca="1">'S&amp;P500 2018'!M174*(1+IF(-$E$1+RAND()*1&lt;0,-0.1*RAND(),0.1*RAND()))</f>
        <v>41.181251806750389</v>
      </c>
      <c r="N174">
        <f ca="1">'S&amp;P500 2018'!N174*(1+IF(-$E$1+RAND()*1&lt;0,-0.1*RAND(),0.1*RAND()))</f>
        <v>85.149833422615444</v>
      </c>
      <c r="O174">
        <f ca="1">'S&amp;P500 2018'!O174*(1+IF(-$E$1+RAND()*1&lt;0,-0.1*RAND(),0.1*RAND()))</f>
        <v>64.383381536212838</v>
      </c>
      <c r="P174">
        <f ca="1">'S&amp;P500 2018'!P174*(1+IF(-$E$1+RAND()*1&lt;0,-0.1*RAND(),0.1*RAND()))</f>
        <v>63.190432244197389</v>
      </c>
      <c r="Q174">
        <f ca="1">'S&amp;P500 2018'!Q174*(1+IF(-$E$1+RAND()*1&lt;0,-0.1*RAND(),0.1*RAND()))</f>
        <v>53.201640550627985</v>
      </c>
      <c r="R174">
        <f ca="1">'S&amp;P500 2018'!R174*(1+IF(-$E$1+RAND()*1&lt;0,-0.1*RAND(),0.1*RAND()))</f>
        <v>59.756985310703008</v>
      </c>
      <c r="S174">
        <f ca="1">'S&amp;P500 2018'!S174*(1+IF(-$E$1+RAND()*1&lt;0,-0.1*RAND(),0.1*RAND()))</f>
        <v>64.582399568671306</v>
      </c>
      <c r="T174">
        <f ca="1">'S&amp;P500 2018'!T174*(1+IF(-$E$1+RAND()*1&lt;0,-0.1*RAND(),0.1*RAND()))</f>
        <v>62.429801352874541</v>
      </c>
      <c r="U174">
        <f ca="1">'S&amp;P500 2018'!U174*(1+IF(-$E$1+RAND()*1&lt;0,-0.1*RAND(),0.1*RAND()))</f>
        <v>34.644218656882551</v>
      </c>
      <c r="V174">
        <f ca="1">'S&amp;P500 2018'!V174*(1+IF(-$E$1+RAND()*1&lt;0,-0.1*RAND(),0.1*RAND()))</f>
        <v>50.019662526736177</v>
      </c>
      <c r="W174" s="6">
        <f ca="1">F174-'S&amp;P500 2018'!F174</f>
        <v>6.6120274796567031</v>
      </c>
      <c r="X174" s="6">
        <f ca="1">G174-'S&amp;P500 2018'!G174</f>
        <v>2.8510679366768983</v>
      </c>
      <c r="Y174" s="6">
        <f ca="1">H174-'S&amp;P500 2018'!H174</f>
        <v>4.4604522336845491</v>
      </c>
      <c r="Z174" s="6">
        <f ca="1">I174-'S&amp;P500 2018'!I174</f>
        <v>2.7434994316327135</v>
      </c>
      <c r="AA174" s="6">
        <f ca="1">J174-'S&amp;P500 2018'!J174</f>
        <v>0.81033316308950276</v>
      </c>
      <c r="AB174" s="6">
        <f ca="1">K174-'S&amp;P500 2018'!K174</f>
        <v>-5.7274561108372808</v>
      </c>
      <c r="AC174" s="6">
        <f ca="1">L174-'S&amp;P500 2018'!L174</f>
        <v>-3.7115257692641848</v>
      </c>
      <c r="AD174" s="6">
        <f ca="1">M174-'S&amp;P500 2018'!M174</f>
        <v>2.1812518067503888</v>
      </c>
      <c r="AE174" s="6">
        <f ca="1">N174-'S&amp;P500 2018'!N174</f>
        <v>7.1498334226154441</v>
      </c>
      <c r="AF174" s="6">
        <f ca="1">O174-'S&amp;P500 2018'!O174</f>
        <v>-5.6166184637871623</v>
      </c>
      <c r="AG174" s="6">
        <f ca="1">P174-'S&amp;P500 2018'!P174</f>
        <v>0.19043224419738891</v>
      </c>
      <c r="AH174" s="6">
        <f ca="1">Q174-'S&amp;P500 2018'!Q174</f>
        <v>4.2016405506279852</v>
      </c>
      <c r="AI174" s="6">
        <f ca="1">R174-'S&amp;P500 2018'!R174</f>
        <v>-1.2430146892969915</v>
      </c>
      <c r="AJ174" s="6">
        <f ca="1">S174-'S&amp;P500 2018'!S174</f>
        <v>-3.4176004313286938</v>
      </c>
      <c r="AK174" s="6">
        <f ca="1">T174-'S&amp;P500 2018'!T174</f>
        <v>-6.5701986471254585</v>
      </c>
      <c r="AL174" s="6">
        <f ca="1">U174-'S&amp;P500 2018'!U174</f>
        <v>0.64421865688255053</v>
      </c>
      <c r="AM174" s="6">
        <f ca="1">V174-'S&amp;P500 2018'!V174</f>
        <v>2.0196625267361767</v>
      </c>
    </row>
    <row r="175" spans="1:39" x14ac:dyDescent="0.3">
      <c r="A175" t="s">
        <v>439</v>
      </c>
      <c r="B175" t="s">
        <v>440</v>
      </c>
      <c r="C175" s="1" t="s">
        <v>33</v>
      </c>
      <c r="D175" s="1" t="s">
        <v>77</v>
      </c>
      <c r="E175" s="5">
        <f t="shared" ca="1" si="3"/>
        <v>47.34799624064118</v>
      </c>
      <c r="F175">
        <f ca="1">'S&amp;P500 2018'!F175*(1+IF(-$E$1+RAND()*1&lt;0,-0.1*RAND(),0.1*RAND()))</f>
        <v>49.48143958217856</v>
      </c>
      <c r="G175">
        <f ca="1">'S&amp;P500 2018'!G175*(1+IF(-$E$1+RAND()*1&lt;0,-0.1*RAND(),0.1*RAND()))</f>
        <v>35.353995951703169</v>
      </c>
      <c r="H175">
        <f ca="1">'S&amp;P500 2018'!H175*(1+IF(-$E$1+RAND()*1&lt;0,-0.1*RAND(),0.1*RAND()))</f>
        <v>50.950278988185879</v>
      </c>
      <c r="I175">
        <f ca="1">'S&amp;P500 2018'!I175*(1+IF(-$E$1+RAND()*1&lt;0,-0.1*RAND(),0.1*RAND()))</f>
        <v>37.567674669701141</v>
      </c>
      <c r="J175">
        <f ca="1">'S&amp;P500 2018'!J175*(1+IF(-$E$1+RAND()*1&lt;0,-0.1*RAND(),0.1*RAND()))</f>
        <v>19.097097367018932</v>
      </c>
      <c r="K175">
        <f ca="1">'S&amp;P500 2018'!K175*(1+IF(-$E$1+RAND()*1&lt;0,-0.1*RAND(),0.1*RAND()))</f>
        <v>68.044181914957321</v>
      </c>
      <c r="L175">
        <f ca="1">'S&amp;P500 2018'!L175*(1+IF(-$E$1+RAND()*1&lt;0,-0.1*RAND(),0.1*RAND()))</f>
        <v>51.507300310989258</v>
      </c>
      <c r="M175">
        <f ca="1">'S&amp;P500 2018'!M175*(1+IF(-$E$1+RAND()*1&lt;0,-0.1*RAND(),0.1*RAND()))</f>
        <v>39.95974960235521</v>
      </c>
      <c r="N175">
        <f ca="1">'S&amp;P500 2018'!N175*(1+IF(-$E$1+RAND()*1&lt;0,-0.1*RAND(),0.1*RAND()))</f>
        <v>34.117673370355334</v>
      </c>
      <c r="O175">
        <f ca="1">'S&amp;P500 2018'!O175*(1+IF(-$E$1+RAND()*1&lt;0,-0.1*RAND(),0.1*RAND()))</f>
        <v>62.960336231124522</v>
      </c>
      <c r="P175">
        <f ca="1">'S&amp;P500 2018'!P175*(1+IF(-$E$1+RAND()*1&lt;0,-0.1*RAND(),0.1*RAND()))</f>
        <v>51.347910015955897</v>
      </c>
      <c r="Q175">
        <f ca="1">'S&amp;P500 2018'!Q175*(1+IF(-$E$1+RAND()*1&lt;0,-0.1*RAND(),0.1*RAND()))</f>
        <v>48.79968927318226</v>
      </c>
      <c r="R175">
        <f ca="1">'S&amp;P500 2018'!R175*(1+IF(-$E$1+RAND()*1&lt;0,-0.1*RAND(),0.1*RAND()))</f>
        <v>39.338905490100167</v>
      </c>
      <c r="S175">
        <f ca="1">'S&amp;P500 2018'!S175*(1+IF(-$E$1+RAND()*1&lt;0,-0.1*RAND(),0.1*RAND()))</f>
        <v>50.952758536359241</v>
      </c>
      <c r="T175">
        <f ca="1">'S&amp;P500 2018'!T175*(1+IF(-$E$1+RAND()*1&lt;0,-0.1*RAND(),0.1*RAND()))</f>
        <v>51.455849791405505</v>
      </c>
      <c r="U175">
        <f ca="1">'S&amp;P500 2018'!U175*(1+IF(-$E$1+RAND()*1&lt;0,-0.1*RAND(),0.1*RAND()))</f>
        <v>48.12686933104208</v>
      </c>
      <c r="V175">
        <f ca="1">'S&amp;P500 2018'!V175*(1+IF(-$E$1+RAND()*1&lt;0,-0.1*RAND(),0.1*RAND()))</f>
        <v>65.854225664285636</v>
      </c>
      <c r="W175" s="6">
        <f ca="1">F175-'S&amp;P500 2018'!F175</f>
        <v>2.4814395821785595</v>
      </c>
      <c r="X175" s="6">
        <f ca="1">G175-'S&amp;P500 2018'!G175</f>
        <v>0.353995951703169</v>
      </c>
      <c r="Y175" s="6">
        <f ca="1">H175-'S&amp;P500 2018'!H175</f>
        <v>1.9502789881858789</v>
      </c>
      <c r="Z175" s="6">
        <f ca="1">I175-'S&amp;P500 2018'!I175</f>
        <v>-3.432325330298859</v>
      </c>
      <c r="AA175" s="6">
        <f ca="1">J175-'S&amp;P500 2018'!J175</f>
        <v>9.7097367018932346E-2</v>
      </c>
      <c r="AB175" s="6">
        <f ca="1">K175-'S&amp;P500 2018'!K175</f>
        <v>4.0441819149573206</v>
      </c>
      <c r="AC175" s="6">
        <f ca="1">L175-'S&amp;P500 2018'!L175</f>
        <v>0.50730031098925821</v>
      </c>
      <c r="AD175" s="6">
        <f ca="1">M175-'S&amp;P500 2018'!M175</f>
        <v>1.9597496023552097</v>
      </c>
      <c r="AE175" s="6">
        <f ca="1">N175-'S&amp;P500 2018'!N175</f>
        <v>0.11767337035533387</v>
      </c>
      <c r="AF175" s="6">
        <f ca="1">O175-'S&amp;P500 2018'!O175</f>
        <v>3.960336231124522</v>
      </c>
      <c r="AG175" s="6">
        <f ca="1">P175-'S&amp;P500 2018'!P175</f>
        <v>-0.65208998404410323</v>
      </c>
      <c r="AH175" s="6">
        <f ca="1">Q175-'S&amp;P500 2018'!Q175</f>
        <v>0.7996892731822598</v>
      </c>
      <c r="AI175" s="6">
        <f ca="1">R175-'S&amp;P500 2018'!R175</f>
        <v>0.33890549010016713</v>
      </c>
      <c r="AJ175" s="6">
        <f ca="1">S175-'S&amp;P500 2018'!S175</f>
        <v>-3.0472414636407592</v>
      </c>
      <c r="AK175" s="6">
        <f ca="1">T175-'S&amp;P500 2018'!T175</f>
        <v>4.4558497914055053</v>
      </c>
      <c r="AL175" s="6">
        <f ca="1">U175-'S&amp;P500 2018'!U175</f>
        <v>2.1268693310420801</v>
      </c>
      <c r="AM175" s="6">
        <f ca="1">V175-'S&amp;P500 2018'!V175</f>
        <v>3.8542256642856358</v>
      </c>
    </row>
    <row r="176" spans="1:39" x14ac:dyDescent="0.3">
      <c r="A176" t="s">
        <v>441</v>
      </c>
      <c r="B176" t="s">
        <v>442</v>
      </c>
      <c r="C176" s="1" t="s">
        <v>6</v>
      </c>
      <c r="D176" s="1" t="s">
        <v>7</v>
      </c>
      <c r="E176" s="5">
        <f t="shared" ca="1" si="3"/>
        <v>37.742761801231573</v>
      </c>
      <c r="F176">
        <f ca="1">'S&amp;P500 2018'!F176*(1+IF(-$E$1+RAND()*1&lt;0,-0.1*RAND(),0.1*RAND()))</f>
        <v>50.102878718171695</v>
      </c>
      <c r="G176">
        <f ca="1">'S&amp;P500 2018'!G176*(1+IF(-$E$1+RAND()*1&lt;0,-0.1*RAND(),0.1*RAND()))</f>
        <v>34.079312618599879</v>
      </c>
      <c r="H176">
        <f ca="1">'S&amp;P500 2018'!H176*(1+IF(-$E$1+RAND()*1&lt;0,-0.1*RAND(),0.1*RAND()))</f>
        <v>28.375560479799869</v>
      </c>
      <c r="I176">
        <f ca="1">'S&amp;P500 2018'!I176*(1+IF(-$E$1+RAND()*1&lt;0,-0.1*RAND(),0.1*RAND()))</f>
        <v>32.449797116672023</v>
      </c>
      <c r="J176">
        <f ca="1">'S&amp;P500 2018'!J176*(1+IF(-$E$1+RAND()*1&lt;0,-0.1*RAND(),0.1*RAND()))</f>
        <v>33.516548204356745</v>
      </c>
      <c r="K176">
        <f ca="1">'S&amp;P500 2018'!K176*(1+IF(-$E$1+RAND()*1&lt;0,-0.1*RAND(),0.1*RAND()))</f>
        <v>43.681858890676743</v>
      </c>
      <c r="L176">
        <f ca="1">'S&amp;P500 2018'!L176*(1+IF(-$E$1+RAND()*1&lt;0,-0.1*RAND(),0.1*RAND()))</f>
        <v>37.116286906616935</v>
      </c>
      <c r="M176">
        <f ca="1">'S&amp;P500 2018'!M176*(1+IF(-$E$1+RAND()*1&lt;0,-0.1*RAND(),0.1*RAND()))</f>
        <v>38.524519502206701</v>
      </c>
      <c r="N176">
        <f ca="1">'S&amp;P500 2018'!N176*(1+IF(-$E$1+RAND()*1&lt;0,-0.1*RAND(),0.1*RAND()))</f>
        <v>44.519965606871956</v>
      </c>
      <c r="O176">
        <f ca="1">'S&amp;P500 2018'!O176*(1+IF(-$E$1+RAND()*1&lt;0,-0.1*RAND(),0.1*RAND()))</f>
        <v>32.567653962524702</v>
      </c>
      <c r="P176">
        <f ca="1">'S&amp;P500 2018'!P176*(1+IF(-$E$1+RAND()*1&lt;0,-0.1*RAND(),0.1*RAND()))</f>
        <v>32.676589566676903</v>
      </c>
      <c r="Q176">
        <f ca="1">'S&amp;P500 2018'!Q176*(1+IF(-$E$1+RAND()*1&lt;0,-0.1*RAND(),0.1*RAND()))</f>
        <v>32.092108664326581</v>
      </c>
      <c r="R176">
        <f ca="1">'S&amp;P500 2018'!R176*(1+IF(-$E$1+RAND()*1&lt;0,-0.1*RAND(),0.1*RAND()))</f>
        <v>35.780932779345086</v>
      </c>
      <c r="S176">
        <f ca="1">'S&amp;P500 2018'!S176*(1+IF(-$E$1+RAND()*1&lt;0,-0.1*RAND(),0.1*RAND()))</f>
        <v>45.948939227899892</v>
      </c>
      <c r="T176">
        <f ca="1">'S&amp;P500 2018'!T176*(1+IF(-$E$1+RAND()*1&lt;0,-0.1*RAND(),0.1*RAND()))</f>
        <v>41.08313162015277</v>
      </c>
      <c r="U176">
        <f ca="1">'S&amp;P500 2018'!U176*(1+IF(-$E$1+RAND()*1&lt;0,-0.1*RAND(),0.1*RAND()))</f>
        <v>33.739538684071654</v>
      </c>
      <c r="V176">
        <f ca="1">'S&amp;P500 2018'!V176*(1+IF(-$E$1+RAND()*1&lt;0,-0.1*RAND(),0.1*RAND()))</f>
        <v>45.371328071966524</v>
      </c>
      <c r="W176" s="6">
        <f ca="1">F176-'S&amp;P500 2018'!F176</f>
        <v>1.102878718171695</v>
      </c>
      <c r="X176" s="6">
        <f ca="1">G176-'S&amp;P500 2018'!G176</f>
        <v>-0.9206873814001213</v>
      </c>
      <c r="Y176" s="6">
        <f ca="1">H176-'S&amp;P500 2018'!H176</f>
        <v>-2.6244395202001307</v>
      </c>
      <c r="Z176" s="6">
        <f ca="1">I176-'S&amp;P500 2018'!I176</f>
        <v>-3.5502028833279766</v>
      </c>
      <c r="AA176" s="6">
        <f ca="1">J176-'S&amp;P500 2018'!J176</f>
        <v>0.51654820435674509</v>
      </c>
      <c r="AB176" s="6">
        <f ca="1">K176-'S&amp;P500 2018'!K176</f>
        <v>0.6818588906767431</v>
      </c>
      <c r="AC176" s="6">
        <f ca="1">L176-'S&amp;P500 2018'!L176</f>
        <v>1.116286906616935</v>
      </c>
      <c r="AD176" s="6">
        <f ca="1">M176-'S&amp;P500 2018'!M176</f>
        <v>2.5245195022067008</v>
      </c>
      <c r="AE176" s="6">
        <f ca="1">N176-'S&amp;P500 2018'!N176</f>
        <v>0.51996560687195625</v>
      </c>
      <c r="AF176" s="6">
        <f ca="1">O176-'S&amp;P500 2018'!O176</f>
        <v>2.5676539625247017</v>
      </c>
      <c r="AG176" s="6">
        <f ca="1">P176-'S&amp;P500 2018'!P176</f>
        <v>1.6765895666769026</v>
      </c>
      <c r="AH176" s="6">
        <f ca="1">Q176-'S&amp;P500 2018'!Q176</f>
        <v>9.2108664326580936E-2</v>
      </c>
      <c r="AI176" s="6">
        <f ca="1">R176-'S&amp;P500 2018'!R176</f>
        <v>2.7809327793450862</v>
      </c>
      <c r="AJ176" s="6">
        <f ca="1">S176-'S&amp;P500 2018'!S176</f>
        <v>2.948939227899892</v>
      </c>
      <c r="AK176" s="6">
        <f ca="1">T176-'S&amp;P500 2018'!T176</f>
        <v>-2.9168683798472301</v>
      </c>
      <c r="AL176" s="6">
        <f ca="1">U176-'S&amp;P500 2018'!U176</f>
        <v>1.739538684071654</v>
      </c>
      <c r="AM176" s="6">
        <f ca="1">V176-'S&amp;P500 2018'!V176</f>
        <v>3.3713280719665235</v>
      </c>
    </row>
    <row r="177" spans="1:39" x14ac:dyDescent="0.3">
      <c r="A177" t="s">
        <v>443</v>
      </c>
      <c r="B177" t="s">
        <v>444</v>
      </c>
      <c r="C177" s="1" t="s">
        <v>19</v>
      </c>
      <c r="D177" s="1" t="s">
        <v>20</v>
      </c>
      <c r="E177" s="5">
        <f t="shared" ca="1" si="3"/>
        <v>53.892924205254729</v>
      </c>
      <c r="F177">
        <f ca="1">'S&amp;P500 2018'!F177*(1+IF(-$E$1+RAND()*1&lt;0,-0.1*RAND(),0.1*RAND()))</f>
        <v>49.927186985168412</v>
      </c>
      <c r="G177">
        <f ca="1">'S&amp;P500 2018'!G177*(1+IF(-$E$1+RAND()*1&lt;0,-0.1*RAND(),0.1*RAND()))</f>
        <v>70.955202947193513</v>
      </c>
      <c r="H177">
        <f ca="1">'S&amp;P500 2018'!H177*(1+IF(-$E$1+RAND()*1&lt;0,-0.1*RAND(),0.1*RAND()))</f>
        <v>64.688324717822482</v>
      </c>
      <c r="I177">
        <f ca="1">'S&amp;P500 2018'!I177*(1+IF(-$E$1+RAND()*1&lt;0,-0.1*RAND(),0.1*RAND()))</f>
        <v>38.287873034257238</v>
      </c>
      <c r="J177">
        <f ca="1">'S&amp;P500 2018'!J177*(1+IF(-$E$1+RAND()*1&lt;0,-0.1*RAND(),0.1*RAND()))</f>
        <v>47.999381600851365</v>
      </c>
      <c r="K177">
        <f ca="1">'S&amp;P500 2018'!K177*(1+IF(-$E$1+RAND()*1&lt;0,-0.1*RAND(),0.1*RAND()))</f>
        <v>47.301262794671715</v>
      </c>
      <c r="L177">
        <f ca="1">'S&amp;P500 2018'!L177*(1+IF(-$E$1+RAND()*1&lt;0,-0.1*RAND(),0.1*RAND()))</f>
        <v>56.035514100519698</v>
      </c>
      <c r="M177">
        <f ca="1">'S&amp;P500 2018'!M177*(1+IF(-$E$1+RAND()*1&lt;0,-0.1*RAND(),0.1*RAND()))</f>
        <v>45.216876795330734</v>
      </c>
      <c r="N177">
        <f ca="1">'S&amp;P500 2018'!N177*(1+IF(-$E$1+RAND()*1&lt;0,-0.1*RAND(),0.1*RAND()))</f>
        <v>62.417973225367241</v>
      </c>
      <c r="O177">
        <f ca="1">'S&amp;P500 2018'!O177*(1+IF(-$E$1+RAND()*1&lt;0,-0.1*RAND(),0.1*RAND()))</f>
        <v>38.964610965909813</v>
      </c>
      <c r="P177">
        <f ca="1">'S&amp;P500 2018'!P177*(1+IF(-$E$1+RAND()*1&lt;0,-0.1*RAND(),0.1*RAND()))</f>
        <v>43.26913396798367</v>
      </c>
      <c r="Q177">
        <f ca="1">'S&amp;P500 2018'!Q177*(1+IF(-$E$1+RAND()*1&lt;0,-0.1*RAND(),0.1*RAND()))</f>
        <v>53.928070639854951</v>
      </c>
      <c r="R177">
        <f ca="1">'S&amp;P500 2018'!R177*(1+IF(-$E$1+RAND()*1&lt;0,-0.1*RAND(),0.1*RAND()))</f>
        <v>55.072995562481985</v>
      </c>
      <c r="S177">
        <f ca="1">'S&amp;P500 2018'!S177*(1+IF(-$E$1+RAND()*1&lt;0,-0.1*RAND(),0.1*RAND()))</f>
        <v>59.424885394746958</v>
      </c>
      <c r="T177">
        <f ca="1">'S&amp;P500 2018'!T177*(1+IF(-$E$1+RAND()*1&lt;0,-0.1*RAND(),0.1*RAND()))</f>
        <v>62.932061625376249</v>
      </c>
      <c r="U177">
        <f ca="1">'S&amp;P500 2018'!U177*(1+IF(-$E$1+RAND()*1&lt;0,-0.1*RAND(),0.1*RAND()))</f>
        <v>47.27070789202066</v>
      </c>
      <c r="V177">
        <f ca="1">'S&amp;P500 2018'!V177*(1+IF(-$E$1+RAND()*1&lt;0,-0.1*RAND(),0.1*RAND()))</f>
        <v>72.487649239773589</v>
      </c>
      <c r="W177" s="6">
        <f ca="1">F177-'S&amp;P500 2018'!F177</f>
        <v>-3.0728130148315884</v>
      </c>
      <c r="X177" s="6">
        <f ca="1">G177-'S&amp;P500 2018'!G177</f>
        <v>1.9552029471935128</v>
      </c>
      <c r="Y177" s="6">
        <f ca="1">H177-'S&amp;P500 2018'!H177</f>
        <v>-1.3116752821775179</v>
      </c>
      <c r="Z177" s="6">
        <f ca="1">I177-'S&amp;P500 2018'!I177</f>
        <v>0.2878730342572382</v>
      </c>
      <c r="AA177" s="6">
        <f ca="1">J177-'S&amp;P500 2018'!J177</f>
        <v>0.99938160085136474</v>
      </c>
      <c r="AB177" s="6">
        <f ca="1">K177-'S&amp;P500 2018'!K177</f>
        <v>-4.6987372053282854</v>
      </c>
      <c r="AC177" s="6">
        <f ca="1">L177-'S&amp;P500 2018'!L177</f>
        <v>3.5514100519698388E-2</v>
      </c>
      <c r="AD177" s="6">
        <f ca="1">M177-'S&amp;P500 2018'!M177</f>
        <v>1.2168767953307338</v>
      </c>
      <c r="AE177" s="6">
        <f ca="1">N177-'S&amp;P500 2018'!N177</f>
        <v>5.4179732253672412</v>
      </c>
      <c r="AF177" s="6">
        <f ca="1">O177-'S&amp;P500 2018'!O177</f>
        <v>2.964610965909813</v>
      </c>
      <c r="AG177" s="6">
        <f ca="1">P177-'S&amp;P500 2018'!P177</f>
        <v>-0.73086603201632983</v>
      </c>
      <c r="AH177" s="6">
        <f ca="1">Q177-'S&amp;P500 2018'!Q177</f>
        <v>-5.0719293601450488</v>
      </c>
      <c r="AI177" s="6">
        <f ca="1">R177-'S&amp;P500 2018'!R177</f>
        <v>4.0729955624819851</v>
      </c>
      <c r="AJ177" s="6">
        <f ca="1">S177-'S&amp;P500 2018'!S177</f>
        <v>2.4248853947469584</v>
      </c>
      <c r="AK177" s="6">
        <f ca="1">T177-'S&amp;P500 2018'!T177</f>
        <v>-6.7938374623750519E-2</v>
      </c>
      <c r="AL177" s="6">
        <f ca="1">U177-'S&amp;P500 2018'!U177</f>
        <v>-2.7292921079793402</v>
      </c>
      <c r="AM177" s="6">
        <f ca="1">V177-'S&amp;P500 2018'!V177</f>
        <v>5.4876492397735888</v>
      </c>
    </row>
    <row r="178" spans="1:39" x14ac:dyDescent="0.3">
      <c r="A178" t="s">
        <v>445</v>
      </c>
      <c r="B178" t="s">
        <v>446</v>
      </c>
      <c r="C178" s="1" t="s">
        <v>2</v>
      </c>
      <c r="D178" s="1" t="s">
        <v>121</v>
      </c>
      <c r="E178" s="5">
        <f t="shared" ca="1" si="3"/>
        <v>38.616524231338097</v>
      </c>
      <c r="F178">
        <f ca="1">'S&amp;P500 2018'!F178*(1+IF(-$E$1+RAND()*1&lt;0,-0.1*RAND(),0.1*RAND()))</f>
        <v>34.188838839600074</v>
      </c>
      <c r="G178">
        <f ca="1">'S&amp;P500 2018'!G178*(1+IF(-$E$1+RAND()*1&lt;0,-0.1*RAND(),0.1*RAND()))</f>
        <v>34.702513260105427</v>
      </c>
      <c r="H178">
        <f ca="1">'S&amp;P500 2018'!H178*(1+IF(-$E$1+RAND()*1&lt;0,-0.1*RAND(),0.1*RAND()))</f>
        <v>40.08178847428988</v>
      </c>
      <c r="I178">
        <f ca="1">'S&amp;P500 2018'!I178*(1+IF(-$E$1+RAND()*1&lt;0,-0.1*RAND(),0.1*RAND()))</f>
        <v>24.308356355041848</v>
      </c>
      <c r="J178">
        <f ca="1">'S&amp;P500 2018'!J178*(1+IF(-$E$1+RAND()*1&lt;0,-0.1*RAND(),0.1*RAND()))</f>
        <v>34.815234464908833</v>
      </c>
      <c r="K178">
        <f ca="1">'S&amp;P500 2018'!K178*(1+IF(-$E$1+RAND()*1&lt;0,-0.1*RAND(),0.1*RAND()))</f>
        <v>50.831758290233971</v>
      </c>
      <c r="L178">
        <f ca="1">'S&amp;P500 2018'!L178*(1+IF(-$E$1+RAND()*1&lt;0,-0.1*RAND(),0.1*RAND()))</f>
        <v>36.659952512769294</v>
      </c>
      <c r="M178">
        <f ca="1">'S&amp;P500 2018'!M178*(1+IF(-$E$1+RAND()*1&lt;0,-0.1*RAND(),0.1*RAND()))</f>
        <v>40.367776836178727</v>
      </c>
      <c r="N178">
        <f ca="1">'S&amp;P500 2018'!N178*(1+IF(-$E$1+RAND()*1&lt;0,-0.1*RAND(),0.1*RAND()))</f>
        <v>48.985907115141757</v>
      </c>
      <c r="O178">
        <f ca="1">'S&amp;P500 2018'!O178*(1+IF(-$E$1+RAND()*1&lt;0,-0.1*RAND(),0.1*RAND()))</f>
        <v>40.954899174806535</v>
      </c>
      <c r="P178">
        <f ca="1">'S&amp;P500 2018'!P178*(1+IF(-$E$1+RAND()*1&lt;0,-0.1*RAND(),0.1*RAND()))</f>
        <v>38.832247617445333</v>
      </c>
      <c r="Q178">
        <f ca="1">'S&amp;P500 2018'!Q178*(1+IF(-$E$1+RAND()*1&lt;0,-0.1*RAND(),0.1*RAND()))</f>
        <v>53.480721628615413</v>
      </c>
      <c r="R178">
        <f ca="1">'S&amp;P500 2018'!R178*(1+IF(-$E$1+RAND()*1&lt;0,-0.1*RAND(),0.1*RAND()))</f>
        <v>24.501699944609932</v>
      </c>
      <c r="S178">
        <f ca="1">'S&amp;P500 2018'!S178*(1+IF(-$E$1+RAND()*1&lt;0,-0.1*RAND(),0.1*RAND()))</f>
        <v>34.521069674994436</v>
      </c>
      <c r="T178">
        <f ca="1">'S&amp;P500 2018'!T178*(1+IF(-$E$1+RAND()*1&lt;0,-0.1*RAND(),0.1*RAND()))</f>
        <v>42.868631552219981</v>
      </c>
      <c r="U178">
        <f ca="1">'S&amp;P500 2018'!U178*(1+IF(-$E$1+RAND()*1&lt;0,-0.1*RAND(),0.1*RAND()))</f>
        <v>26.804994773972833</v>
      </c>
      <c r="V178">
        <f ca="1">'S&amp;P500 2018'!V178*(1+IF(-$E$1+RAND()*1&lt;0,-0.1*RAND(),0.1*RAND()))</f>
        <v>49.574521417813486</v>
      </c>
      <c r="W178" s="6">
        <f ca="1">F178-'S&amp;P500 2018'!F178</f>
        <v>0.18883883960007353</v>
      </c>
      <c r="X178" s="6">
        <f ca="1">G178-'S&amp;P500 2018'!G178</f>
        <v>2.7025132601054267</v>
      </c>
      <c r="Y178" s="6">
        <f ca="1">H178-'S&amp;P500 2018'!H178</f>
        <v>1.0817884742898798</v>
      </c>
      <c r="Z178" s="6">
        <f ca="1">I178-'S&amp;P500 2018'!I178</f>
        <v>-2.6916436449581518</v>
      </c>
      <c r="AA178" s="6">
        <f ca="1">J178-'S&amp;P500 2018'!J178</f>
        <v>-2.1847655350911666</v>
      </c>
      <c r="AB178" s="6">
        <f ca="1">K178-'S&amp;P500 2018'!K178</f>
        <v>-1.1682417097660291</v>
      </c>
      <c r="AC178" s="6">
        <f ca="1">L178-'S&amp;P500 2018'!L178</f>
        <v>-3.3400474872307058</v>
      </c>
      <c r="AD178" s="6">
        <f ca="1">M178-'S&amp;P500 2018'!M178</f>
        <v>2.3677768361787273</v>
      </c>
      <c r="AE178" s="6">
        <f ca="1">N178-'S&amp;P500 2018'!N178</f>
        <v>3.9859071151417567</v>
      </c>
      <c r="AF178" s="6">
        <f ca="1">O178-'S&amp;P500 2018'!O178</f>
        <v>-4.5100825193465255E-2</v>
      </c>
      <c r="AG178" s="6">
        <f ca="1">P178-'S&amp;P500 2018'!P178</f>
        <v>0.83224761744533282</v>
      </c>
      <c r="AH178" s="6">
        <f ca="1">Q178-'S&amp;P500 2018'!Q178</f>
        <v>2.480721628615413</v>
      </c>
      <c r="AI178" s="6">
        <f ca="1">R178-'S&amp;P500 2018'!R178</f>
        <v>1.5016999446099319</v>
      </c>
      <c r="AJ178" s="6">
        <f ca="1">S178-'S&amp;P500 2018'!S178</f>
        <v>2.5210696749944361</v>
      </c>
      <c r="AK178" s="6">
        <f ca="1">T178-'S&amp;P500 2018'!T178</f>
        <v>-3.1313684477800194</v>
      </c>
      <c r="AL178" s="6">
        <f ca="1">U178-'S&amp;P500 2018'!U178</f>
        <v>1.8049947739728331</v>
      </c>
      <c r="AM178" s="6">
        <f ca="1">V178-'S&amp;P500 2018'!V178</f>
        <v>3.5745214178134859</v>
      </c>
    </row>
    <row r="179" spans="1:39" x14ac:dyDescent="0.3">
      <c r="A179" t="s">
        <v>447</v>
      </c>
      <c r="B179" t="s">
        <v>448</v>
      </c>
      <c r="C179" s="1" t="s">
        <v>33</v>
      </c>
      <c r="D179" s="1" t="s">
        <v>77</v>
      </c>
      <c r="E179" s="5">
        <f t="shared" ca="1" si="3"/>
        <v>55.144225752458425</v>
      </c>
      <c r="F179">
        <f ca="1">'S&amp;P500 2018'!F179*(1+IF(-$E$1+RAND()*1&lt;0,-0.1*RAND(),0.1*RAND()))</f>
        <v>54.916724925347467</v>
      </c>
      <c r="G179">
        <f ca="1">'S&amp;P500 2018'!G179*(1+IF(-$E$1+RAND()*1&lt;0,-0.1*RAND(),0.1*RAND()))</f>
        <v>62.487873393365177</v>
      </c>
      <c r="H179">
        <f ca="1">'S&amp;P500 2018'!H179*(1+IF(-$E$1+RAND()*1&lt;0,-0.1*RAND(),0.1*RAND()))</f>
        <v>58.055824423670614</v>
      </c>
      <c r="I179">
        <f ca="1">'S&amp;P500 2018'!I179*(1+IF(-$E$1+RAND()*1&lt;0,-0.1*RAND(),0.1*RAND()))</f>
        <v>53.099185112823591</v>
      </c>
      <c r="J179">
        <f ca="1">'S&amp;P500 2018'!J179*(1+IF(-$E$1+RAND()*1&lt;0,-0.1*RAND(),0.1*RAND()))</f>
        <v>41.20939494993678</v>
      </c>
      <c r="K179">
        <f ca="1">'S&amp;P500 2018'!K179*(1+IF(-$E$1+RAND()*1&lt;0,-0.1*RAND(),0.1*RAND()))</f>
        <v>68.127525552703915</v>
      </c>
      <c r="L179">
        <f ca="1">'S&amp;P500 2018'!L179*(1+IF(-$E$1+RAND()*1&lt;0,-0.1*RAND(),0.1*RAND()))</f>
        <v>61.650124084261641</v>
      </c>
      <c r="M179">
        <f ca="1">'S&amp;P500 2018'!M179*(1+IF(-$E$1+RAND()*1&lt;0,-0.1*RAND(),0.1*RAND()))</f>
        <v>63.893315791160397</v>
      </c>
      <c r="N179">
        <f ca="1">'S&amp;P500 2018'!N179*(1+IF(-$E$1+RAND()*1&lt;0,-0.1*RAND(),0.1*RAND()))</f>
        <v>72.897686413851005</v>
      </c>
      <c r="O179">
        <f ca="1">'S&amp;P500 2018'!O179*(1+IF(-$E$1+RAND()*1&lt;0,-0.1*RAND(),0.1*RAND()))</f>
        <v>38.900089805997794</v>
      </c>
      <c r="P179">
        <f ca="1">'S&amp;P500 2018'!P179*(1+IF(-$E$1+RAND()*1&lt;0,-0.1*RAND(),0.1*RAND()))</f>
        <v>66.68814710071247</v>
      </c>
      <c r="Q179">
        <f ca="1">'S&amp;P500 2018'!Q179*(1+IF(-$E$1+RAND()*1&lt;0,-0.1*RAND(),0.1*RAND()))</f>
        <v>57.879301581859835</v>
      </c>
      <c r="R179">
        <f ca="1">'S&amp;P500 2018'!R179*(1+IF(-$E$1+RAND()*1&lt;0,-0.1*RAND(),0.1*RAND()))</f>
        <v>55.291101319464673</v>
      </c>
      <c r="S179">
        <f ca="1">'S&amp;P500 2018'!S179*(1+IF(-$E$1+RAND()*1&lt;0,-0.1*RAND(),0.1*RAND()))</f>
        <v>57.399943934564448</v>
      </c>
      <c r="T179">
        <f ca="1">'S&amp;P500 2018'!T179*(1+IF(-$E$1+RAND()*1&lt;0,-0.1*RAND(),0.1*RAND()))</f>
        <v>44.797854586476234</v>
      </c>
      <c r="U179">
        <f ca="1">'S&amp;P500 2018'!U179*(1+IF(-$E$1+RAND()*1&lt;0,-0.1*RAND(),0.1*RAND()))</f>
        <v>46.477856541355514</v>
      </c>
      <c r="V179">
        <f ca="1">'S&amp;P500 2018'!V179*(1+IF(-$E$1+RAND()*1&lt;0,-0.1*RAND(),0.1*RAND()))</f>
        <v>33.679888274241591</v>
      </c>
      <c r="W179" s="6">
        <f ca="1">F179-'S&amp;P500 2018'!F179</f>
        <v>3.9167249253474665</v>
      </c>
      <c r="X179" s="6">
        <f ca="1">G179-'S&amp;P500 2018'!G179</f>
        <v>4.4878733933651773</v>
      </c>
      <c r="Y179" s="6">
        <f ca="1">H179-'S&amp;P500 2018'!H179</f>
        <v>1.0558244236706145</v>
      </c>
      <c r="Z179" s="6">
        <f ca="1">I179-'S&amp;P500 2018'!I179</f>
        <v>1.0991851128235908</v>
      </c>
      <c r="AA179" s="6">
        <f ca="1">J179-'S&amp;P500 2018'!J179</f>
        <v>-2.7906050500632205</v>
      </c>
      <c r="AB179" s="6">
        <f ca="1">K179-'S&amp;P500 2018'!K179</f>
        <v>6.127525552703915</v>
      </c>
      <c r="AC179" s="6">
        <f ca="1">L179-'S&amp;P500 2018'!L179</f>
        <v>1.6501240842616411</v>
      </c>
      <c r="AD179" s="6">
        <f ca="1">M179-'S&amp;P500 2018'!M179</f>
        <v>-4.1066842088396029</v>
      </c>
      <c r="AE179" s="6">
        <f ca="1">N179-'S&amp;P500 2018'!N179</f>
        <v>-5.1023135861489948</v>
      </c>
      <c r="AF179" s="6">
        <f ca="1">O179-'S&amp;P500 2018'!O179</f>
        <v>0.9000898059977942</v>
      </c>
      <c r="AG179" s="6">
        <f ca="1">P179-'S&amp;P500 2018'!P179</f>
        <v>1.6881471007124702</v>
      </c>
      <c r="AH179" s="6">
        <f ca="1">Q179-'S&amp;P500 2018'!Q179</f>
        <v>3.8793015818598349</v>
      </c>
      <c r="AI179" s="6">
        <f ca="1">R179-'S&amp;P500 2018'!R179</f>
        <v>4.2911013194646728</v>
      </c>
      <c r="AJ179" s="6">
        <f ca="1">S179-'S&amp;P500 2018'!S179</f>
        <v>2.3999439345644475</v>
      </c>
      <c r="AK179" s="6">
        <f ca="1">T179-'S&amp;P500 2018'!T179</f>
        <v>3.7978545864762339</v>
      </c>
      <c r="AL179" s="6">
        <f ca="1">U179-'S&amp;P500 2018'!U179</f>
        <v>0.47785654135551425</v>
      </c>
      <c r="AM179" s="6">
        <f ca="1">V179-'S&amp;P500 2018'!V179</f>
        <v>0.67988827424159126</v>
      </c>
    </row>
    <row r="180" spans="1:39" x14ac:dyDescent="0.3">
      <c r="A180" t="s">
        <v>449</v>
      </c>
      <c r="B180" t="s">
        <v>450</v>
      </c>
      <c r="C180" s="1" t="s">
        <v>141</v>
      </c>
      <c r="D180" s="1" t="s">
        <v>142</v>
      </c>
      <c r="E180" s="5">
        <f t="shared" ca="1" si="3"/>
        <v>54.177580475733073</v>
      </c>
      <c r="F180">
        <f ca="1">'S&amp;P500 2018'!F180*(1+IF(-$E$1+RAND()*1&lt;0,-0.1*RAND(),0.1*RAND()))</f>
        <v>56.104265385711116</v>
      </c>
      <c r="G180">
        <f ca="1">'S&amp;P500 2018'!G180*(1+IF(-$E$1+RAND()*1&lt;0,-0.1*RAND(),0.1*RAND()))</f>
        <v>46.194105554859448</v>
      </c>
      <c r="H180">
        <f ca="1">'S&amp;P500 2018'!H180*(1+IF(-$E$1+RAND()*1&lt;0,-0.1*RAND(),0.1*RAND()))</f>
        <v>62.141836979741399</v>
      </c>
      <c r="I180">
        <f ca="1">'S&amp;P500 2018'!I180*(1+IF(-$E$1+RAND()*1&lt;0,-0.1*RAND(),0.1*RAND()))</f>
        <v>39.374605656200416</v>
      </c>
      <c r="J180">
        <f ca="1">'S&amp;P500 2018'!J180*(1+IF(-$E$1+RAND()*1&lt;0,-0.1*RAND(),0.1*RAND()))</f>
        <v>48.784533476068816</v>
      </c>
      <c r="K180">
        <f ca="1">'S&amp;P500 2018'!K180*(1+IF(-$E$1+RAND()*1&lt;0,-0.1*RAND(),0.1*RAND()))</f>
        <v>33.335064073875053</v>
      </c>
      <c r="L180">
        <f ca="1">'S&amp;P500 2018'!L180*(1+IF(-$E$1+RAND()*1&lt;0,-0.1*RAND(),0.1*RAND()))</f>
        <v>59.699884680960686</v>
      </c>
      <c r="M180">
        <f ca="1">'S&amp;P500 2018'!M180*(1+IF(-$E$1+RAND()*1&lt;0,-0.1*RAND(),0.1*RAND()))</f>
        <v>51.039625614889665</v>
      </c>
      <c r="N180">
        <f ca="1">'S&amp;P500 2018'!N180*(1+IF(-$E$1+RAND()*1&lt;0,-0.1*RAND(),0.1*RAND()))</f>
        <v>45.974417358011813</v>
      </c>
      <c r="O180">
        <f ca="1">'S&amp;P500 2018'!O180*(1+IF(-$E$1+RAND()*1&lt;0,-0.1*RAND(),0.1*RAND()))</f>
        <v>61.566065714681443</v>
      </c>
      <c r="P180">
        <f ca="1">'S&amp;P500 2018'!P180*(1+IF(-$E$1+RAND()*1&lt;0,-0.1*RAND(),0.1*RAND()))</f>
        <v>53.572723667682901</v>
      </c>
      <c r="Q180">
        <f ca="1">'S&amp;P500 2018'!Q180*(1+IF(-$E$1+RAND()*1&lt;0,-0.1*RAND(),0.1*RAND()))</f>
        <v>54.635927857426566</v>
      </c>
      <c r="R180">
        <f ca="1">'S&amp;P500 2018'!R180*(1+IF(-$E$1+RAND()*1&lt;0,-0.1*RAND(),0.1*RAND()))</f>
        <v>43.465722879279788</v>
      </c>
      <c r="S180">
        <f ca="1">'S&amp;P500 2018'!S180*(1+IF(-$E$1+RAND()*1&lt;0,-0.1*RAND(),0.1*RAND()))</f>
        <v>73.787023579825473</v>
      </c>
      <c r="T180">
        <f ca="1">'S&amp;P500 2018'!T180*(1+IF(-$E$1+RAND()*1&lt;0,-0.1*RAND(),0.1*RAND()))</f>
        <v>65.28341077540081</v>
      </c>
      <c r="U180">
        <f ca="1">'S&amp;P500 2018'!U180*(1+IF(-$E$1+RAND()*1&lt;0,-0.1*RAND(),0.1*RAND()))</f>
        <v>72.926366699608252</v>
      </c>
      <c r="V180">
        <f ca="1">'S&amp;P500 2018'!V180*(1+IF(-$E$1+RAND()*1&lt;0,-0.1*RAND(),0.1*RAND()))</f>
        <v>53.133288133238629</v>
      </c>
      <c r="W180" s="6">
        <f ca="1">F180-'S&amp;P500 2018'!F180</f>
        <v>0.10426538571111621</v>
      </c>
      <c r="X180" s="6">
        <f ca="1">G180-'S&amp;P500 2018'!G180</f>
        <v>2.1941055548594477</v>
      </c>
      <c r="Y180" s="6">
        <f ca="1">H180-'S&amp;P500 2018'!H180</f>
        <v>-6.8581630202586013</v>
      </c>
      <c r="Z180" s="6">
        <f ca="1">I180-'S&amp;P500 2018'!I180</f>
        <v>-0.62539434379958436</v>
      </c>
      <c r="AA180" s="6">
        <f ca="1">J180-'S&amp;P500 2018'!J180</f>
        <v>-0.21546652393118393</v>
      </c>
      <c r="AB180" s="6">
        <f ca="1">K180-'S&amp;P500 2018'!K180</f>
        <v>2.3350640738750528</v>
      </c>
      <c r="AC180" s="6">
        <f ca="1">L180-'S&amp;P500 2018'!L180</f>
        <v>2.699884680960686</v>
      </c>
      <c r="AD180" s="6">
        <f ca="1">M180-'S&amp;P500 2018'!M180</f>
        <v>3.9625614889665428E-2</v>
      </c>
      <c r="AE180" s="6">
        <f ca="1">N180-'S&amp;P500 2018'!N180</f>
        <v>3.974417358011813</v>
      </c>
      <c r="AF180" s="6">
        <f ca="1">O180-'S&amp;P500 2018'!O180</f>
        <v>3.566065714681443</v>
      </c>
      <c r="AG180" s="6">
        <f ca="1">P180-'S&amp;P500 2018'!P180</f>
        <v>3.5727236676829008</v>
      </c>
      <c r="AH180" s="6">
        <f ca="1">Q180-'S&amp;P500 2018'!Q180</f>
        <v>1.6359278574265659</v>
      </c>
      <c r="AI180" s="6">
        <f ca="1">R180-'S&amp;P500 2018'!R180</f>
        <v>-2.5342771207202119</v>
      </c>
      <c r="AJ180" s="6">
        <f ca="1">S180-'S&amp;P500 2018'!S180</f>
        <v>4.7870235798254726</v>
      </c>
      <c r="AK180" s="6">
        <f ca="1">T180-'S&amp;P500 2018'!T180</f>
        <v>5.2834107754008102</v>
      </c>
      <c r="AL180" s="6">
        <f ca="1">U180-'S&amp;P500 2018'!U180</f>
        <v>4.926366699608252</v>
      </c>
      <c r="AM180" s="6">
        <f ca="1">V180-'S&amp;P500 2018'!V180</f>
        <v>0.13328813323862931</v>
      </c>
    </row>
    <row r="181" spans="1:39" x14ac:dyDescent="0.3">
      <c r="A181" t="s">
        <v>451</v>
      </c>
      <c r="B181" t="s">
        <v>452</v>
      </c>
      <c r="C181" s="1" t="s">
        <v>2</v>
      </c>
      <c r="D181" s="1" t="s">
        <v>453</v>
      </c>
      <c r="E181" s="5">
        <f t="shared" ca="1" si="3"/>
        <v>41.013530719921725</v>
      </c>
      <c r="F181">
        <f ca="1">'S&amp;P500 2018'!F181*(1+IF(-$E$1+RAND()*1&lt;0,-0.1*RAND(),0.1*RAND()))</f>
        <v>43.762617173043168</v>
      </c>
      <c r="G181">
        <f ca="1">'S&amp;P500 2018'!G181*(1+IF(-$E$1+RAND()*1&lt;0,-0.1*RAND(),0.1*RAND()))</f>
        <v>44.404429522575221</v>
      </c>
      <c r="H181">
        <f ca="1">'S&amp;P500 2018'!H181*(1+IF(-$E$1+RAND()*1&lt;0,-0.1*RAND(),0.1*RAND()))</f>
        <v>43.263157492129608</v>
      </c>
      <c r="I181">
        <f ca="1">'S&amp;P500 2018'!I181*(1+IF(-$E$1+RAND()*1&lt;0,-0.1*RAND(),0.1*RAND()))</f>
        <v>39.247208783598182</v>
      </c>
      <c r="J181">
        <f ca="1">'S&amp;P500 2018'!J181*(1+IF(-$E$1+RAND()*1&lt;0,-0.1*RAND(),0.1*RAND()))</f>
        <v>37.352312594761351</v>
      </c>
      <c r="K181">
        <f ca="1">'S&amp;P500 2018'!K181*(1+IF(-$E$1+RAND()*1&lt;0,-0.1*RAND(),0.1*RAND()))</f>
        <v>30.9190195606811</v>
      </c>
      <c r="L181">
        <f ca="1">'S&amp;P500 2018'!L181*(1+IF(-$E$1+RAND()*1&lt;0,-0.1*RAND(),0.1*RAND()))</f>
        <v>46.281612168223418</v>
      </c>
      <c r="M181">
        <f ca="1">'S&amp;P500 2018'!M181*(1+IF(-$E$1+RAND()*1&lt;0,-0.1*RAND(),0.1*RAND()))</f>
        <v>43.215376846714634</v>
      </c>
      <c r="N181">
        <f ca="1">'S&amp;P500 2018'!N181*(1+IF(-$E$1+RAND()*1&lt;0,-0.1*RAND(),0.1*RAND()))</f>
        <v>35.546091412450338</v>
      </c>
      <c r="O181">
        <f ca="1">'S&amp;P500 2018'!O181*(1+IF(-$E$1+RAND()*1&lt;0,-0.1*RAND(),0.1*RAND()))</f>
        <v>24.607833946107473</v>
      </c>
      <c r="P181">
        <f ca="1">'S&amp;P500 2018'!P181*(1+IF(-$E$1+RAND()*1&lt;0,-0.1*RAND(),0.1*RAND()))</f>
        <v>59.709825290509684</v>
      </c>
      <c r="Q181">
        <f ca="1">'S&amp;P500 2018'!Q181*(1+IF(-$E$1+RAND()*1&lt;0,-0.1*RAND(),0.1*RAND()))</f>
        <v>50.720652410956809</v>
      </c>
      <c r="R181">
        <f ca="1">'S&amp;P500 2018'!R181*(1+IF(-$E$1+RAND()*1&lt;0,-0.1*RAND(),0.1*RAND()))</f>
        <v>40.06288100135523</v>
      </c>
      <c r="S181">
        <f ca="1">'S&amp;P500 2018'!S181*(1+IF(-$E$1+RAND()*1&lt;0,-0.1*RAND(),0.1*RAND()))</f>
        <v>38.076676248475238</v>
      </c>
      <c r="T181">
        <f ca="1">'S&amp;P500 2018'!T181*(1+IF(-$E$1+RAND()*1&lt;0,-0.1*RAND(),0.1*RAND()))</f>
        <v>45.530655065630818</v>
      </c>
      <c r="U181">
        <f ca="1">'S&amp;P500 2018'!U181*(1+IF(-$E$1+RAND()*1&lt;0,-0.1*RAND(),0.1*RAND()))</f>
        <v>40.821481810050834</v>
      </c>
      <c r="V181">
        <f ca="1">'S&amp;P500 2018'!V181*(1+IF(-$E$1+RAND()*1&lt;0,-0.1*RAND(),0.1*RAND()))</f>
        <v>33.70819091140617</v>
      </c>
      <c r="W181" s="6">
        <f ca="1">F181-'S&amp;P500 2018'!F181</f>
        <v>2.7626171730431679</v>
      </c>
      <c r="X181" s="6">
        <f ca="1">G181-'S&amp;P500 2018'!G181</f>
        <v>-3.5955704774247792</v>
      </c>
      <c r="Y181" s="6">
        <f ca="1">H181-'S&amp;P500 2018'!H181</f>
        <v>0.26315749212960782</v>
      </c>
      <c r="Z181" s="6">
        <f ca="1">I181-'S&amp;P500 2018'!I181</f>
        <v>2.2472087835981824</v>
      </c>
      <c r="AA181" s="6">
        <f ca="1">J181-'S&amp;P500 2018'!J181</f>
        <v>3.3523125947613508</v>
      </c>
      <c r="AB181" s="6">
        <f ca="1">K181-'S&amp;P500 2018'!K181</f>
        <v>-2.0809804393188998</v>
      </c>
      <c r="AC181" s="6">
        <f ca="1">L181-'S&amp;P500 2018'!L181</f>
        <v>0.28161216822341828</v>
      </c>
      <c r="AD181" s="6">
        <f ca="1">M181-'S&amp;P500 2018'!M181</f>
        <v>2.2153768467146335</v>
      </c>
      <c r="AE181" s="6">
        <f ca="1">N181-'S&amp;P500 2018'!N181</f>
        <v>0.54609141245033754</v>
      </c>
      <c r="AF181" s="6">
        <f ca="1">O181-'S&amp;P500 2018'!O181</f>
        <v>-0.39216605389252734</v>
      </c>
      <c r="AG181" s="6">
        <f ca="1">P181-'S&amp;P500 2018'!P181</f>
        <v>3.7098252905096842</v>
      </c>
      <c r="AH181" s="6">
        <f ca="1">Q181-'S&amp;P500 2018'!Q181</f>
        <v>2.7206524109568093</v>
      </c>
      <c r="AI181" s="6">
        <f ca="1">R181-'S&amp;P500 2018'!R181</f>
        <v>1.0628810013552297</v>
      </c>
      <c r="AJ181" s="6">
        <f ca="1">S181-'S&amp;P500 2018'!S181</f>
        <v>1.0766762484752377</v>
      </c>
      <c r="AK181" s="6">
        <f ca="1">T181-'S&amp;P500 2018'!T181</f>
        <v>-2.4693449343691825</v>
      </c>
      <c r="AL181" s="6">
        <f ca="1">U181-'S&amp;P500 2018'!U181</f>
        <v>-2.1785181899491661</v>
      </c>
      <c r="AM181" s="6">
        <f ca="1">V181-'S&amp;P500 2018'!V181</f>
        <v>0.70819091140617019</v>
      </c>
    </row>
    <row r="182" spans="1:39" x14ac:dyDescent="0.3">
      <c r="A182" t="s">
        <v>454</v>
      </c>
      <c r="B182" t="s">
        <v>455</v>
      </c>
      <c r="C182" s="1" t="s">
        <v>59</v>
      </c>
      <c r="D182" s="1" t="s">
        <v>110</v>
      </c>
      <c r="E182" s="5">
        <f t="shared" ca="1" si="3"/>
        <v>63.789631441297253</v>
      </c>
      <c r="F182">
        <f ca="1">'S&amp;P500 2018'!F182*(1+IF(-$E$1+RAND()*1&lt;0,-0.1*RAND(),0.1*RAND()))</f>
        <v>54.594168523764715</v>
      </c>
      <c r="G182">
        <f ca="1">'S&amp;P500 2018'!G182*(1+IF(-$E$1+RAND()*1&lt;0,-0.1*RAND(),0.1*RAND()))</f>
        <v>46.917627568389044</v>
      </c>
      <c r="H182">
        <f ca="1">'S&amp;P500 2018'!H182*(1+IF(-$E$1+RAND()*1&lt;0,-0.1*RAND(),0.1*RAND()))</f>
        <v>76.628899628664584</v>
      </c>
      <c r="I182">
        <f ca="1">'S&amp;P500 2018'!I182*(1+IF(-$E$1+RAND()*1&lt;0,-0.1*RAND(),0.1*RAND()))</f>
        <v>58.296963445352766</v>
      </c>
      <c r="J182">
        <f ca="1">'S&amp;P500 2018'!J182*(1+IF(-$E$1+RAND()*1&lt;0,-0.1*RAND(),0.1*RAND()))</f>
        <v>67.280055372463337</v>
      </c>
      <c r="K182">
        <f ca="1">'S&amp;P500 2018'!K182*(1+IF(-$E$1+RAND()*1&lt;0,-0.1*RAND(),0.1*RAND()))</f>
        <v>81.468877672384792</v>
      </c>
      <c r="L182">
        <f ca="1">'S&amp;P500 2018'!L182*(1+IF(-$E$1+RAND()*1&lt;0,-0.1*RAND(),0.1*RAND()))</f>
        <v>82.530322093991117</v>
      </c>
      <c r="M182">
        <f ca="1">'S&amp;P500 2018'!M182*(1+IF(-$E$1+RAND()*1&lt;0,-0.1*RAND(),0.1*RAND()))</f>
        <v>56.175649141887014</v>
      </c>
      <c r="N182">
        <f ca="1">'S&amp;P500 2018'!N182*(1+IF(-$E$1+RAND()*1&lt;0,-0.1*RAND(),0.1*RAND()))</f>
        <v>42.757098502320602</v>
      </c>
      <c r="O182">
        <f ca="1">'S&amp;P500 2018'!O182*(1+IF(-$E$1+RAND()*1&lt;0,-0.1*RAND(),0.1*RAND()))</f>
        <v>59.447487535001564</v>
      </c>
      <c r="P182">
        <f ca="1">'S&amp;P500 2018'!P182*(1+IF(-$E$1+RAND()*1&lt;0,-0.1*RAND(),0.1*RAND()))</f>
        <v>51.152677842862929</v>
      </c>
      <c r="Q182">
        <f ca="1">'S&amp;P500 2018'!Q182*(1+IF(-$E$1+RAND()*1&lt;0,-0.1*RAND(),0.1*RAND()))</f>
        <v>97.426820093033001</v>
      </c>
      <c r="R182">
        <f ca="1">'S&amp;P500 2018'!R182*(1+IF(-$E$1+RAND()*1&lt;0,-0.1*RAND(),0.1*RAND()))</f>
        <v>74.200731796978729</v>
      </c>
      <c r="S182">
        <f ca="1">'S&amp;P500 2018'!S182*(1+IF(-$E$1+RAND()*1&lt;0,-0.1*RAND(),0.1*RAND()))</f>
        <v>68.961554386238419</v>
      </c>
      <c r="T182">
        <f ca="1">'S&amp;P500 2018'!T182*(1+IF(-$E$1+RAND()*1&lt;0,-0.1*RAND(),0.1*RAND()))</f>
        <v>44.818083587156927</v>
      </c>
      <c r="U182">
        <f ca="1">'S&amp;P500 2018'!U182*(1+IF(-$E$1+RAND()*1&lt;0,-0.1*RAND(),0.1*RAND()))</f>
        <v>60.269949197086319</v>
      </c>
      <c r="V182">
        <f ca="1">'S&amp;P500 2018'!V182*(1+IF(-$E$1+RAND()*1&lt;0,-0.1*RAND(),0.1*RAND()))</f>
        <v>61.496768114477547</v>
      </c>
      <c r="W182" s="6">
        <f ca="1">F182-'S&amp;P500 2018'!F182</f>
        <v>-2.405831476235285</v>
      </c>
      <c r="X182" s="6">
        <f ca="1">G182-'S&amp;P500 2018'!G182</f>
        <v>1.9176275683890438</v>
      </c>
      <c r="Y182" s="6">
        <f ca="1">H182-'S&amp;P500 2018'!H182</f>
        <v>6.628899628664584</v>
      </c>
      <c r="Z182" s="6">
        <f ca="1">I182-'S&amp;P500 2018'!I182</f>
        <v>1.2969634453527661</v>
      </c>
      <c r="AA182" s="6">
        <f ca="1">J182-'S&amp;P500 2018'!J182</f>
        <v>2.2800553724633374</v>
      </c>
      <c r="AB182" s="6">
        <f ca="1">K182-'S&amp;P500 2018'!K182</f>
        <v>-8.5311223276152077</v>
      </c>
      <c r="AC182" s="6">
        <f ca="1">L182-'S&amp;P500 2018'!L182</f>
        <v>3.5303220939911171</v>
      </c>
      <c r="AD182" s="6">
        <f ca="1">M182-'S&amp;P500 2018'!M182</f>
        <v>-5.8243508581129859</v>
      </c>
      <c r="AE182" s="6">
        <f ca="1">N182-'S&amp;P500 2018'!N182</f>
        <v>1.7570985023206021</v>
      </c>
      <c r="AF182" s="6">
        <f ca="1">O182-'S&amp;P500 2018'!O182</f>
        <v>0.44748753500156369</v>
      </c>
      <c r="AG182" s="6">
        <f ca="1">P182-'S&amp;P500 2018'!P182</f>
        <v>0.15267784286292851</v>
      </c>
      <c r="AH182" s="6">
        <f ca="1">Q182-'S&amp;P500 2018'!Q182</f>
        <v>3.4268200930330011</v>
      </c>
      <c r="AI182" s="6">
        <f ca="1">R182-'S&amp;P500 2018'!R182</f>
        <v>-2.7992682030212706</v>
      </c>
      <c r="AJ182" s="6">
        <f ca="1">S182-'S&amp;P500 2018'!S182</f>
        <v>4.9615543862384186</v>
      </c>
      <c r="AK182" s="6">
        <f ca="1">T182-'S&amp;P500 2018'!T182</f>
        <v>-1.1819164128430728</v>
      </c>
      <c r="AL182" s="6">
        <f ca="1">U182-'S&amp;P500 2018'!U182</f>
        <v>2.2699491970863193</v>
      </c>
      <c r="AM182" s="6">
        <f ca="1">V182-'S&amp;P500 2018'!V182</f>
        <v>0.49676811447754687</v>
      </c>
    </row>
    <row r="183" spans="1:39" x14ac:dyDescent="0.3">
      <c r="A183" t="s">
        <v>456</v>
      </c>
      <c r="B183" t="s">
        <v>457</v>
      </c>
      <c r="C183" s="1" t="s">
        <v>59</v>
      </c>
      <c r="D183" s="1" t="s">
        <v>145</v>
      </c>
      <c r="E183" s="5">
        <f t="shared" ca="1" si="3"/>
        <v>46.282214122144296</v>
      </c>
      <c r="F183">
        <f ca="1">'S&amp;P500 2018'!F183*(1+IF(-$E$1+RAND()*1&lt;0,-0.1*RAND(),0.1*RAND()))</f>
        <v>36.101781004671203</v>
      </c>
      <c r="G183">
        <f ca="1">'S&amp;P500 2018'!G183*(1+IF(-$E$1+RAND()*1&lt;0,-0.1*RAND(),0.1*RAND()))</f>
        <v>56.446835715453481</v>
      </c>
      <c r="H183">
        <f ca="1">'S&amp;P500 2018'!H183*(1+IF(-$E$1+RAND()*1&lt;0,-0.1*RAND(),0.1*RAND()))</f>
        <v>38.361075420672414</v>
      </c>
      <c r="I183">
        <f ca="1">'S&amp;P500 2018'!I183*(1+IF(-$E$1+RAND()*1&lt;0,-0.1*RAND(),0.1*RAND()))</f>
        <v>49.51558681112224</v>
      </c>
      <c r="J183">
        <f ca="1">'S&amp;P500 2018'!J183*(1+IF(-$E$1+RAND()*1&lt;0,-0.1*RAND(),0.1*RAND()))</f>
        <v>49.513204550528123</v>
      </c>
      <c r="K183">
        <f ca="1">'S&amp;P500 2018'!K183*(1+IF(-$E$1+RAND()*1&lt;0,-0.1*RAND(),0.1*RAND()))</f>
        <v>51.869314759996485</v>
      </c>
      <c r="L183">
        <f ca="1">'S&amp;P500 2018'!L183*(1+IF(-$E$1+RAND()*1&lt;0,-0.1*RAND(),0.1*RAND()))</f>
        <v>53.549911016008139</v>
      </c>
      <c r="M183">
        <f ca="1">'S&amp;P500 2018'!M183*(1+IF(-$E$1+RAND()*1&lt;0,-0.1*RAND(),0.1*RAND()))</f>
        <v>33.626890204567388</v>
      </c>
      <c r="N183">
        <f ca="1">'S&amp;P500 2018'!N183*(1+IF(-$E$1+RAND()*1&lt;0,-0.1*RAND(),0.1*RAND()))</f>
        <v>38.732660407928577</v>
      </c>
      <c r="O183">
        <f ca="1">'S&amp;P500 2018'!O183*(1+IF(-$E$1+RAND()*1&lt;0,-0.1*RAND(),0.1*RAND()))</f>
        <v>32.934297942026397</v>
      </c>
      <c r="P183">
        <f ca="1">'S&amp;P500 2018'!P183*(1+IF(-$E$1+RAND()*1&lt;0,-0.1*RAND(),0.1*RAND()))</f>
        <v>61.209418334247616</v>
      </c>
      <c r="Q183">
        <f ca="1">'S&amp;P500 2018'!Q183*(1+IF(-$E$1+RAND()*1&lt;0,-0.1*RAND(),0.1*RAND()))</f>
        <v>53.936412675218833</v>
      </c>
      <c r="R183">
        <f ca="1">'S&amp;P500 2018'!R183*(1+IF(-$E$1+RAND()*1&lt;0,-0.1*RAND(),0.1*RAND()))</f>
        <v>43.364182068955444</v>
      </c>
      <c r="S183">
        <f ca="1">'S&amp;P500 2018'!S183*(1+IF(-$E$1+RAND()*1&lt;0,-0.1*RAND(),0.1*RAND()))</f>
        <v>33.916932010798632</v>
      </c>
      <c r="T183">
        <f ca="1">'S&amp;P500 2018'!T183*(1+IF(-$E$1+RAND()*1&lt;0,-0.1*RAND(),0.1*RAND()))</f>
        <v>55.322911325654715</v>
      </c>
      <c r="U183">
        <f ca="1">'S&amp;P500 2018'!U183*(1+IF(-$E$1+RAND()*1&lt;0,-0.1*RAND(),0.1*RAND()))</f>
        <v>41.394855404822763</v>
      </c>
      <c r="V183">
        <f ca="1">'S&amp;P500 2018'!V183*(1+IF(-$E$1+RAND()*1&lt;0,-0.1*RAND(),0.1*RAND()))</f>
        <v>57.00137042378077</v>
      </c>
      <c r="W183" s="6">
        <f ca="1">F183-'S&amp;P500 2018'!F183</f>
        <v>0.10178100467120288</v>
      </c>
      <c r="X183" s="6">
        <f ca="1">G183-'S&amp;P500 2018'!G183</f>
        <v>1.4468357154534814</v>
      </c>
      <c r="Y183" s="6">
        <f ca="1">H183-'S&amp;P500 2018'!H183</f>
        <v>3.3610754206724138</v>
      </c>
      <c r="Z183" s="6">
        <f ca="1">I183-'S&amp;P500 2018'!I183</f>
        <v>-0.48441318887775964</v>
      </c>
      <c r="AA183" s="6">
        <f ca="1">J183-'S&amp;P500 2018'!J183</f>
        <v>0.51320455052812264</v>
      </c>
      <c r="AB183" s="6">
        <f ca="1">K183-'S&amp;P500 2018'!K183</f>
        <v>-2.1306852400035154</v>
      </c>
      <c r="AC183" s="6">
        <f ca="1">L183-'S&amp;P500 2018'!L183</f>
        <v>1.5499110160081386</v>
      </c>
      <c r="AD183" s="6">
        <f ca="1">M183-'S&amp;P500 2018'!M183</f>
        <v>2.6268902045673883</v>
      </c>
      <c r="AE183" s="6">
        <f ca="1">N183-'S&amp;P500 2018'!N183</f>
        <v>2.7326604079285772</v>
      </c>
      <c r="AF183" s="6">
        <f ca="1">O183-'S&amp;P500 2018'!O183</f>
        <v>1.9342979420263973</v>
      </c>
      <c r="AG183" s="6">
        <f ca="1">P183-'S&amp;P500 2018'!P183</f>
        <v>4.2094183342476157</v>
      </c>
      <c r="AH183" s="6">
        <f ca="1">Q183-'S&amp;P500 2018'!Q183</f>
        <v>0.93641267521883265</v>
      </c>
      <c r="AI183" s="6">
        <f ca="1">R183-'S&amp;P500 2018'!R183</f>
        <v>0.36418206895544358</v>
      </c>
      <c r="AJ183" s="6">
        <f ca="1">S183-'S&amp;P500 2018'!S183</f>
        <v>2.9169320107986323</v>
      </c>
      <c r="AK183" s="6">
        <f ca="1">T183-'S&amp;P500 2018'!T183</f>
        <v>2.3229113256547151</v>
      </c>
      <c r="AL183" s="6">
        <f ca="1">U183-'S&amp;P500 2018'!U183</f>
        <v>0.39485540482276349</v>
      </c>
      <c r="AM183" s="6">
        <f ca="1">V183-'S&amp;P500 2018'!V183</f>
        <v>4.0013704237807701</v>
      </c>
    </row>
    <row r="184" spans="1:39" x14ac:dyDescent="0.3">
      <c r="A184" t="s">
        <v>458</v>
      </c>
      <c r="B184" t="s">
        <v>459</v>
      </c>
      <c r="C184" s="1" t="s">
        <v>59</v>
      </c>
      <c r="D184" s="1" t="s">
        <v>145</v>
      </c>
      <c r="E184" s="5">
        <f t="shared" ca="1" si="3"/>
        <v>60.370038552371007</v>
      </c>
      <c r="F184">
        <f ca="1">'S&amp;P500 2018'!F184*(1+IF(-$E$1+RAND()*1&lt;0,-0.1*RAND(),0.1*RAND()))</f>
        <v>56.219103157725414</v>
      </c>
      <c r="G184">
        <f ca="1">'S&amp;P500 2018'!G184*(1+IF(-$E$1+RAND()*1&lt;0,-0.1*RAND(),0.1*RAND()))</f>
        <v>57.025381734690512</v>
      </c>
      <c r="H184">
        <f ca="1">'S&amp;P500 2018'!H184*(1+IF(-$E$1+RAND()*1&lt;0,-0.1*RAND(),0.1*RAND()))</f>
        <v>64.869059929112055</v>
      </c>
      <c r="I184">
        <f ca="1">'S&amp;P500 2018'!I184*(1+IF(-$E$1+RAND()*1&lt;0,-0.1*RAND(),0.1*RAND()))</f>
        <v>50.242597622119789</v>
      </c>
      <c r="J184">
        <f ca="1">'S&amp;P500 2018'!J184*(1+IF(-$E$1+RAND()*1&lt;0,-0.1*RAND(),0.1*RAND()))</f>
        <v>65.774141775064521</v>
      </c>
      <c r="K184">
        <f ca="1">'S&amp;P500 2018'!K184*(1+IF(-$E$1+RAND()*1&lt;0,-0.1*RAND(),0.1*RAND()))</f>
        <v>60.843533011242044</v>
      </c>
      <c r="L184">
        <f ca="1">'S&amp;P500 2018'!L184*(1+IF(-$E$1+RAND()*1&lt;0,-0.1*RAND(),0.1*RAND()))</f>
        <v>70.013847013033768</v>
      </c>
      <c r="M184">
        <f ca="1">'S&amp;P500 2018'!M184*(1+IF(-$E$1+RAND()*1&lt;0,-0.1*RAND(),0.1*RAND()))</f>
        <v>69.261085795163396</v>
      </c>
      <c r="N184">
        <f ca="1">'S&amp;P500 2018'!N184*(1+IF(-$E$1+RAND()*1&lt;0,-0.1*RAND(),0.1*RAND()))</f>
        <v>47.538160260646173</v>
      </c>
      <c r="O184">
        <f ca="1">'S&amp;P500 2018'!O184*(1+IF(-$E$1+RAND()*1&lt;0,-0.1*RAND(),0.1*RAND()))</f>
        <v>62.475947264349678</v>
      </c>
      <c r="P184">
        <f ca="1">'S&amp;P500 2018'!P184*(1+IF(-$E$1+RAND()*1&lt;0,-0.1*RAND(),0.1*RAND()))</f>
        <v>45.181362157497198</v>
      </c>
      <c r="Q184">
        <f ca="1">'S&amp;P500 2018'!Q184*(1+IF(-$E$1+RAND()*1&lt;0,-0.1*RAND(),0.1*RAND()))</f>
        <v>66.908775394304939</v>
      </c>
      <c r="R184">
        <f ca="1">'S&amp;P500 2018'!R184*(1+IF(-$E$1+RAND()*1&lt;0,-0.1*RAND(),0.1*RAND()))</f>
        <v>66.241705538889491</v>
      </c>
      <c r="S184">
        <f ca="1">'S&amp;P500 2018'!S184*(1+IF(-$E$1+RAND()*1&lt;0,-0.1*RAND(),0.1*RAND()))</f>
        <v>66.882694020407101</v>
      </c>
      <c r="T184">
        <f ca="1">'S&amp;P500 2018'!T184*(1+IF(-$E$1+RAND()*1&lt;0,-0.1*RAND(),0.1*RAND()))</f>
        <v>58.913370943863576</v>
      </c>
      <c r="U184">
        <f ca="1">'S&amp;P500 2018'!U184*(1+IF(-$E$1+RAND()*1&lt;0,-0.1*RAND(),0.1*RAND()))</f>
        <v>50.628780420179432</v>
      </c>
      <c r="V184">
        <f ca="1">'S&amp;P500 2018'!V184*(1+IF(-$E$1+RAND()*1&lt;0,-0.1*RAND(),0.1*RAND()))</f>
        <v>67.271109352018115</v>
      </c>
      <c r="W184" s="6">
        <f ca="1">F184-'S&amp;P500 2018'!F184</f>
        <v>0.21910315772541367</v>
      </c>
      <c r="X184" s="6">
        <f ca="1">G184-'S&amp;P500 2018'!G184</f>
        <v>4.0253817346905123</v>
      </c>
      <c r="Y184" s="6">
        <f ca="1">H184-'S&amp;P500 2018'!H184</f>
        <v>2.8690599291120549</v>
      </c>
      <c r="Z184" s="6">
        <f ca="1">I184-'S&amp;P500 2018'!I184</f>
        <v>1.2425976221197885</v>
      </c>
      <c r="AA184" s="6">
        <f ca="1">J184-'S&amp;P500 2018'!J184</f>
        <v>0.7741417750645212</v>
      </c>
      <c r="AB184" s="6">
        <f ca="1">K184-'S&amp;P500 2018'!K184</f>
        <v>1.8435330112420445</v>
      </c>
      <c r="AC184" s="6">
        <f ca="1">L184-'S&amp;P500 2018'!L184</f>
        <v>4.013847013033768</v>
      </c>
      <c r="AD184" s="6">
        <f ca="1">M184-'S&amp;P500 2018'!M184</f>
        <v>5.261085795163396</v>
      </c>
      <c r="AE184" s="6">
        <f ca="1">N184-'S&amp;P500 2018'!N184</f>
        <v>0.53816026064617262</v>
      </c>
      <c r="AF184" s="6">
        <f ca="1">O184-'S&amp;P500 2018'!O184</f>
        <v>4.4759472643496778</v>
      </c>
      <c r="AG184" s="6">
        <f ca="1">P184-'S&amp;P500 2018'!P184</f>
        <v>0.18136215749719753</v>
      </c>
      <c r="AH184" s="6">
        <f ca="1">Q184-'S&amp;P500 2018'!Q184</f>
        <v>5.9087753943049393</v>
      </c>
      <c r="AI184" s="6">
        <f ca="1">R184-'S&amp;P500 2018'!R184</f>
        <v>0.24170553888949087</v>
      </c>
      <c r="AJ184" s="6">
        <f ca="1">S184-'S&amp;P500 2018'!S184</f>
        <v>5.8826940204071008</v>
      </c>
      <c r="AK184" s="6">
        <f ca="1">T184-'S&amp;P500 2018'!T184</f>
        <v>3.9133709438635762</v>
      </c>
      <c r="AL184" s="6">
        <f ca="1">U184-'S&amp;P500 2018'!U184</f>
        <v>-4.3712195798205684</v>
      </c>
      <c r="AM184" s="6">
        <f ca="1">V184-'S&amp;P500 2018'!V184</f>
        <v>5.2711093520181151</v>
      </c>
    </row>
    <row r="185" spans="1:39" x14ac:dyDescent="0.3">
      <c r="A185" t="s">
        <v>460</v>
      </c>
      <c r="B185" t="s">
        <v>461</v>
      </c>
      <c r="C185" s="1" t="s">
        <v>88</v>
      </c>
      <c r="D185" s="1" t="s">
        <v>362</v>
      </c>
      <c r="E185" s="5">
        <f t="shared" ca="1" si="3"/>
        <v>60.325612585361036</v>
      </c>
      <c r="F185">
        <f ca="1">'S&amp;P500 2018'!F185*(1+IF(-$E$1+RAND()*1&lt;0,-0.1*RAND(),0.1*RAND()))</f>
        <v>61.89125137757425</v>
      </c>
      <c r="G185">
        <f ca="1">'S&amp;P500 2018'!G185*(1+IF(-$E$1+RAND()*1&lt;0,-0.1*RAND(),0.1*RAND()))</f>
        <v>63.421541354940096</v>
      </c>
      <c r="H185">
        <f ca="1">'S&amp;P500 2018'!H185*(1+IF(-$E$1+RAND()*1&lt;0,-0.1*RAND(),0.1*RAND()))</f>
        <v>53.397044583889318</v>
      </c>
      <c r="I185">
        <f ca="1">'S&amp;P500 2018'!I185*(1+IF(-$E$1+RAND()*1&lt;0,-0.1*RAND(),0.1*RAND()))</f>
        <v>63.194779658007306</v>
      </c>
      <c r="J185">
        <f ca="1">'S&amp;P500 2018'!J185*(1+IF(-$E$1+RAND()*1&lt;0,-0.1*RAND(),0.1*RAND()))</f>
        <v>56.17826405341409</v>
      </c>
      <c r="K185">
        <f ca="1">'S&amp;P500 2018'!K185*(1+IF(-$E$1+RAND()*1&lt;0,-0.1*RAND(),0.1*RAND()))</f>
        <v>67.255729176420346</v>
      </c>
      <c r="L185">
        <f ca="1">'S&amp;P500 2018'!L185*(1+IF(-$E$1+RAND()*1&lt;0,-0.1*RAND(),0.1*RAND()))</f>
        <v>50.58698629799084</v>
      </c>
      <c r="M185">
        <f ca="1">'S&amp;P500 2018'!M185*(1+IF(-$E$1+RAND()*1&lt;0,-0.1*RAND(),0.1*RAND()))</f>
        <v>68.440848791408484</v>
      </c>
      <c r="N185">
        <f ca="1">'S&amp;P500 2018'!N185*(1+IF(-$E$1+RAND()*1&lt;0,-0.1*RAND(),0.1*RAND()))</f>
        <v>48.988636455468033</v>
      </c>
      <c r="O185">
        <f ca="1">'S&amp;P500 2018'!O185*(1+IF(-$E$1+RAND()*1&lt;0,-0.1*RAND(),0.1*RAND()))</f>
        <v>63.729009608227976</v>
      </c>
      <c r="P185">
        <f ca="1">'S&amp;P500 2018'!P185*(1+IF(-$E$1+RAND()*1&lt;0,-0.1*RAND(),0.1*RAND()))</f>
        <v>81.280113183880388</v>
      </c>
      <c r="Q185">
        <f ca="1">'S&amp;P500 2018'!Q185*(1+IF(-$E$1+RAND()*1&lt;0,-0.1*RAND(),0.1*RAND()))</f>
        <v>62.619797913102687</v>
      </c>
      <c r="R185">
        <f ca="1">'S&amp;P500 2018'!R185*(1+IF(-$E$1+RAND()*1&lt;0,-0.1*RAND(),0.1*RAND()))</f>
        <v>36.744857508434393</v>
      </c>
      <c r="S185">
        <f ca="1">'S&amp;P500 2018'!S185*(1+IF(-$E$1+RAND()*1&lt;0,-0.1*RAND(),0.1*RAND()))</f>
        <v>44.101312112600944</v>
      </c>
      <c r="T185">
        <f ca="1">'S&amp;P500 2018'!T185*(1+IF(-$E$1+RAND()*1&lt;0,-0.1*RAND(),0.1*RAND()))</f>
        <v>64.654498222748117</v>
      </c>
      <c r="U185">
        <f ca="1">'S&amp;P500 2018'!U185*(1+IF(-$E$1+RAND()*1&lt;0,-0.1*RAND(),0.1*RAND()))</f>
        <v>71.347105784257423</v>
      </c>
      <c r="V185">
        <f ca="1">'S&amp;P500 2018'!V185*(1+IF(-$E$1+RAND()*1&lt;0,-0.1*RAND(),0.1*RAND()))</f>
        <v>67.703637868772788</v>
      </c>
      <c r="W185" s="6">
        <f ca="1">F185-'S&amp;P500 2018'!F185</f>
        <v>4.8912513775742497</v>
      </c>
      <c r="X185" s="6">
        <f ca="1">G185-'S&amp;P500 2018'!G185</f>
        <v>-5.5784586450599036</v>
      </c>
      <c r="Y185" s="6">
        <f ca="1">H185-'S&amp;P500 2018'!H185</f>
        <v>0.3970445838893184</v>
      </c>
      <c r="Z185" s="6">
        <f ca="1">I185-'S&amp;P500 2018'!I185</f>
        <v>-0.80522034199269399</v>
      </c>
      <c r="AA185" s="6">
        <f ca="1">J185-'S&amp;P500 2018'!J185</f>
        <v>1.1782640534140896</v>
      </c>
      <c r="AB185" s="6">
        <f ca="1">K185-'S&amp;P500 2018'!K185</f>
        <v>1.2557291764203455</v>
      </c>
      <c r="AC185" s="6">
        <f ca="1">L185-'S&amp;P500 2018'!L185</f>
        <v>-4.4130137020091595</v>
      </c>
      <c r="AD185" s="6">
        <f ca="1">M185-'S&amp;P500 2018'!M185</f>
        <v>5.4408487914084844</v>
      </c>
      <c r="AE185" s="6">
        <f ca="1">N185-'S&amp;P500 2018'!N185</f>
        <v>3.9886364554680327</v>
      </c>
      <c r="AF185" s="6">
        <f ca="1">O185-'S&amp;P500 2018'!O185</f>
        <v>4.729009608227976</v>
      </c>
      <c r="AG185" s="6">
        <f ca="1">P185-'S&amp;P500 2018'!P185</f>
        <v>3.2801131838803883</v>
      </c>
      <c r="AH185" s="6">
        <f ca="1">Q185-'S&amp;P500 2018'!Q185</f>
        <v>5.6197979131026869</v>
      </c>
      <c r="AI185" s="6">
        <f ca="1">R185-'S&amp;P500 2018'!R185</f>
        <v>-0.25514249156560709</v>
      </c>
      <c r="AJ185" s="6">
        <f ca="1">S185-'S&amp;P500 2018'!S185</f>
        <v>0.10131211260094375</v>
      </c>
      <c r="AK185" s="6">
        <f ca="1">T185-'S&amp;P500 2018'!T185</f>
        <v>1.6544982227481171</v>
      </c>
      <c r="AL185" s="6">
        <f ca="1">U185-'S&amp;P500 2018'!U185</f>
        <v>-3.6528942157425774</v>
      </c>
      <c r="AM185" s="6">
        <f ca="1">V185-'S&amp;P500 2018'!V185</f>
        <v>3.7036378687727876</v>
      </c>
    </row>
    <row r="186" spans="1:39" x14ac:dyDescent="0.3">
      <c r="A186" t="s">
        <v>462</v>
      </c>
      <c r="B186" t="s">
        <v>463</v>
      </c>
      <c r="C186" s="1" t="s">
        <v>33</v>
      </c>
      <c r="D186" s="1" t="s">
        <v>77</v>
      </c>
      <c r="E186" s="5">
        <f t="shared" ca="1" si="3"/>
        <v>44.474970165014206</v>
      </c>
      <c r="F186">
        <f ca="1">'S&amp;P500 2018'!F186*(1+IF(-$E$1+RAND()*1&lt;0,-0.1*RAND(),0.1*RAND()))</f>
        <v>45.411509225086711</v>
      </c>
      <c r="G186">
        <f ca="1">'S&amp;P500 2018'!G186*(1+IF(-$E$1+RAND()*1&lt;0,-0.1*RAND(),0.1*RAND()))</f>
        <v>46.496511656809368</v>
      </c>
      <c r="H186">
        <f ca="1">'S&amp;P500 2018'!H186*(1+IF(-$E$1+RAND()*1&lt;0,-0.1*RAND(),0.1*RAND()))</f>
        <v>40.721102903562311</v>
      </c>
      <c r="I186">
        <f ca="1">'S&amp;P500 2018'!I186*(1+IF(-$E$1+RAND()*1&lt;0,-0.1*RAND(),0.1*RAND()))</f>
        <v>51.380910056896973</v>
      </c>
      <c r="J186">
        <f ca="1">'S&amp;P500 2018'!J186*(1+IF(-$E$1+RAND()*1&lt;0,-0.1*RAND(),0.1*RAND()))</f>
        <v>31.131105843695202</v>
      </c>
      <c r="K186">
        <f ca="1">'S&amp;P500 2018'!K186*(1+IF(-$E$1+RAND()*1&lt;0,-0.1*RAND(),0.1*RAND()))</f>
        <v>34.194986014658987</v>
      </c>
      <c r="L186">
        <f ca="1">'S&amp;P500 2018'!L186*(1+IF(-$E$1+RAND()*1&lt;0,-0.1*RAND(),0.1*RAND()))</f>
        <v>53.607194916773778</v>
      </c>
      <c r="M186">
        <f ca="1">'S&amp;P500 2018'!M186*(1+IF(-$E$1+RAND()*1&lt;0,-0.1*RAND(),0.1*RAND()))</f>
        <v>41.46255183951267</v>
      </c>
      <c r="N186">
        <f ca="1">'S&amp;P500 2018'!N186*(1+IF(-$E$1+RAND()*1&lt;0,-0.1*RAND(),0.1*RAND()))</f>
        <v>40.662750765213751</v>
      </c>
      <c r="O186">
        <f ca="1">'S&amp;P500 2018'!O186*(1+IF(-$E$1+RAND()*1&lt;0,-0.1*RAND(),0.1*RAND()))</f>
        <v>40.042303220504387</v>
      </c>
      <c r="P186">
        <f ca="1">'S&amp;P500 2018'!P186*(1+IF(-$E$1+RAND()*1&lt;0,-0.1*RAND(),0.1*RAND()))</f>
        <v>51.905906303247356</v>
      </c>
      <c r="Q186">
        <f ca="1">'S&amp;P500 2018'!Q186*(1+IF(-$E$1+RAND()*1&lt;0,-0.1*RAND(),0.1*RAND()))</f>
        <v>38.279114519582976</v>
      </c>
      <c r="R186">
        <f ca="1">'S&amp;P500 2018'!R186*(1+IF(-$E$1+RAND()*1&lt;0,-0.1*RAND(),0.1*RAND()))</f>
        <v>60.517639581425207</v>
      </c>
      <c r="S186">
        <f ca="1">'S&amp;P500 2018'!S186*(1+IF(-$E$1+RAND()*1&lt;0,-0.1*RAND(),0.1*RAND()))</f>
        <v>50.139980545011944</v>
      </c>
      <c r="T186">
        <f ca="1">'S&amp;P500 2018'!T186*(1+IF(-$E$1+RAND()*1&lt;0,-0.1*RAND(),0.1*RAND()))</f>
        <v>44.380787707557758</v>
      </c>
      <c r="U186">
        <f ca="1">'S&amp;P500 2018'!U186*(1+IF(-$E$1+RAND()*1&lt;0,-0.1*RAND(),0.1*RAND()))</f>
        <v>37.434713707181388</v>
      </c>
      <c r="V186">
        <f ca="1">'S&amp;P500 2018'!V186*(1+IF(-$E$1+RAND()*1&lt;0,-0.1*RAND(),0.1*RAND()))</f>
        <v>48.30542399852088</v>
      </c>
      <c r="W186" s="6">
        <f ca="1">F186-'S&amp;P500 2018'!F186</f>
        <v>3.4115092250867107</v>
      </c>
      <c r="X186" s="6">
        <f ca="1">G186-'S&amp;P500 2018'!G186</f>
        <v>1.4965116568093677</v>
      </c>
      <c r="Y186" s="6">
        <f ca="1">H186-'S&amp;P500 2018'!H186</f>
        <v>1.7211029035623113</v>
      </c>
      <c r="Z186" s="6">
        <f ca="1">I186-'S&amp;P500 2018'!I186</f>
        <v>-0.61908994310302745</v>
      </c>
      <c r="AA186" s="6">
        <f ca="1">J186-'S&amp;P500 2018'!J186</f>
        <v>1.1311058436952024</v>
      </c>
      <c r="AB186" s="6">
        <f ca="1">K186-'S&amp;P500 2018'!K186</f>
        <v>1.194986014658987</v>
      </c>
      <c r="AC186" s="6">
        <f ca="1">L186-'S&amp;P500 2018'!L186</f>
        <v>-1.3928050832262215</v>
      </c>
      <c r="AD186" s="6">
        <f ca="1">M186-'S&amp;P500 2018'!M186</f>
        <v>1.4625518395126704</v>
      </c>
      <c r="AE186" s="6">
        <f ca="1">N186-'S&amp;P500 2018'!N186</f>
        <v>-1.337249234786249</v>
      </c>
      <c r="AF186" s="6">
        <f ca="1">O186-'S&amp;P500 2018'!O186</f>
        <v>-0.95769677949561327</v>
      </c>
      <c r="AG186" s="6">
        <f ca="1">P186-'S&amp;P500 2018'!P186</f>
        <v>0.90590630324735599</v>
      </c>
      <c r="AH186" s="6">
        <f ca="1">Q186-'S&amp;P500 2018'!Q186</f>
        <v>-0.72088548041702438</v>
      </c>
      <c r="AI186" s="6">
        <f ca="1">R186-'S&amp;P500 2018'!R186</f>
        <v>4.5176395814252075</v>
      </c>
      <c r="AJ186" s="6">
        <f ca="1">S186-'S&amp;P500 2018'!S186</f>
        <v>0.13998054501194446</v>
      </c>
      <c r="AK186" s="6">
        <f ca="1">T186-'S&amp;P500 2018'!T186</f>
        <v>0.38078770755775793</v>
      </c>
      <c r="AL186" s="6">
        <f ca="1">U186-'S&amp;P500 2018'!U186</f>
        <v>-2.5652862928186124</v>
      </c>
      <c r="AM186" s="6">
        <f ca="1">V186-'S&amp;P500 2018'!V186</f>
        <v>1.3054239985208795</v>
      </c>
    </row>
    <row r="187" spans="1:39" x14ac:dyDescent="0.3">
      <c r="A187" t="s">
        <v>464</v>
      </c>
      <c r="B187" t="s">
        <v>465</v>
      </c>
      <c r="C187" s="1" t="s">
        <v>33</v>
      </c>
      <c r="D187" s="1" t="s">
        <v>98</v>
      </c>
      <c r="E187" s="5">
        <f t="shared" ca="1" si="3"/>
        <v>57.286907361308216</v>
      </c>
      <c r="F187">
        <f ca="1">'S&amp;P500 2018'!F187*(1+IF(-$E$1+RAND()*1&lt;0,-0.1*RAND(),0.1*RAND()))</f>
        <v>63.0458155339645</v>
      </c>
      <c r="G187">
        <f ca="1">'S&amp;P500 2018'!G187*(1+IF(-$E$1+RAND()*1&lt;0,-0.1*RAND(),0.1*RAND()))</f>
        <v>37.756986757076163</v>
      </c>
      <c r="H187">
        <f ca="1">'S&amp;P500 2018'!H187*(1+IF(-$E$1+RAND()*1&lt;0,-0.1*RAND(),0.1*RAND()))</f>
        <v>59.950826338245093</v>
      </c>
      <c r="I187">
        <f ca="1">'S&amp;P500 2018'!I187*(1+IF(-$E$1+RAND()*1&lt;0,-0.1*RAND(),0.1*RAND()))</f>
        <v>71.396323831076685</v>
      </c>
      <c r="J187">
        <f ca="1">'S&amp;P500 2018'!J187*(1+IF(-$E$1+RAND()*1&lt;0,-0.1*RAND(),0.1*RAND()))</f>
        <v>58.82646965745186</v>
      </c>
      <c r="K187">
        <f ca="1">'S&amp;P500 2018'!K187*(1+IF(-$E$1+RAND()*1&lt;0,-0.1*RAND(),0.1*RAND()))</f>
        <v>43.423505697064215</v>
      </c>
      <c r="L187">
        <f ca="1">'S&amp;P500 2018'!L187*(1+IF(-$E$1+RAND()*1&lt;0,-0.1*RAND(),0.1*RAND()))</f>
        <v>51.547222187130572</v>
      </c>
      <c r="M187">
        <f ca="1">'S&amp;P500 2018'!M187*(1+IF(-$E$1+RAND()*1&lt;0,-0.1*RAND(),0.1*RAND()))</f>
        <v>50.912346716705777</v>
      </c>
      <c r="N187">
        <f ca="1">'S&amp;P500 2018'!N187*(1+IF(-$E$1+RAND()*1&lt;0,-0.1*RAND(),0.1*RAND()))</f>
        <v>83.717009300306245</v>
      </c>
      <c r="O187">
        <f ca="1">'S&amp;P500 2018'!O187*(1+IF(-$E$1+RAND()*1&lt;0,-0.1*RAND(),0.1*RAND()))</f>
        <v>48.879531037644959</v>
      </c>
      <c r="P187">
        <f ca="1">'S&amp;P500 2018'!P187*(1+IF(-$E$1+RAND()*1&lt;0,-0.1*RAND(),0.1*RAND()))</f>
        <v>74.136683888815369</v>
      </c>
      <c r="Q187">
        <f ca="1">'S&amp;P500 2018'!Q187*(1+IF(-$E$1+RAND()*1&lt;0,-0.1*RAND(),0.1*RAND()))</f>
        <v>74.357727282083445</v>
      </c>
      <c r="R187">
        <f ca="1">'S&amp;P500 2018'!R187*(1+IF(-$E$1+RAND()*1&lt;0,-0.1*RAND(),0.1*RAND()))</f>
        <v>57.730493254040837</v>
      </c>
      <c r="S187">
        <f ca="1">'S&amp;P500 2018'!S187*(1+IF(-$E$1+RAND()*1&lt;0,-0.1*RAND(),0.1*RAND()))</f>
        <v>76.603783872797678</v>
      </c>
      <c r="T187">
        <f ca="1">'S&amp;P500 2018'!T187*(1+IF(-$E$1+RAND()*1&lt;0,-0.1*RAND(),0.1*RAND()))</f>
        <v>44.630019831802812</v>
      </c>
      <c r="U187">
        <f ca="1">'S&amp;P500 2018'!U187*(1+IF(-$E$1+RAND()*1&lt;0,-0.1*RAND(),0.1*RAND()))</f>
        <v>35.126861546903591</v>
      </c>
      <c r="V187">
        <f ca="1">'S&amp;P500 2018'!V187*(1+IF(-$E$1+RAND()*1&lt;0,-0.1*RAND(),0.1*RAND()))</f>
        <v>41.835818409129971</v>
      </c>
      <c r="W187" s="6">
        <f ca="1">F187-'S&amp;P500 2018'!F187</f>
        <v>3.0458155339645003</v>
      </c>
      <c r="X187" s="6">
        <f ca="1">G187-'S&amp;P500 2018'!G187</f>
        <v>-0.24301324292383697</v>
      </c>
      <c r="Y187" s="6">
        <f ca="1">H187-'S&amp;P500 2018'!H187</f>
        <v>-4.9173661754906561E-2</v>
      </c>
      <c r="Z187" s="6">
        <f ca="1">I187-'S&amp;P500 2018'!I187</f>
        <v>1.3963238310766855</v>
      </c>
      <c r="AA187" s="6">
        <f ca="1">J187-'S&amp;P500 2018'!J187</f>
        <v>2.8264696574518595</v>
      </c>
      <c r="AB187" s="6">
        <f ca="1">K187-'S&amp;P500 2018'!K187</f>
        <v>-3.5764943029357852</v>
      </c>
      <c r="AC187" s="6">
        <f ca="1">L187-'S&amp;P500 2018'!L187</f>
        <v>1.547222187130572</v>
      </c>
      <c r="AD187" s="6">
        <f ca="1">M187-'S&amp;P500 2018'!M187</f>
        <v>2.9123467167057768</v>
      </c>
      <c r="AE187" s="6">
        <f ca="1">N187-'S&amp;P500 2018'!N187</f>
        <v>1.7170093003062448</v>
      </c>
      <c r="AF187" s="6">
        <f ca="1">O187-'S&amp;P500 2018'!O187</f>
        <v>3.8795310376449592</v>
      </c>
      <c r="AG187" s="6">
        <f ca="1">P187-'S&amp;P500 2018'!P187</f>
        <v>-0.86331611118463059</v>
      </c>
      <c r="AH187" s="6">
        <f ca="1">Q187-'S&amp;P500 2018'!Q187</f>
        <v>1.3577272820834452</v>
      </c>
      <c r="AI187" s="6">
        <f ca="1">R187-'S&amp;P500 2018'!R187</f>
        <v>0.73049325404083731</v>
      </c>
      <c r="AJ187" s="6">
        <f ca="1">S187-'S&amp;P500 2018'!S187</f>
        <v>-2.3962161272023224</v>
      </c>
      <c r="AK187" s="6">
        <f ca="1">T187-'S&amp;P500 2018'!T187</f>
        <v>3.6300198318028123</v>
      </c>
      <c r="AL187" s="6">
        <f ca="1">U187-'S&amp;P500 2018'!U187</f>
        <v>2.1268615469035907</v>
      </c>
      <c r="AM187" s="6">
        <f ca="1">V187-'S&amp;P500 2018'!V187</f>
        <v>-4.1641815908700295</v>
      </c>
    </row>
    <row r="188" spans="1:39" x14ac:dyDescent="0.3">
      <c r="A188" t="s">
        <v>466</v>
      </c>
      <c r="B188" t="s">
        <v>467</v>
      </c>
      <c r="C188" s="1" t="s">
        <v>37</v>
      </c>
      <c r="D188" s="1" t="s">
        <v>468</v>
      </c>
      <c r="E188" s="5">
        <f t="shared" ca="1" si="3"/>
        <v>60.955327047186728</v>
      </c>
      <c r="F188">
        <f ca="1">'S&amp;P500 2018'!F188*(1+IF(-$E$1+RAND()*1&lt;0,-0.1*RAND(),0.1*RAND()))</f>
        <v>53.796333393429371</v>
      </c>
      <c r="G188">
        <f ca="1">'S&amp;P500 2018'!G188*(1+IF(-$E$1+RAND()*1&lt;0,-0.1*RAND(),0.1*RAND()))</f>
        <v>61.474125300153673</v>
      </c>
      <c r="H188">
        <f ca="1">'S&amp;P500 2018'!H188*(1+IF(-$E$1+RAND()*1&lt;0,-0.1*RAND(),0.1*RAND()))</f>
        <v>59.536090330671215</v>
      </c>
      <c r="I188">
        <f ca="1">'S&amp;P500 2018'!I188*(1+IF(-$E$1+RAND()*1&lt;0,-0.1*RAND(),0.1*RAND()))</f>
        <v>46.246553692144765</v>
      </c>
      <c r="J188">
        <f ca="1">'S&amp;P500 2018'!J188*(1+IF(-$E$1+RAND()*1&lt;0,-0.1*RAND(),0.1*RAND()))</f>
        <v>69.326844645673873</v>
      </c>
      <c r="K188">
        <f ca="1">'S&amp;P500 2018'!K188*(1+IF(-$E$1+RAND()*1&lt;0,-0.1*RAND(),0.1*RAND()))</f>
        <v>54.458781619384858</v>
      </c>
      <c r="L188">
        <f ca="1">'S&amp;P500 2018'!L188*(1+IF(-$E$1+RAND()*1&lt;0,-0.1*RAND(),0.1*RAND()))</f>
        <v>71.743668477839947</v>
      </c>
      <c r="M188">
        <f ca="1">'S&amp;P500 2018'!M188*(1+IF(-$E$1+RAND()*1&lt;0,-0.1*RAND(),0.1*RAND()))</f>
        <v>45.689464958115991</v>
      </c>
      <c r="N188">
        <f ca="1">'S&amp;P500 2018'!N188*(1+IF(-$E$1+RAND()*1&lt;0,-0.1*RAND(),0.1*RAND()))</f>
        <v>68.168358762196888</v>
      </c>
      <c r="O188">
        <f ca="1">'S&amp;P500 2018'!O188*(1+IF(-$E$1+RAND()*1&lt;0,-0.1*RAND(),0.1*RAND()))</f>
        <v>82.195214400246201</v>
      </c>
      <c r="P188">
        <f ca="1">'S&amp;P500 2018'!P188*(1+IF(-$E$1+RAND()*1&lt;0,-0.1*RAND(),0.1*RAND()))</f>
        <v>56.08123206215717</v>
      </c>
      <c r="Q188">
        <f ca="1">'S&amp;P500 2018'!Q188*(1+IF(-$E$1+RAND()*1&lt;0,-0.1*RAND(),0.1*RAND()))</f>
        <v>66.15304071776572</v>
      </c>
      <c r="R188">
        <f ca="1">'S&amp;P500 2018'!R188*(1+IF(-$E$1+RAND()*1&lt;0,-0.1*RAND(),0.1*RAND()))</f>
        <v>37.047808208958998</v>
      </c>
      <c r="S188">
        <f ca="1">'S&amp;P500 2018'!S188*(1+IF(-$E$1+RAND()*1&lt;0,-0.1*RAND(),0.1*RAND()))</f>
        <v>70.308629973356659</v>
      </c>
      <c r="T188">
        <f ca="1">'S&amp;P500 2018'!T188*(1+IF(-$E$1+RAND()*1&lt;0,-0.1*RAND(),0.1*RAND()))</f>
        <v>76.952296018786043</v>
      </c>
      <c r="U188">
        <f ca="1">'S&amp;P500 2018'!U188*(1+IF(-$E$1+RAND()*1&lt;0,-0.1*RAND(),0.1*RAND()))</f>
        <v>64.442276900968295</v>
      </c>
      <c r="V188">
        <f ca="1">'S&amp;P500 2018'!V188*(1+IF(-$E$1+RAND()*1&lt;0,-0.1*RAND(),0.1*RAND()))</f>
        <v>52.619840340324714</v>
      </c>
      <c r="W188" s="6">
        <f ca="1">F188-'S&amp;P500 2018'!F188</f>
        <v>3.7963333934293715</v>
      </c>
      <c r="X188" s="6">
        <f ca="1">G188-'S&amp;P500 2018'!G188</f>
        <v>2.4741253001536734</v>
      </c>
      <c r="Y188" s="6">
        <f ca="1">H188-'S&amp;P500 2018'!H188</f>
        <v>0.53609033067121459</v>
      </c>
      <c r="Z188" s="6">
        <f ca="1">I188-'S&amp;P500 2018'!I188</f>
        <v>2.2465536921447651</v>
      </c>
      <c r="AA188" s="6">
        <f ca="1">J188-'S&amp;P500 2018'!J188</f>
        <v>-7.6731553543261271</v>
      </c>
      <c r="AB188" s="6">
        <f ca="1">K188-'S&amp;P500 2018'!K188</f>
        <v>4.4587816193848582</v>
      </c>
      <c r="AC188" s="6">
        <f ca="1">L188-'S&amp;P500 2018'!L188</f>
        <v>5.7436684778399467</v>
      </c>
      <c r="AD188" s="6">
        <f ca="1">M188-'S&amp;P500 2018'!M188</f>
        <v>1.6894649581159911</v>
      </c>
      <c r="AE188" s="6">
        <f ca="1">N188-'S&amp;P500 2018'!N188</f>
        <v>3.1683587621968883</v>
      </c>
      <c r="AF188" s="6">
        <f ca="1">O188-'S&amp;P500 2018'!O188</f>
        <v>7.1952144002462006</v>
      </c>
      <c r="AG188" s="6">
        <f ca="1">P188-'S&amp;P500 2018'!P188</f>
        <v>-0.91876793784282995</v>
      </c>
      <c r="AH188" s="6">
        <f ca="1">Q188-'S&amp;P500 2018'!Q188</f>
        <v>3.1530407177657196</v>
      </c>
      <c r="AI188" s="6">
        <f ca="1">R188-'S&amp;P500 2018'!R188</f>
        <v>3.0478082089589975</v>
      </c>
      <c r="AJ188" s="6">
        <f ca="1">S188-'S&amp;P500 2018'!S188</f>
        <v>-1.6913700266433409</v>
      </c>
      <c r="AK188" s="6">
        <f ca="1">T188-'S&amp;P500 2018'!T188</f>
        <v>2.9522960187860434</v>
      </c>
      <c r="AL188" s="6">
        <f ca="1">U188-'S&amp;P500 2018'!U188</f>
        <v>0.44227690096829519</v>
      </c>
      <c r="AM188" s="6">
        <f ca="1">V188-'S&amp;P500 2018'!V188</f>
        <v>-5.3801596596752859</v>
      </c>
    </row>
    <row r="189" spans="1:39" x14ac:dyDescent="0.3">
      <c r="A189" t="s">
        <v>469</v>
      </c>
      <c r="B189" t="s">
        <v>470</v>
      </c>
      <c r="C189" s="1" t="s">
        <v>33</v>
      </c>
      <c r="D189" s="1" t="s">
        <v>98</v>
      </c>
      <c r="E189" s="5">
        <f t="shared" ca="1" si="3"/>
        <v>64.101235631251143</v>
      </c>
      <c r="F189">
        <f ca="1">'S&amp;P500 2018'!F189*(1+IF(-$E$1+RAND()*1&lt;0,-0.1*RAND(),0.1*RAND()))</f>
        <v>66.935817209215273</v>
      </c>
      <c r="G189">
        <f ca="1">'S&amp;P500 2018'!G189*(1+IF(-$E$1+RAND()*1&lt;0,-0.1*RAND(),0.1*RAND()))</f>
        <v>71.032248809838279</v>
      </c>
      <c r="H189">
        <f ca="1">'S&amp;P500 2018'!H189*(1+IF(-$E$1+RAND()*1&lt;0,-0.1*RAND(),0.1*RAND()))</f>
        <v>64.271593368619207</v>
      </c>
      <c r="I189">
        <f ca="1">'S&amp;P500 2018'!I189*(1+IF(-$E$1+RAND()*1&lt;0,-0.1*RAND(),0.1*RAND()))</f>
        <v>70.446810264111164</v>
      </c>
      <c r="J189">
        <f ca="1">'S&amp;P500 2018'!J189*(1+IF(-$E$1+RAND()*1&lt;0,-0.1*RAND(),0.1*RAND()))</f>
        <v>75.182396153247112</v>
      </c>
      <c r="K189">
        <f ca="1">'S&amp;P500 2018'!K189*(1+IF(-$E$1+RAND()*1&lt;0,-0.1*RAND(),0.1*RAND()))</f>
        <v>55.249846110241556</v>
      </c>
      <c r="L189">
        <f ca="1">'S&amp;P500 2018'!L189*(1+IF(-$E$1+RAND()*1&lt;0,-0.1*RAND(),0.1*RAND()))</f>
        <v>54.508038669687259</v>
      </c>
      <c r="M189">
        <f ca="1">'S&amp;P500 2018'!M189*(1+IF(-$E$1+RAND()*1&lt;0,-0.1*RAND(),0.1*RAND()))</f>
        <v>72.143476214669619</v>
      </c>
      <c r="N189">
        <f ca="1">'S&amp;P500 2018'!N189*(1+IF(-$E$1+RAND()*1&lt;0,-0.1*RAND(),0.1*RAND()))</f>
        <v>51.468969817427705</v>
      </c>
      <c r="O189">
        <f ca="1">'S&amp;P500 2018'!O189*(1+IF(-$E$1+RAND()*1&lt;0,-0.1*RAND(),0.1*RAND()))</f>
        <v>54.042371953931287</v>
      </c>
      <c r="P189">
        <f ca="1">'S&amp;P500 2018'!P189*(1+IF(-$E$1+RAND()*1&lt;0,-0.1*RAND(),0.1*RAND()))</f>
        <v>77.304162601692155</v>
      </c>
      <c r="Q189">
        <f ca="1">'S&amp;P500 2018'!Q189*(1+IF(-$E$1+RAND()*1&lt;0,-0.1*RAND(),0.1*RAND()))</f>
        <v>46.689684300617436</v>
      </c>
      <c r="R189">
        <f ca="1">'S&amp;P500 2018'!R189*(1+IF(-$E$1+RAND()*1&lt;0,-0.1*RAND(),0.1*RAND()))</f>
        <v>93.885776235066032</v>
      </c>
      <c r="S189">
        <f ca="1">'S&amp;P500 2018'!S189*(1+IF(-$E$1+RAND()*1&lt;0,-0.1*RAND(),0.1*RAND()))</f>
        <v>55.325272520987923</v>
      </c>
      <c r="T189">
        <f ca="1">'S&amp;P500 2018'!T189*(1+IF(-$E$1+RAND()*1&lt;0,-0.1*RAND(),0.1*RAND()))</f>
        <v>62.190735141544025</v>
      </c>
      <c r="U189">
        <f ca="1">'S&amp;P500 2018'!U189*(1+IF(-$E$1+RAND()*1&lt;0,-0.1*RAND(),0.1*RAND()))</f>
        <v>69.352055693902017</v>
      </c>
      <c r="V189">
        <f ca="1">'S&amp;P500 2018'!V189*(1+IF(-$E$1+RAND()*1&lt;0,-0.1*RAND(),0.1*RAND()))</f>
        <v>49.691750666471634</v>
      </c>
      <c r="W189" s="6">
        <f ca="1">F189-'S&amp;P500 2018'!F189</f>
        <v>-6.4182790784727217E-2</v>
      </c>
      <c r="X189" s="6">
        <f ca="1">G189-'S&amp;P500 2018'!G189</f>
        <v>3.0322488098382792</v>
      </c>
      <c r="Y189" s="6">
        <f ca="1">H189-'S&amp;P500 2018'!H189</f>
        <v>-1.7284066313807926</v>
      </c>
      <c r="Z189" s="6">
        <f ca="1">I189-'S&amp;P500 2018'!I189</f>
        <v>1.4468102641111642</v>
      </c>
      <c r="AA189" s="6">
        <f ca="1">J189-'S&amp;P500 2018'!J189</f>
        <v>5.1823961532471117</v>
      </c>
      <c r="AB189" s="6">
        <f ca="1">K189-'S&amp;P500 2018'!K189</f>
        <v>1.2498461102415561</v>
      </c>
      <c r="AC189" s="6">
        <f ca="1">L189-'S&amp;P500 2018'!L189</f>
        <v>3.5080386696872594</v>
      </c>
      <c r="AD189" s="6">
        <f ca="1">M189-'S&amp;P500 2018'!M189</f>
        <v>5.1434762146696187</v>
      </c>
      <c r="AE189" s="6">
        <f ca="1">N189-'S&amp;P500 2018'!N189</f>
        <v>3.4689698174277055</v>
      </c>
      <c r="AF189" s="6">
        <f ca="1">O189-'S&amp;P500 2018'!O189</f>
        <v>-3.957628046068713</v>
      </c>
      <c r="AG189" s="6">
        <f ca="1">P189-'S&amp;P500 2018'!P189</f>
        <v>0.30416260169215548</v>
      </c>
      <c r="AH189" s="6">
        <f ca="1">Q189-'S&amp;P500 2018'!Q189</f>
        <v>0.68968430061743646</v>
      </c>
      <c r="AI189" s="6">
        <f ca="1">R189-'S&amp;P500 2018'!R189</f>
        <v>1.8857762350660323</v>
      </c>
      <c r="AJ189" s="6">
        <f ca="1">S189-'S&amp;P500 2018'!S189</f>
        <v>-3.674727479012077</v>
      </c>
      <c r="AK189" s="6">
        <f ca="1">T189-'S&amp;P500 2018'!T189</f>
        <v>2.1907351415440246</v>
      </c>
      <c r="AL189" s="6">
        <f ca="1">U189-'S&amp;P500 2018'!U189</f>
        <v>4.3520556939020167</v>
      </c>
      <c r="AM189" s="6">
        <f ca="1">V189-'S&amp;P500 2018'!V189</f>
        <v>1.6917506664716342</v>
      </c>
    </row>
    <row r="190" spans="1:39" x14ac:dyDescent="0.3">
      <c r="A190" t="s">
        <v>471</v>
      </c>
      <c r="B190" t="s">
        <v>472</v>
      </c>
      <c r="C190" s="1" t="s">
        <v>29</v>
      </c>
      <c r="D190" s="1" t="s">
        <v>92</v>
      </c>
      <c r="E190" s="5">
        <f t="shared" ca="1" si="3"/>
        <v>50.179655810173671</v>
      </c>
      <c r="F190">
        <f ca="1">'S&amp;P500 2018'!F190*(1+IF(-$E$1+RAND()*1&lt;0,-0.1*RAND(),0.1*RAND()))</f>
        <v>49.101591934142469</v>
      </c>
      <c r="G190">
        <f ca="1">'S&amp;P500 2018'!G190*(1+IF(-$E$1+RAND()*1&lt;0,-0.1*RAND(),0.1*RAND()))</f>
        <v>52.164688220566369</v>
      </c>
      <c r="H190">
        <f ca="1">'S&amp;P500 2018'!H190*(1+IF(-$E$1+RAND()*1&lt;0,-0.1*RAND(),0.1*RAND()))</f>
        <v>69.645296163666146</v>
      </c>
      <c r="I190">
        <f ca="1">'S&amp;P500 2018'!I190*(1+IF(-$E$1+RAND()*1&lt;0,-0.1*RAND(),0.1*RAND()))</f>
        <v>52.467301703208001</v>
      </c>
      <c r="J190">
        <f ca="1">'S&amp;P500 2018'!J190*(1+IF(-$E$1+RAND()*1&lt;0,-0.1*RAND(),0.1*RAND()))</f>
        <v>42.220089013078656</v>
      </c>
      <c r="K190">
        <f ca="1">'S&amp;P500 2018'!K190*(1+IF(-$E$1+RAND()*1&lt;0,-0.1*RAND(),0.1*RAND()))</f>
        <v>37.280460488816153</v>
      </c>
      <c r="L190">
        <f ca="1">'S&amp;P500 2018'!L190*(1+IF(-$E$1+RAND()*1&lt;0,-0.1*RAND(),0.1*RAND()))</f>
        <v>55.671786084514068</v>
      </c>
      <c r="M190">
        <f ca="1">'S&amp;P500 2018'!M190*(1+IF(-$E$1+RAND()*1&lt;0,-0.1*RAND(),0.1*RAND()))</f>
        <v>58.307801613894213</v>
      </c>
      <c r="N190">
        <f ca="1">'S&amp;P500 2018'!N190*(1+IF(-$E$1+RAND()*1&lt;0,-0.1*RAND(),0.1*RAND()))</f>
        <v>51.324950117537874</v>
      </c>
      <c r="O190">
        <f ca="1">'S&amp;P500 2018'!O190*(1+IF(-$E$1+RAND()*1&lt;0,-0.1*RAND(),0.1*RAND()))</f>
        <v>48.264192667559577</v>
      </c>
      <c r="P190">
        <f ca="1">'S&amp;P500 2018'!P190*(1+IF(-$E$1+RAND()*1&lt;0,-0.1*RAND(),0.1*RAND()))</f>
        <v>37.685096561514307</v>
      </c>
      <c r="Q190">
        <f ca="1">'S&amp;P500 2018'!Q190*(1+IF(-$E$1+RAND()*1&lt;0,-0.1*RAND(),0.1*RAND()))</f>
        <v>48.784219154746744</v>
      </c>
      <c r="R190">
        <f ca="1">'S&amp;P500 2018'!R190*(1+IF(-$E$1+RAND()*1&lt;0,-0.1*RAND(),0.1*RAND()))</f>
        <v>40.483298440078656</v>
      </c>
      <c r="S190">
        <f ca="1">'S&amp;P500 2018'!S190*(1+IF(-$E$1+RAND()*1&lt;0,-0.1*RAND(),0.1*RAND()))</f>
        <v>44.146665480309537</v>
      </c>
      <c r="T190">
        <f ca="1">'S&amp;P500 2018'!T190*(1+IF(-$E$1+RAND()*1&lt;0,-0.1*RAND(),0.1*RAND()))</f>
        <v>35.47913620884573</v>
      </c>
      <c r="U190">
        <f ca="1">'S&amp;P500 2018'!U190*(1+IF(-$E$1+RAND()*1&lt;0,-0.1*RAND(),0.1*RAND()))</f>
        <v>69.414999820505969</v>
      </c>
      <c r="V190">
        <f ca="1">'S&amp;P500 2018'!V190*(1+IF(-$E$1+RAND()*1&lt;0,-0.1*RAND(),0.1*RAND()))</f>
        <v>60.612575099967735</v>
      </c>
      <c r="W190" s="6">
        <f ca="1">F190-'S&amp;P500 2018'!F190</f>
        <v>2.1015919341424691</v>
      </c>
      <c r="X190" s="6">
        <f ca="1">G190-'S&amp;P500 2018'!G190</f>
        <v>1.1646882205663687</v>
      </c>
      <c r="Y190" s="6">
        <f ca="1">H190-'S&amp;P500 2018'!H190</f>
        <v>5.6452961636661456</v>
      </c>
      <c r="Z190" s="6">
        <f ca="1">I190-'S&amp;P500 2018'!I190</f>
        <v>-1.5326982967919989</v>
      </c>
      <c r="AA190" s="6">
        <f ca="1">J190-'S&amp;P500 2018'!J190</f>
        <v>-0.77991098692134386</v>
      </c>
      <c r="AB190" s="6">
        <f ca="1">K190-'S&amp;P500 2018'!K190</f>
        <v>0.28046048881615349</v>
      </c>
      <c r="AC190" s="6">
        <f ca="1">L190-'S&amp;P500 2018'!L190</f>
        <v>0.67178608451406774</v>
      </c>
      <c r="AD190" s="6">
        <f ca="1">M190-'S&amp;P500 2018'!M190</f>
        <v>-2.6921983861057868</v>
      </c>
      <c r="AE190" s="6">
        <f ca="1">N190-'S&amp;P500 2018'!N190</f>
        <v>3.324950117537874</v>
      </c>
      <c r="AF190" s="6">
        <f ca="1">O190-'S&amp;P500 2018'!O190</f>
        <v>4.2641926675595769</v>
      </c>
      <c r="AG190" s="6">
        <f ca="1">P190-'S&amp;P500 2018'!P190</f>
        <v>2.6850965615143068</v>
      </c>
      <c r="AH190" s="6">
        <f ca="1">Q190-'S&amp;P500 2018'!Q190</f>
        <v>-0.21578084525325636</v>
      </c>
      <c r="AI190" s="6">
        <f ca="1">R190-'S&amp;P500 2018'!R190</f>
        <v>3.4832984400786557</v>
      </c>
      <c r="AJ190" s="6">
        <f ca="1">S190-'S&amp;P500 2018'!S190</f>
        <v>-3.8533345196904634</v>
      </c>
      <c r="AK190" s="6">
        <f ca="1">T190-'S&amp;P500 2018'!T190</f>
        <v>2.4791362088457305</v>
      </c>
      <c r="AL190" s="6">
        <f ca="1">U190-'S&amp;P500 2018'!U190</f>
        <v>4.4149998205059688</v>
      </c>
      <c r="AM190" s="6">
        <f ca="1">V190-'S&amp;P500 2018'!V190</f>
        <v>-1.3874249000322649</v>
      </c>
    </row>
    <row r="191" spans="1:39" x14ac:dyDescent="0.3">
      <c r="A191" t="s">
        <v>473</v>
      </c>
      <c r="B191" t="s">
        <v>474</v>
      </c>
      <c r="C191" s="1" t="s">
        <v>2</v>
      </c>
      <c r="D191" s="1" t="s">
        <v>238</v>
      </c>
      <c r="E191" s="5">
        <f t="shared" ca="1" si="3"/>
        <v>60.003826659661009</v>
      </c>
      <c r="F191">
        <f ca="1">'S&amp;P500 2018'!F191*(1+IF(-$E$1+RAND()*1&lt;0,-0.1*RAND(),0.1*RAND()))</f>
        <v>62.330534006089856</v>
      </c>
      <c r="G191">
        <f ca="1">'S&amp;P500 2018'!G191*(1+IF(-$E$1+RAND()*1&lt;0,-0.1*RAND(),0.1*RAND()))</f>
        <v>55.672624669409046</v>
      </c>
      <c r="H191">
        <f ca="1">'S&amp;P500 2018'!H191*(1+IF(-$E$1+RAND()*1&lt;0,-0.1*RAND(),0.1*RAND()))</f>
        <v>49.72533558920825</v>
      </c>
      <c r="I191">
        <f ca="1">'S&amp;P500 2018'!I191*(1+IF(-$E$1+RAND()*1&lt;0,-0.1*RAND(),0.1*RAND()))</f>
        <v>57.922325835782651</v>
      </c>
      <c r="J191">
        <f ca="1">'S&amp;P500 2018'!J191*(1+IF(-$E$1+RAND()*1&lt;0,-0.1*RAND(),0.1*RAND()))</f>
        <v>51.553017361122109</v>
      </c>
      <c r="K191">
        <f ca="1">'S&amp;P500 2018'!K191*(1+IF(-$E$1+RAND()*1&lt;0,-0.1*RAND(),0.1*RAND()))</f>
        <v>94.477178904787635</v>
      </c>
      <c r="L191">
        <f ca="1">'S&amp;P500 2018'!L191*(1+IF(-$E$1+RAND()*1&lt;0,-0.1*RAND(),0.1*RAND()))</f>
        <v>60.024560927902975</v>
      </c>
      <c r="M191">
        <f ca="1">'S&amp;P500 2018'!M191*(1+IF(-$E$1+RAND()*1&lt;0,-0.1*RAND(),0.1*RAND()))</f>
        <v>47.140679493604821</v>
      </c>
      <c r="N191">
        <f ca="1">'S&amp;P500 2018'!N191*(1+IF(-$E$1+RAND()*1&lt;0,-0.1*RAND(),0.1*RAND()))</f>
        <v>77.537414146402796</v>
      </c>
      <c r="O191">
        <f ca="1">'S&amp;P500 2018'!O191*(1+IF(-$E$1+RAND()*1&lt;0,-0.1*RAND(),0.1*RAND()))</f>
        <v>80.80323685590902</v>
      </c>
      <c r="P191">
        <f ca="1">'S&amp;P500 2018'!P191*(1+IF(-$E$1+RAND()*1&lt;0,-0.1*RAND(),0.1*RAND()))</f>
        <v>43.957777694247419</v>
      </c>
      <c r="Q191">
        <f ca="1">'S&amp;P500 2018'!Q191*(1+IF(-$E$1+RAND()*1&lt;0,-0.1*RAND(),0.1*RAND()))</f>
        <v>57.209056380185068</v>
      </c>
      <c r="R191">
        <f ca="1">'S&amp;P500 2018'!R191*(1+IF(-$E$1+RAND()*1&lt;0,-0.1*RAND(),0.1*RAND()))</f>
        <v>78.701580766108606</v>
      </c>
      <c r="S191">
        <f ca="1">'S&amp;P500 2018'!S191*(1+IF(-$E$1+RAND()*1&lt;0,-0.1*RAND(),0.1*RAND()))</f>
        <v>51.259134787871027</v>
      </c>
      <c r="T191">
        <f ca="1">'S&amp;P500 2018'!T191*(1+IF(-$E$1+RAND()*1&lt;0,-0.1*RAND(),0.1*RAND()))</f>
        <v>30.776882856844676</v>
      </c>
      <c r="U191">
        <f ca="1">'S&amp;P500 2018'!U191*(1+IF(-$E$1+RAND()*1&lt;0,-0.1*RAND(),0.1*RAND()))</f>
        <v>55.671065393587149</v>
      </c>
      <c r="V191">
        <f ca="1">'S&amp;P500 2018'!V191*(1+IF(-$E$1+RAND()*1&lt;0,-0.1*RAND(),0.1*RAND()))</f>
        <v>65.302647545174011</v>
      </c>
      <c r="W191" s="6">
        <f ca="1">F191-'S&amp;P500 2018'!F191</f>
        <v>-5.6694659939101442</v>
      </c>
      <c r="X191" s="6">
        <f ca="1">G191-'S&amp;P500 2018'!G191</f>
        <v>0.67262466940904631</v>
      </c>
      <c r="Y191" s="6">
        <f ca="1">H191-'S&amp;P500 2018'!H191</f>
        <v>0.72533558920824959</v>
      </c>
      <c r="Z191" s="6">
        <f ca="1">I191-'S&amp;P500 2018'!I191</f>
        <v>0.92232583578265093</v>
      </c>
      <c r="AA191" s="6">
        <f ca="1">J191-'S&amp;P500 2018'!J191</f>
        <v>0.55301736112210875</v>
      </c>
      <c r="AB191" s="6">
        <f ca="1">K191-'S&amp;P500 2018'!K191</f>
        <v>2.4771789047876354</v>
      </c>
      <c r="AC191" s="6">
        <f ca="1">L191-'S&amp;P500 2018'!L191</f>
        <v>2.4560927902975038E-2</v>
      </c>
      <c r="AD191" s="6">
        <f ca="1">M191-'S&amp;P500 2018'!M191</f>
        <v>1.1406794936048215</v>
      </c>
      <c r="AE191" s="6">
        <f ca="1">N191-'S&amp;P500 2018'!N191</f>
        <v>5.5374141464027957</v>
      </c>
      <c r="AF191" s="6">
        <f ca="1">O191-'S&amp;P500 2018'!O191</f>
        <v>2.8032368559090202</v>
      </c>
      <c r="AG191" s="6">
        <f ca="1">P191-'S&amp;P500 2018'!P191</f>
        <v>-3.0422223057525812</v>
      </c>
      <c r="AH191" s="6">
        <f ca="1">Q191-'S&amp;P500 2018'!Q191</f>
        <v>-4.7909436198149322</v>
      </c>
      <c r="AI191" s="6">
        <f ca="1">R191-'S&amp;P500 2018'!R191</f>
        <v>1.7015807661086058</v>
      </c>
      <c r="AJ191" s="6">
        <f ca="1">S191-'S&amp;P500 2018'!S191</f>
        <v>-0.74086521212897338</v>
      </c>
      <c r="AK191" s="6">
        <f ca="1">T191-'S&amp;P500 2018'!T191</f>
        <v>-3.2231171431553243</v>
      </c>
      <c r="AL191" s="6">
        <f ca="1">U191-'S&amp;P500 2018'!U191</f>
        <v>-2.3289346064128509</v>
      </c>
      <c r="AM191" s="6">
        <f ca="1">V191-'S&amp;P500 2018'!V191</f>
        <v>-6.6973524548259888</v>
      </c>
    </row>
    <row r="192" spans="1:39" x14ac:dyDescent="0.3">
      <c r="A192" t="s">
        <v>475</v>
      </c>
      <c r="B192" t="s">
        <v>476</v>
      </c>
      <c r="C192" s="1" t="s">
        <v>59</v>
      </c>
      <c r="D192" s="1" t="s">
        <v>110</v>
      </c>
      <c r="E192" s="5">
        <f t="shared" ca="1" si="3"/>
        <v>57.692979298159372</v>
      </c>
      <c r="F192">
        <f ca="1">'S&amp;P500 2018'!F192*(1+IF(-$E$1+RAND()*1&lt;0,-0.1*RAND(),0.1*RAND()))</f>
        <v>44.073289893328898</v>
      </c>
      <c r="G192">
        <f ca="1">'S&amp;P500 2018'!G192*(1+IF(-$E$1+RAND()*1&lt;0,-0.1*RAND(),0.1*RAND()))</f>
        <v>54.196250667005849</v>
      </c>
      <c r="H192">
        <f ca="1">'S&amp;P500 2018'!H192*(1+IF(-$E$1+RAND()*1&lt;0,-0.1*RAND(),0.1*RAND()))</f>
        <v>49.581567216940201</v>
      </c>
      <c r="I192">
        <f ca="1">'S&amp;P500 2018'!I192*(1+IF(-$E$1+RAND()*1&lt;0,-0.1*RAND(),0.1*RAND()))</f>
        <v>72.88168894425371</v>
      </c>
      <c r="J192">
        <f ca="1">'S&amp;P500 2018'!J192*(1+IF(-$E$1+RAND()*1&lt;0,-0.1*RAND(),0.1*RAND()))</f>
        <v>78.032529103161195</v>
      </c>
      <c r="K192">
        <f ca="1">'S&amp;P500 2018'!K192*(1+IF(-$E$1+RAND()*1&lt;0,-0.1*RAND(),0.1*RAND()))</f>
        <v>68.184212231858552</v>
      </c>
      <c r="L192">
        <f ca="1">'S&amp;P500 2018'!L192*(1+IF(-$E$1+RAND()*1&lt;0,-0.1*RAND(),0.1*RAND()))</f>
        <v>56.195173747968994</v>
      </c>
      <c r="M192">
        <f ca="1">'S&amp;P500 2018'!M192*(1+IF(-$E$1+RAND()*1&lt;0,-0.1*RAND(),0.1*RAND()))</f>
        <v>64.244564163811958</v>
      </c>
      <c r="N192">
        <f ca="1">'S&amp;P500 2018'!N192*(1+IF(-$E$1+RAND()*1&lt;0,-0.1*RAND(),0.1*RAND()))</f>
        <v>65.60940835040563</v>
      </c>
      <c r="O192">
        <f ca="1">'S&amp;P500 2018'!O192*(1+IF(-$E$1+RAND()*1&lt;0,-0.1*RAND(),0.1*RAND()))</f>
        <v>42.141947680333367</v>
      </c>
      <c r="P192">
        <f ca="1">'S&amp;P500 2018'!P192*(1+IF(-$E$1+RAND()*1&lt;0,-0.1*RAND(),0.1*RAND()))</f>
        <v>36.36615592487972</v>
      </c>
      <c r="Q192">
        <f ca="1">'S&amp;P500 2018'!Q192*(1+IF(-$E$1+RAND()*1&lt;0,-0.1*RAND(),0.1*RAND()))</f>
        <v>64.501680143256721</v>
      </c>
      <c r="R192">
        <f ca="1">'S&amp;P500 2018'!R192*(1+IF(-$E$1+RAND()*1&lt;0,-0.1*RAND(),0.1*RAND()))</f>
        <v>68.903165076725031</v>
      </c>
      <c r="S192">
        <f ca="1">'S&amp;P500 2018'!S192*(1+IF(-$E$1+RAND()*1&lt;0,-0.1*RAND(),0.1*RAND()))</f>
        <v>54.665260426803272</v>
      </c>
      <c r="T192">
        <f ca="1">'S&amp;P500 2018'!T192*(1+IF(-$E$1+RAND()*1&lt;0,-0.1*RAND(),0.1*RAND()))</f>
        <v>64.932508675346398</v>
      </c>
      <c r="U192">
        <f ca="1">'S&amp;P500 2018'!U192*(1+IF(-$E$1+RAND()*1&lt;0,-0.1*RAND(),0.1*RAND()))</f>
        <v>52.786091186543217</v>
      </c>
      <c r="V192">
        <f ca="1">'S&amp;P500 2018'!V192*(1+IF(-$E$1+RAND()*1&lt;0,-0.1*RAND(),0.1*RAND()))</f>
        <v>43.485154636086421</v>
      </c>
      <c r="W192" s="6">
        <f ca="1">F192-'S&amp;P500 2018'!F192</f>
        <v>2.0732898933288979</v>
      </c>
      <c r="X192" s="6">
        <f ca="1">G192-'S&amp;P500 2018'!G192</f>
        <v>-0.80374933299415119</v>
      </c>
      <c r="Y192" s="6">
        <f ca="1">H192-'S&amp;P500 2018'!H192</f>
        <v>3.5815672169402006</v>
      </c>
      <c r="Z192" s="6">
        <f ca="1">I192-'S&amp;P500 2018'!I192</f>
        <v>-0.11831105574628964</v>
      </c>
      <c r="AA192" s="6">
        <f ca="1">J192-'S&amp;P500 2018'!J192</f>
        <v>3.0325291031611954</v>
      </c>
      <c r="AB192" s="6">
        <f ca="1">K192-'S&amp;P500 2018'!K192</f>
        <v>-4.8157877681414476</v>
      </c>
      <c r="AC192" s="6">
        <f ca="1">L192-'S&amp;P500 2018'!L192</f>
        <v>-4.8048262520310061</v>
      </c>
      <c r="AD192" s="6">
        <f ca="1">M192-'S&amp;P500 2018'!M192</f>
        <v>1.2445641638119582</v>
      </c>
      <c r="AE192" s="6">
        <f ca="1">N192-'S&amp;P500 2018'!N192</f>
        <v>0.60940835040563002</v>
      </c>
      <c r="AF192" s="6">
        <f ca="1">O192-'S&amp;P500 2018'!O192</f>
        <v>-3.8580523196666334</v>
      </c>
      <c r="AG192" s="6">
        <f ca="1">P192-'S&amp;P500 2018'!P192</f>
        <v>2.3661559248797204</v>
      </c>
      <c r="AH192" s="6">
        <f ca="1">Q192-'S&amp;P500 2018'!Q192</f>
        <v>4.5016801432567206</v>
      </c>
      <c r="AI192" s="6">
        <f ca="1">R192-'S&amp;P500 2018'!R192</f>
        <v>-9.6834923274968787E-2</v>
      </c>
      <c r="AJ192" s="6">
        <f ca="1">S192-'S&amp;P500 2018'!S192</f>
        <v>4.6652604268032718</v>
      </c>
      <c r="AK192" s="6">
        <f ca="1">T192-'S&amp;P500 2018'!T192</f>
        <v>-1.0674913246536022</v>
      </c>
      <c r="AL192" s="6">
        <f ca="1">U192-'S&amp;P500 2018'!U192</f>
        <v>0.78609118654321719</v>
      </c>
      <c r="AM192" s="6">
        <f ca="1">V192-'S&amp;P500 2018'!V192</f>
        <v>-2.5148453639135795</v>
      </c>
    </row>
    <row r="193" spans="1:39" x14ac:dyDescent="0.3">
      <c r="A193" t="s">
        <v>477</v>
      </c>
      <c r="B193" t="s">
        <v>478</v>
      </c>
      <c r="C193" s="1" t="s">
        <v>141</v>
      </c>
      <c r="D193" s="1" t="s">
        <v>296</v>
      </c>
      <c r="E193" s="5">
        <f t="shared" ca="1" si="3"/>
        <v>44.960041797472634</v>
      </c>
      <c r="F193">
        <f ca="1">'S&amp;P500 2018'!F193*(1+IF(-$E$1+RAND()*1&lt;0,-0.1*RAND(),0.1*RAND()))</f>
        <v>39.34107202663283</v>
      </c>
      <c r="G193">
        <f ca="1">'S&amp;P500 2018'!G193*(1+IF(-$E$1+RAND()*1&lt;0,-0.1*RAND(),0.1*RAND()))</f>
        <v>42.280262262132759</v>
      </c>
      <c r="H193">
        <f ca="1">'S&amp;P500 2018'!H193*(1+IF(-$E$1+RAND()*1&lt;0,-0.1*RAND(),0.1*RAND()))</f>
        <v>45.135839245761325</v>
      </c>
      <c r="I193">
        <f ca="1">'S&amp;P500 2018'!I193*(1+IF(-$E$1+RAND()*1&lt;0,-0.1*RAND(),0.1*RAND()))</f>
        <v>47.317697498562794</v>
      </c>
      <c r="J193">
        <f ca="1">'S&amp;P500 2018'!J193*(1+IF(-$E$1+RAND()*1&lt;0,-0.1*RAND(),0.1*RAND()))</f>
        <v>59.460567153943188</v>
      </c>
      <c r="K193">
        <f ca="1">'S&amp;P500 2018'!K193*(1+IF(-$E$1+RAND()*1&lt;0,-0.1*RAND(),0.1*RAND()))</f>
        <v>23.628919901767862</v>
      </c>
      <c r="L193">
        <f ca="1">'S&amp;P500 2018'!L193*(1+IF(-$E$1+RAND()*1&lt;0,-0.1*RAND(),0.1*RAND()))</f>
        <v>47.261858957669496</v>
      </c>
      <c r="M193">
        <f ca="1">'S&amp;P500 2018'!M193*(1+IF(-$E$1+RAND()*1&lt;0,-0.1*RAND(),0.1*RAND()))</f>
        <v>37.568217497936409</v>
      </c>
      <c r="N193">
        <f ca="1">'S&amp;P500 2018'!N193*(1+IF(-$E$1+RAND()*1&lt;0,-0.1*RAND(),0.1*RAND()))</f>
        <v>37.453677111988007</v>
      </c>
      <c r="O193">
        <f ca="1">'S&amp;P500 2018'!O193*(1+IF(-$E$1+RAND()*1&lt;0,-0.1*RAND(),0.1*RAND()))</f>
        <v>60.641494473349333</v>
      </c>
      <c r="P193">
        <f ca="1">'S&amp;P500 2018'!P193*(1+IF(-$E$1+RAND()*1&lt;0,-0.1*RAND(),0.1*RAND()))</f>
        <v>37.923331617438599</v>
      </c>
      <c r="Q193">
        <f ca="1">'S&amp;P500 2018'!Q193*(1+IF(-$E$1+RAND()*1&lt;0,-0.1*RAND(),0.1*RAND()))</f>
        <v>48.144359746331496</v>
      </c>
      <c r="R193">
        <f ca="1">'S&amp;P500 2018'!R193*(1+IF(-$E$1+RAND()*1&lt;0,-0.1*RAND(),0.1*RAND()))</f>
        <v>49.908646296310287</v>
      </c>
      <c r="S193">
        <f ca="1">'S&amp;P500 2018'!S193*(1+IF(-$E$1+RAND()*1&lt;0,-0.1*RAND(),0.1*RAND()))</f>
        <v>58.01713612723843</v>
      </c>
      <c r="T193">
        <f ca="1">'S&amp;P500 2018'!T193*(1+IF(-$E$1+RAND()*1&lt;0,-0.1*RAND(),0.1*RAND()))</f>
        <v>48.019924750496074</v>
      </c>
      <c r="U193">
        <f ca="1">'S&amp;P500 2018'!U193*(1+IF(-$E$1+RAND()*1&lt;0,-0.1*RAND(),0.1*RAND()))</f>
        <v>42.151702734396473</v>
      </c>
      <c r="V193">
        <f ca="1">'S&amp;P500 2018'!V193*(1+IF(-$E$1+RAND()*1&lt;0,-0.1*RAND(),0.1*RAND()))</f>
        <v>40.066003155079272</v>
      </c>
      <c r="W193" s="6">
        <f ca="1">F193-'S&amp;P500 2018'!F193</f>
        <v>3.3410720266328298</v>
      </c>
      <c r="X193" s="6">
        <f ca="1">G193-'S&amp;P500 2018'!G193</f>
        <v>-3.7197377378672414</v>
      </c>
      <c r="Y193" s="6">
        <f ca="1">H193-'S&amp;P500 2018'!H193</f>
        <v>3.1358392457613249</v>
      </c>
      <c r="Z193" s="6">
        <f ca="1">I193-'S&amp;P500 2018'!I193</f>
        <v>3.3176974985627936</v>
      </c>
      <c r="AA193" s="6">
        <f ca="1">J193-'S&amp;P500 2018'!J193</f>
        <v>3.4605671539431881</v>
      </c>
      <c r="AB193" s="6">
        <f ca="1">K193-'S&amp;P500 2018'!K193</f>
        <v>0.62891990176786194</v>
      </c>
      <c r="AC193" s="6">
        <f ca="1">L193-'S&amp;P500 2018'!L193</f>
        <v>-3.7381410423305041</v>
      </c>
      <c r="AD193" s="6">
        <f ca="1">M193-'S&amp;P500 2018'!M193</f>
        <v>-2.4317825020635908</v>
      </c>
      <c r="AE193" s="6">
        <f ca="1">N193-'S&amp;P500 2018'!N193</f>
        <v>2.4536771119880072</v>
      </c>
      <c r="AF193" s="6">
        <f ca="1">O193-'S&amp;P500 2018'!O193</f>
        <v>-1.3585055266506672</v>
      </c>
      <c r="AG193" s="6">
        <f ca="1">P193-'S&amp;P500 2018'!P193</f>
        <v>-4.076668382561401</v>
      </c>
      <c r="AH193" s="6">
        <f ca="1">Q193-'S&amp;P500 2018'!Q193</f>
        <v>-2.8556402536685042</v>
      </c>
      <c r="AI193" s="6">
        <f ca="1">R193-'S&amp;P500 2018'!R193</f>
        <v>3.9086462963102875</v>
      </c>
      <c r="AJ193" s="6">
        <f ca="1">S193-'S&amp;P500 2018'!S193</f>
        <v>-4.9828638727615697</v>
      </c>
      <c r="AK193" s="6">
        <f ca="1">T193-'S&amp;P500 2018'!T193</f>
        <v>3.0199247504960738</v>
      </c>
      <c r="AL193" s="6">
        <f ca="1">U193-'S&amp;P500 2018'!U193</f>
        <v>2.1517027343964727</v>
      </c>
      <c r="AM193" s="6">
        <f ca="1">V193-'S&amp;P500 2018'!V193</f>
        <v>1.0660031550792723</v>
      </c>
    </row>
    <row r="194" spans="1:39" x14ac:dyDescent="0.3">
      <c r="A194" t="s">
        <v>479</v>
      </c>
      <c r="B194" t="s">
        <v>480</v>
      </c>
      <c r="C194" s="1" t="s">
        <v>15</v>
      </c>
      <c r="D194" s="1" t="s">
        <v>163</v>
      </c>
      <c r="E194" s="5">
        <f t="shared" ca="1" si="3"/>
        <v>35.411599819980815</v>
      </c>
      <c r="F194">
        <f ca="1">'S&amp;P500 2018'!F194*(1+IF(-$E$1+RAND()*1&lt;0,-0.1*RAND(),0.1*RAND()))</f>
        <v>28.9491651221913</v>
      </c>
      <c r="G194">
        <f ca="1">'S&amp;P500 2018'!G194*(1+IF(-$E$1+RAND()*1&lt;0,-0.1*RAND(),0.1*RAND()))</f>
        <v>27.038018909891466</v>
      </c>
      <c r="H194">
        <f ca="1">'S&amp;P500 2018'!H194*(1+IF(-$E$1+RAND()*1&lt;0,-0.1*RAND(),0.1*RAND()))</f>
        <v>28.460839518652087</v>
      </c>
      <c r="I194">
        <f ca="1">'S&amp;P500 2018'!I194*(1+IF(-$E$1+RAND()*1&lt;0,-0.1*RAND(),0.1*RAND()))</f>
        <v>34.63992764891308</v>
      </c>
      <c r="J194">
        <f ca="1">'S&amp;P500 2018'!J194*(1+IF(-$E$1+RAND()*1&lt;0,-0.1*RAND(),0.1*RAND()))</f>
        <v>30.580911122957179</v>
      </c>
      <c r="K194">
        <f ca="1">'S&amp;P500 2018'!K194*(1+IF(-$E$1+RAND()*1&lt;0,-0.1*RAND(),0.1*RAND()))</f>
        <v>39.378273608641415</v>
      </c>
      <c r="L194">
        <f ca="1">'S&amp;P500 2018'!L194*(1+IF(-$E$1+RAND()*1&lt;0,-0.1*RAND(),0.1*RAND()))</f>
        <v>46.133401082497862</v>
      </c>
      <c r="M194">
        <f ca="1">'S&amp;P500 2018'!M194*(1+IF(-$E$1+RAND()*1&lt;0,-0.1*RAND(),0.1*RAND()))</f>
        <v>24.760301638084378</v>
      </c>
      <c r="N194">
        <f ca="1">'S&amp;P500 2018'!N194*(1+IF(-$E$1+RAND()*1&lt;0,-0.1*RAND(),0.1*RAND()))</f>
        <v>40.762505690621943</v>
      </c>
      <c r="O194">
        <f ca="1">'S&amp;P500 2018'!O194*(1+IF(-$E$1+RAND()*1&lt;0,-0.1*RAND(),0.1*RAND()))</f>
        <v>35.820733658903698</v>
      </c>
      <c r="P194">
        <f ca="1">'S&amp;P500 2018'!P194*(1+IF(-$E$1+RAND()*1&lt;0,-0.1*RAND(),0.1*RAND()))</f>
        <v>48.01207883168933</v>
      </c>
      <c r="Q194">
        <f ca="1">'S&amp;P500 2018'!Q194*(1+IF(-$E$1+RAND()*1&lt;0,-0.1*RAND(),0.1*RAND()))</f>
        <v>38.4679402275192</v>
      </c>
      <c r="R194">
        <f ca="1">'S&amp;P500 2018'!R194*(1+IF(-$E$1+RAND()*1&lt;0,-0.1*RAND(),0.1*RAND()))</f>
        <v>27.266307330608704</v>
      </c>
      <c r="S194">
        <f ca="1">'S&amp;P500 2018'!S194*(1+IF(-$E$1+RAND()*1&lt;0,-0.1*RAND(),0.1*RAND()))</f>
        <v>31.820306683057627</v>
      </c>
      <c r="T194">
        <f ca="1">'S&amp;P500 2018'!T194*(1+IF(-$E$1+RAND()*1&lt;0,-0.1*RAND(),0.1*RAND()))</f>
        <v>38.936516819496291</v>
      </c>
      <c r="U194">
        <f ca="1">'S&amp;P500 2018'!U194*(1+IF(-$E$1+RAND()*1&lt;0,-0.1*RAND(),0.1*RAND()))</f>
        <v>40.503319834002134</v>
      </c>
      <c r="V194">
        <f ca="1">'S&amp;P500 2018'!V194*(1+IF(-$E$1+RAND()*1&lt;0,-0.1*RAND(),0.1*RAND()))</f>
        <v>40.466649211946091</v>
      </c>
      <c r="W194" s="6">
        <f ca="1">F194-'S&amp;P500 2018'!F194</f>
        <v>-3.0508348778087004</v>
      </c>
      <c r="X194" s="6">
        <f ca="1">G194-'S&amp;P500 2018'!G194</f>
        <v>3.8018909891466279E-2</v>
      </c>
      <c r="Y194" s="6">
        <f ca="1">H194-'S&amp;P500 2018'!H194</f>
        <v>0.46083951865208661</v>
      </c>
      <c r="Z194" s="6">
        <f ca="1">I194-'S&amp;P500 2018'!I194</f>
        <v>2.6399276489130798</v>
      </c>
      <c r="AA194" s="6">
        <f ca="1">J194-'S&amp;P500 2018'!J194</f>
        <v>1.5809111229571791</v>
      </c>
      <c r="AB194" s="6">
        <f ca="1">K194-'S&amp;P500 2018'!K194</f>
        <v>-1.6217263913585853</v>
      </c>
      <c r="AC194" s="6">
        <f ca="1">L194-'S&amp;P500 2018'!L194</f>
        <v>3.133401082497862</v>
      </c>
      <c r="AD194" s="6">
        <f ca="1">M194-'S&amp;P500 2018'!M194</f>
        <v>-2.2396983619156217</v>
      </c>
      <c r="AE194" s="6">
        <f ca="1">N194-'S&amp;P500 2018'!N194</f>
        <v>2.7625056906219427</v>
      </c>
      <c r="AF194" s="6">
        <f ca="1">O194-'S&amp;P500 2018'!O194</f>
        <v>0.82073365890369843</v>
      </c>
      <c r="AG194" s="6">
        <f ca="1">P194-'S&amp;P500 2018'!P194</f>
        <v>2.0120788316893297</v>
      </c>
      <c r="AH194" s="6">
        <f ca="1">Q194-'S&amp;P500 2018'!Q194</f>
        <v>2.4679402275192004</v>
      </c>
      <c r="AI194" s="6">
        <f ca="1">R194-'S&amp;P500 2018'!R194</f>
        <v>-2.7336926693912957</v>
      </c>
      <c r="AJ194" s="6">
        <f ca="1">S194-'S&amp;P500 2018'!S194</f>
        <v>2.8203066830576269</v>
      </c>
      <c r="AK194" s="6">
        <f ca="1">T194-'S&amp;P500 2018'!T194</f>
        <v>2.9365168194962905</v>
      </c>
      <c r="AL194" s="6">
        <f ca="1">U194-'S&amp;P500 2018'!U194</f>
        <v>-0.49668016599786569</v>
      </c>
      <c r="AM194" s="6">
        <f ca="1">V194-'S&amp;P500 2018'!V194</f>
        <v>3.4666492119460912</v>
      </c>
    </row>
    <row r="195" spans="1:39" x14ac:dyDescent="0.3">
      <c r="A195" t="s">
        <v>481</v>
      </c>
      <c r="B195" t="s">
        <v>482</v>
      </c>
      <c r="C195" s="1" t="s">
        <v>19</v>
      </c>
      <c r="D195" s="1" t="s">
        <v>83</v>
      </c>
      <c r="E195" s="5">
        <f t="shared" ca="1" si="3"/>
        <v>45.781840945891027</v>
      </c>
      <c r="F195">
        <f ca="1">'S&amp;P500 2018'!F195*(1+IF(-$E$1+RAND()*1&lt;0,-0.1*RAND(),0.1*RAND()))</f>
        <v>53.957404923947479</v>
      </c>
      <c r="G195">
        <f ca="1">'S&amp;P500 2018'!G195*(1+IF(-$E$1+RAND()*1&lt;0,-0.1*RAND(),0.1*RAND()))</f>
        <v>37.502436735168217</v>
      </c>
      <c r="H195">
        <f ca="1">'S&amp;P500 2018'!H195*(1+IF(-$E$1+RAND()*1&lt;0,-0.1*RAND(),0.1*RAND()))</f>
        <v>45.168344881320252</v>
      </c>
      <c r="I195">
        <f ca="1">'S&amp;P500 2018'!I195*(1+IF(-$E$1+RAND()*1&lt;0,-0.1*RAND(),0.1*RAND()))</f>
        <v>49.260042693575379</v>
      </c>
      <c r="J195">
        <f ca="1">'S&amp;P500 2018'!J195*(1+IF(-$E$1+RAND()*1&lt;0,-0.1*RAND(),0.1*RAND()))</f>
        <v>47.247228573098909</v>
      </c>
      <c r="K195">
        <f ca="1">'S&amp;P500 2018'!K195*(1+IF(-$E$1+RAND()*1&lt;0,-0.1*RAND(),0.1*RAND()))</f>
        <v>44.350581663141661</v>
      </c>
      <c r="L195">
        <f ca="1">'S&amp;P500 2018'!L195*(1+IF(-$E$1+RAND()*1&lt;0,-0.1*RAND(),0.1*RAND()))</f>
        <v>46.719447050967368</v>
      </c>
      <c r="M195">
        <f ca="1">'S&amp;P500 2018'!M195*(1+IF(-$E$1+RAND()*1&lt;0,-0.1*RAND(),0.1*RAND()))</f>
        <v>38.743062526728217</v>
      </c>
      <c r="N195">
        <f ca="1">'S&amp;P500 2018'!N195*(1+IF(-$E$1+RAND()*1&lt;0,-0.1*RAND(),0.1*RAND()))</f>
        <v>50.940693064130656</v>
      </c>
      <c r="O195">
        <f ca="1">'S&amp;P500 2018'!O195*(1+IF(-$E$1+RAND()*1&lt;0,-0.1*RAND(),0.1*RAND()))</f>
        <v>43.101394670944934</v>
      </c>
      <c r="P195">
        <f ca="1">'S&amp;P500 2018'!P195*(1+IF(-$E$1+RAND()*1&lt;0,-0.1*RAND(),0.1*RAND()))</f>
        <v>54.388199881562151</v>
      </c>
      <c r="Q195">
        <f ca="1">'S&amp;P500 2018'!Q195*(1+IF(-$E$1+RAND()*1&lt;0,-0.1*RAND(),0.1*RAND()))</f>
        <v>55.167571634444158</v>
      </c>
      <c r="R195">
        <f ca="1">'S&amp;P500 2018'!R195*(1+IF(-$E$1+RAND()*1&lt;0,-0.1*RAND(),0.1*RAND()))</f>
        <v>39.38572684384058</v>
      </c>
      <c r="S195">
        <f ca="1">'S&amp;P500 2018'!S195*(1+IF(-$E$1+RAND()*1&lt;0,-0.1*RAND(),0.1*RAND()))</f>
        <v>41.949734878974382</v>
      </c>
      <c r="T195">
        <f ca="1">'S&amp;P500 2018'!T195*(1+IF(-$E$1+RAND()*1&lt;0,-0.1*RAND(),0.1*RAND()))</f>
        <v>39.355630570678954</v>
      </c>
      <c r="U195">
        <f ca="1">'S&amp;P500 2018'!U195*(1+IF(-$E$1+RAND()*1&lt;0,-0.1*RAND(),0.1*RAND()))</f>
        <v>44.776914968203187</v>
      </c>
      <c r="V195">
        <f ca="1">'S&amp;P500 2018'!V195*(1+IF(-$E$1+RAND()*1&lt;0,-0.1*RAND(),0.1*RAND()))</f>
        <v>46.276880519421105</v>
      </c>
      <c r="W195" s="6">
        <f ca="1">F195-'S&amp;P500 2018'!F195</f>
        <v>2.9574049239474789</v>
      </c>
      <c r="X195" s="6">
        <f ca="1">G195-'S&amp;P500 2018'!G195</f>
        <v>2.5024367351682173</v>
      </c>
      <c r="Y195" s="6">
        <f ca="1">H195-'S&amp;P500 2018'!H195</f>
        <v>1.1683448813202517</v>
      </c>
      <c r="Z195" s="6">
        <f ca="1">I195-'S&amp;P500 2018'!I195</f>
        <v>4.2600426935753788</v>
      </c>
      <c r="AA195" s="6">
        <f ca="1">J195-'S&amp;P500 2018'!J195</f>
        <v>1.2472285730989086</v>
      </c>
      <c r="AB195" s="6">
        <f ca="1">K195-'S&amp;P500 2018'!K195</f>
        <v>3.3505816631416607</v>
      </c>
      <c r="AC195" s="6">
        <f ca="1">L195-'S&amp;P500 2018'!L195</f>
        <v>1.7194470509673678</v>
      </c>
      <c r="AD195" s="6">
        <f ca="1">M195-'S&amp;P500 2018'!M195</f>
        <v>-3.2569374732717833</v>
      </c>
      <c r="AE195" s="6">
        <f ca="1">N195-'S&amp;P500 2018'!N195</f>
        <v>-2.0593069358693441</v>
      </c>
      <c r="AF195" s="6">
        <f ca="1">O195-'S&amp;P500 2018'!O195</f>
        <v>2.1013946709449343</v>
      </c>
      <c r="AG195" s="6">
        <f ca="1">P195-'S&amp;P500 2018'!P195</f>
        <v>4.3881998815621515</v>
      </c>
      <c r="AH195" s="6">
        <f ca="1">Q195-'S&amp;P500 2018'!Q195</f>
        <v>-0.83242836555584176</v>
      </c>
      <c r="AI195" s="6">
        <f ca="1">R195-'S&amp;P500 2018'!R195</f>
        <v>-1.6142731561594204</v>
      </c>
      <c r="AJ195" s="6">
        <f ca="1">S195-'S&amp;P500 2018'!S195</f>
        <v>-3.0502651210256175</v>
      </c>
      <c r="AK195" s="6">
        <f ca="1">T195-'S&amp;P500 2018'!T195</f>
        <v>-3.6443694293210456</v>
      </c>
      <c r="AL195" s="6">
        <f ca="1">U195-'S&amp;P500 2018'!U195</f>
        <v>0.77691496820318662</v>
      </c>
      <c r="AM195" s="6">
        <f ca="1">V195-'S&amp;P500 2018'!V195</f>
        <v>-2.7231194805788945</v>
      </c>
    </row>
    <row r="196" spans="1:39" x14ac:dyDescent="0.3">
      <c r="A196" t="s">
        <v>483</v>
      </c>
      <c r="B196" t="s">
        <v>484</v>
      </c>
      <c r="C196" s="1" t="s">
        <v>2</v>
      </c>
      <c r="D196" s="1" t="s">
        <v>69</v>
      </c>
      <c r="E196" s="5">
        <f t="shared" ca="1" si="3"/>
        <v>59.05682192645596</v>
      </c>
      <c r="F196">
        <f ca="1">'S&amp;P500 2018'!F196*(1+IF(-$E$1+RAND()*1&lt;0,-0.1*RAND(),0.1*RAND()))</f>
        <v>47.120402341579947</v>
      </c>
      <c r="G196">
        <f ca="1">'S&amp;P500 2018'!G196*(1+IF(-$E$1+RAND()*1&lt;0,-0.1*RAND(),0.1*RAND()))</f>
        <v>59.865853094915344</v>
      </c>
      <c r="H196">
        <f ca="1">'S&amp;P500 2018'!H196*(1+IF(-$E$1+RAND()*1&lt;0,-0.1*RAND(),0.1*RAND()))</f>
        <v>64.472951655685392</v>
      </c>
      <c r="I196">
        <f ca="1">'S&amp;P500 2018'!I196*(1+IF(-$E$1+RAND()*1&lt;0,-0.1*RAND(),0.1*RAND()))</f>
        <v>60.641871516925001</v>
      </c>
      <c r="J196">
        <f ca="1">'S&amp;P500 2018'!J196*(1+IF(-$E$1+RAND()*1&lt;0,-0.1*RAND(),0.1*RAND()))</f>
        <v>83.60934342448742</v>
      </c>
      <c r="K196">
        <f ca="1">'S&amp;P500 2018'!K196*(1+IF(-$E$1+RAND()*1&lt;0,-0.1*RAND(),0.1*RAND()))</f>
        <v>60.647357123659695</v>
      </c>
      <c r="L196">
        <f ca="1">'S&amp;P500 2018'!L196*(1+IF(-$E$1+RAND()*1&lt;0,-0.1*RAND(),0.1*RAND()))</f>
        <v>81.630793494214558</v>
      </c>
      <c r="M196">
        <f ca="1">'S&amp;P500 2018'!M196*(1+IF(-$E$1+RAND()*1&lt;0,-0.1*RAND(),0.1*RAND()))</f>
        <v>51.561471589120828</v>
      </c>
      <c r="N196">
        <f ca="1">'S&amp;P500 2018'!N196*(1+IF(-$E$1+RAND()*1&lt;0,-0.1*RAND(),0.1*RAND()))</f>
        <v>76.464378246219667</v>
      </c>
      <c r="O196">
        <f ca="1">'S&amp;P500 2018'!O196*(1+IF(-$E$1+RAND()*1&lt;0,-0.1*RAND(),0.1*RAND()))</f>
        <v>33.189227841723827</v>
      </c>
      <c r="P196">
        <f ca="1">'S&amp;P500 2018'!P196*(1+IF(-$E$1+RAND()*1&lt;0,-0.1*RAND(),0.1*RAND()))</f>
        <v>59.396572099933287</v>
      </c>
      <c r="Q196">
        <f ca="1">'S&amp;P500 2018'!Q196*(1+IF(-$E$1+RAND()*1&lt;0,-0.1*RAND(),0.1*RAND()))</f>
        <v>54.235582979599556</v>
      </c>
      <c r="R196">
        <f ca="1">'S&amp;P500 2018'!R196*(1+IF(-$E$1+RAND()*1&lt;0,-0.1*RAND(),0.1*RAND()))</f>
        <v>84.105589436965218</v>
      </c>
      <c r="S196">
        <f ca="1">'S&amp;P500 2018'!S196*(1+IF(-$E$1+RAND()*1&lt;0,-0.1*RAND(),0.1*RAND()))</f>
        <v>50.302062772508179</v>
      </c>
      <c r="T196">
        <f ca="1">'S&amp;P500 2018'!T196*(1+IF(-$E$1+RAND()*1&lt;0,-0.1*RAND(),0.1*RAND()))</f>
        <v>54.507250958171525</v>
      </c>
      <c r="U196">
        <f ca="1">'S&amp;P500 2018'!U196*(1+IF(-$E$1+RAND()*1&lt;0,-0.1*RAND(),0.1*RAND()))</f>
        <v>39.60590045621791</v>
      </c>
      <c r="V196">
        <f ca="1">'S&amp;P500 2018'!V196*(1+IF(-$E$1+RAND()*1&lt;0,-0.1*RAND(),0.1*RAND()))</f>
        <v>42.609363717823953</v>
      </c>
      <c r="W196" s="6">
        <f ca="1">F196-'S&amp;P500 2018'!F196</f>
        <v>3.1204023415799469</v>
      </c>
      <c r="X196" s="6">
        <f ca="1">G196-'S&amp;P500 2018'!G196</f>
        <v>1.8658530949153445</v>
      </c>
      <c r="Y196" s="6">
        <f ca="1">H196-'S&amp;P500 2018'!H196</f>
        <v>-2.5270483443146077</v>
      </c>
      <c r="Z196" s="6">
        <f ca="1">I196-'S&amp;P500 2018'!I196</f>
        <v>2.6418715169250007</v>
      </c>
      <c r="AA196" s="6">
        <f ca="1">J196-'S&amp;P500 2018'!J196</f>
        <v>1.6093434244874203</v>
      </c>
      <c r="AB196" s="6">
        <f ca="1">K196-'S&amp;P500 2018'!K196</f>
        <v>3.6473571236596953</v>
      </c>
      <c r="AC196" s="6">
        <f ca="1">L196-'S&amp;P500 2018'!L196</f>
        <v>-1.3692065057854421</v>
      </c>
      <c r="AD196" s="6">
        <f ca="1">M196-'S&amp;P500 2018'!M196</f>
        <v>2.5614715891208277</v>
      </c>
      <c r="AE196" s="6">
        <f ca="1">N196-'S&amp;P500 2018'!N196</f>
        <v>5.4643782462196668</v>
      </c>
      <c r="AF196" s="6">
        <f ca="1">O196-'S&amp;P500 2018'!O196</f>
        <v>2.1892278417238273</v>
      </c>
      <c r="AG196" s="6">
        <f ca="1">P196-'S&amp;P500 2018'!P196</f>
        <v>-0.60342790006671265</v>
      </c>
      <c r="AH196" s="6">
        <f ca="1">Q196-'S&amp;P500 2018'!Q196</f>
        <v>0.2355829795995561</v>
      </c>
      <c r="AI196" s="6">
        <f ca="1">R196-'S&amp;P500 2018'!R196</f>
        <v>-6.8944105630347821</v>
      </c>
      <c r="AJ196" s="6">
        <f ca="1">S196-'S&amp;P500 2018'!S196</f>
        <v>4.3020627725081795</v>
      </c>
      <c r="AK196" s="6">
        <f ca="1">T196-'S&amp;P500 2018'!T196</f>
        <v>3.5072509581715252</v>
      </c>
      <c r="AL196" s="6">
        <f ca="1">U196-'S&amp;P500 2018'!U196</f>
        <v>-2.3940995437820902</v>
      </c>
      <c r="AM196" s="6">
        <f ca="1">V196-'S&amp;P500 2018'!V196</f>
        <v>2.6093637178239533</v>
      </c>
    </row>
    <row r="197" spans="1:39" x14ac:dyDescent="0.3">
      <c r="A197" t="s">
        <v>485</v>
      </c>
      <c r="B197" t="s">
        <v>486</v>
      </c>
      <c r="C197" s="1" t="s">
        <v>59</v>
      </c>
      <c r="D197" s="1" t="s">
        <v>487</v>
      </c>
      <c r="E197" s="5">
        <f t="shared" ca="1" si="3"/>
        <v>36.697920939729769</v>
      </c>
      <c r="F197">
        <f ca="1">'S&amp;P500 2018'!F197*(1+IF(-$E$1+RAND()*1&lt;0,-0.1*RAND(),0.1*RAND()))</f>
        <v>39.113084047587897</v>
      </c>
      <c r="G197">
        <f ca="1">'S&amp;P500 2018'!G197*(1+IF(-$E$1+RAND()*1&lt;0,-0.1*RAND(),0.1*RAND()))</f>
        <v>33.648080870765135</v>
      </c>
      <c r="H197">
        <f ca="1">'S&amp;P500 2018'!H197*(1+IF(-$E$1+RAND()*1&lt;0,-0.1*RAND(),0.1*RAND()))</f>
        <v>44.585949106601362</v>
      </c>
      <c r="I197">
        <f ca="1">'S&amp;P500 2018'!I197*(1+IF(-$E$1+RAND()*1&lt;0,-0.1*RAND(),0.1*RAND()))</f>
        <v>36.324943597465591</v>
      </c>
      <c r="J197">
        <f ca="1">'S&amp;P500 2018'!J197*(1+IF(-$E$1+RAND()*1&lt;0,-0.1*RAND(),0.1*RAND()))</f>
        <v>36.061312790403619</v>
      </c>
      <c r="K197">
        <f ca="1">'S&amp;P500 2018'!K197*(1+IF(-$E$1+RAND()*1&lt;0,-0.1*RAND(),0.1*RAND()))</f>
        <v>35.056707325937531</v>
      </c>
      <c r="L197">
        <f ca="1">'S&amp;P500 2018'!L197*(1+IF(-$E$1+RAND()*1&lt;0,-0.1*RAND(),0.1*RAND()))</f>
        <v>32.44282346412723</v>
      </c>
      <c r="M197">
        <f ca="1">'S&amp;P500 2018'!M197*(1+IF(-$E$1+RAND()*1&lt;0,-0.1*RAND(),0.1*RAND()))</f>
        <v>42.236798033539273</v>
      </c>
      <c r="N197">
        <f ca="1">'S&amp;P500 2018'!N197*(1+IF(-$E$1+RAND()*1&lt;0,-0.1*RAND(),0.1*RAND()))</f>
        <v>42.51086199669853</v>
      </c>
      <c r="O197">
        <f ca="1">'S&amp;P500 2018'!O197*(1+IF(-$E$1+RAND()*1&lt;0,-0.1*RAND(),0.1*RAND()))</f>
        <v>50.703049848296132</v>
      </c>
      <c r="P197">
        <f ca="1">'S&amp;P500 2018'!P197*(1+IF(-$E$1+RAND()*1&lt;0,-0.1*RAND(),0.1*RAND()))</f>
        <v>29.810664803292578</v>
      </c>
      <c r="Q197">
        <f ca="1">'S&amp;P500 2018'!Q197*(1+IF(-$E$1+RAND()*1&lt;0,-0.1*RAND(),0.1*RAND()))</f>
        <v>34.567073610621208</v>
      </c>
      <c r="R197">
        <f ca="1">'S&amp;P500 2018'!R197*(1+IF(-$E$1+RAND()*1&lt;0,-0.1*RAND(),0.1*RAND()))</f>
        <v>28.537044660365492</v>
      </c>
      <c r="S197">
        <f ca="1">'S&amp;P500 2018'!S197*(1+IF(-$E$1+RAND()*1&lt;0,-0.1*RAND(),0.1*RAND()))</f>
        <v>37.190649232564304</v>
      </c>
      <c r="T197">
        <f ca="1">'S&amp;P500 2018'!T197*(1+IF(-$E$1+RAND()*1&lt;0,-0.1*RAND(),0.1*RAND()))</f>
        <v>32.098597344458298</v>
      </c>
      <c r="U197">
        <f ca="1">'S&amp;P500 2018'!U197*(1+IF(-$E$1+RAND()*1&lt;0,-0.1*RAND(),0.1*RAND()))</f>
        <v>41.642155909480792</v>
      </c>
      <c r="V197">
        <f ca="1">'S&amp;P500 2018'!V197*(1+IF(-$E$1+RAND()*1&lt;0,-0.1*RAND(),0.1*RAND()))</f>
        <v>27.334859333201102</v>
      </c>
      <c r="W197" s="6">
        <f ca="1">F197-'S&amp;P500 2018'!F197</f>
        <v>2.1130840475878969</v>
      </c>
      <c r="X197" s="6">
        <f ca="1">G197-'S&amp;P500 2018'!G197</f>
        <v>2.6480808707651349</v>
      </c>
      <c r="Y197" s="6">
        <f ca="1">H197-'S&amp;P500 2018'!H197</f>
        <v>1.5859491066013618</v>
      </c>
      <c r="Z197" s="6">
        <f ca="1">I197-'S&amp;P500 2018'!I197</f>
        <v>2.324943597465591</v>
      </c>
      <c r="AA197" s="6">
        <f ca="1">J197-'S&amp;P500 2018'!J197</f>
        <v>1.061312790403619</v>
      </c>
      <c r="AB197" s="6">
        <f ca="1">K197-'S&amp;P500 2018'!K197</f>
        <v>3.0567073259375306</v>
      </c>
      <c r="AC197" s="6">
        <f ca="1">L197-'S&amp;P500 2018'!L197</f>
        <v>-3.5571765358727703</v>
      </c>
      <c r="AD197" s="6">
        <f ca="1">M197-'S&amp;P500 2018'!M197</f>
        <v>-1.763201966460727</v>
      </c>
      <c r="AE197" s="6">
        <f ca="1">N197-'S&amp;P500 2018'!N197</f>
        <v>-2.4891380033014698</v>
      </c>
      <c r="AF197" s="6">
        <f ca="1">O197-'S&amp;P500 2018'!O197</f>
        <v>0.70304984829613204</v>
      </c>
      <c r="AG197" s="6">
        <f ca="1">P197-'S&amp;P500 2018'!P197</f>
        <v>0.81066480329257828</v>
      </c>
      <c r="AH197" s="6">
        <f ca="1">Q197-'S&amp;P500 2018'!Q197</f>
        <v>2.5670736106212075</v>
      </c>
      <c r="AI197" s="6">
        <f ca="1">R197-'S&amp;P500 2018'!R197</f>
        <v>2.5370446603654919</v>
      </c>
      <c r="AJ197" s="6">
        <f ca="1">S197-'S&amp;P500 2018'!S197</f>
        <v>3.1906492325643043</v>
      </c>
      <c r="AK197" s="6">
        <f ca="1">T197-'S&amp;P500 2018'!T197</f>
        <v>-0.90140265554170185</v>
      </c>
      <c r="AL197" s="6">
        <f ca="1">U197-'S&amp;P500 2018'!U197</f>
        <v>-2.3578440905192082</v>
      </c>
      <c r="AM197" s="6">
        <f ca="1">V197-'S&amp;P500 2018'!V197</f>
        <v>0.33485933320110206</v>
      </c>
    </row>
    <row r="198" spans="1:39" x14ac:dyDescent="0.3">
      <c r="A198" t="s">
        <v>488</v>
      </c>
      <c r="B198" t="s">
        <v>489</v>
      </c>
      <c r="C198" s="1" t="s">
        <v>2</v>
      </c>
      <c r="D198" s="1" t="s">
        <v>238</v>
      </c>
      <c r="E198" s="5">
        <f t="shared" ca="1" si="3"/>
        <v>61.35657986121096</v>
      </c>
      <c r="F198">
        <f ca="1">'S&amp;P500 2018'!F198*(1+IF(-$E$1+RAND()*1&lt;0,-0.1*RAND(),0.1*RAND()))</f>
        <v>44.194918851860713</v>
      </c>
      <c r="G198">
        <f ca="1">'S&amp;P500 2018'!G198*(1+IF(-$E$1+RAND()*1&lt;0,-0.1*RAND(),0.1*RAND()))</f>
        <v>42.027107998578572</v>
      </c>
      <c r="H198">
        <f ca="1">'S&amp;P500 2018'!H198*(1+IF(-$E$1+RAND()*1&lt;0,-0.1*RAND(),0.1*RAND()))</f>
        <v>76.457617580440115</v>
      </c>
      <c r="I198">
        <f ca="1">'S&amp;P500 2018'!I198*(1+IF(-$E$1+RAND()*1&lt;0,-0.1*RAND(),0.1*RAND()))</f>
        <v>31.413944739883025</v>
      </c>
      <c r="J198">
        <f ca="1">'S&amp;P500 2018'!J198*(1+IF(-$E$1+RAND()*1&lt;0,-0.1*RAND(),0.1*RAND()))</f>
        <v>73.686201716923975</v>
      </c>
      <c r="K198">
        <f ca="1">'S&amp;P500 2018'!K198*(1+IF(-$E$1+RAND()*1&lt;0,-0.1*RAND(),0.1*RAND()))</f>
        <v>78.930188371076511</v>
      </c>
      <c r="L198">
        <f ca="1">'S&amp;P500 2018'!L198*(1+IF(-$E$1+RAND()*1&lt;0,-0.1*RAND(),0.1*RAND()))</f>
        <v>62.934735853969258</v>
      </c>
      <c r="M198">
        <f ca="1">'S&amp;P500 2018'!M198*(1+IF(-$E$1+RAND()*1&lt;0,-0.1*RAND(),0.1*RAND()))</f>
        <v>69.90638410765952</v>
      </c>
      <c r="N198">
        <f ca="1">'S&amp;P500 2018'!N198*(1+IF(-$E$1+RAND()*1&lt;0,-0.1*RAND(),0.1*RAND()))</f>
        <v>60.036023949169426</v>
      </c>
      <c r="O198">
        <f ca="1">'S&amp;P500 2018'!O198*(1+IF(-$E$1+RAND()*1&lt;0,-0.1*RAND(),0.1*RAND()))</f>
        <v>46.30748340117988</v>
      </c>
      <c r="P198">
        <f ca="1">'S&amp;P500 2018'!P198*(1+IF(-$E$1+RAND()*1&lt;0,-0.1*RAND(),0.1*RAND()))</f>
        <v>63.898945358164539</v>
      </c>
      <c r="Q198">
        <f ca="1">'S&amp;P500 2018'!Q198*(1+IF(-$E$1+RAND()*1&lt;0,-0.1*RAND(),0.1*RAND()))</f>
        <v>67.278282075142769</v>
      </c>
      <c r="R198">
        <f ca="1">'S&amp;P500 2018'!R198*(1+IF(-$E$1+RAND()*1&lt;0,-0.1*RAND(),0.1*RAND()))</f>
        <v>49.184503443904156</v>
      </c>
      <c r="S198">
        <f ca="1">'S&amp;P500 2018'!S198*(1+IF(-$E$1+RAND()*1&lt;0,-0.1*RAND(),0.1*RAND()))</f>
        <v>86.708633402693991</v>
      </c>
      <c r="T198">
        <f ca="1">'S&amp;P500 2018'!T198*(1+IF(-$E$1+RAND()*1&lt;0,-0.1*RAND(),0.1*RAND()))</f>
        <v>69.25274044064183</v>
      </c>
      <c r="U198">
        <f ca="1">'S&amp;P500 2018'!U198*(1+IF(-$E$1+RAND()*1&lt;0,-0.1*RAND(),0.1*RAND()))</f>
        <v>64.210161901337116</v>
      </c>
      <c r="V198">
        <f ca="1">'S&amp;P500 2018'!V198*(1+IF(-$E$1+RAND()*1&lt;0,-0.1*RAND(),0.1*RAND()))</f>
        <v>56.633984447961055</v>
      </c>
      <c r="W198" s="6">
        <f ca="1">F198-'S&amp;P500 2018'!F198</f>
        <v>0.194918851860713</v>
      </c>
      <c r="X198" s="6">
        <f ca="1">G198-'S&amp;P500 2018'!G198</f>
        <v>-1.9728920014214282</v>
      </c>
      <c r="Y198" s="6">
        <f ca="1">H198-'S&amp;P500 2018'!H198</f>
        <v>4.4576175804401146</v>
      </c>
      <c r="Z198" s="6">
        <f ca="1">I198-'S&amp;P500 2018'!I198</f>
        <v>-2.5860552601169751</v>
      </c>
      <c r="AA198" s="6">
        <f ca="1">J198-'S&amp;P500 2018'!J198</f>
        <v>-2.3137982830760251</v>
      </c>
      <c r="AB198" s="6">
        <f ca="1">K198-'S&amp;P500 2018'!K198</f>
        <v>2.9301883710765111</v>
      </c>
      <c r="AC198" s="6">
        <f ca="1">L198-'S&amp;P500 2018'!L198</f>
        <v>-6.0652641460307422</v>
      </c>
      <c r="AD198" s="6">
        <f ca="1">M198-'S&amp;P500 2018'!M198</f>
        <v>0.9063841076595196</v>
      </c>
      <c r="AE198" s="6">
        <f ca="1">N198-'S&amp;P500 2018'!N198</f>
        <v>4.0360239491694259</v>
      </c>
      <c r="AF198" s="6">
        <f ca="1">O198-'S&amp;P500 2018'!O198</f>
        <v>3.3074834011798799</v>
      </c>
      <c r="AG198" s="6">
        <f ca="1">P198-'S&amp;P500 2018'!P198</f>
        <v>-3.1010546418354608</v>
      </c>
      <c r="AH198" s="6">
        <f ca="1">Q198-'S&amp;P500 2018'!Q198</f>
        <v>-2.7217179248572307</v>
      </c>
      <c r="AI198" s="6">
        <f ca="1">R198-'S&amp;P500 2018'!R198</f>
        <v>2.1845034439041555</v>
      </c>
      <c r="AJ198" s="6">
        <f ca="1">S198-'S&amp;P500 2018'!S198</f>
        <v>5.7086334026939909</v>
      </c>
      <c r="AK198" s="6">
        <f ca="1">T198-'S&amp;P500 2018'!T198</f>
        <v>-1.7472595593581701</v>
      </c>
      <c r="AL198" s="6">
        <f ca="1">U198-'S&amp;P500 2018'!U198</f>
        <v>4.2101619013371163</v>
      </c>
      <c r="AM198" s="6">
        <f ca="1">V198-'S&amp;P500 2018'!V198</f>
        <v>2.6339844479610548</v>
      </c>
    </row>
    <row r="199" spans="1:39" x14ac:dyDescent="0.3">
      <c r="A199" t="s">
        <v>490</v>
      </c>
      <c r="B199" t="s">
        <v>491</v>
      </c>
      <c r="C199" s="1" t="s">
        <v>15</v>
      </c>
      <c r="D199" s="1" t="s">
        <v>74</v>
      </c>
      <c r="E199" s="5">
        <f t="shared" ca="1" si="3"/>
        <v>48.827970466407194</v>
      </c>
      <c r="F199">
        <f ca="1">'S&amp;P500 2018'!F199*(1+IF(-$E$1+RAND()*1&lt;0,-0.1*RAND(),0.1*RAND()))</f>
        <v>45.184370216420199</v>
      </c>
      <c r="G199">
        <f ca="1">'S&amp;P500 2018'!G199*(1+IF(-$E$1+RAND()*1&lt;0,-0.1*RAND(),0.1*RAND()))</f>
        <v>65.172652954532651</v>
      </c>
      <c r="H199">
        <f ca="1">'S&amp;P500 2018'!H199*(1+IF(-$E$1+RAND()*1&lt;0,-0.1*RAND(),0.1*RAND()))</f>
        <v>46.651255706421715</v>
      </c>
      <c r="I199">
        <f ca="1">'S&amp;P500 2018'!I199*(1+IF(-$E$1+RAND()*1&lt;0,-0.1*RAND(),0.1*RAND()))</f>
        <v>35.264474217337309</v>
      </c>
      <c r="J199">
        <f ca="1">'S&amp;P500 2018'!J199*(1+IF(-$E$1+RAND()*1&lt;0,-0.1*RAND(),0.1*RAND()))</f>
        <v>35.03844755341914</v>
      </c>
      <c r="K199">
        <f ca="1">'S&amp;P500 2018'!K199*(1+IF(-$E$1+RAND()*1&lt;0,-0.1*RAND(),0.1*RAND()))</f>
        <v>56.514736502269699</v>
      </c>
      <c r="L199">
        <f ca="1">'S&amp;P500 2018'!L199*(1+IF(-$E$1+RAND()*1&lt;0,-0.1*RAND(),0.1*RAND()))</f>
        <v>66.318617756270157</v>
      </c>
      <c r="M199">
        <f ca="1">'S&amp;P500 2018'!M199*(1+IF(-$E$1+RAND()*1&lt;0,-0.1*RAND(),0.1*RAND()))</f>
        <v>45.799068319040614</v>
      </c>
      <c r="N199">
        <f ca="1">'S&amp;P500 2018'!N199*(1+IF(-$E$1+RAND()*1&lt;0,-0.1*RAND(),0.1*RAND()))</f>
        <v>43.345027905234389</v>
      </c>
      <c r="O199">
        <f ca="1">'S&amp;P500 2018'!O199*(1+IF(-$E$1+RAND()*1&lt;0,-0.1*RAND(),0.1*RAND()))</f>
        <v>35.347712377154323</v>
      </c>
      <c r="P199">
        <f ca="1">'S&amp;P500 2018'!P199*(1+IF(-$E$1+RAND()*1&lt;0,-0.1*RAND(),0.1*RAND()))</f>
        <v>50.636871655288388</v>
      </c>
      <c r="Q199">
        <f ca="1">'S&amp;P500 2018'!Q199*(1+IF(-$E$1+RAND()*1&lt;0,-0.1*RAND(),0.1*RAND()))</f>
        <v>54.371679642254584</v>
      </c>
      <c r="R199">
        <f ca="1">'S&amp;P500 2018'!R199*(1+IF(-$E$1+RAND()*1&lt;0,-0.1*RAND(),0.1*RAND()))</f>
        <v>62.240152702811244</v>
      </c>
      <c r="S199">
        <f ca="1">'S&amp;P500 2018'!S199*(1+IF(-$E$1+RAND()*1&lt;0,-0.1*RAND(),0.1*RAND()))</f>
        <v>44.073528844449633</v>
      </c>
      <c r="T199">
        <f ca="1">'S&amp;P500 2018'!T199*(1+IF(-$E$1+RAND()*1&lt;0,-0.1*RAND(),0.1*RAND()))</f>
        <v>56.844986781148123</v>
      </c>
      <c r="U199">
        <f ca="1">'S&amp;P500 2018'!U199*(1+IF(-$E$1+RAND()*1&lt;0,-0.1*RAND(),0.1*RAND()))</f>
        <v>41.900258660730366</v>
      </c>
      <c r="V199">
        <f ca="1">'S&amp;P500 2018'!V199*(1+IF(-$E$1+RAND()*1&lt;0,-0.1*RAND(),0.1*RAND()))</f>
        <v>45.371656134139975</v>
      </c>
      <c r="W199" s="6">
        <f ca="1">F199-'S&amp;P500 2018'!F199</f>
        <v>3.1843702164201986</v>
      </c>
      <c r="X199" s="6">
        <f ca="1">G199-'S&amp;P500 2018'!G199</f>
        <v>4.1726529545326514</v>
      </c>
      <c r="Y199" s="6">
        <f ca="1">H199-'S&amp;P500 2018'!H199</f>
        <v>3.6512557064217148</v>
      </c>
      <c r="Z199" s="6">
        <f ca="1">I199-'S&amp;P500 2018'!I199</f>
        <v>2.2644742173373089</v>
      </c>
      <c r="AA199" s="6">
        <f ca="1">J199-'S&amp;P500 2018'!J199</f>
        <v>-2.9615524465808605</v>
      </c>
      <c r="AB199" s="6">
        <f ca="1">K199-'S&amp;P500 2018'!K199</f>
        <v>-2.4852634977303012</v>
      </c>
      <c r="AC199" s="6">
        <f ca="1">L199-'S&amp;P500 2018'!L199</f>
        <v>3.3186177562701573</v>
      </c>
      <c r="AD199" s="6">
        <f ca="1">M199-'S&amp;P500 2018'!M199</f>
        <v>1.7990683190406145</v>
      </c>
      <c r="AE199" s="6">
        <f ca="1">N199-'S&amp;P500 2018'!N199</f>
        <v>-3.6549720947656112</v>
      </c>
      <c r="AF199" s="6">
        <f ca="1">O199-'S&amp;P500 2018'!O199</f>
        <v>2.3477123771543233</v>
      </c>
      <c r="AG199" s="6">
        <f ca="1">P199-'S&amp;P500 2018'!P199</f>
        <v>-1.3631283447116118</v>
      </c>
      <c r="AH199" s="6">
        <f ca="1">Q199-'S&amp;P500 2018'!Q199</f>
        <v>3.3716796422545841</v>
      </c>
      <c r="AI199" s="6">
        <f ca="1">R199-'S&amp;P500 2018'!R199</f>
        <v>4.240152702811244</v>
      </c>
      <c r="AJ199" s="6">
        <f ca="1">S199-'S&amp;P500 2018'!S199</f>
        <v>7.3528844449633368E-2</v>
      </c>
      <c r="AK199" s="6">
        <f ca="1">T199-'S&amp;P500 2018'!T199</f>
        <v>0.84498678114812265</v>
      </c>
      <c r="AL199" s="6">
        <f ca="1">U199-'S&amp;P500 2018'!U199</f>
        <v>-9.9741339269634466E-2</v>
      </c>
      <c r="AM199" s="6">
        <f ca="1">V199-'S&amp;P500 2018'!V199</f>
        <v>0.37165613413997534</v>
      </c>
    </row>
    <row r="200" spans="1:39" x14ac:dyDescent="0.3">
      <c r="A200" t="s">
        <v>492</v>
      </c>
      <c r="B200" t="s">
        <v>493</v>
      </c>
      <c r="C200" s="1" t="s">
        <v>37</v>
      </c>
      <c r="D200" s="1" t="s">
        <v>201</v>
      </c>
      <c r="E200" s="5">
        <f t="shared" ca="1" si="3"/>
        <v>43.698321259341917</v>
      </c>
      <c r="F200">
        <f ca="1">'S&amp;P500 2018'!F200*(1+IF(-$E$1+RAND()*1&lt;0,-0.1*RAND(),0.1*RAND()))</f>
        <v>31.000353212082064</v>
      </c>
      <c r="G200">
        <f ca="1">'S&amp;P500 2018'!G200*(1+IF(-$E$1+RAND()*1&lt;0,-0.1*RAND(),0.1*RAND()))</f>
        <v>57.622067400604585</v>
      </c>
      <c r="H200">
        <f ca="1">'S&amp;P500 2018'!H200*(1+IF(-$E$1+RAND()*1&lt;0,-0.1*RAND(),0.1*RAND()))</f>
        <v>48.839008961897285</v>
      </c>
      <c r="I200">
        <f ca="1">'S&amp;P500 2018'!I200*(1+IF(-$E$1+RAND()*1&lt;0,-0.1*RAND(),0.1*RAND()))</f>
        <v>44.75521026562852</v>
      </c>
      <c r="J200">
        <f ca="1">'S&amp;P500 2018'!J200*(1+IF(-$E$1+RAND()*1&lt;0,-0.1*RAND(),0.1*RAND()))</f>
        <v>37.539821290388083</v>
      </c>
      <c r="K200">
        <f ca="1">'S&amp;P500 2018'!K200*(1+IF(-$E$1+RAND()*1&lt;0,-0.1*RAND(),0.1*RAND()))</f>
        <v>37.645791234868831</v>
      </c>
      <c r="L200">
        <f ca="1">'S&amp;P500 2018'!L200*(1+IF(-$E$1+RAND()*1&lt;0,-0.1*RAND(),0.1*RAND()))</f>
        <v>54.244234163180948</v>
      </c>
      <c r="M200">
        <f ca="1">'S&amp;P500 2018'!M200*(1+IF(-$E$1+RAND()*1&lt;0,-0.1*RAND(),0.1*RAND()))</f>
        <v>43.075457007532954</v>
      </c>
      <c r="N200">
        <f ca="1">'S&amp;P500 2018'!N200*(1+IF(-$E$1+RAND()*1&lt;0,-0.1*RAND(),0.1*RAND()))</f>
        <v>38.098666262578753</v>
      </c>
      <c r="O200">
        <f ca="1">'S&amp;P500 2018'!O200*(1+IF(-$E$1+RAND()*1&lt;0,-0.1*RAND(),0.1*RAND()))</f>
        <v>33.736723440883154</v>
      </c>
      <c r="P200">
        <f ca="1">'S&amp;P500 2018'!P200*(1+IF(-$E$1+RAND()*1&lt;0,-0.1*RAND(),0.1*RAND()))</f>
        <v>48.010894011417221</v>
      </c>
      <c r="Q200">
        <f ca="1">'S&amp;P500 2018'!Q200*(1+IF(-$E$1+RAND()*1&lt;0,-0.1*RAND(),0.1*RAND()))</f>
        <v>35.843649229080782</v>
      </c>
      <c r="R200">
        <f ca="1">'S&amp;P500 2018'!R200*(1+IF(-$E$1+RAND()*1&lt;0,-0.1*RAND(),0.1*RAND()))</f>
        <v>53.573943232497022</v>
      </c>
      <c r="S200">
        <f ca="1">'S&amp;P500 2018'!S200*(1+IF(-$E$1+RAND()*1&lt;0,-0.1*RAND(),0.1*RAND()))</f>
        <v>48.05469965200885</v>
      </c>
      <c r="T200">
        <f ca="1">'S&amp;P500 2018'!T200*(1+IF(-$E$1+RAND()*1&lt;0,-0.1*RAND(),0.1*RAND()))</f>
        <v>40.530572788031371</v>
      </c>
      <c r="U200">
        <f ca="1">'S&amp;P500 2018'!U200*(1+IF(-$E$1+RAND()*1&lt;0,-0.1*RAND(),0.1*RAND()))</f>
        <v>41.949244531284862</v>
      </c>
      <c r="V200">
        <f ca="1">'S&amp;P500 2018'!V200*(1+IF(-$E$1+RAND()*1&lt;0,-0.1*RAND(),0.1*RAND()))</f>
        <v>48.351124724847139</v>
      </c>
      <c r="W200" s="6">
        <f ca="1">F200-'S&amp;P500 2018'!F200</f>
        <v>2.0003532120820644</v>
      </c>
      <c r="X200" s="6">
        <f ca="1">G200-'S&amp;P500 2018'!G200</f>
        <v>0.62206740060458543</v>
      </c>
      <c r="Y200" s="6">
        <f ca="1">H200-'S&amp;P500 2018'!H200</f>
        <v>0.83900896189728513</v>
      </c>
      <c r="Z200" s="6">
        <f ca="1">I200-'S&amp;P500 2018'!I200</f>
        <v>1.75521026562852</v>
      </c>
      <c r="AA200" s="6">
        <f ca="1">J200-'S&amp;P500 2018'!J200</f>
        <v>2.5398212903880832</v>
      </c>
      <c r="AB200" s="6">
        <f ca="1">K200-'S&amp;P500 2018'!K200</f>
        <v>-3.3542087651311689</v>
      </c>
      <c r="AC200" s="6">
        <f ca="1">L200-'S&amp;P500 2018'!L200</f>
        <v>1.2442341631809484</v>
      </c>
      <c r="AD200" s="6">
        <f ca="1">M200-'S&amp;P500 2018'!M200</f>
        <v>3.0754570075329539</v>
      </c>
      <c r="AE200" s="6">
        <f ca="1">N200-'S&amp;P500 2018'!N200</f>
        <v>1.0986662625787531</v>
      </c>
      <c r="AF200" s="6">
        <f ca="1">O200-'S&amp;P500 2018'!O200</f>
        <v>2.7367234408831536</v>
      </c>
      <c r="AG200" s="6">
        <f ca="1">P200-'S&amp;P500 2018'!P200</f>
        <v>1.0108940114172213</v>
      </c>
      <c r="AH200" s="6">
        <f ca="1">Q200-'S&amp;P500 2018'!Q200</f>
        <v>-2.156350770919218</v>
      </c>
      <c r="AI200" s="6">
        <f ca="1">R200-'S&amp;P500 2018'!R200</f>
        <v>4.5739432324970224</v>
      </c>
      <c r="AJ200" s="6">
        <f ca="1">S200-'S&amp;P500 2018'!S200</f>
        <v>-2.9453003479911501</v>
      </c>
      <c r="AK200" s="6">
        <f ca="1">T200-'S&amp;P500 2018'!T200</f>
        <v>2.5305727880313711</v>
      </c>
      <c r="AL200" s="6">
        <f ca="1">U200-'S&amp;P500 2018'!U200</f>
        <v>2.9492445312848616</v>
      </c>
      <c r="AM200" s="6">
        <f ca="1">V200-'S&amp;P500 2018'!V200</f>
        <v>2.3511247248471392</v>
      </c>
    </row>
    <row r="201" spans="1:39" x14ac:dyDescent="0.3">
      <c r="A201" t="s">
        <v>494</v>
      </c>
      <c r="B201" t="s">
        <v>495</v>
      </c>
      <c r="C201" s="1" t="s">
        <v>33</v>
      </c>
      <c r="D201" s="1" t="s">
        <v>77</v>
      </c>
      <c r="E201" s="5">
        <f t="shared" ca="1" si="3"/>
        <v>40.823928021944624</v>
      </c>
      <c r="F201">
        <f ca="1">'S&amp;P500 2018'!F201*(1+IF(-$E$1+RAND()*1&lt;0,-0.1*RAND(),0.1*RAND()))</f>
        <v>37.753887146716991</v>
      </c>
      <c r="G201">
        <f ca="1">'S&amp;P500 2018'!G201*(1+IF(-$E$1+RAND()*1&lt;0,-0.1*RAND(),0.1*RAND()))</f>
        <v>32.818370450955619</v>
      </c>
      <c r="H201">
        <f ca="1">'S&amp;P500 2018'!H201*(1+IF(-$E$1+RAND()*1&lt;0,-0.1*RAND(),0.1*RAND()))</f>
        <v>34.987879537347389</v>
      </c>
      <c r="I201">
        <f ca="1">'S&amp;P500 2018'!I201*(1+IF(-$E$1+RAND()*1&lt;0,-0.1*RAND(),0.1*RAND()))</f>
        <v>42.990283854110039</v>
      </c>
      <c r="J201">
        <f ca="1">'S&amp;P500 2018'!J201*(1+IF(-$E$1+RAND()*1&lt;0,-0.1*RAND(),0.1*RAND()))</f>
        <v>41.236424302743032</v>
      </c>
      <c r="K201">
        <f ca="1">'S&amp;P500 2018'!K201*(1+IF(-$E$1+RAND()*1&lt;0,-0.1*RAND(),0.1*RAND()))</f>
        <v>31.896127664263776</v>
      </c>
      <c r="L201">
        <f ca="1">'S&amp;P500 2018'!L201*(1+IF(-$E$1+RAND()*1&lt;0,-0.1*RAND(),0.1*RAND()))</f>
        <v>42.499419568549683</v>
      </c>
      <c r="M201">
        <f ca="1">'S&amp;P500 2018'!M201*(1+IF(-$E$1+RAND()*1&lt;0,-0.1*RAND(),0.1*RAND()))</f>
        <v>46.035571159942101</v>
      </c>
      <c r="N201">
        <f ca="1">'S&amp;P500 2018'!N201*(1+IF(-$E$1+RAND()*1&lt;0,-0.1*RAND(),0.1*RAND()))</f>
        <v>50.414995723623733</v>
      </c>
      <c r="O201">
        <f ca="1">'S&amp;P500 2018'!O201*(1+IF(-$E$1+RAND()*1&lt;0,-0.1*RAND(),0.1*RAND()))</f>
        <v>32.614763930070211</v>
      </c>
      <c r="P201">
        <f ca="1">'S&amp;P500 2018'!P201*(1+IF(-$E$1+RAND()*1&lt;0,-0.1*RAND(),0.1*RAND()))</f>
        <v>32.294185414807977</v>
      </c>
      <c r="Q201">
        <f ca="1">'S&amp;P500 2018'!Q201*(1+IF(-$E$1+RAND()*1&lt;0,-0.1*RAND(),0.1*RAND()))</f>
        <v>29.824449819737996</v>
      </c>
      <c r="R201">
        <f ca="1">'S&amp;P500 2018'!R201*(1+IF(-$E$1+RAND()*1&lt;0,-0.1*RAND(),0.1*RAND()))</f>
        <v>41.090586987724365</v>
      </c>
      <c r="S201">
        <f ca="1">'S&amp;P500 2018'!S201*(1+IF(-$E$1+RAND()*1&lt;0,-0.1*RAND(),0.1*RAND()))</f>
        <v>42.664099856792149</v>
      </c>
      <c r="T201">
        <f ca="1">'S&amp;P500 2018'!T201*(1+IF(-$E$1+RAND()*1&lt;0,-0.1*RAND(),0.1*RAND()))</f>
        <v>32.934055075513342</v>
      </c>
      <c r="U201">
        <f ca="1">'S&amp;P500 2018'!U201*(1+IF(-$E$1+RAND()*1&lt;0,-0.1*RAND(),0.1*RAND()))</f>
        <v>59.234133401570283</v>
      </c>
      <c r="V201">
        <f ca="1">'S&amp;P500 2018'!V201*(1+IF(-$E$1+RAND()*1&lt;0,-0.1*RAND(),0.1*RAND()))</f>
        <v>62.71754247858992</v>
      </c>
      <c r="W201" s="6">
        <f ca="1">F201-'S&amp;P500 2018'!F201</f>
        <v>0.7538871467169912</v>
      </c>
      <c r="X201" s="6">
        <f ca="1">G201-'S&amp;P500 2018'!G201</f>
        <v>1.8183704509556193</v>
      </c>
      <c r="Y201" s="6">
        <f ca="1">H201-'S&amp;P500 2018'!H201</f>
        <v>-2.0121204626526108</v>
      </c>
      <c r="Z201" s="6">
        <f ca="1">I201-'S&amp;P500 2018'!I201</f>
        <v>1.9902838541100394</v>
      </c>
      <c r="AA201" s="6">
        <f ca="1">J201-'S&amp;P500 2018'!J201</f>
        <v>2.2364243027430319</v>
      </c>
      <c r="AB201" s="6">
        <f ca="1">K201-'S&amp;P500 2018'!K201</f>
        <v>-2.1038723357362237</v>
      </c>
      <c r="AC201" s="6">
        <f ca="1">L201-'S&amp;P500 2018'!L201</f>
        <v>2.4994195685496834</v>
      </c>
      <c r="AD201" s="6">
        <f ca="1">M201-'S&amp;P500 2018'!M201</f>
        <v>4.0355711599421014</v>
      </c>
      <c r="AE201" s="6">
        <f ca="1">N201-'S&amp;P500 2018'!N201</f>
        <v>1.4149957236237327</v>
      </c>
      <c r="AF201" s="6">
        <f ca="1">O201-'S&amp;P500 2018'!O201</f>
        <v>-1.385236069929789</v>
      </c>
      <c r="AG201" s="6">
        <f ca="1">P201-'S&amp;P500 2018'!P201</f>
        <v>2.294185414807977</v>
      </c>
      <c r="AH201" s="6">
        <f ca="1">Q201-'S&amp;P500 2018'!Q201</f>
        <v>-3.1755501802620039</v>
      </c>
      <c r="AI201" s="6">
        <f ca="1">R201-'S&amp;P500 2018'!R201</f>
        <v>1.0905869877243646</v>
      </c>
      <c r="AJ201" s="6">
        <f ca="1">S201-'S&amp;P500 2018'!S201</f>
        <v>0.66409985679214856</v>
      </c>
      <c r="AK201" s="6">
        <f ca="1">T201-'S&amp;P500 2018'!T201</f>
        <v>2.9340550755133421</v>
      </c>
      <c r="AL201" s="6">
        <f ca="1">U201-'S&amp;P500 2018'!U201</f>
        <v>4.2341334015702827</v>
      </c>
      <c r="AM201" s="6">
        <f ca="1">V201-'S&amp;P500 2018'!V201</f>
        <v>0.7175424785899196</v>
      </c>
    </row>
    <row r="202" spans="1:39" x14ac:dyDescent="0.3">
      <c r="A202" t="s">
        <v>496</v>
      </c>
      <c r="B202" t="s">
        <v>497</v>
      </c>
      <c r="C202" s="1" t="s">
        <v>37</v>
      </c>
      <c r="D202" s="1" t="s">
        <v>201</v>
      </c>
      <c r="E202" s="5">
        <f t="shared" ca="1" si="3"/>
        <v>56.17039867545963</v>
      </c>
      <c r="F202">
        <f ca="1">'S&amp;P500 2018'!F202*(1+IF(-$E$1+RAND()*1&lt;0,-0.1*RAND(),0.1*RAND()))</f>
        <v>57.338841415721518</v>
      </c>
      <c r="G202">
        <f ca="1">'S&amp;P500 2018'!G202*(1+IF(-$E$1+RAND()*1&lt;0,-0.1*RAND(),0.1*RAND()))</f>
        <v>53.157708261604121</v>
      </c>
      <c r="H202">
        <f ca="1">'S&amp;P500 2018'!H202*(1+IF(-$E$1+RAND()*1&lt;0,-0.1*RAND(),0.1*RAND()))</f>
        <v>53.370496894759057</v>
      </c>
      <c r="I202">
        <f ca="1">'S&amp;P500 2018'!I202*(1+IF(-$E$1+RAND()*1&lt;0,-0.1*RAND(),0.1*RAND()))</f>
        <v>51.717274624263709</v>
      </c>
      <c r="J202">
        <f ca="1">'S&amp;P500 2018'!J202*(1+IF(-$E$1+RAND()*1&lt;0,-0.1*RAND(),0.1*RAND()))</f>
        <v>61.954893812595337</v>
      </c>
      <c r="K202">
        <f ca="1">'S&amp;P500 2018'!K202*(1+IF(-$E$1+RAND()*1&lt;0,-0.1*RAND(),0.1*RAND()))</f>
        <v>43.456096201421914</v>
      </c>
      <c r="L202">
        <f ca="1">'S&amp;P500 2018'!L202*(1+IF(-$E$1+RAND()*1&lt;0,-0.1*RAND(),0.1*RAND()))</f>
        <v>44.562878587416186</v>
      </c>
      <c r="M202">
        <f ca="1">'S&amp;P500 2018'!M202*(1+IF(-$E$1+RAND()*1&lt;0,-0.1*RAND(),0.1*RAND()))</f>
        <v>60.448826281638709</v>
      </c>
      <c r="N202">
        <f ca="1">'S&amp;P500 2018'!N202*(1+IF(-$E$1+RAND()*1&lt;0,-0.1*RAND(),0.1*RAND()))</f>
        <v>61.532921036810045</v>
      </c>
      <c r="O202">
        <f ca="1">'S&amp;P500 2018'!O202*(1+IF(-$E$1+RAND()*1&lt;0,-0.1*RAND(),0.1*RAND()))</f>
        <v>46.857354786596154</v>
      </c>
      <c r="P202">
        <f ca="1">'S&amp;P500 2018'!P202*(1+IF(-$E$1+RAND()*1&lt;0,-0.1*RAND(),0.1*RAND()))</f>
        <v>67.61741517743522</v>
      </c>
      <c r="Q202">
        <f ca="1">'S&amp;P500 2018'!Q202*(1+IF(-$E$1+RAND()*1&lt;0,-0.1*RAND(),0.1*RAND()))</f>
        <v>50.363178546288815</v>
      </c>
      <c r="R202">
        <f ca="1">'S&amp;P500 2018'!R202*(1+IF(-$E$1+RAND()*1&lt;0,-0.1*RAND(),0.1*RAND()))</f>
        <v>32.030115161492184</v>
      </c>
      <c r="S202">
        <f ca="1">'S&amp;P500 2018'!S202*(1+IF(-$E$1+RAND()*1&lt;0,-0.1*RAND(),0.1*RAND()))</f>
        <v>79.602321789842236</v>
      </c>
      <c r="T202">
        <f ca="1">'S&amp;P500 2018'!T202*(1+IF(-$E$1+RAND()*1&lt;0,-0.1*RAND(),0.1*RAND()))</f>
        <v>70.443058241155398</v>
      </c>
      <c r="U202">
        <f ca="1">'S&amp;P500 2018'!U202*(1+IF(-$E$1+RAND()*1&lt;0,-0.1*RAND(),0.1*RAND()))</f>
        <v>47.552989774911133</v>
      </c>
      <c r="V202">
        <f ca="1">'S&amp;P500 2018'!V202*(1+IF(-$E$1+RAND()*1&lt;0,-0.1*RAND(),0.1*RAND()))</f>
        <v>72.890406888861875</v>
      </c>
      <c r="W202" s="6">
        <f ca="1">F202-'S&amp;P500 2018'!F202</f>
        <v>-1.661158584278482</v>
      </c>
      <c r="X202" s="6">
        <f ca="1">G202-'S&amp;P500 2018'!G202</f>
        <v>1.157708261604121</v>
      </c>
      <c r="Y202" s="6">
        <f ca="1">H202-'S&amp;P500 2018'!H202</f>
        <v>-2.6295031052409428</v>
      </c>
      <c r="Z202" s="6">
        <f ca="1">I202-'S&amp;P500 2018'!I202</f>
        <v>-5.2827253757362911</v>
      </c>
      <c r="AA202" s="6">
        <f ca="1">J202-'S&amp;P500 2018'!J202</f>
        <v>4.954893812595337</v>
      </c>
      <c r="AB202" s="6">
        <f ca="1">K202-'S&amp;P500 2018'!K202</f>
        <v>2.4560962014219143</v>
      </c>
      <c r="AC202" s="6">
        <f ca="1">L202-'S&amp;P500 2018'!L202</f>
        <v>0.56287858741618635</v>
      </c>
      <c r="AD202" s="6">
        <f ca="1">M202-'S&amp;P500 2018'!M202</f>
        <v>1.4488262816387092</v>
      </c>
      <c r="AE202" s="6">
        <f ca="1">N202-'S&amp;P500 2018'!N202</f>
        <v>2.5329210368100448</v>
      </c>
      <c r="AF202" s="6">
        <f ca="1">O202-'S&amp;P500 2018'!O202</f>
        <v>2.8573547865961544</v>
      </c>
      <c r="AG202" s="6">
        <f ca="1">P202-'S&amp;P500 2018'!P202</f>
        <v>2.6174151774352197</v>
      </c>
      <c r="AH202" s="6">
        <f ca="1">Q202-'S&amp;P500 2018'!Q202</f>
        <v>2.3631785462888146</v>
      </c>
      <c r="AI202" s="6">
        <f ca="1">R202-'S&amp;P500 2018'!R202</f>
        <v>1.0301151614921835</v>
      </c>
      <c r="AJ202" s="6">
        <f ca="1">S202-'S&amp;P500 2018'!S202</f>
        <v>5.6023217898422359</v>
      </c>
      <c r="AK202" s="6">
        <f ca="1">T202-'S&amp;P500 2018'!T202</f>
        <v>4.4430582411553985</v>
      </c>
      <c r="AL202" s="6">
        <f ca="1">U202-'S&amp;P500 2018'!U202</f>
        <v>1.5529897749111328</v>
      </c>
      <c r="AM202" s="6">
        <f ca="1">V202-'S&amp;P500 2018'!V202</f>
        <v>5.8904068888618752</v>
      </c>
    </row>
    <row r="203" spans="1:39" x14ac:dyDescent="0.3">
      <c r="A203" t="s">
        <v>498</v>
      </c>
      <c r="B203" t="s">
        <v>499</v>
      </c>
      <c r="C203" s="1" t="s">
        <v>15</v>
      </c>
      <c r="D203" s="1" t="s">
        <v>74</v>
      </c>
      <c r="E203" s="5">
        <f t="shared" ca="1" si="3"/>
        <v>63.20481826486936</v>
      </c>
      <c r="F203">
        <f ca="1">'S&amp;P500 2018'!F203*(1+IF(-$E$1+RAND()*1&lt;0,-0.1*RAND(),0.1*RAND()))</f>
        <v>75.463373130080669</v>
      </c>
      <c r="G203">
        <f ca="1">'S&amp;P500 2018'!G203*(1+IF(-$E$1+RAND()*1&lt;0,-0.1*RAND(),0.1*RAND()))</f>
        <v>54.099629361842702</v>
      </c>
      <c r="H203">
        <f ca="1">'S&amp;P500 2018'!H203*(1+IF(-$E$1+RAND()*1&lt;0,-0.1*RAND(),0.1*RAND()))</f>
        <v>55.012937874896956</v>
      </c>
      <c r="I203">
        <f ca="1">'S&amp;P500 2018'!I203*(1+IF(-$E$1+RAND()*1&lt;0,-0.1*RAND(),0.1*RAND()))</f>
        <v>42.613647446854742</v>
      </c>
      <c r="J203">
        <f ca="1">'S&amp;P500 2018'!J203*(1+IF(-$E$1+RAND()*1&lt;0,-0.1*RAND(),0.1*RAND()))</f>
        <v>51.512614317720718</v>
      </c>
      <c r="K203">
        <f ca="1">'S&amp;P500 2018'!K203*(1+IF(-$E$1+RAND()*1&lt;0,-0.1*RAND(),0.1*RAND()))</f>
        <v>51.773995687066972</v>
      </c>
      <c r="L203">
        <f ca="1">'S&amp;P500 2018'!L203*(1+IF(-$E$1+RAND()*1&lt;0,-0.1*RAND(),0.1*RAND()))</f>
        <v>54.421315324942491</v>
      </c>
      <c r="M203">
        <f ca="1">'S&amp;P500 2018'!M203*(1+IF(-$E$1+RAND()*1&lt;0,-0.1*RAND(),0.1*RAND()))</f>
        <v>46.044134207867245</v>
      </c>
      <c r="N203">
        <f ca="1">'S&amp;P500 2018'!N203*(1+IF(-$E$1+RAND()*1&lt;0,-0.1*RAND(),0.1*RAND()))</f>
        <v>82.803997597778263</v>
      </c>
      <c r="O203">
        <f ca="1">'S&amp;P500 2018'!O203*(1+IF(-$E$1+RAND()*1&lt;0,-0.1*RAND(),0.1*RAND()))</f>
        <v>67.689172273784251</v>
      </c>
      <c r="P203">
        <f ca="1">'S&amp;P500 2018'!P203*(1+IF(-$E$1+RAND()*1&lt;0,-0.1*RAND(),0.1*RAND()))</f>
        <v>63.26524602698688</v>
      </c>
      <c r="Q203">
        <f ca="1">'S&amp;P500 2018'!Q203*(1+IF(-$E$1+RAND()*1&lt;0,-0.1*RAND(),0.1*RAND()))</f>
        <v>72.196356533446192</v>
      </c>
      <c r="R203">
        <f ca="1">'S&amp;P500 2018'!R203*(1+IF(-$E$1+RAND()*1&lt;0,-0.1*RAND(),0.1*RAND()))</f>
        <v>58.672870535187393</v>
      </c>
      <c r="S203">
        <f ca="1">'S&amp;P500 2018'!S203*(1+IF(-$E$1+RAND()*1&lt;0,-0.1*RAND(),0.1*RAND()))</f>
        <v>77.857748246274767</v>
      </c>
      <c r="T203">
        <f ca="1">'S&amp;P500 2018'!T203*(1+IF(-$E$1+RAND()*1&lt;0,-0.1*RAND(),0.1*RAND()))</f>
        <v>80.857562197459615</v>
      </c>
      <c r="U203">
        <f ca="1">'S&amp;P500 2018'!U203*(1+IF(-$E$1+RAND()*1&lt;0,-0.1*RAND(),0.1*RAND()))</f>
        <v>63.271041270186018</v>
      </c>
      <c r="V203">
        <f ca="1">'S&amp;P500 2018'!V203*(1+IF(-$E$1+RAND()*1&lt;0,-0.1*RAND(),0.1*RAND()))</f>
        <v>76.926268470403173</v>
      </c>
      <c r="W203" s="6">
        <f ca="1">F203-'S&amp;P500 2018'!F203</f>
        <v>4.4633731300806687</v>
      </c>
      <c r="X203" s="6">
        <f ca="1">G203-'S&amp;P500 2018'!G203</f>
        <v>3.0996293618427018</v>
      </c>
      <c r="Y203" s="6">
        <f ca="1">H203-'S&amp;P500 2018'!H203</f>
        <v>4.0129378748969557</v>
      </c>
      <c r="Z203" s="6">
        <f ca="1">I203-'S&amp;P500 2018'!I203</f>
        <v>3.6136474468547419</v>
      </c>
      <c r="AA203" s="6">
        <f ca="1">J203-'S&amp;P500 2018'!J203</f>
        <v>2.5126143177207183</v>
      </c>
      <c r="AB203" s="6">
        <f ca="1">K203-'S&amp;P500 2018'!K203</f>
        <v>-2.2260043129330285</v>
      </c>
      <c r="AC203" s="6">
        <f ca="1">L203-'S&amp;P500 2018'!L203</f>
        <v>-2.5786846750575094</v>
      </c>
      <c r="AD203" s="6">
        <f ca="1">M203-'S&amp;P500 2018'!M203</f>
        <v>-4.9558657921327551</v>
      </c>
      <c r="AE203" s="6">
        <f ca="1">N203-'S&amp;P500 2018'!N203</f>
        <v>5.8039975977782632</v>
      </c>
      <c r="AF203" s="6">
        <f ca="1">O203-'S&amp;P500 2018'!O203</f>
        <v>4.6891722737842514</v>
      </c>
      <c r="AG203" s="6">
        <f ca="1">P203-'S&amp;P500 2018'!P203</f>
        <v>-6.7347539730131203</v>
      </c>
      <c r="AH203" s="6">
        <f ca="1">Q203-'S&amp;P500 2018'!Q203</f>
        <v>3.1963565334461919</v>
      </c>
      <c r="AI203" s="6">
        <f ca="1">R203-'S&amp;P500 2018'!R203</f>
        <v>-6.3271294648126073</v>
      </c>
      <c r="AJ203" s="6">
        <f ca="1">S203-'S&amp;P500 2018'!S203</f>
        <v>5.8577482462747668</v>
      </c>
      <c r="AK203" s="6">
        <f ca="1">T203-'S&amp;P500 2018'!T203</f>
        <v>3.8575621974596146</v>
      </c>
      <c r="AL203" s="6">
        <f ca="1">U203-'S&amp;P500 2018'!U203</f>
        <v>-6.7289587298139821</v>
      </c>
      <c r="AM203" s="6">
        <f ca="1">V203-'S&amp;P500 2018'!V203</f>
        <v>0.92626847040317273</v>
      </c>
    </row>
    <row r="204" spans="1:39" x14ac:dyDescent="0.3">
      <c r="A204" t="s">
        <v>500</v>
      </c>
      <c r="B204" t="s">
        <v>501</v>
      </c>
      <c r="C204" s="1" t="s">
        <v>15</v>
      </c>
      <c r="D204" s="1" t="s">
        <v>74</v>
      </c>
      <c r="E204" s="5">
        <f t="shared" ca="1" si="3"/>
        <v>34.647970388168034</v>
      </c>
      <c r="F204">
        <f ca="1">'S&amp;P500 2018'!F204*(1+IF(-$E$1+RAND()*1&lt;0,-0.1*RAND(),0.1*RAND()))</f>
        <v>26.905142308342779</v>
      </c>
      <c r="G204">
        <f ca="1">'S&amp;P500 2018'!G204*(1+IF(-$E$1+RAND()*1&lt;0,-0.1*RAND(),0.1*RAND()))</f>
        <v>38.459186521039889</v>
      </c>
      <c r="H204">
        <f ca="1">'S&amp;P500 2018'!H204*(1+IF(-$E$1+RAND()*1&lt;0,-0.1*RAND(),0.1*RAND()))</f>
        <v>43.476723037475502</v>
      </c>
      <c r="I204">
        <f ca="1">'S&amp;P500 2018'!I204*(1+IF(-$E$1+RAND()*1&lt;0,-0.1*RAND(),0.1*RAND()))</f>
        <v>37.176048200990977</v>
      </c>
      <c r="J204">
        <f ca="1">'S&amp;P500 2018'!J204*(1+IF(-$E$1+RAND()*1&lt;0,-0.1*RAND(),0.1*RAND()))</f>
        <v>51.003804648045637</v>
      </c>
      <c r="K204">
        <f ca="1">'S&amp;P500 2018'!K204*(1+IF(-$E$1+RAND()*1&lt;0,-0.1*RAND(),0.1*RAND()))</f>
        <v>36.420439292391322</v>
      </c>
      <c r="L204">
        <f ca="1">'S&amp;P500 2018'!L204*(1+IF(-$E$1+RAND()*1&lt;0,-0.1*RAND(),0.1*RAND()))</f>
        <v>44.12256737063062</v>
      </c>
      <c r="M204">
        <f ca="1">'S&amp;P500 2018'!M204*(1+IF(-$E$1+RAND()*1&lt;0,-0.1*RAND(),0.1*RAND()))</f>
        <v>27.169454862714392</v>
      </c>
      <c r="N204">
        <f ca="1">'S&amp;P500 2018'!N204*(1+IF(-$E$1+RAND()*1&lt;0,-0.1*RAND(),0.1*RAND()))</f>
        <v>33.486758135922656</v>
      </c>
      <c r="O204">
        <f ca="1">'S&amp;P500 2018'!O204*(1+IF(-$E$1+RAND()*1&lt;0,-0.1*RAND(),0.1*RAND()))</f>
        <v>27.945728129971339</v>
      </c>
      <c r="P204">
        <f ca="1">'S&amp;P500 2018'!P204*(1+IF(-$E$1+RAND()*1&lt;0,-0.1*RAND(),0.1*RAND()))</f>
        <v>24.959379849130777</v>
      </c>
      <c r="Q204">
        <f ca="1">'S&amp;P500 2018'!Q204*(1+IF(-$E$1+RAND()*1&lt;0,-0.1*RAND(),0.1*RAND()))</f>
        <v>28.417643304356908</v>
      </c>
      <c r="R204">
        <f ca="1">'S&amp;P500 2018'!R204*(1+IF(-$E$1+RAND()*1&lt;0,-0.1*RAND(),0.1*RAND()))</f>
        <v>34.57810768638101</v>
      </c>
      <c r="S204">
        <f ca="1">'S&amp;P500 2018'!S204*(1+IF(-$E$1+RAND()*1&lt;0,-0.1*RAND(),0.1*RAND()))</f>
        <v>39.369819403872512</v>
      </c>
      <c r="T204">
        <f ca="1">'S&amp;P500 2018'!T204*(1+IF(-$E$1+RAND()*1&lt;0,-0.1*RAND(),0.1*RAND()))</f>
        <v>29.780464172264619</v>
      </c>
      <c r="U204">
        <f ca="1">'S&amp;P500 2018'!U204*(1+IF(-$E$1+RAND()*1&lt;0,-0.1*RAND(),0.1*RAND()))</f>
        <v>39.7218677244744</v>
      </c>
      <c r="V204">
        <f ca="1">'S&amp;P500 2018'!V204*(1+IF(-$E$1+RAND()*1&lt;0,-0.1*RAND(),0.1*RAND()))</f>
        <v>26.022361950851348</v>
      </c>
      <c r="W204" s="6">
        <f ca="1">F204-'S&amp;P500 2018'!F204</f>
        <v>0.90514230834277853</v>
      </c>
      <c r="X204" s="6">
        <f ca="1">G204-'S&amp;P500 2018'!G204</f>
        <v>0.45918652103988933</v>
      </c>
      <c r="Y204" s="6">
        <f ca="1">H204-'S&amp;P500 2018'!H204</f>
        <v>3.4767230374755016</v>
      </c>
      <c r="Z204" s="6">
        <f ca="1">I204-'S&amp;P500 2018'!I204</f>
        <v>0.17604820099097651</v>
      </c>
      <c r="AA204" s="6">
        <f ca="1">J204-'S&amp;P500 2018'!J204</f>
        <v>3.8046480456372933E-3</v>
      </c>
      <c r="AB204" s="6">
        <f ca="1">K204-'S&amp;P500 2018'!K204</f>
        <v>2.4204392923913218</v>
      </c>
      <c r="AC204" s="6">
        <f ca="1">L204-'S&amp;P500 2018'!L204</f>
        <v>-1.8774326293693804</v>
      </c>
      <c r="AD204" s="6">
        <f ca="1">M204-'S&amp;P500 2018'!M204</f>
        <v>-1.8305451372856076</v>
      </c>
      <c r="AE204" s="6">
        <f ca="1">N204-'S&amp;P500 2018'!N204</f>
        <v>1.4867581359226563</v>
      </c>
      <c r="AF204" s="6">
        <f ca="1">O204-'S&amp;P500 2018'!O204</f>
        <v>0.94572812997133937</v>
      </c>
      <c r="AG204" s="6">
        <f ca="1">P204-'S&amp;P500 2018'!P204</f>
        <v>-1.0406201508692234</v>
      </c>
      <c r="AH204" s="6">
        <f ca="1">Q204-'S&amp;P500 2018'!Q204</f>
        <v>-0.58235669564309234</v>
      </c>
      <c r="AI204" s="6">
        <f ca="1">R204-'S&amp;P500 2018'!R204</f>
        <v>1.57810768638101</v>
      </c>
      <c r="AJ204" s="6">
        <f ca="1">S204-'S&amp;P500 2018'!S204</f>
        <v>-3.630180596127488</v>
      </c>
      <c r="AK204" s="6">
        <f ca="1">T204-'S&amp;P500 2018'!T204</f>
        <v>0.78046417226461884</v>
      </c>
      <c r="AL204" s="6">
        <f ca="1">U204-'S&amp;P500 2018'!U204</f>
        <v>-2.2781322755255999</v>
      </c>
      <c r="AM204" s="6">
        <f ca="1">V204-'S&amp;P500 2018'!V204</f>
        <v>2.022361950851348</v>
      </c>
    </row>
    <row r="205" spans="1:39" x14ac:dyDescent="0.3">
      <c r="A205" t="s">
        <v>502</v>
      </c>
      <c r="B205" t="s">
        <v>503</v>
      </c>
      <c r="C205" s="1" t="s">
        <v>15</v>
      </c>
      <c r="D205" s="1" t="s">
        <v>504</v>
      </c>
      <c r="E205" s="5">
        <f t="shared" ca="1" si="3"/>
        <v>50.952434240080379</v>
      </c>
      <c r="F205">
        <f ca="1">'S&amp;P500 2018'!F205*(1+IF(-$E$1+RAND()*1&lt;0,-0.1*RAND(),0.1*RAND()))</f>
        <v>41.133251735038037</v>
      </c>
      <c r="G205">
        <f ca="1">'S&amp;P500 2018'!G205*(1+IF(-$E$1+RAND()*1&lt;0,-0.1*RAND(),0.1*RAND()))</f>
        <v>55.713146303080158</v>
      </c>
      <c r="H205">
        <f ca="1">'S&amp;P500 2018'!H205*(1+IF(-$E$1+RAND()*1&lt;0,-0.1*RAND(),0.1*RAND()))</f>
        <v>64.393406866555509</v>
      </c>
      <c r="I205">
        <f ca="1">'S&amp;P500 2018'!I205*(1+IF(-$E$1+RAND()*1&lt;0,-0.1*RAND(),0.1*RAND()))</f>
        <v>54.861792394470442</v>
      </c>
      <c r="J205">
        <f ca="1">'S&amp;P500 2018'!J205*(1+IF(-$E$1+RAND()*1&lt;0,-0.1*RAND(),0.1*RAND()))</f>
        <v>49.437024682198739</v>
      </c>
      <c r="K205">
        <f ca="1">'S&amp;P500 2018'!K205*(1+IF(-$E$1+RAND()*1&lt;0,-0.1*RAND(),0.1*RAND()))</f>
        <v>59.084367061837767</v>
      </c>
      <c r="L205">
        <f ca="1">'S&amp;P500 2018'!L205*(1+IF(-$E$1+RAND()*1&lt;0,-0.1*RAND(),0.1*RAND()))</f>
        <v>34.5374258203979</v>
      </c>
      <c r="M205">
        <f ca="1">'S&amp;P500 2018'!M205*(1+IF(-$E$1+RAND()*1&lt;0,-0.1*RAND(),0.1*RAND()))</f>
        <v>63.111221806302645</v>
      </c>
      <c r="N205">
        <f ca="1">'S&amp;P500 2018'!N205*(1+IF(-$E$1+RAND()*1&lt;0,-0.1*RAND(),0.1*RAND()))</f>
        <v>50.762909088456603</v>
      </c>
      <c r="O205">
        <f ca="1">'S&amp;P500 2018'!O205*(1+IF(-$E$1+RAND()*1&lt;0,-0.1*RAND(),0.1*RAND()))</f>
        <v>42.629391377624636</v>
      </c>
      <c r="P205">
        <f ca="1">'S&amp;P500 2018'!P205*(1+IF(-$E$1+RAND()*1&lt;0,-0.1*RAND(),0.1*RAND()))</f>
        <v>41.175371237337544</v>
      </c>
      <c r="Q205">
        <f ca="1">'S&amp;P500 2018'!Q205*(1+IF(-$E$1+RAND()*1&lt;0,-0.1*RAND(),0.1*RAND()))</f>
        <v>51.17073473151784</v>
      </c>
      <c r="R205">
        <f ca="1">'S&amp;P500 2018'!R205*(1+IF(-$E$1+RAND()*1&lt;0,-0.1*RAND(),0.1*RAND()))</f>
        <v>52.574177430633071</v>
      </c>
      <c r="S205">
        <f ca="1">'S&amp;P500 2018'!S205*(1+IF(-$E$1+RAND()*1&lt;0,-0.1*RAND(),0.1*RAND()))</f>
        <v>43.780323812773617</v>
      </c>
      <c r="T205">
        <f ca="1">'S&amp;P500 2018'!T205*(1+IF(-$E$1+RAND()*1&lt;0,-0.1*RAND(),0.1*RAND()))</f>
        <v>52.413768171534365</v>
      </c>
      <c r="U205">
        <f ca="1">'S&amp;P500 2018'!U205*(1+IF(-$E$1+RAND()*1&lt;0,-0.1*RAND(),0.1*RAND()))</f>
        <v>72.060014720730067</v>
      </c>
      <c r="V205">
        <f ca="1">'S&amp;P500 2018'!V205*(1+IF(-$E$1+RAND()*1&lt;0,-0.1*RAND(),0.1*RAND()))</f>
        <v>37.353054840877455</v>
      </c>
      <c r="W205" s="6">
        <f ca="1">F205-'S&amp;P500 2018'!F205</f>
        <v>1.1332517350380371</v>
      </c>
      <c r="X205" s="6">
        <f ca="1">G205-'S&amp;P500 2018'!G205</f>
        <v>-4.2868536969198416</v>
      </c>
      <c r="Y205" s="6">
        <f ca="1">H205-'S&amp;P500 2018'!H205</f>
        <v>2.3934068665555088</v>
      </c>
      <c r="Z205" s="6">
        <f ca="1">I205-'S&amp;P500 2018'!I205</f>
        <v>-0.13820760552955846</v>
      </c>
      <c r="AA205" s="6">
        <f ca="1">J205-'S&amp;P500 2018'!J205</f>
        <v>2.4370246821987394</v>
      </c>
      <c r="AB205" s="6">
        <f ca="1">K205-'S&amp;P500 2018'!K205</f>
        <v>8.436706183776721E-2</v>
      </c>
      <c r="AC205" s="6">
        <f ca="1">L205-'S&amp;P500 2018'!L205</f>
        <v>-0.46257417960210034</v>
      </c>
      <c r="AD205" s="6">
        <f ca="1">M205-'S&amp;P500 2018'!M205</f>
        <v>1.1112218063026447</v>
      </c>
      <c r="AE205" s="6">
        <f ca="1">N205-'S&amp;P500 2018'!N205</f>
        <v>3.7629090884566025</v>
      </c>
      <c r="AF205" s="6">
        <f ca="1">O205-'S&amp;P500 2018'!O205</f>
        <v>-2.3706086223753644</v>
      </c>
      <c r="AG205" s="6">
        <f ca="1">P205-'S&amp;P500 2018'!P205</f>
        <v>0.17537123733754356</v>
      </c>
      <c r="AH205" s="6">
        <f ca="1">Q205-'S&amp;P500 2018'!Q205</f>
        <v>3.1707347315178396</v>
      </c>
      <c r="AI205" s="6">
        <f ca="1">R205-'S&amp;P500 2018'!R205</f>
        <v>-4.4258225693669289</v>
      </c>
      <c r="AJ205" s="6">
        <f ca="1">S205-'S&amp;P500 2018'!S205</f>
        <v>-3.2196761872263835</v>
      </c>
      <c r="AK205" s="6">
        <f ca="1">T205-'S&amp;P500 2018'!T205</f>
        <v>0.41376817153436463</v>
      </c>
      <c r="AL205" s="6">
        <f ca="1">U205-'S&amp;P500 2018'!U205</f>
        <v>6.0600147207300665</v>
      </c>
      <c r="AM205" s="6">
        <f ca="1">V205-'S&amp;P500 2018'!V205</f>
        <v>1.353054840877455</v>
      </c>
    </row>
    <row r="206" spans="1:39" x14ac:dyDescent="0.3">
      <c r="A206" t="s">
        <v>505</v>
      </c>
      <c r="B206" t="s">
        <v>506</v>
      </c>
      <c r="C206" s="1" t="s">
        <v>2</v>
      </c>
      <c r="D206" s="1" t="s">
        <v>370</v>
      </c>
      <c r="E206" s="5">
        <f t="shared" ca="1" si="3"/>
        <v>56.160644814320101</v>
      </c>
      <c r="F206">
        <f ca="1">'S&amp;P500 2018'!F206*(1+IF(-$E$1+RAND()*1&lt;0,-0.1*RAND(),0.1*RAND()))</f>
        <v>29.500866478752407</v>
      </c>
      <c r="G206">
        <f ca="1">'S&amp;P500 2018'!G206*(1+IF(-$E$1+RAND()*1&lt;0,-0.1*RAND(),0.1*RAND()))</f>
        <v>54.305640269585084</v>
      </c>
      <c r="H206">
        <f ca="1">'S&amp;P500 2018'!H206*(1+IF(-$E$1+RAND()*1&lt;0,-0.1*RAND(),0.1*RAND()))</f>
        <v>73.061927427633179</v>
      </c>
      <c r="I206">
        <f ca="1">'S&amp;P500 2018'!I206*(1+IF(-$E$1+RAND()*1&lt;0,-0.1*RAND(),0.1*RAND()))</f>
        <v>79.952946391378234</v>
      </c>
      <c r="J206">
        <f ca="1">'S&amp;P500 2018'!J206*(1+IF(-$E$1+RAND()*1&lt;0,-0.1*RAND(),0.1*RAND()))</f>
        <v>54.536435454916663</v>
      </c>
      <c r="K206">
        <f ca="1">'S&amp;P500 2018'!K206*(1+IF(-$E$1+RAND()*1&lt;0,-0.1*RAND(),0.1*RAND()))</f>
        <v>69.42414220057546</v>
      </c>
      <c r="L206">
        <f ca="1">'S&amp;P500 2018'!L206*(1+IF(-$E$1+RAND()*1&lt;0,-0.1*RAND(),0.1*RAND()))</f>
        <v>74.537984273593736</v>
      </c>
      <c r="M206">
        <f ca="1">'S&amp;P500 2018'!M206*(1+IF(-$E$1+RAND()*1&lt;0,-0.1*RAND(),0.1*RAND()))</f>
        <v>48.653593485700661</v>
      </c>
      <c r="N206">
        <f ca="1">'S&amp;P500 2018'!N206*(1+IF(-$E$1+RAND()*1&lt;0,-0.1*RAND(),0.1*RAND()))</f>
        <v>47.300369460977315</v>
      </c>
      <c r="O206">
        <f ca="1">'S&amp;P500 2018'!O206*(1+IF(-$E$1+RAND()*1&lt;0,-0.1*RAND(),0.1*RAND()))</f>
        <v>59.625526724174151</v>
      </c>
      <c r="P206">
        <f ca="1">'S&amp;P500 2018'!P206*(1+IF(-$E$1+RAND()*1&lt;0,-0.1*RAND(),0.1*RAND()))</f>
        <v>64.383955876774195</v>
      </c>
      <c r="Q206">
        <f ca="1">'S&amp;P500 2018'!Q206*(1+IF(-$E$1+RAND()*1&lt;0,-0.1*RAND(),0.1*RAND()))</f>
        <v>39.746207357327549</v>
      </c>
      <c r="R206">
        <f ca="1">'S&amp;P500 2018'!R206*(1+IF(-$E$1+RAND()*1&lt;0,-0.1*RAND(),0.1*RAND()))</f>
        <v>60.657003375774167</v>
      </c>
      <c r="S206">
        <f ca="1">'S&amp;P500 2018'!S206*(1+IF(-$E$1+RAND()*1&lt;0,-0.1*RAND(),0.1*RAND()))</f>
        <v>55.315673922272666</v>
      </c>
      <c r="T206">
        <f ca="1">'S&amp;P500 2018'!T206*(1+IF(-$E$1+RAND()*1&lt;0,-0.1*RAND(),0.1*RAND()))</f>
        <v>43.185469718697938</v>
      </c>
      <c r="U206">
        <f ca="1">'S&amp;P500 2018'!U206*(1+IF(-$E$1+RAND()*1&lt;0,-0.1*RAND(),0.1*RAND()))</f>
        <v>37.828691679428054</v>
      </c>
      <c r="V206">
        <f ca="1">'S&amp;P500 2018'!V206*(1+IF(-$E$1+RAND()*1&lt;0,-0.1*RAND(),0.1*RAND()))</f>
        <v>62.714527745880304</v>
      </c>
      <c r="W206" s="6">
        <f ca="1">F206-'S&amp;P500 2018'!F206</f>
        <v>0.50086647875240686</v>
      </c>
      <c r="X206" s="6">
        <f ca="1">G206-'S&amp;P500 2018'!G206</f>
        <v>2.3056402695850835</v>
      </c>
      <c r="Y206" s="6">
        <f ca="1">H206-'S&amp;P500 2018'!H206</f>
        <v>2.0619274276331794</v>
      </c>
      <c r="Z206" s="6">
        <f ca="1">I206-'S&amp;P500 2018'!I206</f>
        <v>1.9529463913782337</v>
      </c>
      <c r="AA206" s="6">
        <f ca="1">J206-'S&amp;P500 2018'!J206</f>
        <v>2.5364354549166634</v>
      </c>
      <c r="AB206" s="6">
        <f ca="1">K206-'S&amp;P500 2018'!K206</f>
        <v>-0.57585779942453996</v>
      </c>
      <c r="AC206" s="6">
        <f ca="1">L206-'S&amp;P500 2018'!L206</f>
        <v>3.5379842735937359</v>
      </c>
      <c r="AD206" s="6">
        <f ca="1">M206-'S&amp;P500 2018'!M206</f>
        <v>-0.34640651429933911</v>
      </c>
      <c r="AE206" s="6">
        <f ca="1">N206-'S&amp;P500 2018'!N206</f>
        <v>2.3003694609773149</v>
      </c>
      <c r="AF206" s="6">
        <f ca="1">O206-'S&amp;P500 2018'!O206</f>
        <v>1.6255267241741507</v>
      </c>
      <c r="AG206" s="6">
        <f ca="1">P206-'S&amp;P500 2018'!P206</f>
        <v>-2.6160441232258052</v>
      </c>
      <c r="AH206" s="6">
        <f ca="1">Q206-'S&amp;P500 2018'!Q206</f>
        <v>-1.2537926426724511</v>
      </c>
      <c r="AI206" s="6">
        <f ca="1">R206-'S&amp;P500 2018'!R206</f>
        <v>0.6570033757741669</v>
      </c>
      <c r="AJ206" s="6">
        <f ca="1">S206-'S&amp;P500 2018'!S206</f>
        <v>2.3156739222726657</v>
      </c>
      <c r="AK206" s="6">
        <f ca="1">T206-'S&amp;P500 2018'!T206</f>
        <v>3.1854697186979379</v>
      </c>
      <c r="AL206" s="6">
        <f ca="1">U206-'S&amp;P500 2018'!U206</f>
        <v>-3.1713083205719457</v>
      </c>
      <c r="AM206" s="6">
        <f ca="1">V206-'S&amp;P500 2018'!V206</f>
        <v>1.7145277458803037</v>
      </c>
    </row>
    <row r="207" spans="1:39" x14ac:dyDescent="0.3">
      <c r="A207" t="s">
        <v>507</v>
      </c>
      <c r="B207" t="s">
        <v>508</v>
      </c>
      <c r="C207" s="1" t="s">
        <v>46</v>
      </c>
      <c r="D207" s="1" t="s">
        <v>287</v>
      </c>
      <c r="E207" s="5">
        <f t="shared" ca="1" si="3"/>
        <v>54.72173952570845</v>
      </c>
      <c r="F207">
        <f ca="1">'S&amp;P500 2018'!F207*(1+IF(-$E$1+RAND()*1&lt;0,-0.1*RAND(),0.1*RAND()))</f>
        <v>50.774729001403344</v>
      </c>
      <c r="G207">
        <f ca="1">'S&amp;P500 2018'!G207*(1+IF(-$E$1+RAND()*1&lt;0,-0.1*RAND(),0.1*RAND()))</f>
        <v>52.490282629136082</v>
      </c>
      <c r="H207">
        <f ca="1">'S&amp;P500 2018'!H207*(1+IF(-$E$1+RAND()*1&lt;0,-0.1*RAND(),0.1*RAND()))</f>
        <v>66.330968616839982</v>
      </c>
      <c r="I207">
        <f ca="1">'S&amp;P500 2018'!I207*(1+IF(-$E$1+RAND()*1&lt;0,-0.1*RAND(),0.1*RAND()))</f>
        <v>39.508947128240024</v>
      </c>
      <c r="J207">
        <f ca="1">'S&amp;P500 2018'!J207*(1+IF(-$E$1+RAND()*1&lt;0,-0.1*RAND(),0.1*RAND()))</f>
        <v>40.125334483768746</v>
      </c>
      <c r="K207">
        <f ca="1">'S&amp;P500 2018'!K207*(1+IF(-$E$1+RAND()*1&lt;0,-0.1*RAND(),0.1*RAND()))</f>
        <v>82.343852972772169</v>
      </c>
      <c r="L207">
        <f ca="1">'S&amp;P500 2018'!L207*(1+IF(-$E$1+RAND()*1&lt;0,-0.1*RAND(),0.1*RAND()))</f>
        <v>52.63091018475918</v>
      </c>
      <c r="M207">
        <f ca="1">'S&amp;P500 2018'!M207*(1+IF(-$E$1+RAND()*1&lt;0,-0.1*RAND(),0.1*RAND()))</f>
        <v>67.018685554305335</v>
      </c>
      <c r="N207">
        <f ca="1">'S&amp;P500 2018'!N207*(1+IF(-$E$1+RAND()*1&lt;0,-0.1*RAND(),0.1*RAND()))</f>
        <v>81.451950310476818</v>
      </c>
      <c r="O207">
        <f ca="1">'S&amp;P500 2018'!O207*(1+IF(-$E$1+RAND()*1&lt;0,-0.1*RAND(),0.1*RAND()))</f>
        <v>45.148157377568531</v>
      </c>
      <c r="P207">
        <f ca="1">'S&amp;P500 2018'!P207*(1+IF(-$E$1+RAND()*1&lt;0,-0.1*RAND(),0.1*RAND()))</f>
        <v>72.023489895752093</v>
      </c>
      <c r="Q207">
        <f ca="1">'S&amp;P500 2018'!Q207*(1+IF(-$E$1+RAND()*1&lt;0,-0.1*RAND(),0.1*RAND()))</f>
        <v>50.225688043953774</v>
      </c>
      <c r="R207">
        <f ca="1">'S&amp;P500 2018'!R207*(1+IF(-$E$1+RAND()*1&lt;0,-0.1*RAND(),0.1*RAND()))</f>
        <v>55.761956746061422</v>
      </c>
      <c r="S207">
        <f ca="1">'S&amp;P500 2018'!S207*(1+IF(-$E$1+RAND()*1&lt;0,-0.1*RAND(),0.1*RAND()))</f>
        <v>46.538518987516809</v>
      </c>
      <c r="T207">
        <f ca="1">'S&amp;P500 2018'!T207*(1+IF(-$E$1+RAND()*1&lt;0,-0.1*RAND(),0.1*RAND()))</f>
        <v>38.839825006508875</v>
      </c>
      <c r="U207">
        <f ca="1">'S&amp;P500 2018'!U207*(1+IF(-$E$1+RAND()*1&lt;0,-0.1*RAND(),0.1*RAND()))</f>
        <v>50.306155282564916</v>
      </c>
      <c r="V207">
        <f ca="1">'S&amp;P500 2018'!V207*(1+IF(-$E$1+RAND()*1&lt;0,-0.1*RAND(),0.1*RAND()))</f>
        <v>38.750119715415664</v>
      </c>
      <c r="W207" s="6">
        <f ca="1">F207-'S&amp;P500 2018'!F207</f>
        <v>2.7747290014033439</v>
      </c>
      <c r="X207" s="6">
        <f ca="1">G207-'S&amp;P500 2018'!G207</f>
        <v>1.4902826291360824</v>
      </c>
      <c r="Y207" s="6">
        <f ca="1">H207-'S&amp;P500 2018'!H207</f>
        <v>5.3309686168399821</v>
      </c>
      <c r="Z207" s="6">
        <f ca="1">I207-'S&amp;P500 2018'!I207</f>
        <v>-2.491052871759976</v>
      </c>
      <c r="AA207" s="6">
        <f ca="1">J207-'S&amp;P500 2018'!J207</f>
        <v>0.12533448376874645</v>
      </c>
      <c r="AB207" s="6">
        <f ca="1">K207-'S&amp;P500 2018'!K207</f>
        <v>6.3438529727721686</v>
      </c>
      <c r="AC207" s="6">
        <f ca="1">L207-'S&amp;P500 2018'!L207</f>
        <v>3.6309101847591805</v>
      </c>
      <c r="AD207" s="6">
        <f ca="1">M207-'S&amp;P500 2018'!M207</f>
        <v>-5.9813144456946645</v>
      </c>
      <c r="AE207" s="6">
        <f ca="1">N207-'S&amp;P500 2018'!N207</f>
        <v>6.4519503104768177</v>
      </c>
      <c r="AF207" s="6">
        <f ca="1">O207-'S&amp;P500 2018'!O207</f>
        <v>-2.8518426224314695</v>
      </c>
      <c r="AG207" s="6">
        <f ca="1">P207-'S&amp;P500 2018'!P207</f>
        <v>6.0234898957520926</v>
      </c>
      <c r="AH207" s="6">
        <f ca="1">Q207-'S&amp;P500 2018'!Q207</f>
        <v>-2.7743119560462262</v>
      </c>
      <c r="AI207" s="6">
        <f ca="1">R207-'S&amp;P500 2018'!R207</f>
        <v>2.7619567460614221</v>
      </c>
      <c r="AJ207" s="6">
        <f ca="1">S207-'S&amp;P500 2018'!S207</f>
        <v>1.5385189875168095</v>
      </c>
      <c r="AK207" s="6">
        <f ca="1">T207-'S&amp;P500 2018'!T207</f>
        <v>-2.1601749934911254</v>
      </c>
      <c r="AL207" s="6">
        <f ca="1">U207-'S&amp;P500 2018'!U207</f>
        <v>3.3061552825649159</v>
      </c>
      <c r="AM207" s="6">
        <f ca="1">V207-'S&amp;P500 2018'!V207</f>
        <v>-3.2498802845843358</v>
      </c>
    </row>
    <row r="208" spans="1:39" x14ac:dyDescent="0.3">
      <c r="A208" t="s">
        <v>509</v>
      </c>
      <c r="B208" t="s">
        <v>510</v>
      </c>
      <c r="C208" s="1" t="s">
        <v>29</v>
      </c>
      <c r="D208" s="1" t="s">
        <v>511</v>
      </c>
      <c r="E208" s="5">
        <f t="shared" ca="1" si="3"/>
        <v>59.8480977782312</v>
      </c>
      <c r="F208">
        <f ca="1">'S&amp;P500 2018'!F208*(1+IF(-$E$1+RAND()*1&lt;0,-0.1*RAND(),0.1*RAND()))</f>
        <v>47.035453529342526</v>
      </c>
      <c r="G208">
        <f ca="1">'S&amp;P500 2018'!G208*(1+IF(-$E$1+RAND()*1&lt;0,-0.1*RAND(),0.1*RAND()))</f>
        <v>60.892275399827362</v>
      </c>
      <c r="H208">
        <f ca="1">'S&amp;P500 2018'!H208*(1+IF(-$E$1+RAND()*1&lt;0,-0.1*RAND(),0.1*RAND()))</f>
        <v>78.126729144224996</v>
      </c>
      <c r="I208">
        <f ca="1">'S&amp;P500 2018'!I208*(1+IF(-$E$1+RAND()*1&lt;0,-0.1*RAND(),0.1*RAND()))</f>
        <v>53.03620753383408</v>
      </c>
      <c r="J208">
        <f ca="1">'S&amp;P500 2018'!J208*(1+IF(-$E$1+RAND()*1&lt;0,-0.1*RAND(),0.1*RAND()))</f>
        <v>41.697102663854217</v>
      </c>
      <c r="K208">
        <f ca="1">'S&amp;P500 2018'!K208*(1+IF(-$E$1+RAND()*1&lt;0,-0.1*RAND(),0.1*RAND()))</f>
        <v>69.865579199820857</v>
      </c>
      <c r="L208">
        <f ca="1">'S&amp;P500 2018'!L208*(1+IF(-$E$1+RAND()*1&lt;0,-0.1*RAND(),0.1*RAND()))</f>
        <v>66.914896743011582</v>
      </c>
      <c r="M208">
        <f ca="1">'S&amp;P500 2018'!M208*(1+IF(-$E$1+RAND()*1&lt;0,-0.1*RAND(),0.1*RAND()))</f>
        <v>66.983312646081629</v>
      </c>
      <c r="N208">
        <f ca="1">'S&amp;P500 2018'!N208*(1+IF(-$E$1+RAND()*1&lt;0,-0.1*RAND(),0.1*RAND()))</f>
        <v>59.674604099564569</v>
      </c>
      <c r="O208">
        <f ca="1">'S&amp;P500 2018'!O208*(1+IF(-$E$1+RAND()*1&lt;0,-0.1*RAND(),0.1*RAND()))</f>
        <v>54.51816181157362</v>
      </c>
      <c r="P208">
        <f ca="1">'S&amp;P500 2018'!P208*(1+IF(-$E$1+RAND()*1&lt;0,-0.1*RAND(),0.1*RAND()))</f>
        <v>44.31209408129169</v>
      </c>
      <c r="Q208">
        <f ca="1">'S&amp;P500 2018'!Q208*(1+IF(-$E$1+RAND()*1&lt;0,-0.1*RAND(),0.1*RAND()))</f>
        <v>67.378116784357616</v>
      </c>
      <c r="R208">
        <f ca="1">'S&amp;P500 2018'!R208*(1+IF(-$E$1+RAND()*1&lt;0,-0.1*RAND(),0.1*RAND()))</f>
        <v>81.203180258878916</v>
      </c>
      <c r="S208">
        <f ca="1">'S&amp;P500 2018'!S208*(1+IF(-$E$1+RAND()*1&lt;0,-0.1*RAND(),0.1*RAND()))</f>
        <v>39.549865842761193</v>
      </c>
      <c r="T208">
        <f ca="1">'S&amp;P500 2018'!T208*(1+IF(-$E$1+RAND()*1&lt;0,-0.1*RAND(),0.1*RAND()))</f>
        <v>68.904120454627702</v>
      </c>
      <c r="U208">
        <f ca="1">'S&amp;P500 2018'!U208*(1+IF(-$E$1+RAND()*1&lt;0,-0.1*RAND(),0.1*RAND()))</f>
        <v>52.126005488635954</v>
      </c>
      <c r="V208">
        <f ca="1">'S&amp;P500 2018'!V208*(1+IF(-$E$1+RAND()*1&lt;0,-0.1*RAND(),0.1*RAND()))</f>
        <v>65.199956548242071</v>
      </c>
      <c r="W208" s="6">
        <f ca="1">F208-'S&amp;P500 2018'!F208</f>
        <v>-0.96454647065747423</v>
      </c>
      <c r="X208" s="6">
        <f ca="1">G208-'S&amp;P500 2018'!G208</f>
        <v>4.892275399827362</v>
      </c>
      <c r="Y208" s="6">
        <f ca="1">H208-'S&amp;P500 2018'!H208</f>
        <v>2.1267291442249956</v>
      </c>
      <c r="Z208" s="6">
        <f ca="1">I208-'S&amp;P500 2018'!I208</f>
        <v>1.0362075338340802</v>
      </c>
      <c r="AA208" s="6">
        <f ca="1">J208-'S&amp;P500 2018'!J208</f>
        <v>-4.302897336145783</v>
      </c>
      <c r="AB208" s="6">
        <f ca="1">K208-'S&amp;P500 2018'!K208</f>
        <v>5.8655791998208571</v>
      </c>
      <c r="AC208" s="6">
        <f ca="1">L208-'S&amp;P500 2018'!L208</f>
        <v>1.9148967430115817</v>
      </c>
      <c r="AD208" s="6">
        <f ca="1">M208-'S&amp;P500 2018'!M208</f>
        <v>5.9833126460816288</v>
      </c>
      <c r="AE208" s="6">
        <f ca="1">N208-'S&amp;P500 2018'!N208</f>
        <v>-4.3253959004354314</v>
      </c>
      <c r="AF208" s="6">
        <f ca="1">O208-'S&amp;P500 2018'!O208</f>
        <v>1.51816181157362</v>
      </c>
      <c r="AG208" s="6">
        <f ca="1">P208-'S&amp;P500 2018'!P208</f>
        <v>0.31209408129168992</v>
      </c>
      <c r="AH208" s="6">
        <f ca="1">Q208-'S&amp;P500 2018'!Q208</f>
        <v>4.3781167843576156</v>
      </c>
      <c r="AI208" s="6">
        <f ca="1">R208-'S&amp;P500 2018'!R208</f>
        <v>5.2031802588789162</v>
      </c>
      <c r="AJ208" s="6">
        <f ca="1">S208-'S&amp;P500 2018'!S208</f>
        <v>0.54986584276119288</v>
      </c>
      <c r="AK208" s="6">
        <f ca="1">T208-'S&amp;P500 2018'!T208</f>
        <v>4.9041204546277015</v>
      </c>
      <c r="AL208" s="6">
        <f ca="1">U208-'S&amp;P500 2018'!U208</f>
        <v>-1.8739945113640459</v>
      </c>
      <c r="AM208" s="6">
        <f ca="1">V208-'S&amp;P500 2018'!V208</f>
        <v>-1.8000434517579293</v>
      </c>
    </row>
    <row r="209" spans="1:39" x14ac:dyDescent="0.3">
      <c r="A209" t="s">
        <v>512</v>
      </c>
      <c r="B209" t="s">
        <v>513</v>
      </c>
      <c r="C209" s="1" t="s">
        <v>15</v>
      </c>
      <c r="D209" s="1" t="s">
        <v>514</v>
      </c>
      <c r="E209" s="5">
        <f t="shared" ca="1" si="3"/>
        <v>51.251418970396458</v>
      </c>
      <c r="F209">
        <f ca="1">'S&amp;P500 2018'!F209*(1+IF(-$E$1+RAND()*1&lt;0,-0.1*RAND(),0.1*RAND()))</f>
        <v>32.700702646504496</v>
      </c>
      <c r="G209">
        <f ca="1">'S&amp;P500 2018'!G209*(1+IF(-$E$1+RAND()*1&lt;0,-0.1*RAND(),0.1*RAND()))</f>
        <v>31.43086581219514</v>
      </c>
      <c r="H209">
        <f ca="1">'S&amp;P500 2018'!H209*(1+IF(-$E$1+RAND()*1&lt;0,-0.1*RAND(),0.1*RAND()))</f>
        <v>44.120403944873608</v>
      </c>
      <c r="I209">
        <f ca="1">'S&amp;P500 2018'!I209*(1+IF(-$E$1+RAND()*1&lt;0,-0.1*RAND(),0.1*RAND()))</f>
        <v>66.87677091944704</v>
      </c>
      <c r="J209">
        <f ca="1">'S&amp;P500 2018'!J209*(1+IF(-$E$1+RAND()*1&lt;0,-0.1*RAND(),0.1*RAND()))</f>
        <v>52.987729383222131</v>
      </c>
      <c r="K209">
        <f ca="1">'S&amp;P500 2018'!K209*(1+IF(-$E$1+RAND()*1&lt;0,-0.1*RAND(),0.1*RAND()))</f>
        <v>37.291232871926461</v>
      </c>
      <c r="L209">
        <f ca="1">'S&amp;P500 2018'!L209*(1+IF(-$E$1+RAND()*1&lt;0,-0.1*RAND(),0.1*RAND()))</f>
        <v>39.043405166989402</v>
      </c>
      <c r="M209">
        <f ca="1">'S&amp;P500 2018'!M209*(1+IF(-$E$1+RAND()*1&lt;0,-0.1*RAND(),0.1*RAND()))</f>
        <v>38.420545477092716</v>
      </c>
      <c r="N209">
        <f ca="1">'S&amp;P500 2018'!N209*(1+IF(-$E$1+RAND()*1&lt;0,-0.1*RAND(),0.1*RAND()))</f>
        <v>42.064187810960156</v>
      </c>
      <c r="O209">
        <f ca="1">'S&amp;P500 2018'!O209*(1+IF(-$E$1+RAND()*1&lt;0,-0.1*RAND(),0.1*RAND()))</f>
        <v>60.077823962408104</v>
      </c>
      <c r="P209">
        <f ca="1">'S&amp;P500 2018'!P209*(1+IF(-$E$1+RAND()*1&lt;0,-0.1*RAND(),0.1*RAND()))</f>
        <v>66.552453670024121</v>
      </c>
      <c r="Q209">
        <f ca="1">'S&amp;P500 2018'!Q209*(1+IF(-$E$1+RAND()*1&lt;0,-0.1*RAND(),0.1*RAND()))</f>
        <v>70.58337664986496</v>
      </c>
      <c r="R209">
        <f ca="1">'S&amp;P500 2018'!R209*(1+IF(-$E$1+RAND()*1&lt;0,-0.1*RAND(),0.1*RAND()))</f>
        <v>74.183740736328545</v>
      </c>
      <c r="S209">
        <f ca="1">'S&amp;P500 2018'!S209*(1+IF(-$E$1+RAND()*1&lt;0,-0.1*RAND(),0.1*RAND()))</f>
        <v>56.269696223425612</v>
      </c>
      <c r="T209">
        <f ca="1">'S&amp;P500 2018'!T209*(1+IF(-$E$1+RAND()*1&lt;0,-0.1*RAND(),0.1*RAND()))</f>
        <v>64.783029638275863</v>
      </c>
      <c r="U209">
        <f ca="1">'S&amp;P500 2018'!U209*(1+IF(-$E$1+RAND()*1&lt;0,-0.1*RAND(),0.1*RAND()))</f>
        <v>55.574431843364962</v>
      </c>
      <c r="V209">
        <f ca="1">'S&amp;P500 2018'!V209*(1+IF(-$E$1+RAND()*1&lt;0,-0.1*RAND(),0.1*RAND()))</f>
        <v>38.31372573983645</v>
      </c>
      <c r="W209" s="6">
        <f ca="1">F209-'S&amp;P500 2018'!F209</f>
        <v>2.7007026465044959</v>
      </c>
      <c r="X209" s="6">
        <f ca="1">G209-'S&amp;P500 2018'!G209</f>
        <v>1.4308658121951403</v>
      </c>
      <c r="Y209" s="6">
        <f ca="1">H209-'S&amp;P500 2018'!H209</f>
        <v>1.1204039448736083</v>
      </c>
      <c r="Z209" s="6">
        <f ca="1">I209-'S&amp;P500 2018'!I209</f>
        <v>1.8767709194470399</v>
      </c>
      <c r="AA209" s="6">
        <f ca="1">J209-'S&amp;P500 2018'!J209</f>
        <v>1.9877293832221312</v>
      </c>
      <c r="AB209" s="6">
        <f ca="1">K209-'S&amp;P500 2018'!K209</f>
        <v>-2.7087671280735393</v>
      </c>
      <c r="AC209" s="6">
        <f ca="1">L209-'S&amp;P500 2018'!L209</f>
        <v>-1.9565948330105982</v>
      </c>
      <c r="AD209" s="6">
        <f ca="1">M209-'S&amp;P500 2018'!M209</f>
        <v>-3.5794545229072838</v>
      </c>
      <c r="AE209" s="6">
        <f ca="1">N209-'S&amp;P500 2018'!N209</f>
        <v>3.0641878109601564</v>
      </c>
      <c r="AF209" s="6">
        <f ca="1">O209-'S&amp;P500 2018'!O209</f>
        <v>2.0778239624081039</v>
      </c>
      <c r="AG209" s="6">
        <f ca="1">P209-'S&amp;P500 2018'!P209</f>
        <v>4.5524536700241214</v>
      </c>
      <c r="AH209" s="6">
        <f ca="1">Q209-'S&amp;P500 2018'!Q209</f>
        <v>4.5833766498649595</v>
      </c>
      <c r="AI209" s="6">
        <f ca="1">R209-'S&amp;P500 2018'!R209</f>
        <v>4.183740736328545</v>
      </c>
      <c r="AJ209" s="6">
        <f ca="1">S209-'S&amp;P500 2018'!S209</f>
        <v>0.26969622342561195</v>
      </c>
      <c r="AK209" s="6">
        <f ca="1">T209-'S&amp;P500 2018'!T209</f>
        <v>0.78302963827586325</v>
      </c>
      <c r="AL209" s="6">
        <f ca="1">U209-'S&amp;P500 2018'!U209</f>
        <v>4.5744318433649624</v>
      </c>
      <c r="AM209" s="6">
        <f ca="1">V209-'S&amp;P500 2018'!V209</f>
        <v>-0.68627426016355031</v>
      </c>
    </row>
    <row r="210" spans="1:39" x14ac:dyDescent="0.3">
      <c r="A210" t="s">
        <v>515</v>
      </c>
      <c r="B210" t="s">
        <v>516</v>
      </c>
      <c r="C210" s="1" t="s">
        <v>2</v>
      </c>
      <c r="D210" s="1" t="s">
        <v>370</v>
      </c>
      <c r="E210" s="5">
        <f t="shared" ca="1" si="3"/>
        <v>52.140699598976092</v>
      </c>
      <c r="F210">
        <f ca="1">'S&amp;P500 2018'!F210*(1+IF(-$E$1+RAND()*1&lt;0,-0.1*RAND(),0.1*RAND()))</f>
        <v>37.928727235589619</v>
      </c>
      <c r="G210">
        <f ca="1">'S&amp;P500 2018'!G210*(1+IF(-$E$1+RAND()*1&lt;0,-0.1*RAND(),0.1*RAND()))</f>
        <v>57.585551010115516</v>
      </c>
      <c r="H210">
        <f ca="1">'S&amp;P500 2018'!H210*(1+IF(-$E$1+RAND()*1&lt;0,-0.1*RAND(),0.1*RAND()))</f>
        <v>24.120769094730981</v>
      </c>
      <c r="I210">
        <f ca="1">'S&amp;P500 2018'!I210*(1+IF(-$E$1+RAND()*1&lt;0,-0.1*RAND(),0.1*RAND()))</f>
        <v>53.148697387431284</v>
      </c>
      <c r="J210">
        <f ca="1">'S&amp;P500 2018'!J210*(1+IF(-$E$1+RAND()*1&lt;0,-0.1*RAND(),0.1*RAND()))</f>
        <v>38.271327156959757</v>
      </c>
      <c r="K210">
        <f ca="1">'S&amp;P500 2018'!K210*(1+IF(-$E$1+RAND()*1&lt;0,-0.1*RAND(),0.1*RAND()))</f>
        <v>70.68514647881004</v>
      </c>
      <c r="L210">
        <f ca="1">'S&amp;P500 2018'!L210*(1+IF(-$E$1+RAND()*1&lt;0,-0.1*RAND(),0.1*RAND()))</f>
        <v>58.464110740707355</v>
      </c>
      <c r="M210">
        <f ca="1">'S&amp;P500 2018'!M210*(1+IF(-$E$1+RAND()*1&lt;0,-0.1*RAND(),0.1*RAND()))</f>
        <v>49.424279088068978</v>
      </c>
      <c r="N210">
        <f ca="1">'S&amp;P500 2018'!N210*(1+IF(-$E$1+RAND()*1&lt;0,-0.1*RAND(),0.1*RAND()))</f>
        <v>29.845081659713649</v>
      </c>
      <c r="O210">
        <f ca="1">'S&amp;P500 2018'!O210*(1+IF(-$E$1+RAND()*1&lt;0,-0.1*RAND(),0.1*RAND()))</f>
        <v>74.478068692208424</v>
      </c>
      <c r="P210">
        <f ca="1">'S&amp;P500 2018'!P210*(1+IF(-$E$1+RAND()*1&lt;0,-0.1*RAND(),0.1*RAND()))</f>
        <v>45.590909984891141</v>
      </c>
      <c r="Q210">
        <f ca="1">'S&amp;P500 2018'!Q210*(1+IF(-$E$1+RAND()*1&lt;0,-0.1*RAND(),0.1*RAND()))</f>
        <v>53.018225736275269</v>
      </c>
      <c r="R210">
        <f ca="1">'S&amp;P500 2018'!R210*(1+IF(-$E$1+RAND()*1&lt;0,-0.1*RAND(),0.1*RAND()))</f>
        <v>60.230390332449396</v>
      </c>
      <c r="S210">
        <f ca="1">'S&amp;P500 2018'!S210*(1+IF(-$E$1+RAND()*1&lt;0,-0.1*RAND(),0.1*RAND()))</f>
        <v>54.550810606925907</v>
      </c>
      <c r="T210">
        <f ca="1">'S&amp;P500 2018'!T210*(1+IF(-$E$1+RAND()*1&lt;0,-0.1*RAND(),0.1*RAND()))</f>
        <v>61.343948821749919</v>
      </c>
      <c r="U210">
        <f ca="1">'S&amp;P500 2018'!U210*(1+IF(-$E$1+RAND()*1&lt;0,-0.1*RAND(),0.1*RAND()))</f>
        <v>68.317291584344218</v>
      </c>
      <c r="V210">
        <f ca="1">'S&amp;P500 2018'!V210*(1+IF(-$E$1+RAND()*1&lt;0,-0.1*RAND(),0.1*RAND()))</f>
        <v>49.388557571622158</v>
      </c>
      <c r="W210" s="6">
        <f ca="1">F210-'S&amp;P500 2018'!F210</f>
        <v>-3.0712727644103808</v>
      </c>
      <c r="X210" s="6">
        <f ca="1">G210-'S&amp;P500 2018'!G210</f>
        <v>4.5855510101155161</v>
      </c>
      <c r="Y210" s="6">
        <f ca="1">H210-'S&amp;P500 2018'!H210</f>
        <v>-0.87923090526901859</v>
      </c>
      <c r="Z210" s="6">
        <f ca="1">I210-'S&amp;P500 2018'!I210</f>
        <v>-4.8513026125687162</v>
      </c>
      <c r="AA210" s="6">
        <f ca="1">J210-'S&amp;P500 2018'!J210</f>
        <v>-3.7286728430402434</v>
      </c>
      <c r="AB210" s="6">
        <f ca="1">K210-'S&amp;P500 2018'!K210</f>
        <v>2.6851464788100401</v>
      </c>
      <c r="AC210" s="6">
        <f ca="1">L210-'S&amp;P500 2018'!L210</f>
        <v>-5.5358892592926452</v>
      </c>
      <c r="AD210" s="6">
        <f ca="1">M210-'S&amp;P500 2018'!M210</f>
        <v>2.4242790880689782</v>
      </c>
      <c r="AE210" s="6">
        <f ca="1">N210-'S&amp;P500 2018'!N210</f>
        <v>-2.1549183402863505</v>
      </c>
      <c r="AF210" s="6">
        <f ca="1">O210-'S&amp;P500 2018'!O210</f>
        <v>4.4780686922084243</v>
      </c>
      <c r="AG210" s="6">
        <f ca="1">P210-'S&amp;P500 2018'!P210</f>
        <v>2.590909984891141</v>
      </c>
      <c r="AH210" s="6">
        <f ca="1">Q210-'S&amp;P500 2018'!Q210</f>
        <v>-1.9817742637247306</v>
      </c>
      <c r="AI210" s="6">
        <f ca="1">R210-'S&amp;P500 2018'!R210</f>
        <v>3.2303903324493959</v>
      </c>
      <c r="AJ210" s="6">
        <f ca="1">S210-'S&amp;P500 2018'!S210</f>
        <v>-5.4491893930740929</v>
      </c>
      <c r="AK210" s="6">
        <f ca="1">T210-'S&amp;P500 2018'!T210</f>
        <v>1.3439488217499189</v>
      </c>
      <c r="AL210" s="6">
        <f ca="1">U210-'S&amp;P500 2018'!U210</f>
        <v>4.3172915843442183</v>
      </c>
      <c r="AM210" s="6">
        <f ca="1">V210-'S&amp;P500 2018'!V210</f>
        <v>2.3885575716221581</v>
      </c>
    </row>
    <row r="211" spans="1:39" x14ac:dyDescent="0.3">
      <c r="A211" t="s">
        <v>517</v>
      </c>
      <c r="B211" t="s">
        <v>518</v>
      </c>
      <c r="C211" s="1" t="s">
        <v>2</v>
      </c>
      <c r="D211" s="1" t="s">
        <v>69</v>
      </c>
      <c r="E211" s="5">
        <f t="shared" ca="1" si="3"/>
        <v>47.883993391824056</v>
      </c>
      <c r="F211">
        <f ca="1">'S&amp;P500 2018'!F211*(1+IF(-$E$1+RAND()*1&lt;0,-0.1*RAND(),0.1*RAND()))</f>
        <v>42.627584219006096</v>
      </c>
      <c r="G211">
        <f ca="1">'S&amp;P500 2018'!G211*(1+IF(-$E$1+RAND()*1&lt;0,-0.1*RAND(),0.1*RAND()))</f>
        <v>58.653686188890489</v>
      </c>
      <c r="H211">
        <f ca="1">'S&amp;P500 2018'!H211*(1+IF(-$E$1+RAND()*1&lt;0,-0.1*RAND(),0.1*RAND()))</f>
        <v>69.540363835515166</v>
      </c>
      <c r="I211">
        <f ca="1">'S&amp;P500 2018'!I211*(1+IF(-$E$1+RAND()*1&lt;0,-0.1*RAND(),0.1*RAND()))</f>
        <v>38.495232173552353</v>
      </c>
      <c r="J211">
        <f ca="1">'S&amp;P500 2018'!J211*(1+IF(-$E$1+RAND()*1&lt;0,-0.1*RAND(),0.1*RAND()))</f>
        <v>39.642154642726545</v>
      </c>
      <c r="K211">
        <f ca="1">'S&amp;P500 2018'!K211*(1+IF(-$E$1+RAND()*1&lt;0,-0.1*RAND(),0.1*RAND()))</f>
        <v>55.857434132308086</v>
      </c>
      <c r="L211">
        <f ca="1">'S&amp;P500 2018'!L211*(1+IF(-$E$1+RAND()*1&lt;0,-0.1*RAND(),0.1*RAND()))</f>
        <v>41.112758403243205</v>
      </c>
      <c r="M211">
        <f ca="1">'S&amp;P500 2018'!M211*(1+IF(-$E$1+RAND()*1&lt;0,-0.1*RAND(),0.1*RAND()))</f>
        <v>57.049314560427945</v>
      </c>
      <c r="N211">
        <f ca="1">'S&amp;P500 2018'!N211*(1+IF(-$E$1+RAND()*1&lt;0,-0.1*RAND(),0.1*RAND()))</f>
        <v>45.562668136348925</v>
      </c>
      <c r="O211">
        <f ca="1">'S&amp;P500 2018'!O211*(1+IF(-$E$1+RAND()*1&lt;0,-0.1*RAND(),0.1*RAND()))</f>
        <v>52.778276596323799</v>
      </c>
      <c r="P211">
        <f ca="1">'S&amp;P500 2018'!P211*(1+IF(-$E$1+RAND()*1&lt;0,-0.1*RAND(),0.1*RAND()))</f>
        <v>45.09955002340245</v>
      </c>
      <c r="Q211">
        <f ca="1">'S&amp;P500 2018'!Q211*(1+IF(-$E$1+RAND()*1&lt;0,-0.1*RAND(),0.1*RAND()))</f>
        <v>41.804676335026272</v>
      </c>
      <c r="R211">
        <f ca="1">'S&amp;P500 2018'!R211*(1+IF(-$E$1+RAND()*1&lt;0,-0.1*RAND(),0.1*RAND()))</f>
        <v>51.715858473509599</v>
      </c>
      <c r="S211">
        <f ca="1">'S&amp;P500 2018'!S211*(1+IF(-$E$1+RAND()*1&lt;0,-0.1*RAND(),0.1*RAND()))</f>
        <v>37.008639152130222</v>
      </c>
      <c r="T211">
        <f ca="1">'S&amp;P500 2018'!T211*(1+IF(-$E$1+RAND()*1&lt;0,-0.1*RAND(),0.1*RAND()))</f>
        <v>43.699204653622886</v>
      </c>
      <c r="U211">
        <f ca="1">'S&amp;P500 2018'!U211*(1+IF(-$E$1+RAND()*1&lt;0,-0.1*RAND(),0.1*RAND()))</f>
        <v>46.428206443327689</v>
      </c>
      <c r="V211">
        <f ca="1">'S&amp;P500 2018'!V211*(1+IF(-$E$1+RAND()*1&lt;0,-0.1*RAND(),0.1*RAND()))</f>
        <v>46.952279691647412</v>
      </c>
      <c r="W211" s="6">
        <f ca="1">F211-'S&amp;P500 2018'!F211</f>
        <v>3.6275842190060956</v>
      </c>
      <c r="X211" s="6">
        <f ca="1">G211-'S&amp;P500 2018'!G211</f>
        <v>2.6536861888904895</v>
      </c>
      <c r="Y211" s="6">
        <f ca="1">H211-'S&amp;P500 2018'!H211</f>
        <v>0.54036383551516565</v>
      </c>
      <c r="Z211" s="6">
        <f ca="1">I211-'S&amp;P500 2018'!I211</f>
        <v>0.49523217355235261</v>
      </c>
      <c r="AA211" s="6">
        <f ca="1">J211-'S&amp;P500 2018'!J211</f>
        <v>-3.3578453572734546</v>
      </c>
      <c r="AB211" s="6">
        <f ca="1">K211-'S&amp;P500 2018'!K211</f>
        <v>1.8574341323080859</v>
      </c>
      <c r="AC211" s="6">
        <f ca="1">L211-'S&amp;P500 2018'!L211</f>
        <v>0.11275840324320541</v>
      </c>
      <c r="AD211" s="6">
        <f ca="1">M211-'S&amp;P500 2018'!M211</f>
        <v>1.0493145604279448</v>
      </c>
      <c r="AE211" s="6">
        <f ca="1">N211-'S&amp;P500 2018'!N211</f>
        <v>-4.4373318636510746</v>
      </c>
      <c r="AF211" s="6">
        <f ca="1">O211-'S&amp;P500 2018'!O211</f>
        <v>-5.2217234036762008</v>
      </c>
      <c r="AG211" s="6">
        <f ca="1">P211-'S&amp;P500 2018'!P211</f>
        <v>9.9550023402450449E-2</v>
      </c>
      <c r="AH211" s="6">
        <f ca="1">Q211-'S&amp;P500 2018'!Q211</f>
        <v>0.80467633502627223</v>
      </c>
      <c r="AI211" s="6">
        <f ca="1">R211-'S&amp;P500 2018'!R211</f>
        <v>-0.28414152649040147</v>
      </c>
      <c r="AJ211" s="6">
        <f ca="1">S211-'S&amp;P500 2018'!S211</f>
        <v>1.0086391521302218</v>
      </c>
      <c r="AK211" s="6">
        <f ca="1">T211-'S&amp;P500 2018'!T211</f>
        <v>1.6992046536228855</v>
      </c>
      <c r="AL211" s="6">
        <f ca="1">U211-'S&amp;P500 2018'!U211</f>
        <v>1.4282064433276886</v>
      </c>
      <c r="AM211" s="6">
        <f ca="1">V211-'S&amp;P500 2018'!V211</f>
        <v>1.9522796916474121</v>
      </c>
    </row>
    <row r="212" spans="1:39" x14ac:dyDescent="0.3">
      <c r="A212" t="s">
        <v>519</v>
      </c>
      <c r="B212" t="s">
        <v>520</v>
      </c>
      <c r="C212" s="1" t="s">
        <v>19</v>
      </c>
      <c r="D212" s="1" t="s">
        <v>521</v>
      </c>
      <c r="E212" s="5">
        <f t="shared" ca="1" si="3"/>
        <v>68.870128225993568</v>
      </c>
      <c r="F212">
        <f ca="1">'S&amp;P500 2018'!F212*(1+IF(-$E$1+RAND()*1&lt;0,-0.1*RAND(),0.1*RAND()))</f>
        <v>64.977281770988469</v>
      </c>
      <c r="G212">
        <f ca="1">'S&amp;P500 2018'!G212*(1+IF(-$E$1+RAND()*1&lt;0,-0.1*RAND(),0.1*RAND()))</f>
        <v>87.84846971349576</v>
      </c>
      <c r="H212">
        <f ca="1">'S&amp;P500 2018'!H212*(1+IF(-$E$1+RAND()*1&lt;0,-0.1*RAND(),0.1*RAND()))</f>
        <v>67.834537015609385</v>
      </c>
      <c r="I212">
        <f ca="1">'S&amp;P500 2018'!I212*(1+IF(-$E$1+RAND()*1&lt;0,-0.1*RAND(),0.1*RAND()))</f>
        <v>62.90739863602218</v>
      </c>
      <c r="J212">
        <f ca="1">'S&amp;P500 2018'!J212*(1+IF(-$E$1+RAND()*1&lt;0,-0.1*RAND(),0.1*RAND()))</f>
        <v>56.751487606364911</v>
      </c>
      <c r="K212">
        <f ca="1">'S&amp;P500 2018'!K212*(1+IF(-$E$1+RAND()*1&lt;0,-0.1*RAND(),0.1*RAND()))</f>
        <v>82.872991968300397</v>
      </c>
      <c r="L212">
        <f ca="1">'S&amp;P500 2018'!L212*(1+IF(-$E$1+RAND()*1&lt;0,-0.1*RAND(),0.1*RAND()))</f>
        <v>72.366613968334192</v>
      </c>
      <c r="M212">
        <f ca="1">'S&amp;P500 2018'!M212*(1+IF(-$E$1+RAND()*1&lt;0,-0.1*RAND(),0.1*RAND()))</f>
        <v>46.977121315454809</v>
      </c>
      <c r="N212">
        <f ca="1">'S&amp;P500 2018'!N212*(1+IF(-$E$1+RAND()*1&lt;0,-0.1*RAND(),0.1*RAND()))</f>
        <v>65.816512872918537</v>
      </c>
      <c r="O212">
        <f ca="1">'S&amp;P500 2018'!O212*(1+IF(-$E$1+RAND()*1&lt;0,-0.1*RAND(),0.1*RAND()))</f>
        <v>62.548555893371365</v>
      </c>
      <c r="P212">
        <f ca="1">'S&amp;P500 2018'!P212*(1+IF(-$E$1+RAND()*1&lt;0,-0.1*RAND(),0.1*RAND()))</f>
        <v>75.676400049030704</v>
      </c>
      <c r="Q212">
        <f ca="1">'S&amp;P500 2018'!Q212*(1+IF(-$E$1+RAND()*1&lt;0,-0.1*RAND(),0.1*RAND()))</f>
        <v>78.943152046227013</v>
      </c>
      <c r="R212">
        <f ca="1">'S&amp;P500 2018'!R212*(1+IF(-$E$1+RAND()*1&lt;0,-0.1*RAND(),0.1*RAND()))</f>
        <v>74.680818085309966</v>
      </c>
      <c r="S212">
        <f ca="1">'S&amp;P500 2018'!S212*(1+IF(-$E$1+RAND()*1&lt;0,-0.1*RAND(),0.1*RAND()))</f>
        <v>66.861186898252768</v>
      </c>
      <c r="T212">
        <f ca="1">'S&amp;P500 2018'!T212*(1+IF(-$E$1+RAND()*1&lt;0,-0.1*RAND(),0.1*RAND()))</f>
        <v>74.301106374372253</v>
      </c>
      <c r="U212">
        <f ca="1">'S&amp;P500 2018'!U212*(1+IF(-$E$1+RAND()*1&lt;0,-0.1*RAND(),0.1*RAND()))</f>
        <v>75.847606232410186</v>
      </c>
      <c r="V212">
        <f ca="1">'S&amp;P500 2018'!V212*(1+IF(-$E$1+RAND()*1&lt;0,-0.1*RAND(),0.1*RAND()))</f>
        <v>53.580939395427606</v>
      </c>
      <c r="W212" s="6">
        <f ca="1">F212-'S&amp;P500 2018'!F212</f>
        <v>-7.0227182290115309</v>
      </c>
      <c r="X212" s="6">
        <f ca="1">G212-'S&amp;P500 2018'!G212</f>
        <v>2.8484697134957599</v>
      </c>
      <c r="Y212" s="6">
        <f ca="1">H212-'S&amp;P500 2018'!H212</f>
        <v>-4.165462984390615</v>
      </c>
      <c r="Z212" s="6">
        <f ca="1">I212-'S&amp;P500 2018'!I212</f>
        <v>-1.0926013639778205</v>
      </c>
      <c r="AA212" s="6">
        <f ca="1">J212-'S&amp;P500 2018'!J212</f>
        <v>-1.2485123936350888</v>
      </c>
      <c r="AB212" s="6">
        <f ca="1">K212-'S&amp;P500 2018'!K212</f>
        <v>5.872991968300397</v>
      </c>
      <c r="AC212" s="6">
        <f ca="1">L212-'S&amp;P500 2018'!L212</f>
        <v>3.3666139683341925</v>
      </c>
      <c r="AD212" s="6">
        <f ca="1">M212-'S&amp;P500 2018'!M212</f>
        <v>3.9771213154548093</v>
      </c>
      <c r="AE212" s="6">
        <f ca="1">N212-'S&amp;P500 2018'!N212</f>
        <v>-6.1834871270814631</v>
      </c>
      <c r="AF212" s="6">
        <f ca="1">O212-'S&amp;P500 2018'!O212</f>
        <v>0.54855589337136479</v>
      </c>
      <c r="AG212" s="6">
        <f ca="1">P212-'S&amp;P500 2018'!P212</f>
        <v>6.6764000490307041</v>
      </c>
      <c r="AH212" s="6">
        <f ca="1">Q212-'S&amp;P500 2018'!Q212</f>
        <v>2.9431520462270129</v>
      </c>
      <c r="AI212" s="6">
        <f ca="1">R212-'S&amp;P500 2018'!R212</f>
        <v>-0.31918191469003432</v>
      </c>
      <c r="AJ212" s="6">
        <f ca="1">S212-'S&amp;P500 2018'!S212</f>
        <v>-6.1388131017472318</v>
      </c>
      <c r="AK212" s="6">
        <f ca="1">T212-'S&amp;P500 2018'!T212</f>
        <v>2.3011063743722531</v>
      </c>
      <c r="AL212" s="6">
        <f ca="1">U212-'S&amp;P500 2018'!U212</f>
        <v>3.8476062324101861</v>
      </c>
      <c r="AM212" s="6">
        <f ca="1">V212-'S&amp;P500 2018'!V212</f>
        <v>-5.4190606045723939</v>
      </c>
    </row>
    <row r="213" spans="1:39" x14ac:dyDescent="0.3">
      <c r="A213" t="s">
        <v>522</v>
      </c>
      <c r="B213" t="s">
        <v>523</v>
      </c>
      <c r="C213" s="1" t="s">
        <v>19</v>
      </c>
      <c r="D213" s="1" t="s">
        <v>521</v>
      </c>
      <c r="E213" s="5">
        <f t="shared" ref="E213:E276" ca="1" si="4">AVERAGE(F213:V213)</f>
        <v>54.431428667868389</v>
      </c>
      <c r="F213">
        <f ca="1">'S&amp;P500 2018'!F213*(1+IF(-$E$1+RAND()*1&lt;0,-0.1*RAND(),0.1*RAND()))</f>
        <v>47.366343576505159</v>
      </c>
      <c r="G213">
        <f ca="1">'S&amp;P500 2018'!G213*(1+IF(-$E$1+RAND()*1&lt;0,-0.1*RAND(),0.1*RAND()))</f>
        <v>57.194473648498715</v>
      </c>
      <c r="H213">
        <f ca="1">'S&amp;P500 2018'!H213*(1+IF(-$E$1+RAND()*1&lt;0,-0.1*RAND(),0.1*RAND()))</f>
        <v>55.242897965856635</v>
      </c>
      <c r="I213">
        <f ca="1">'S&amp;P500 2018'!I213*(1+IF(-$E$1+RAND()*1&lt;0,-0.1*RAND(),0.1*RAND()))</f>
        <v>54.333486968522671</v>
      </c>
      <c r="J213">
        <f ca="1">'S&amp;P500 2018'!J213*(1+IF(-$E$1+RAND()*1&lt;0,-0.1*RAND(),0.1*RAND()))</f>
        <v>51.961705704725915</v>
      </c>
      <c r="K213">
        <f ca="1">'S&amp;P500 2018'!K213*(1+IF(-$E$1+RAND()*1&lt;0,-0.1*RAND(),0.1*RAND()))</f>
        <v>57.834962948269769</v>
      </c>
      <c r="L213">
        <f ca="1">'S&amp;P500 2018'!L213*(1+IF(-$E$1+RAND()*1&lt;0,-0.1*RAND(),0.1*RAND()))</f>
        <v>26.820608739572684</v>
      </c>
      <c r="M213">
        <f ca="1">'S&amp;P500 2018'!M213*(1+IF(-$E$1+RAND()*1&lt;0,-0.1*RAND(),0.1*RAND()))</f>
        <v>44.119720092586789</v>
      </c>
      <c r="N213">
        <f ca="1">'S&amp;P500 2018'!N213*(1+IF(-$E$1+RAND()*1&lt;0,-0.1*RAND(),0.1*RAND()))</f>
        <v>76.139807222201071</v>
      </c>
      <c r="O213">
        <f ca="1">'S&amp;P500 2018'!O213*(1+IF(-$E$1+RAND()*1&lt;0,-0.1*RAND(),0.1*RAND()))</f>
        <v>66.268083106661265</v>
      </c>
      <c r="P213">
        <f ca="1">'S&amp;P500 2018'!P213*(1+IF(-$E$1+RAND()*1&lt;0,-0.1*RAND(),0.1*RAND()))</f>
        <v>45.228013806643688</v>
      </c>
      <c r="Q213">
        <f ca="1">'S&amp;P500 2018'!Q213*(1+IF(-$E$1+RAND()*1&lt;0,-0.1*RAND(),0.1*RAND()))</f>
        <v>44.535443481603878</v>
      </c>
      <c r="R213">
        <f ca="1">'S&amp;P500 2018'!R213*(1+IF(-$E$1+RAND()*1&lt;0,-0.1*RAND(),0.1*RAND()))</f>
        <v>81.876594725604548</v>
      </c>
      <c r="S213">
        <f ca="1">'S&amp;P500 2018'!S213*(1+IF(-$E$1+RAND()*1&lt;0,-0.1*RAND(),0.1*RAND()))</f>
        <v>65.147253310149992</v>
      </c>
      <c r="T213">
        <f ca="1">'S&amp;P500 2018'!T213*(1+IF(-$E$1+RAND()*1&lt;0,-0.1*RAND(),0.1*RAND()))</f>
        <v>53.542253619380453</v>
      </c>
      <c r="U213">
        <f ca="1">'S&amp;P500 2018'!U213*(1+IF(-$E$1+RAND()*1&lt;0,-0.1*RAND(),0.1*RAND()))</f>
        <v>51.756831879767148</v>
      </c>
      <c r="V213">
        <f ca="1">'S&amp;P500 2018'!V213*(1+IF(-$E$1+RAND()*1&lt;0,-0.1*RAND(),0.1*RAND()))</f>
        <v>45.965806557212296</v>
      </c>
      <c r="W213" s="6">
        <f ca="1">F213-'S&amp;P500 2018'!F213</f>
        <v>2.3663435765051588</v>
      </c>
      <c r="X213" s="6">
        <f ca="1">G213-'S&amp;P500 2018'!G213</f>
        <v>-0.80552635150128538</v>
      </c>
      <c r="Y213" s="6">
        <f ca="1">H213-'S&amp;P500 2018'!H213</f>
        <v>0.24289796585663481</v>
      </c>
      <c r="Z213" s="6">
        <f ca="1">I213-'S&amp;P500 2018'!I213</f>
        <v>-4.6665130314773293</v>
      </c>
      <c r="AA213" s="6">
        <f ca="1">J213-'S&amp;P500 2018'!J213</f>
        <v>-3.8294295274084789E-2</v>
      </c>
      <c r="AB213" s="6">
        <f ca="1">K213-'S&amp;P500 2018'!K213</f>
        <v>3.8349629482697694</v>
      </c>
      <c r="AC213" s="6">
        <f ca="1">L213-'S&amp;P500 2018'!L213</f>
        <v>-1.179391260427316</v>
      </c>
      <c r="AD213" s="6">
        <f ca="1">M213-'S&amp;P500 2018'!M213</f>
        <v>-1.880279907413211</v>
      </c>
      <c r="AE213" s="6">
        <f ca="1">N213-'S&amp;P500 2018'!N213</f>
        <v>1.1398072222010711</v>
      </c>
      <c r="AF213" s="6">
        <f ca="1">O213-'S&amp;P500 2018'!O213</f>
        <v>1.2680831066612654</v>
      </c>
      <c r="AG213" s="6">
        <f ca="1">P213-'S&amp;P500 2018'!P213</f>
        <v>-2.7719861933563124</v>
      </c>
      <c r="AH213" s="6">
        <f ca="1">Q213-'S&amp;P500 2018'!Q213</f>
        <v>-4.4645565183961224</v>
      </c>
      <c r="AI213" s="6">
        <f ca="1">R213-'S&amp;P500 2018'!R213</f>
        <v>-1.1234052743954521</v>
      </c>
      <c r="AJ213" s="6">
        <f ca="1">S213-'S&amp;P500 2018'!S213</f>
        <v>-5.852746689850008</v>
      </c>
      <c r="AK213" s="6">
        <f ca="1">T213-'S&amp;P500 2018'!T213</f>
        <v>4.5422536193804532</v>
      </c>
      <c r="AL213" s="6">
        <f ca="1">U213-'S&amp;P500 2018'!U213</f>
        <v>-0.24316812023285195</v>
      </c>
      <c r="AM213" s="6">
        <f ca="1">V213-'S&amp;P500 2018'!V213</f>
        <v>-4.0341934427877035</v>
      </c>
    </row>
    <row r="214" spans="1:39" x14ac:dyDescent="0.3">
      <c r="A214" t="s">
        <v>524</v>
      </c>
      <c r="B214" t="s">
        <v>525</v>
      </c>
      <c r="C214" s="1" t="s">
        <v>37</v>
      </c>
      <c r="D214" s="1" t="s">
        <v>38</v>
      </c>
      <c r="E214" s="5">
        <f t="shared" ca="1" si="4"/>
        <v>58.255720211257163</v>
      </c>
      <c r="F214">
        <f ca="1">'S&amp;P500 2018'!F214*(1+IF(-$E$1+RAND()*1&lt;0,-0.1*RAND(),0.1*RAND()))</f>
        <v>72.382874847318419</v>
      </c>
      <c r="G214">
        <f ca="1">'S&amp;P500 2018'!G214*(1+IF(-$E$1+RAND()*1&lt;0,-0.1*RAND(),0.1*RAND()))</f>
        <v>53.532664199581781</v>
      </c>
      <c r="H214">
        <f ca="1">'S&amp;P500 2018'!H214*(1+IF(-$E$1+RAND()*1&lt;0,-0.1*RAND(),0.1*RAND()))</f>
        <v>43.379446010999771</v>
      </c>
      <c r="I214">
        <f ca="1">'S&amp;P500 2018'!I214*(1+IF(-$E$1+RAND()*1&lt;0,-0.1*RAND(),0.1*RAND()))</f>
        <v>50.521542015304448</v>
      </c>
      <c r="J214">
        <f ca="1">'S&amp;P500 2018'!J214*(1+IF(-$E$1+RAND()*1&lt;0,-0.1*RAND(),0.1*RAND()))</f>
        <v>64.191053557497654</v>
      </c>
      <c r="K214">
        <f ca="1">'S&amp;P500 2018'!K214*(1+IF(-$E$1+RAND()*1&lt;0,-0.1*RAND(),0.1*RAND()))</f>
        <v>57.084766127753831</v>
      </c>
      <c r="L214">
        <f ca="1">'S&amp;P500 2018'!L214*(1+IF(-$E$1+RAND()*1&lt;0,-0.1*RAND(),0.1*RAND()))</f>
        <v>51.146390653814422</v>
      </c>
      <c r="M214">
        <f ca="1">'S&amp;P500 2018'!M214*(1+IF(-$E$1+RAND()*1&lt;0,-0.1*RAND(),0.1*RAND()))</f>
        <v>59.004324334571763</v>
      </c>
      <c r="N214">
        <f ca="1">'S&amp;P500 2018'!N214*(1+IF(-$E$1+RAND()*1&lt;0,-0.1*RAND(),0.1*RAND()))</f>
        <v>77.05529015715102</v>
      </c>
      <c r="O214">
        <f ca="1">'S&amp;P500 2018'!O214*(1+IF(-$E$1+RAND()*1&lt;0,-0.1*RAND(),0.1*RAND()))</f>
        <v>53.567678925506549</v>
      </c>
      <c r="P214">
        <f ca="1">'S&amp;P500 2018'!P214*(1+IF(-$E$1+RAND()*1&lt;0,-0.1*RAND(),0.1*RAND()))</f>
        <v>33.062330642504051</v>
      </c>
      <c r="Q214">
        <f ca="1">'S&amp;P500 2018'!Q214*(1+IF(-$E$1+RAND()*1&lt;0,-0.1*RAND(),0.1*RAND()))</f>
        <v>74.730269366696376</v>
      </c>
      <c r="R214">
        <f ca="1">'S&amp;P500 2018'!R214*(1+IF(-$E$1+RAND()*1&lt;0,-0.1*RAND(),0.1*RAND()))</f>
        <v>56.058637387563039</v>
      </c>
      <c r="S214">
        <f ca="1">'S&amp;P500 2018'!S214*(1+IF(-$E$1+RAND()*1&lt;0,-0.1*RAND(),0.1*RAND()))</f>
        <v>54.366055591594943</v>
      </c>
      <c r="T214">
        <f ca="1">'S&amp;P500 2018'!T214*(1+IF(-$E$1+RAND()*1&lt;0,-0.1*RAND(),0.1*RAND()))</f>
        <v>41.806270372324349</v>
      </c>
      <c r="U214">
        <f ca="1">'S&amp;P500 2018'!U214*(1+IF(-$E$1+RAND()*1&lt;0,-0.1*RAND(),0.1*RAND()))</f>
        <v>71.186073200407037</v>
      </c>
      <c r="V214">
        <f ca="1">'S&amp;P500 2018'!V214*(1+IF(-$E$1+RAND()*1&lt;0,-0.1*RAND(),0.1*RAND()))</f>
        <v>77.271576200782349</v>
      </c>
      <c r="W214" s="6">
        <f ca="1">F214-'S&amp;P500 2018'!F214</f>
        <v>3.3828748473184191</v>
      </c>
      <c r="X214" s="6">
        <f ca="1">G214-'S&amp;P500 2018'!G214</f>
        <v>0.53266419958178091</v>
      </c>
      <c r="Y214" s="6">
        <f ca="1">H214-'S&amp;P500 2018'!H214</f>
        <v>-3.6205539890002285</v>
      </c>
      <c r="Z214" s="6">
        <f ca="1">I214-'S&amp;P500 2018'!I214</f>
        <v>3.5215420153044477</v>
      </c>
      <c r="AA214" s="6">
        <f ca="1">J214-'S&amp;P500 2018'!J214</f>
        <v>0.19105355749765351</v>
      </c>
      <c r="AB214" s="6">
        <f ca="1">K214-'S&amp;P500 2018'!K214</f>
        <v>8.4766127753830744E-2</v>
      </c>
      <c r="AC214" s="6">
        <f ca="1">L214-'S&amp;P500 2018'!L214</f>
        <v>1.1463906538144215</v>
      </c>
      <c r="AD214" s="6">
        <f ca="1">M214-'S&amp;P500 2018'!M214</f>
        <v>3.0043243345717627</v>
      </c>
      <c r="AE214" s="6">
        <f ca="1">N214-'S&amp;P500 2018'!N214</f>
        <v>4.0552901571510205</v>
      </c>
      <c r="AF214" s="6">
        <f ca="1">O214-'S&amp;P500 2018'!O214</f>
        <v>0.56767892550654864</v>
      </c>
      <c r="AG214" s="6">
        <f ca="1">P214-'S&amp;P500 2018'!P214</f>
        <v>-2.9376693574959489</v>
      </c>
      <c r="AH214" s="6">
        <f ca="1">Q214-'S&amp;P500 2018'!Q214</f>
        <v>1.7302693666963762</v>
      </c>
      <c r="AI214" s="6">
        <f ca="1">R214-'S&amp;P500 2018'!R214</f>
        <v>5.8637387563038601E-2</v>
      </c>
      <c r="AJ214" s="6">
        <f ca="1">S214-'S&amp;P500 2018'!S214</f>
        <v>-4.6339444084050569</v>
      </c>
      <c r="AK214" s="6">
        <f ca="1">T214-'S&amp;P500 2018'!T214</f>
        <v>1.8062703723243487</v>
      </c>
      <c r="AL214" s="6">
        <f ca="1">U214-'S&amp;P500 2018'!U214</f>
        <v>5.1860732004070371</v>
      </c>
      <c r="AM214" s="6">
        <f ca="1">V214-'S&amp;P500 2018'!V214</f>
        <v>6.2715762007823486</v>
      </c>
    </row>
    <row r="215" spans="1:39" x14ac:dyDescent="0.3">
      <c r="A215" t="s">
        <v>526</v>
      </c>
      <c r="B215" t="s">
        <v>527</v>
      </c>
      <c r="C215" s="1" t="s">
        <v>46</v>
      </c>
      <c r="D215" s="1" t="s">
        <v>528</v>
      </c>
      <c r="E215" s="5">
        <f t="shared" ca="1" si="4"/>
        <v>64.271730630992238</v>
      </c>
      <c r="F215">
        <f ca="1">'S&amp;P500 2018'!F215*(1+IF(-$E$1+RAND()*1&lt;0,-0.1*RAND(),0.1*RAND()))</f>
        <v>42.701156803274479</v>
      </c>
      <c r="G215">
        <f ca="1">'S&amp;P500 2018'!G215*(1+IF(-$E$1+RAND()*1&lt;0,-0.1*RAND(),0.1*RAND()))</f>
        <v>82.296384964909663</v>
      </c>
      <c r="H215">
        <f ca="1">'S&amp;P500 2018'!H215*(1+IF(-$E$1+RAND()*1&lt;0,-0.1*RAND(),0.1*RAND()))</f>
        <v>69.76437555518477</v>
      </c>
      <c r="I215">
        <f ca="1">'S&amp;P500 2018'!I215*(1+IF(-$E$1+RAND()*1&lt;0,-0.1*RAND(),0.1*RAND()))</f>
        <v>83.063350705395422</v>
      </c>
      <c r="J215">
        <f ca="1">'S&amp;P500 2018'!J215*(1+IF(-$E$1+RAND()*1&lt;0,-0.1*RAND(),0.1*RAND()))</f>
        <v>72.365349345922397</v>
      </c>
      <c r="K215">
        <f ca="1">'S&amp;P500 2018'!K215*(1+IF(-$E$1+RAND()*1&lt;0,-0.1*RAND(),0.1*RAND()))</f>
        <v>66.659841445163252</v>
      </c>
      <c r="L215">
        <f ca="1">'S&amp;P500 2018'!L215*(1+IF(-$E$1+RAND()*1&lt;0,-0.1*RAND(),0.1*RAND()))</f>
        <v>72.228641430832084</v>
      </c>
      <c r="M215">
        <f ca="1">'S&amp;P500 2018'!M215*(1+IF(-$E$1+RAND()*1&lt;0,-0.1*RAND(),0.1*RAND()))</f>
        <v>43.003028948920083</v>
      </c>
      <c r="N215">
        <f ca="1">'S&amp;P500 2018'!N215*(1+IF(-$E$1+RAND()*1&lt;0,-0.1*RAND(),0.1*RAND()))</f>
        <v>77.211532768343901</v>
      </c>
      <c r="O215">
        <f ca="1">'S&amp;P500 2018'!O215*(1+IF(-$E$1+RAND()*1&lt;0,-0.1*RAND(),0.1*RAND()))</f>
        <v>45.729888919889632</v>
      </c>
      <c r="P215">
        <f ca="1">'S&amp;P500 2018'!P215*(1+IF(-$E$1+RAND()*1&lt;0,-0.1*RAND(),0.1*RAND()))</f>
        <v>79.81316590306659</v>
      </c>
      <c r="Q215">
        <f ca="1">'S&amp;P500 2018'!Q215*(1+IF(-$E$1+RAND()*1&lt;0,-0.1*RAND(),0.1*RAND()))</f>
        <v>61.635187943296984</v>
      </c>
      <c r="R215">
        <f ca="1">'S&amp;P500 2018'!R215*(1+IF(-$E$1+RAND()*1&lt;0,-0.1*RAND(),0.1*RAND()))</f>
        <v>74.993838154811556</v>
      </c>
      <c r="S215">
        <f ca="1">'S&amp;P500 2018'!S215*(1+IF(-$E$1+RAND()*1&lt;0,-0.1*RAND(),0.1*RAND()))</f>
        <v>55.112090156919372</v>
      </c>
      <c r="T215">
        <f ca="1">'S&amp;P500 2018'!T215*(1+IF(-$E$1+RAND()*1&lt;0,-0.1*RAND(),0.1*RAND()))</f>
        <v>63.968665887133106</v>
      </c>
      <c r="U215">
        <f ca="1">'S&amp;P500 2018'!U215*(1+IF(-$E$1+RAND()*1&lt;0,-0.1*RAND(),0.1*RAND()))</f>
        <v>38.282069256952546</v>
      </c>
      <c r="V215">
        <f ca="1">'S&amp;P500 2018'!V215*(1+IF(-$E$1+RAND()*1&lt;0,-0.1*RAND(),0.1*RAND()))</f>
        <v>63.790852536852071</v>
      </c>
      <c r="W215" s="6">
        <f ca="1">F215-'S&amp;P500 2018'!F215</f>
        <v>-3.298843196725521</v>
      </c>
      <c r="X215" s="6">
        <f ca="1">G215-'S&amp;P500 2018'!G215</f>
        <v>7.296384964909663</v>
      </c>
      <c r="Y215" s="6">
        <f ca="1">H215-'S&amp;P500 2018'!H215</f>
        <v>1.7643755551847704</v>
      </c>
      <c r="Z215" s="6">
        <f ca="1">I215-'S&amp;P500 2018'!I215</f>
        <v>4.0633507053954219</v>
      </c>
      <c r="AA215" s="6">
        <f ca="1">J215-'S&amp;P500 2018'!J215</f>
        <v>5.3653493459223967</v>
      </c>
      <c r="AB215" s="6">
        <f ca="1">K215-'S&amp;P500 2018'!K215</f>
        <v>3.6598414451632522</v>
      </c>
      <c r="AC215" s="6">
        <f ca="1">L215-'S&amp;P500 2018'!L215</f>
        <v>3.2286414308320843</v>
      </c>
      <c r="AD215" s="6">
        <f ca="1">M215-'S&amp;P500 2018'!M215</f>
        <v>1.0030289489200825</v>
      </c>
      <c r="AE215" s="6">
        <f ca="1">N215-'S&amp;P500 2018'!N215</f>
        <v>5.2115327683439006</v>
      </c>
      <c r="AF215" s="6">
        <f ca="1">O215-'S&amp;P500 2018'!O215</f>
        <v>1.7298889198896319</v>
      </c>
      <c r="AG215" s="6">
        <f ca="1">P215-'S&amp;P500 2018'!P215</f>
        <v>-2.1868340969334099</v>
      </c>
      <c r="AH215" s="6">
        <f ca="1">Q215-'S&amp;P500 2018'!Q215</f>
        <v>2.6351879432969838</v>
      </c>
      <c r="AI215" s="6">
        <f ca="1">R215-'S&amp;P500 2018'!R215</f>
        <v>-1.0061618451884442</v>
      </c>
      <c r="AJ215" s="6">
        <f ca="1">S215-'S&amp;P500 2018'!S215</f>
        <v>-2.887909843080628</v>
      </c>
      <c r="AK215" s="6">
        <f ca="1">T215-'S&amp;P500 2018'!T215</f>
        <v>1.9686658871331062</v>
      </c>
      <c r="AL215" s="6">
        <f ca="1">U215-'S&amp;P500 2018'!U215</f>
        <v>-2.7179307430474537</v>
      </c>
      <c r="AM215" s="6">
        <f ca="1">V215-'S&amp;P500 2018'!V215</f>
        <v>-1.2091474631479286</v>
      </c>
    </row>
    <row r="216" spans="1:39" x14ac:dyDescent="0.3">
      <c r="A216" t="s">
        <v>529</v>
      </c>
      <c r="B216" t="s">
        <v>530</v>
      </c>
      <c r="C216" s="1" t="s">
        <v>29</v>
      </c>
      <c r="D216" s="1" t="s">
        <v>531</v>
      </c>
      <c r="E216" s="5">
        <f t="shared" ca="1" si="4"/>
        <v>43.093171087238204</v>
      </c>
      <c r="F216">
        <f ca="1">'S&amp;P500 2018'!F216*(1+IF(-$E$1+RAND()*1&lt;0,-0.1*RAND(),0.1*RAND()))</f>
        <v>20.861427456613267</v>
      </c>
      <c r="G216">
        <f ca="1">'S&amp;P500 2018'!G216*(1+IF(-$E$1+RAND()*1&lt;0,-0.1*RAND(),0.1*RAND()))</f>
        <v>36.904079932070729</v>
      </c>
      <c r="H216">
        <f ca="1">'S&amp;P500 2018'!H216*(1+IF(-$E$1+RAND()*1&lt;0,-0.1*RAND(),0.1*RAND()))</f>
        <v>47.162055803016784</v>
      </c>
      <c r="I216">
        <f ca="1">'S&amp;P500 2018'!I216*(1+IF(-$E$1+RAND()*1&lt;0,-0.1*RAND(),0.1*RAND()))</f>
        <v>46.970475497051154</v>
      </c>
      <c r="J216">
        <f ca="1">'S&amp;P500 2018'!J216*(1+IF(-$E$1+RAND()*1&lt;0,-0.1*RAND(),0.1*RAND()))</f>
        <v>41.997162796131022</v>
      </c>
      <c r="K216">
        <f ca="1">'S&amp;P500 2018'!K216*(1+IF(-$E$1+RAND()*1&lt;0,-0.1*RAND(),0.1*RAND()))</f>
        <v>29.27448481757575</v>
      </c>
      <c r="L216">
        <f ca="1">'S&amp;P500 2018'!L216*(1+IF(-$E$1+RAND()*1&lt;0,-0.1*RAND(),0.1*RAND()))</f>
        <v>51.797947377878174</v>
      </c>
      <c r="M216">
        <f ca="1">'S&amp;P500 2018'!M216*(1+IF(-$E$1+RAND()*1&lt;0,-0.1*RAND(),0.1*RAND()))</f>
        <v>47.162190082075519</v>
      </c>
      <c r="N216">
        <f ca="1">'S&amp;P500 2018'!N216*(1+IF(-$E$1+RAND()*1&lt;0,-0.1*RAND(),0.1*RAND()))</f>
        <v>26.968042552573369</v>
      </c>
      <c r="O216">
        <f ca="1">'S&amp;P500 2018'!O216*(1+IF(-$E$1+RAND()*1&lt;0,-0.1*RAND(),0.1*RAND()))</f>
        <v>39.420984092924513</v>
      </c>
      <c r="P216">
        <f ca="1">'S&amp;P500 2018'!P216*(1+IF(-$E$1+RAND()*1&lt;0,-0.1*RAND(),0.1*RAND()))</f>
        <v>37.219144015554086</v>
      </c>
      <c r="Q216">
        <f ca="1">'S&amp;P500 2018'!Q216*(1+IF(-$E$1+RAND()*1&lt;0,-0.1*RAND(),0.1*RAND()))</f>
        <v>55.931997809534614</v>
      </c>
      <c r="R216">
        <f ca="1">'S&amp;P500 2018'!R216*(1+IF(-$E$1+RAND()*1&lt;0,-0.1*RAND(),0.1*RAND()))</f>
        <v>62.207744652837306</v>
      </c>
      <c r="S216">
        <f ca="1">'S&amp;P500 2018'!S216*(1+IF(-$E$1+RAND()*1&lt;0,-0.1*RAND(),0.1*RAND()))</f>
        <v>44.050153880365229</v>
      </c>
      <c r="T216">
        <f ca="1">'S&amp;P500 2018'!T216*(1+IF(-$E$1+RAND()*1&lt;0,-0.1*RAND(),0.1*RAND()))</f>
        <v>41.022707557366125</v>
      </c>
      <c r="U216">
        <f ca="1">'S&amp;P500 2018'!U216*(1+IF(-$E$1+RAND()*1&lt;0,-0.1*RAND(),0.1*RAND()))</f>
        <v>43.332007358666225</v>
      </c>
      <c r="V216">
        <f ca="1">'S&amp;P500 2018'!V216*(1+IF(-$E$1+RAND()*1&lt;0,-0.1*RAND(),0.1*RAND()))</f>
        <v>60.301302800815598</v>
      </c>
      <c r="W216" s="6">
        <f ca="1">F216-'S&amp;P500 2018'!F216</f>
        <v>-2.1385725433867329</v>
      </c>
      <c r="X216" s="6">
        <f ca="1">G216-'S&amp;P500 2018'!G216</f>
        <v>0.90407993207072934</v>
      </c>
      <c r="Y216" s="6">
        <f ca="1">H216-'S&amp;P500 2018'!H216</f>
        <v>2.1620558030167842</v>
      </c>
      <c r="Z216" s="6">
        <f ca="1">I216-'S&amp;P500 2018'!I216</f>
        <v>3.9704754970511544</v>
      </c>
      <c r="AA216" s="6">
        <f ca="1">J216-'S&amp;P500 2018'!J216</f>
        <v>0.99716279613102188</v>
      </c>
      <c r="AB216" s="6">
        <f ca="1">K216-'S&amp;P500 2018'!K216</f>
        <v>2.2744848175757504</v>
      </c>
      <c r="AC216" s="6">
        <f ca="1">L216-'S&amp;P500 2018'!L216</f>
        <v>1.7979473778781738</v>
      </c>
      <c r="AD216" s="6">
        <f ca="1">M216-'S&amp;P500 2018'!M216</f>
        <v>-1.8378099179244813</v>
      </c>
      <c r="AE216" s="6">
        <f ca="1">N216-'S&amp;P500 2018'!N216</f>
        <v>-2.0319574474266311</v>
      </c>
      <c r="AF216" s="6">
        <f ca="1">O216-'S&amp;P500 2018'!O216</f>
        <v>3.4209840929245132</v>
      </c>
      <c r="AG216" s="6">
        <f ca="1">P216-'S&amp;P500 2018'!P216</f>
        <v>0.21914401555408602</v>
      </c>
      <c r="AH216" s="6">
        <f ca="1">Q216-'S&amp;P500 2018'!Q216</f>
        <v>4.9319978095346144</v>
      </c>
      <c r="AI216" s="6">
        <f ca="1">R216-'S&amp;P500 2018'!R216</f>
        <v>2.2077446528373059</v>
      </c>
      <c r="AJ216" s="6">
        <f ca="1">S216-'S&amp;P500 2018'!S216</f>
        <v>3.0501538803652295</v>
      </c>
      <c r="AK216" s="6">
        <f ca="1">T216-'S&amp;P500 2018'!T216</f>
        <v>2.2707557366125286E-2</v>
      </c>
      <c r="AL216" s="6">
        <f ca="1">U216-'S&amp;P500 2018'!U216</f>
        <v>-0.66799264133377534</v>
      </c>
      <c r="AM216" s="6">
        <f ca="1">V216-'S&amp;P500 2018'!V216</f>
        <v>5.3013028008155985</v>
      </c>
    </row>
    <row r="217" spans="1:39" x14ac:dyDescent="0.3">
      <c r="A217" t="s">
        <v>532</v>
      </c>
      <c r="B217" t="s">
        <v>533</v>
      </c>
      <c r="C217" s="1" t="s">
        <v>29</v>
      </c>
      <c r="D217" s="1" t="s">
        <v>534</v>
      </c>
      <c r="E217" s="5">
        <f t="shared" ca="1" si="4"/>
        <v>64.93948342006756</v>
      </c>
      <c r="F217">
        <f ca="1">'S&amp;P500 2018'!F217*(1+IF(-$E$1+RAND()*1&lt;0,-0.1*RAND(),0.1*RAND()))</f>
        <v>55.486032858198726</v>
      </c>
      <c r="G217">
        <f ca="1">'S&amp;P500 2018'!G217*(1+IF(-$E$1+RAND()*1&lt;0,-0.1*RAND(),0.1*RAND()))</f>
        <v>55.775618367011241</v>
      </c>
      <c r="H217">
        <f ca="1">'S&amp;P500 2018'!H217*(1+IF(-$E$1+RAND()*1&lt;0,-0.1*RAND(),0.1*RAND()))</f>
        <v>57.138183190219024</v>
      </c>
      <c r="I217">
        <f ca="1">'S&amp;P500 2018'!I217*(1+IF(-$E$1+RAND()*1&lt;0,-0.1*RAND(),0.1*RAND()))</f>
        <v>56.642680913327233</v>
      </c>
      <c r="J217">
        <f ca="1">'S&amp;P500 2018'!J217*(1+IF(-$E$1+RAND()*1&lt;0,-0.1*RAND(),0.1*RAND()))</f>
        <v>57.543762102791653</v>
      </c>
      <c r="K217">
        <f ca="1">'S&amp;P500 2018'!K217*(1+IF(-$E$1+RAND()*1&lt;0,-0.1*RAND(),0.1*RAND()))</f>
        <v>91.029101311018962</v>
      </c>
      <c r="L217">
        <f ca="1">'S&amp;P500 2018'!L217*(1+IF(-$E$1+RAND()*1&lt;0,-0.1*RAND(),0.1*RAND()))</f>
        <v>76.495324242565985</v>
      </c>
      <c r="M217">
        <f ca="1">'S&amp;P500 2018'!M217*(1+IF(-$E$1+RAND()*1&lt;0,-0.1*RAND(),0.1*RAND()))</f>
        <v>70.836948531999397</v>
      </c>
      <c r="N217">
        <f ca="1">'S&amp;P500 2018'!N217*(1+IF(-$E$1+RAND()*1&lt;0,-0.1*RAND(),0.1*RAND()))</f>
        <v>68.283451618340536</v>
      </c>
      <c r="O217">
        <f ca="1">'S&amp;P500 2018'!O217*(1+IF(-$E$1+RAND()*1&lt;0,-0.1*RAND(),0.1*RAND()))</f>
        <v>42.213190477587872</v>
      </c>
      <c r="P217">
        <f ca="1">'S&amp;P500 2018'!P217*(1+IF(-$E$1+RAND()*1&lt;0,-0.1*RAND(),0.1*RAND()))</f>
        <v>77.168970942525249</v>
      </c>
      <c r="Q217">
        <f ca="1">'S&amp;P500 2018'!Q217*(1+IF(-$E$1+RAND()*1&lt;0,-0.1*RAND(),0.1*RAND()))</f>
        <v>70.1329994488502</v>
      </c>
      <c r="R217">
        <f ca="1">'S&amp;P500 2018'!R217*(1+IF(-$E$1+RAND()*1&lt;0,-0.1*RAND(),0.1*RAND()))</f>
        <v>65.120360826213187</v>
      </c>
      <c r="S217">
        <f ca="1">'S&amp;P500 2018'!S217*(1+IF(-$E$1+RAND()*1&lt;0,-0.1*RAND(),0.1*RAND()))</f>
        <v>64.148594719333232</v>
      </c>
      <c r="T217">
        <f ca="1">'S&amp;P500 2018'!T217*(1+IF(-$E$1+RAND()*1&lt;0,-0.1*RAND(),0.1*RAND()))</f>
        <v>90.594789230647464</v>
      </c>
      <c r="U217">
        <f ca="1">'S&amp;P500 2018'!U217*(1+IF(-$E$1+RAND()*1&lt;0,-0.1*RAND(),0.1*RAND()))</f>
        <v>49.45059947812971</v>
      </c>
      <c r="V217">
        <f ca="1">'S&amp;P500 2018'!V217*(1+IF(-$E$1+RAND()*1&lt;0,-0.1*RAND(),0.1*RAND()))</f>
        <v>55.910609882388499</v>
      </c>
      <c r="W217" s="6">
        <f ca="1">F217-'S&amp;P500 2018'!F217</f>
        <v>-1.5139671418012739</v>
      </c>
      <c r="X217" s="6">
        <f ca="1">G217-'S&amp;P500 2018'!G217</f>
        <v>0.77561836701124065</v>
      </c>
      <c r="Y217" s="6">
        <f ca="1">H217-'S&amp;P500 2018'!H217</f>
        <v>5.1381831902190243</v>
      </c>
      <c r="Z217" s="6">
        <f ca="1">I217-'S&amp;P500 2018'!I217</f>
        <v>3.6426809133272329</v>
      </c>
      <c r="AA217" s="6">
        <f ca="1">J217-'S&amp;P500 2018'!J217</f>
        <v>-3.4562378972083465</v>
      </c>
      <c r="AB217" s="6">
        <f ca="1">K217-'S&amp;P500 2018'!K217</f>
        <v>7.0291013110189624</v>
      </c>
      <c r="AC217" s="6">
        <f ca="1">L217-'S&amp;P500 2018'!L217</f>
        <v>1.4953242425659852</v>
      </c>
      <c r="AD217" s="6">
        <f ca="1">M217-'S&amp;P500 2018'!M217</f>
        <v>3.836948531999397</v>
      </c>
      <c r="AE217" s="6">
        <f ca="1">N217-'S&amp;P500 2018'!N217</f>
        <v>2.2834516183405356</v>
      </c>
      <c r="AF217" s="6">
        <f ca="1">O217-'S&amp;P500 2018'!O217</f>
        <v>-2.7868095224121276</v>
      </c>
      <c r="AG217" s="6">
        <f ca="1">P217-'S&amp;P500 2018'!P217</f>
        <v>-2.8310290574747512</v>
      </c>
      <c r="AH217" s="6">
        <f ca="1">Q217-'S&amp;P500 2018'!Q217</f>
        <v>1.1329994488501995</v>
      </c>
      <c r="AI217" s="6">
        <f ca="1">R217-'S&amp;P500 2018'!R217</f>
        <v>-6.8796391737868134</v>
      </c>
      <c r="AJ217" s="6">
        <f ca="1">S217-'S&amp;P500 2018'!S217</f>
        <v>1.1485947193332322</v>
      </c>
      <c r="AK217" s="6">
        <f ca="1">T217-'S&amp;P500 2018'!T217</f>
        <v>3.5947892306474643</v>
      </c>
      <c r="AL217" s="6">
        <f ca="1">U217-'S&amp;P500 2018'!U217</f>
        <v>-2.5494005218702895</v>
      </c>
      <c r="AM217" s="6">
        <f ca="1">V217-'S&amp;P500 2018'!V217</f>
        <v>-6.0893901176115008</v>
      </c>
    </row>
    <row r="218" spans="1:39" x14ac:dyDescent="0.3">
      <c r="A218" t="s">
        <v>535</v>
      </c>
      <c r="B218" t="s">
        <v>536</v>
      </c>
      <c r="C218" s="1" t="s">
        <v>15</v>
      </c>
      <c r="D218" s="1" t="s">
        <v>16</v>
      </c>
      <c r="E218" s="5">
        <f t="shared" ca="1" si="4"/>
        <v>66.64849522135755</v>
      </c>
      <c r="F218">
        <f ca="1">'S&amp;P500 2018'!F218*(1+IF(-$E$1+RAND()*1&lt;0,-0.1*RAND(),0.1*RAND()))</f>
        <v>52.675481282616367</v>
      </c>
      <c r="G218">
        <f ca="1">'S&amp;P500 2018'!G218*(1+IF(-$E$1+RAND()*1&lt;0,-0.1*RAND(),0.1*RAND()))</f>
        <v>42.367953329577588</v>
      </c>
      <c r="H218">
        <f ca="1">'S&amp;P500 2018'!H218*(1+IF(-$E$1+RAND()*1&lt;0,-0.1*RAND(),0.1*RAND()))</f>
        <v>77.756125398599281</v>
      </c>
      <c r="I218">
        <f ca="1">'S&amp;P500 2018'!I218*(1+IF(-$E$1+RAND()*1&lt;0,-0.1*RAND(),0.1*RAND()))</f>
        <v>75.604171025788276</v>
      </c>
      <c r="J218">
        <f ca="1">'S&amp;P500 2018'!J218*(1+IF(-$E$1+RAND()*1&lt;0,-0.1*RAND(),0.1*RAND()))</f>
        <v>86.294006248606024</v>
      </c>
      <c r="K218">
        <f ca="1">'S&amp;P500 2018'!K218*(1+IF(-$E$1+RAND()*1&lt;0,-0.1*RAND(),0.1*RAND()))</f>
        <v>88.859106856836746</v>
      </c>
      <c r="L218">
        <f ca="1">'S&amp;P500 2018'!L218*(1+IF(-$E$1+RAND()*1&lt;0,-0.1*RAND(),0.1*RAND()))</f>
        <v>67.213805607641973</v>
      </c>
      <c r="M218">
        <f ca="1">'S&amp;P500 2018'!M218*(1+IF(-$E$1+RAND()*1&lt;0,-0.1*RAND(),0.1*RAND()))</f>
        <v>72.280241718513537</v>
      </c>
      <c r="N218">
        <f ca="1">'S&amp;P500 2018'!N218*(1+IF(-$E$1+RAND()*1&lt;0,-0.1*RAND(),0.1*RAND()))</f>
        <v>78.648950134369883</v>
      </c>
      <c r="O218">
        <f ca="1">'S&amp;P500 2018'!O218*(1+IF(-$E$1+RAND()*1&lt;0,-0.1*RAND(),0.1*RAND()))</f>
        <v>49.874902238558718</v>
      </c>
      <c r="P218">
        <f ca="1">'S&amp;P500 2018'!P218*(1+IF(-$E$1+RAND()*1&lt;0,-0.1*RAND(),0.1*RAND()))</f>
        <v>62.062300926905849</v>
      </c>
      <c r="Q218">
        <f ca="1">'S&amp;P500 2018'!Q218*(1+IF(-$E$1+RAND()*1&lt;0,-0.1*RAND(),0.1*RAND()))</f>
        <v>46.618099373543217</v>
      </c>
      <c r="R218">
        <f ca="1">'S&amp;P500 2018'!R218*(1+IF(-$E$1+RAND()*1&lt;0,-0.1*RAND(),0.1*RAND()))</f>
        <v>66.53400569850271</v>
      </c>
      <c r="S218">
        <f ca="1">'S&amp;P500 2018'!S218*(1+IF(-$E$1+RAND()*1&lt;0,-0.1*RAND(),0.1*RAND()))</f>
        <v>53.51188701659148</v>
      </c>
      <c r="T218">
        <f ca="1">'S&amp;P500 2018'!T218*(1+IF(-$E$1+RAND()*1&lt;0,-0.1*RAND(),0.1*RAND()))</f>
        <v>93.099095605778572</v>
      </c>
      <c r="U218">
        <f ca="1">'S&amp;P500 2018'!U218*(1+IF(-$E$1+RAND()*1&lt;0,-0.1*RAND(),0.1*RAND()))</f>
        <v>63.111645087613937</v>
      </c>
      <c r="V218">
        <f ca="1">'S&amp;P500 2018'!V218*(1+IF(-$E$1+RAND()*1&lt;0,-0.1*RAND(),0.1*RAND()))</f>
        <v>56.512641213034172</v>
      </c>
      <c r="W218" s="6">
        <f ca="1">F218-'S&amp;P500 2018'!F218</f>
        <v>-4.3245187173836328</v>
      </c>
      <c r="X218" s="6">
        <f ca="1">G218-'S&amp;P500 2018'!G218</f>
        <v>1.3679533295775883</v>
      </c>
      <c r="Y218" s="6">
        <f ca="1">H218-'S&amp;P500 2018'!H218</f>
        <v>4.7561253985992806</v>
      </c>
      <c r="Z218" s="6">
        <f ca="1">I218-'S&amp;P500 2018'!I218</f>
        <v>1.6041710257882755</v>
      </c>
      <c r="AA218" s="6">
        <f ca="1">J218-'S&amp;P500 2018'!J218</f>
        <v>2.2940062486060242</v>
      </c>
      <c r="AB218" s="6">
        <f ca="1">K218-'S&amp;P500 2018'!K218</f>
        <v>7.8591068568367461</v>
      </c>
      <c r="AC218" s="6">
        <f ca="1">L218-'S&amp;P500 2018'!L218</f>
        <v>-3.786194392358027</v>
      </c>
      <c r="AD218" s="6">
        <f ca="1">M218-'S&amp;P500 2018'!M218</f>
        <v>-5.7197582814864631</v>
      </c>
      <c r="AE218" s="6">
        <f ca="1">N218-'S&amp;P500 2018'!N218</f>
        <v>4.6489501343698834</v>
      </c>
      <c r="AF218" s="6">
        <f ca="1">O218-'S&amp;P500 2018'!O218</f>
        <v>0.87490223855871818</v>
      </c>
      <c r="AG218" s="6">
        <f ca="1">P218-'S&amp;P500 2018'!P218</f>
        <v>4.0623009269058485</v>
      </c>
      <c r="AH218" s="6">
        <f ca="1">Q218-'S&amp;P500 2018'!Q218</f>
        <v>2.6180993735432168</v>
      </c>
      <c r="AI218" s="6">
        <f ca="1">R218-'S&amp;P500 2018'!R218</f>
        <v>-0.4659943014972896</v>
      </c>
      <c r="AJ218" s="6">
        <f ca="1">S218-'S&amp;P500 2018'!S218</f>
        <v>1.5118870165914799</v>
      </c>
      <c r="AK218" s="6">
        <f ca="1">T218-'S&amp;P500 2018'!T218</f>
        <v>9.9095605778572349E-2</v>
      </c>
      <c r="AL218" s="6">
        <f ca="1">U218-'S&amp;P500 2018'!U218</f>
        <v>1.1116450876139368</v>
      </c>
      <c r="AM218" s="6">
        <f ca="1">V218-'S&amp;P500 2018'!V218</f>
        <v>1.512641213034172</v>
      </c>
    </row>
    <row r="219" spans="1:39" x14ac:dyDescent="0.3">
      <c r="A219" t="s">
        <v>537</v>
      </c>
      <c r="B219" t="s">
        <v>538</v>
      </c>
      <c r="C219" s="1" t="s">
        <v>2</v>
      </c>
      <c r="D219" s="1" t="s">
        <v>160</v>
      </c>
      <c r="E219" s="5">
        <f t="shared" ca="1" si="4"/>
        <v>59.611844471703641</v>
      </c>
      <c r="F219">
        <f ca="1">'S&amp;P500 2018'!F219*(1+IF(-$E$1+RAND()*1&lt;0,-0.1*RAND(),0.1*RAND()))</f>
        <v>69.354235065302817</v>
      </c>
      <c r="G219">
        <f ca="1">'S&amp;P500 2018'!G219*(1+IF(-$E$1+RAND()*1&lt;0,-0.1*RAND(),0.1*RAND()))</f>
        <v>44.31047768371208</v>
      </c>
      <c r="H219">
        <f ca="1">'S&amp;P500 2018'!H219*(1+IF(-$E$1+RAND()*1&lt;0,-0.1*RAND(),0.1*RAND()))</f>
        <v>72.195949247835898</v>
      </c>
      <c r="I219">
        <f ca="1">'S&amp;P500 2018'!I219*(1+IF(-$E$1+RAND()*1&lt;0,-0.1*RAND(),0.1*RAND()))</f>
        <v>58.033233276536706</v>
      </c>
      <c r="J219">
        <f ca="1">'S&amp;P500 2018'!J219*(1+IF(-$E$1+RAND()*1&lt;0,-0.1*RAND(),0.1*RAND()))</f>
        <v>40.937282382373546</v>
      </c>
      <c r="K219">
        <f ca="1">'S&amp;P500 2018'!K219*(1+IF(-$E$1+RAND()*1&lt;0,-0.1*RAND(),0.1*RAND()))</f>
        <v>58.704794325879128</v>
      </c>
      <c r="L219">
        <f ca="1">'S&amp;P500 2018'!L219*(1+IF(-$E$1+RAND()*1&lt;0,-0.1*RAND(),0.1*RAND()))</f>
        <v>77.01632014110443</v>
      </c>
      <c r="M219">
        <f ca="1">'S&amp;P500 2018'!M219*(1+IF(-$E$1+RAND()*1&lt;0,-0.1*RAND(),0.1*RAND()))</f>
        <v>63.302356533156498</v>
      </c>
      <c r="N219">
        <f ca="1">'S&amp;P500 2018'!N219*(1+IF(-$E$1+RAND()*1&lt;0,-0.1*RAND(),0.1*RAND()))</f>
        <v>62.843247454560725</v>
      </c>
      <c r="O219">
        <f ca="1">'S&amp;P500 2018'!O219*(1+IF(-$E$1+RAND()*1&lt;0,-0.1*RAND(),0.1*RAND()))</f>
        <v>56.976717663156592</v>
      </c>
      <c r="P219">
        <f ca="1">'S&amp;P500 2018'!P219*(1+IF(-$E$1+RAND()*1&lt;0,-0.1*RAND(),0.1*RAND()))</f>
        <v>59.406698770894977</v>
      </c>
      <c r="Q219">
        <f ca="1">'S&amp;P500 2018'!Q219*(1+IF(-$E$1+RAND()*1&lt;0,-0.1*RAND(),0.1*RAND()))</f>
        <v>31.502343395079802</v>
      </c>
      <c r="R219">
        <f ca="1">'S&amp;P500 2018'!R219*(1+IF(-$E$1+RAND()*1&lt;0,-0.1*RAND(),0.1*RAND()))</f>
        <v>70.715496610228499</v>
      </c>
      <c r="S219">
        <f ca="1">'S&amp;P500 2018'!S219*(1+IF(-$E$1+RAND()*1&lt;0,-0.1*RAND(),0.1*RAND()))</f>
        <v>56.563879201701276</v>
      </c>
      <c r="T219">
        <f ca="1">'S&amp;P500 2018'!T219*(1+IF(-$E$1+RAND()*1&lt;0,-0.1*RAND(),0.1*RAND()))</f>
        <v>59.800229615968149</v>
      </c>
      <c r="U219">
        <f ca="1">'S&amp;P500 2018'!U219*(1+IF(-$E$1+RAND()*1&lt;0,-0.1*RAND(),0.1*RAND()))</f>
        <v>65.170429645770653</v>
      </c>
      <c r="V219">
        <f ca="1">'S&amp;P500 2018'!V219*(1+IF(-$E$1+RAND()*1&lt;0,-0.1*RAND(),0.1*RAND()))</f>
        <v>66.567665005700022</v>
      </c>
      <c r="W219" s="6">
        <f ca="1">F219-'S&amp;P500 2018'!F219</f>
        <v>0.35423506530281657</v>
      </c>
      <c r="X219" s="6">
        <f ca="1">G219-'S&amp;P500 2018'!G219</f>
        <v>0.31047768371207951</v>
      </c>
      <c r="Y219" s="6">
        <f ca="1">H219-'S&amp;P500 2018'!H219</f>
        <v>5.1959492478358982</v>
      </c>
      <c r="Z219" s="6">
        <f ca="1">I219-'S&amp;P500 2018'!I219</f>
        <v>-4.9667667234632944</v>
      </c>
      <c r="AA219" s="6">
        <f ca="1">J219-'S&amp;P500 2018'!J219</f>
        <v>0.93728238237354589</v>
      </c>
      <c r="AB219" s="6">
        <f ca="1">K219-'S&amp;P500 2018'!K219</f>
        <v>0.70479432587912783</v>
      </c>
      <c r="AC219" s="6">
        <f ca="1">L219-'S&amp;P500 2018'!L219</f>
        <v>3.0163201411044298</v>
      </c>
      <c r="AD219" s="6">
        <f ca="1">M219-'S&amp;P500 2018'!M219</f>
        <v>0.30235653315649813</v>
      </c>
      <c r="AE219" s="6">
        <f ca="1">N219-'S&amp;P500 2018'!N219</f>
        <v>-6.1567525454392751</v>
      </c>
      <c r="AF219" s="6">
        <f ca="1">O219-'S&amp;P500 2018'!O219</f>
        <v>0.9767176631565917</v>
      </c>
      <c r="AG219" s="6">
        <f ca="1">P219-'S&amp;P500 2018'!P219</f>
        <v>-3.5933012291050233</v>
      </c>
      <c r="AH219" s="6">
        <f ca="1">Q219-'S&amp;P500 2018'!Q219</f>
        <v>-0.49765660492019848</v>
      </c>
      <c r="AI219" s="6">
        <f ca="1">R219-'S&amp;P500 2018'!R219</f>
        <v>4.7154966102284988</v>
      </c>
      <c r="AJ219" s="6">
        <f ca="1">S219-'S&amp;P500 2018'!S219</f>
        <v>-4.4361207982987239</v>
      </c>
      <c r="AK219" s="6">
        <f ca="1">T219-'S&amp;P500 2018'!T219</f>
        <v>4.8002296159681492</v>
      </c>
      <c r="AL219" s="6">
        <f ca="1">U219-'S&amp;P500 2018'!U219</f>
        <v>0.17042964577065334</v>
      </c>
      <c r="AM219" s="6">
        <f ca="1">V219-'S&amp;P500 2018'!V219</f>
        <v>-1.4323349942999783</v>
      </c>
    </row>
    <row r="220" spans="1:39" x14ac:dyDescent="0.3">
      <c r="A220" t="s">
        <v>539</v>
      </c>
      <c r="B220" t="s">
        <v>540</v>
      </c>
      <c r="C220" s="1" t="s">
        <v>2</v>
      </c>
      <c r="D220" s="1" t="s">
        <v>3</v>
      </c>
      <c r="E220" s="5">
        <f t="shared" ca="1" si="4"/>
        <v>57.712128701721944</v>
      </c>
      <c r="F220">
        <f ca="1">'S&amp;P500 2018'!F220*(1+IF(-$E$1+RAND()*1&lt;0,-0.1*RAND(),0.1*RAND()))</f>
        <v>53.016779243560741</v>
      </c>
      <c r="G220">
        <f ca="1">'S&amp;P500 2018'!G220*(1+IF(-$E$1+RAND()*1&lt;0,-0.1*RAND(),0.1*RAND()))</f>
        <v>69.133132474748649</v>
      </c>
      <c r="H220">
        <f ca="1">'S&amp;P500 2018'!H220*(1+IF(-$E$1+RAND()*1&lt;0,-0.1*RAND(),0.1*RAND()))</f>
        <v>55.533362345229008</v>
      </c>
      <c r="I220">
        <f ca="1">'S&amp;P500 2018'!I220*(1+IF(-$E$1+RAND()*1&lt;0,-0.1*RAND(),0.1*RAND()))</f>
        <v>55.463978729771235</v>
      </c>
      <c r="J220">
        <f ca="1">'S&amp;P500 2018'!J220*(1+IF(-$E$1+RAND()*1&lt;0,-0.1*RAND(),0.1*RAND()))</f>
        <v>64.749171359856021</v>
      </c>
      <c r="K220">
        <f ca="1">'S&amp;P500 2018'!K220*(1+IF(-$E$1+RAND()*1&lt;0,-0.1*RAND(),0.1*RAND()))</f>
        <v>53.049542489763148</v>
      </c>
      <c r="L220">
        <f ca="1">'S&amp;P500 2018'!L220*(1+IF(-$E$1+RAND()*1&lt;0,-0.1*RAND(),0.1*RAND()))</f>
        <v>48.96413612138511</v>
      </c>
      <c r="M220">
        <f ca="1">'S&amp;P500 2018'!M220*(1+IF(-$E$1+RAND()*1&lt;0,-0.1*RAND(),0.1*RAND()))</f>
        <v>45.342887084677997</v>
      </c>
      <c r="N220">
        <f ca="1">'S&amp;P500 2018'!N220*(1+IF(-$E$1+RAND()*1&lt;0,-0.1*RAND(),0.1*RAND()))</f>
        <v>59.32019576757655</v>
      </c>
      <c r="O220">
        <f ca="1">'S&amp;P500 2018'!O220*(1+IF(-$E$1+RAND()*1&lt;0,-0.1*RAND(),0.1*RAND()))</f>
        <v>62.376333140611138</v>
      </c>
      <c r="P220">
        <f ca="1">'S&amp;P500 2018'!P220*(1+IF(-$E$1+RAND()*1&lt;0,-0.1*RAND(),0.1*RAND()))</f>
        <v>44.939545878817761</v>
      </c>
      <c r="Q220">
        <f ca="1">'S&amp;P500 2018'!Q220*(1+IF(-$E$1+RAND()*1&lt;0,-0.1*RAND(),0.1*RAND()))</f>
        <v>47.171270266885955</v>
      </c>
      <c r="R220">
        <f ca="1">'S&amp;P500 2018'!R220*(1+IF(-$E$1+RAND()*1&lt;0,-0.1*RAND(),0.1*RAND()))</f>
        <v>76.367164058107377</v>
      </c>
      <c r="S220">
        <f ca="1">'S&amp;P500 2018'!S220*(1+IF(-$E$1+RAND()*1&lt;0,-0.1*RAND(),0.1*RAND()))</f>
        <v>77.489176722537792</v>
      </c>
      <c r="T220">
        <f ca="1">'S&amp;P500 2018'!T220*(1+IF(-$E$1+RAND()*1&lt;0,-0.1*RAND(),0.1*RAND()))</f>
        <v>48.539369840498068</v>
      </c>
      <c r="U220">
        <f ca="1">'S&amp;P500 2018'!U220*(1+IF(-$E$1+RAND()*1&lt;0,-0.1*RAND(),0.1*RAND()))</f>
        <v>58.594497060756446</v>
      </c>
      <c r="V220">
        <f ca="1">'S&amp;P500 2018'!V220*(1+IF(-$E$1+RAND()*1&lt;0,-0.1*RAND(),0.1*RAND()))</f>
        <v>61.055645344490117</v>
      </c>
      <c r="W220" s="6">
        <f ca="1">F220-'S&amp;P500 2018'!F220</f>
        <v>-0.98322075643925899</v>
      </c>
      <c r="X220" s="6">
        <f ca="1">G220-'S&amp;P500 2018'!G220</f>
        <v>0.13313247474864909</v>
      </c>
      <c r="Y220" s="6">
        <f ca="1">H220-'S&amp;P500 2018'!H220</f>
        <v>4.5333623452290084</v>
      </c>
      <c r="Z220" s="6">
        <f ca="1">I220-'S&amp;P500 2018'!I220</f>
        <v>2.4639787297712346</v>
      </c>
      <c r="AA220" s="6">
        <f ca="1">J220-'S&amp;P500 2018'!J220</f>
        <v>5.749171359856021</v>
      </c>
      <c r="AB220" s="6">
        <f ca="1">K220-'S&amp;P500 2018'!K220</f>
        <v>-0.95045751023685199</v>
      </c>
      <c r="AC220" s="6">
        <f ca="1">L220-'S&amp;P500 2018'!L220</f>
        <v>-4.0358638786148902</v>
      </c>
      <c r="AD220" s="6">
        <f ca="1">M220-'S&amp;P500 2018'!M220</f>
        <v>3.3428870846779972</v>
      </c>
      <c r="AE220" s="6">
        <f ca="1">N220-'S&amp;P500 2018'!N220</f>
        <v>3.3201957675765499</v>
      </c>
      <c r="AF220" s="6">
        <f ca="1">O220-'S&amp;P500 2018'!O220</f>
        <v>0.37633314061113765</v>
      </c>
      <c r="AG220" s="6">
        <f ca="1">P220-'S&amp;P500 2018'!P220</f>
        <v>2.9395458788177606</v>
      </c>
      <c r="AH220" s="6">
        <f ca="1">Q220-'S&amp;P500 2018'!Q220</f>
        <v>4.1712702668859549</v>
      </c>
      <c r="AI220" s="6">
        <f ca="1">R220-'S&amp;P500 2018'!R220</f>
        <v>4.3671640581073774</v>
      </c>
      <c r="AJ220" s="6">
        <f ca="1">S220-'S&amp;P500 2018'!S220</f>
        <v>1.4891767225377919</v>
      </c>
      <c r="AK220" s="6">
        <f ca="1">T220-'S&amp;P500 2018'!T220</f>
        <v>-2.4606301595019318</v>
      </c>
      <c r="AL220" s="6">
        <f ca="1">U220-'S&amp;P500 2018'!U220</f>
        <v>1.5944970607564457</v>
      </c>
      <c r="AM220" s="6">
        <f ca="1">V220-'S&amp;P500 2018'!V220</f>
        <v>2.0556453444901166</v>
      </c>
    </row>
    <row r="221" spans="1:39" x14ac:dyDescent="0.3">
      <c r="A221" t="s">
        <v>541</v>
      </c>
      <c r="B221" t="s">
        <v>542</v>
      </c>
      <c r="C221" s="1" t="s">
        <v>88</v>
      </c>
      <c r="D221" s="1" t="s">
        <v>245</v>
      </c>
      <c r="E221" s="5">
        <f t="shared" ca="1" si="4"/>
        <v>50.24549117423345</v>
      </c>
      <c r="F221">
        <f ca="1">'S&amp;P500 2018'!F221*(1+IF(-$E$1+RAND()*1&lt;0,-0.1*RAND(),0.1*RAND()))</f>
        <v>49.97055193705431</v>
      </c>
      <c r="G221">
        <f ca="1">'S&amp;P500 2018'!G221*(1+IF(-$E$1+RAND()*1&lt;0,-0.1*RAND(),0.1*RAND()))</f>
        <v>48.158471629987147</v>
      </c>
      <c r="H221">
        <f ca="1">'S&amp;P500 2018'!H221*(1+IF(-$E$1+RAND()*1&lt;0,-0.1*RAND(),0.1*RAND()))</f>
        <v>51.072406866772354</v>
      </c>
      <c r="I221">
        <f ca="1">'S&amp;P500 2018'!I221*(1+IF(-$E$1+RAND()*1&lt;0,-0.1*RAND(),0.1*RAND()))</f>
        <v>55.284248328231534</v>
      </c>
      <c r="J221">
        <f ca="1">'S&amp;P500 2018'!J221*(1+IF(-$E$1+RAND()*1&lt;0,-0.1*RAND(),0.1*RAND()))</f>
        <v>43.086777528158358</v>
      </c>
      <c r="K221">
        <f ca="1">'S&amp;P500 2018'!K221*(1+IF(-$E$1+RAND()*1&lt;0,-0.1*RAND(),0.1*RAND()))</f>
        <v>78.543737992214318</v>
      </c>
      <c r="L221">
        <f ca="1">'S&amp;P500 2018'!L221*(1+IF(-$E$1+RAND()*1&lt;0,-0.1*RAND(),0.1*RAND()))</f>
        <v>34.017762633079514</v>
      </c>
      <c r="M221">
        <f ca="1">'S&amp;P500 2018'!M221*(1+IF(-$E$1+RAND()*1&lt;0,-0.1*RAND(),0.1*RAND()))</f>
        <v>47.392335143277123</v>
      </c>
      <c r="N221">
        <f ca="1">'S&amp;P500 2018'!N221*(1+IF(-$E$1+RAND()*1&lt;0,-0.1*RAND(),0.1*RAND()))</f>
        <v>37.537659793788947</v>
      </c>
      <c r="O221">
        <f ca="1">'S&amp;P500 2018'!O221*(1+IF(-$E$1+RAND()*1&lt;0,-0.1*RAND(),0.1*RAND()))</f>
        <v>70.085170049721867</v>
      </c>
      <c r="P221">
        <f ca="1">'S&amp;P500 2018'!P221*(1+IF(-$E$1+RAND()*1&lt;0,-0.1*RAND(),0.1*RAND()))</f>
        <v>41.312498163992601</v>
      </c>
      <c r="Q221">
        <f ca="1">'S&amp;P500 2018'!Q221*(1+IF(-$E$1+RAND()*1&lt;0,-0.1*RAND(),0.1*RAND()))</f>
        <v>33.695446715224442</v>
      </c>
      <c r="R221">
        <f ca="1">'S&amp;P500 2018'!R221*(1+IF(-$E$1+RAND()*1&lt;0,-0.1*RAND(),0.1*RAND()))</f>
        <v>49.963353136272573</v>
      </c>
      <c r="S221">
        <f ca="1">'S&amp;P500 2018'!S221*(1+IF(-$E$1+RAND()*1&lt;0,-0.1*RAND(),0.1*RAND()))</f>
        <v>67.291739710375438</v>
      </c>
      <c r="T221">
        <f ca="1">'S&amp;P500 2018'!T221*(1+IF(-$E$1+RAND()*1&lt;0,-0.1*RAND(),0.1*RAND()))</f>
        <v>58.659454606330222</v>
      </c>
      <c r="U221">
        <f ca="1">'S&amp;P500 2018'!U221*(1+IF(-$E$1+RAND()*1&lt;0,-0.1*RAND(),0.1*RAND()))</f>
        <v>39.914419541419079</v>
      </c>
      <c r="V221">
        <f ca="1">'S&amp;P500 2018'!V221*(1+IF(-$E$1+RAND()*1&lt;0,-0.1*RAND(),0.1*RAND()))</f>
        <v>48.18731618606877</v>
      </c>
      <c r="W221" s="6">
        <f ca="1">F221-'S&amp;P500 2018'!F221</f>
        <v>1.9705519370543101</v>
      </c>
      <c r="X221" s="6">
        <f ca="1">G221-'S&amp;P500 2018'!G221</f>
        <v>3.1584716299871474</v>
      </c>
      <c r="Y221" s="6">
        <f ca="1">H221-'S&amp;P500 2018'!H221</f>
        <v>-2.9275931332276457</v>
      </c>
      <c r="Z221" s="6">
        <f ca="1">I221-'S&amp;P500 2018'!I221</f>
        <v>4.2842483282315342</v>
      </c>
      <c r="AA221" s="6">
        <f ca="1">J221-'S&amp;P500 2018'!J221</f>
        <v>3.0867775281583576</v>
      </c>
      <c r="AB221" s="6">
        <f ca="1">K221-'S&amp;P500 2018'!K221</f>
        <v>2.543737992214318</v>
      </c>
      <c r="AC221" s="6">
        <f ca="1">L221-'S&amp;P500 2018'!L221</f>
        <v>1.0177626330795135</v>
      </c>
      <c r="AD221" s="6">
        <f ca="1">M221-'S&amp;P500 2018'!M221</f>
        <v>-4.6076648567228773</v>
      </c>
      <c r="AE221" s="6">
        <f ca="1">N221-'S&amp;P500 2018'!N221</f>
        <v>1.5376597937889471</v>
      </c>
      <c r="AF221" s="6">
        <f ca="1">O221-'S&amp;P500 2018'!O221</f>
        <v>1.0851700497218673</v>
      </c>
      <c r="AG221" s="6">
        <f ca="1">P221-'S&amp;P500 2018'!P221</f>
        <v>0.31249816399260055</v>
      </c>
      <c r="AH221" s="6">
        <f ca="1">Q221-'S&amp;P500 2018'!Q221</f>
        <v>2.6954467152244419</v>
      </c>
      <c r="AI221" s="6">
        <f ca="1">R221-'S&amp;P500 2018'!R221</f>
        <v>-4.0366468637274266</v>
      </c>
      <c r="AJ221" s="6">
        <f ca="1">S221-'S&amp;P500 2018'!S221</f>
        <v>3.2917397103754382</v>
      </c>
      <c r="AK221" s="6">
        <f ca="1">T221-'S&amp;P500 2018'!T221</f>
        <v>4.6594546063302218</v>
      </c>
      <c r="AL221" s="6">
        <f ca="1">U221-'S&amp;P500 2018'!U221</f>
        <v>2.914419541419079</v>
      </c>
      <c r="AM221" s="6">
        <f ca="1">V221-'S&amp;P500 2018'!V221</f>
        <v>3.1873161860687702</v>
      </c>
    </row>
    <row r="222" spans="1:39" x14ac:dyDescent="0.3">
      <c r="A222" t="s">
        <v>543</v>
      </c>
      <c r="B222" t="s">
        <v>544</v>
      </c>
      <c r="C222" s="1" t="s">
        <v>29</v>
      </c>
      <c r="D222" s="1" t="s">
        <v>511</v>
      </c>
      <c r="E222" s="5">
        <f t="shared" ca="1" si="4"/>
        <v>41.223057308638296</v>
      </c>
      <c r="F222">
        <f ca="1">'S&amp;P500 2018'!F222*(1+IF(-$E$1+RAND()*1&lt;0,-0.1*RAND(),0.1*RAND()))</f>
        <v>35.976996772284828</v>
      </c>
      <c r="G222">
        <f ca="1">'S&amp;P500 2018'!G222*(1+IF(-$E$1+RAND()*1&lt;0,-0.1*RAND(),0.1*RAND()))</f>
        <v>27.527190855752423</v>
      </c>
      <c r="H222">
        <f ca="1">'S&amp;P500 2018'!H222*(1+IF(-$E$1+RAND()*1&lt;0,-0.1*RAND(),0.1*RAND()))</f>
        <v>50.154507064613789</v>
      </c>
      <c r="I222">
        <f ca="1">'S&amp;P500 2018'!I222*(1+IF(-$E$1+RAND()*1&lt;0,-0.1*RAND(),0.1*RAND()))</f>
        <v>44.466294907963842</v>
      </c>
      <c r="J222">
        <f ca="1">'S&amp;P500 2018'!J222*(1+IF(-$E$1+RAND()*1&lt;0,-0.1*RAND(),0.1*RAND()))</f>
        <v>49.450594205423258</v>
      </c>
      <c r="K222">
        <f ca="1">'S&amp;P500 2018'!K222*(1+IF(-$E$1+RAND()*1&lt;0,-0.1*RAND(),0.1*RAND()))</f>
        <v>37.462813495201608</v>
      </c>
      <c r="L222">
        <f ca="1">'S&amp;P500 2018'!L222*(1+IF(-$E$1+RAND()*1&lt;0,-0.1*RAND(),0.1*RAND()))</f>
        <v>34.839752448779279</v>
      </c>
      <c r="M222">
        <f ca="1">'S&amp;P500 2018'!M222*(1+IF(-$E$1+RAND()*1&lt;0,-0.1*RAND(),0.1*RAND()))</f>
        <v>35.810368654733082</v>
      </c>
      <c r="N222">
        <f ca="1">'S&amp;P500 2018'!N222*(1+IF(-$E$1+RAND()*1&lt;0,-0.1*RAND(),0.1*RAND()))</f>
        <v>38.942584485929657</v>
      </c>
      <c r="O222">
        <f ca="1">'S&amp;P500 2018'!O222*(1+IF(-$E$1+RAND()*1&lt;0,-0.1*RAND(),0.1*RAND()))</f>
        <v>34.365477689298338</v>
      </c>
      <c r="P222">
        <f ca="1">'S&amp;P500 2018'!P222*(1+IF(-$E$1+RAND()*1&lt;0,-0.1*RAND(),0.1*RAND()))</f>
        <v>45.685673626805382</v>
      </c>
      <c r="Q222">
        <f ca="1">'S&amp;P500 2018'!Q222*(1+IF(-$E$1+RAND()*1&lt;0,-0.1*RAND(),0.1*RAND()))</f>
        <v>52.472696306536051</v>
      </c>
      <c r="R222">
        <f ca="1">'S&amp;P500 2018'!R222*(1+IF(-$E$1+RAND()*1&lt;0,-0.1*RAND(),0.1*RAND()))</f>
        <v>45.18613110064144</v>
      </c>
      <c r="S222">
        <f ca="1">'S&amp;P500 2018'!S222*(1+IF(-$E$1+RAND()*1&lt;0,-0.1*RAND(),0.1*RAND()))</f>
        <v>53.31693700091332</v>
      </c>
      <c r="T222">
        <f ca="1">'S&amp;P500 2018'!T222*(1+IF(-$E$1+RAND()*1&lt;0,-0.1*RAND(),0.1*RAND()))</f>
        <v>43.715127072302145</v>
      </c>
      <c r="U222">
        <f ca="1">'S&amp;P500 2018'!U222*(1+IF(-$E$1+RAND()*1&lt;0,-0.1*RAND(),0.1*RAND()))</f>
        <v>27.915036958088351</v>
      </c>
      <c r="V222">
        <f ca="1">'S&amp;P500 2018'!V222*(1+IF(-$E$1+RAND()*1&lt;0,-0.1*RAND(),0.1*RAND()))</f>
        <v>43.503791601584211</v>
      </c>
      <c r="W222" s="6">
        <f ca="1">F222-'S&amp;P500 2018'!F222</f>
        <v>2.9769967722848278</v>
      </c>
      <c r="X222" s="6">
        <f ca="1">G222-'S&amp;P500 2018'!G222</f>
        <v>-2.4728091442475773</v>
      </c>
      <c r="Y222" s="6">
        <f ca="1">H222-'S&amp;P500 2018'!H222</f>
        <v>3.1545070646137887</v>
      </c>
      <c r="Z222" s="6">
        <f ca="1">I222-'S&amp;P500 2018'!I222</f>
        <v>3.4662949079638423</v>
      </c>
      <c r="AA222" s="6">
        <f ca="1">J222-'S&amp;P500 2018'!J222</f>
        <v>0.45059420542325768</v>
      </c>
      <c r="AB222" s="6">
        <f ca="1">K222-'S&amp;P500 2018'!K222</f>
        <v>0.4628134952016083</v>
      </c>
      <c r="AC222" s="6">
        <f ca="1">L222-'S&amp;P500 2018'!L222</f>
        <v>2.8397524487792793</v>
      </c>
      <c r="AD222" s="6">
        <f ca="1">M222-'S&amp;P500 2018'!M222</f>
        <v>2.8103686547330824</v>
      </c>
      <c r="AE222" s="6">
        <f ca="1">N222-'S&amp;P500 2018'!N222</f>
        <v>1.9425844859296575</v>
      </c>
      <c r="AF222" s="6">
        <f ca="1">O222-'S&amp;P500 2018'!O222</f>
        <v>2.3654776892983378</v>
      </c>
      <c r="AG222" s="6">
        <f ca="1">P222-'S&amp;P500 2018'!P222</f>
        <v>1.6856736268053822</v>
      </c>
      <c r="AH222" s="6">
        <f ca="1">Q222-'S&amp;P500 2018'!Q222</f>
        <v>4.4726963065360508</v>
      </c>
      <c r="AI222" s="6">
        <f ca="1">R222-'S&amp;P500 2018'!R222</f>
        <v>-1.8138688993585603</v>
      </c>
      <c r="AJ222" s="6">
        <f ca="1">S222-'S&amp;P500 2018'!S222</f>
        <v>-2.6830629990866797</v>
      </c>
      <c r="AK222" s="6">
        <f ca="1">T222-'S&amp;P500 2018'!T222</f>
        <v>2.7151270723021455</v>
      </c>
      <c r="AL222" s="6">
        <f ca="1">U222-'S&amp;P500 2018'!U222</f>
        <v>-8.4963041911649384E-2</v>
      </c>
      <c r="AM222" s="6">
        <f ca="1">V222-'S&amp;P500 2018'!V222</f>
        <v>0.50379160158421143</v>
      </c>
    </row>
    <row r="223" spans="1:39" x14ac:dyDescent="0.3">
      <c r="A223" t="s">
        <v>545</v>
      </c>
      <c r="B223" t="s">
        <v>546</v>
      </c>
      <c r="C223" s="1" t="s">
        <v>29</v>
      </c>
      <c r="D223" s="1" t="s">
        <v>181</v>
      </c>
      <c r="E223" s="5">
        <f t="shared" ca="1" si="4"/>
        <v>68.483110009070259</v>
      </c>
      <c r="F223">
        <f ca="1">'S&amp;P500 2018'!F223*(1+IF(-$E$1+RAND()*1&lt;0,-0.1*RAND(),0.1*RAND()))</f>
        <v>59.618492199159917</v>
      </c>
      <c r="G223">
        <f ca="1">'S&amp;P500 2018'!G223*(1+IF(-$E$1+RAND()*1&lt;0,-0.1*RAND(),0.1*RAND()))</f>
        <v>63.735597017231896</v>
      </c>
      <c r="H223">
        <f ca="1">'S&amp;P500 2018'!H223*(1+IF(-$E$1+RAND()*1&lt;0,-0.1*RAND(),0.1*RAND()))</f>
        <v>59.606464263474507</v>
      </c>
      <c r="I223">
        <f ca="1">'S&amp;P500 2018'!I223*(1+IF(-$E$1+RAND()*1&lt;0,-0.1*RAND(),0.1*RAND()))</f>
        <v>83.461485814557477</v>
      </c>
      <c r="J223">
        <f ca="1">'S&amp;P500 2018'!J223*(1+IF(-$E$1+RAND()*1&lt;0,-0.1*RAND(),0.1*RAND()))</f>
        <v>101.25519502579114</v>
      </c>
      <c r="K223">
        <f ca="1">'S&amp;P500 2018'!K223*(1+IF(-$E$1+RAND()*1&lt;0,-0.1*RAND(),0.1*RAND()))</f>
        <v>49.49507849282621</v>
      </c>
      <c r="L223">
        <f ca="1">'S&amp;P500 2018'!L223*(1+IF(-$E$1+RAND()*1&lt;0,-0.1*RAND(),0.1*RAND()))</f>
        <v>69.024857897365195</v>
      </c>
      <c r="M223">
        <f ca="1">'S&amp;P500 2018'!M223*(1+IF(-$E$1+RAND()*1&lt;0,-0.1*RAND(),0.1*RAND()))</f>
        <v>52.191863288155623</v>
      </c>
      <c r="N223">
        <f ca="1">'S&amp;P500 2018'!N223*(1+IF(-$E$1+RAND()*1&lt;0,-0.1*RAND(),0.1*RAND()))</f>
        <v>76.425010141675912</v>
      </c>
      <c r="O223">
        <f ca="1">'S&amp;P500 2018'!O223*(1+IF(-$E$1+RAND()*1&lt;0,-0.1*RAND(),0.1*RAND()))</f>
        <v>63.442697492528239</v>
      </c>
      <c r="P223">
        <f ca="1">'S&amp;P500 2018'!P223*(1+IF(-$E$1+RAND()*1&lt;0,-0.1*RAND(),0.1*RAND()))</f>
        <v>82.785828130075757</v>
      </c>
      <c r="Q223">
        <f ca="1">'S&amp;P500 2018'!Q223*(1+IF(-$E$1+RAND()*1&lt;0,-0.1*RAND(),0.1*RAND()))</f>
        <v>84.19371654397429</v>
      </c>
      <c r="R223">
        <f ca="1">'S&amp;P500 2018'!R223*(1+IF(-$E$1+RAND()*1&lt;0,-0.1*RAND(),0.1*RAND()))</f>
        <v>63.271278716140763</v>
      </c>
      <c r="S223">
        <f ca="1">'S&amp;P500 2018'!S223*(1+IF(-$E$1+RAND()*1&lt;0,-0.1*RAND(),0.1*RAND()))</f>
        <v>74.728199858723741</v>
      </c>
      <c r="T223">
        <f ca="1">'S&amp;P500 2018'!T223*(1+IF(-$E$1+RAND()*1&lt;0,-0.1*RAND(),0.1*RAND()))</f>
        <v>53.634207873054287</v>
      </c>
      <c r="U223">
        <f ca="1">'S&amp;P500 2018'!U223*(1+IF(-$E$1+RAND()*1&lt;0,-0.1*RAND(),0.1*RAND()))</f>
        <v>60.278143184340031</v>
      </c>
      <c r="V223">
        <f ca="1">'S&amp;P500 2018'!V223*(1+IF(-$E$1+RAND()*1&lt;0,-0.1*RAND(),0.1*RAND()))</f>
        <v>67.064754215119393</v>
      </c>
      <c r="W223" s="6">
        <f ca="1">F223-'S&amp;P500 2018'!F223</f>
        <v>3.6184921991599168</v>
      </c>
      <c r="X223" s="6">
        <f ca="1">G223-'S&amp;P500 2018'!G223</f>
        <v>-1.2644029827681038</v>
      </c>
      <c r="Y223" s="6">
        <f ca="1">H223-'S&amp;P500 2018'!H223</f>
        <v>2.606464263474507</v>
      </c>
      <c r="Z223" s="6">
        <f ca="1">I223-'S&amp;P500 2018'!I223</f>
        <v>1.4614858145574772</v>
      </c>
      <c r="AA223" s="6">
        <f ca="1">J223-'S&amp;P500 2018'!J223</f>
        <v>5.2551950257911386</v>
      </c>
      <c r="AB223" s="6">
        <f ca="1">K223-'S&amp;P500 2018'!K223</f>
        <v>2.4950784928262095</v>
      </c>
      <c r="AC223" s="6">
        <f ca="1">L223-'S&amp;P500 2018'!L223</f>
        <v>4.0248578973651945</v>
      </c>
      <c r="AD223" s="6">
        <f ca="1">M223-'S&amp;P500 2018'!M223</f>
        <v>-1.8081367118443765</v>
      </c>
      <c r="AE223" s="6">
        <f ca="1">N223-'S&amp;P500 2018'!N223</f>
        <v>3.4250101416759122</v>
      </c>
      <c r="AF223" s="6">
        <f ca="1">O223-'S&amp;P500 2018'!O223</f>
        <v>2.4426974925282394</v>
      </c>
      <c r="AG223" s="6">
        <f ca="1">P223-'S&amp;P500 2018'!P223</f>
        <v>3.7858281300757568</v>
      </c>
      <c r="AH223" s="6">
        <f ca="1">Q223-'S&amp;P500 2018'!Q223</f>
        <v>7.1937165439742898</v>
      </c>
      <c r="AI223" s="6">
        <f ca="1">R223-'S&amp;P500 2018'!R223</f>
        <v>4.2712787161407633</v>
      </c>
      <c r="AJ223" s="6">
        <f ca="1">S223-'S&amp;P500 2018'!S223</f>
        <v>-5.271800141276259</v>
      </c>
      <c r="AK223" s="6">
        <f ca="1">T223-'S&amp;P500 2018'!T223</f>
        <v>3.6342078730542866</v>
      </c>
      <c r="AL223" s="6">
        <f ca="1">U223-'S&amp;P500 2018'!U223</f>
        <v>0.27814318434003127</v>
      </c>
      <c r="AM223" s="6">
        <f ca="1">V223-'S&amp;P500 2018'!V223</f>
        <v>-6.9352457848806068</v>
      </c>
    </row>
    <row r="224" spans="1:39" x14ac:dyDescent="0.3">
      <c r="A224" t="s">
        <v>547</v>
      </c>
      <c r="B224" t="s">
        <v>548</v>
      </c>
      <c r="C224" s="1" t="s">
        <v>6</v>
      </c>
      <c r="D224" s="1" t="s">
        <v>63</v>
      </c>
      <c r="E224" s="5">
        <f t="shared" ca="1" si="4"/>
        <v>50.746698843513492</v>
      </c>
      <c r="F224">
        <f ca="1">'S&amp;P500 2018'!F224*(1+IF(-$E$1+RAND()*1&lt;0,-0.1*RAND(),0.1*RAND()))</f>
        <v>42.839425411604665</v>
      </c>
      <c r="G224">
        <f ca="1">'S&amp;P500 2018'!G224*(1+IF(-$E$1+RAND()*1&lt;0,-0.1*RAND(),0.1*RAND()))</f>
        <v>33.323631433186009</v>
      </c>
      <c r="H224">
        <f ca="1">'S&amp;P500 2018'!H224*(1+IF(-$E$1+RAND()*1&lt;0,-0.1*RAND(),0.1*RAND()))</f>
        <v>64.554146824217042</v>
      </c>
      <c r="I224">
        <f ca="1">'S&amp;P500 2018'!I224*(1+IF(-$E$1+RAND()*1&lt;0,-0.1*RAND(),0.1*RAND()))</f>
        <v>30.094360651248287</v>
      </c>
      <c r="J224">
        <f ca="1">'S&amp;P500 2018'!J224*(1+IF(-$E$1+RAND()*1&lt;0,-0.1*RAND(),0.1*RAND()))</f>
        <v>54.810302820530069</v>
      </c>
      <c r="K224">
        <f ca="1">'S&amp;P500 2018'!K224*(1+IF(-$E$1+RAND()*1&lt;0,-0.1*RAND(),0.1*RAND()))</f>
        <v>38.973167566347819</v>
      </c>
      <c r="L224">
        <f ca="1">'S&amp;P500 2018'!L224*(1+IF(-$E$1+RAND()*1&lt;0,-0.1*RAND(),0.1*RAND()))</f>
        <v>51.906726259156095</v>
      </c>
      <c r="M224">
        <f ca="1">'S&amp;P500 2018'!M224*(1+IF(-$E$1+RAND()*1&lt;0,-0.1*RAND(),0.1*RAND()))</f>
        <v>53.42940994561561</v>
      </c>
      <c r="N224">
        <f ca="1">'S&amp;P500 2018'!N224*(1+IF(-$E$1+RAND()*1&lt;0,-0.1*RAND(),0.1*RAND()))</f>
        <v>61.602934022280067</v>
      </c>
      <c r="O224">
        <f ca="1">'S&amp;P500 2018'!O224*(1+IF(-$E$1+RAND()*1&lt;0,-0.1*RAND(),0.1*RAND()))</f>
        <v>55.001358619027208</v>
      </c>
      <c r="P224">
        <f ca="1">'S&amp;P500 2018'!P224*(1+IF(-$E$1+RAND()*1&lt;0,-0.1*RAND(),0.1*RAND()))</f>
        <v>47.134217026492927</v>
      </c>
      <c r="Q224">
        <f ca="1">'S&amp;P500 2018'!Q224*(1+IF(-$E$1+RAND()*1&lt;0,-0.1*RAND(),0.1*RAND()))</f>
        <v>46.508709099019732</v>
      </c>
      <c r="R224">
        <f ca="1">'S&amp;P500 2018'!R224*(1+IF(-$E$1+RAND()*1&lt;0,-0.1*RAND(),0.1*RAND()))</f>
        <v>44.412829459071411</v>
      </c>
      <c r="S224">
        <f ca="1">'S&amp;P500 2018'!S224*(1+IF(-$E$1+RAND()*1&lt;0,-0.1*RAND(),0.1*RAND()))</f>
        <v>54.217145915042799</v>
      </c>
      <c r="T224">
        <f ca="1">'S&amp;P500 2018'!T224*(1+IF(-$E$1+RAND()*1&lt;0,-0.1*RAND(),0.1*RAND()))</f>
        <v>73.869692632475861</v>
      </c>
      <c r="U224">
        <f ca="1">'S&amp;P500 2018'!U224*(1+IF(-$E$1+RAND()*1&lt;0,-0.1*RAND(),0.1*RAND()))</f>
        <v>59.545769733245514</v>
      </c>
      <c r="V224">
        <f ca="1">'S&amp;P500 2018'!V224*(1+IF(-$E$1+RAND()*1&lt;0,-0.1*RAND(),0.1*RAND()))</f>
        <v>50.47005292116831</v>
      </c>
      <c r="W224" s="6">
        <f ca="1">F224-'S&amp;P500 2018'!F224</f>
        <v>3.8394254116046653</v>
      </c>
      <c r="X224" s="6">
        <f ca="1">G224-'S&amp;P500 2018'!G224</f>
        <v>0.32363143318600862</v>
      </c>
      <c r="Y224" s="6">
        <f ca="1">H224-'S&amp;P500 2018'!H224</f>
        <v>-0.44585317578295758</v>
      </c>
      <c r="Z224" s="6">
        <f ca="1">I224-'S&amp;P500 2018'!I224</f>
        <v>2.0943606512482873</v>
      </c>
      <c r="AA224" s="6">
        <f ca="1">J224-'S&amp;P500 2018'!J224</f>
        <v>3.8103028205300689</v>
      </c>
      <c r="AB224" s="6">
        <f ca="1">K224-'S&amp;P500 2018'!K224</f>
        <v>1.9731675663478185</v>
      </c>
      <c r="AC224" s="6">
        <f ca="1">L224-'S&amp;P500 2018'!L224</f>
        <v>-3.0932737408439053</v>
      </c>
      <c r="AD224" s="6">
        <f ca="1">M224-'S&amp;P500 2018'!M224</f>
        <v>0.42940994561561041</v>
      </c>
      <c r="AE224" s="6">
        <f ca="1">N224-'S&amp;P500 2018'!N224</f>
        <v>-1.397065977719933</v>
      </c>
      <c r="AF224" s="6">
        <f ca="1">O224-'S&amp;P500 2018'!O224</f>
        <v>1.3586190272079079E-3</v>
      </c>
      <c r="AG224" s="6">
        <f ca="1">P224-'S&amp;P500 2018'!P224</f>
        <v>1.1342170264929265</v>
      </c>
      <c r="AH224" s="6">
        <f ca="1">Q224-'S&amp;P500 2018'!Q224</f>
        <v>3.5087090990197325</v>
      </c>
      <c r="AI224" s="6">
        <f ca="1">R224-'S&amp;P500 2018'!R224</f>
        <v>1.4128294590714106</v>
      </c>
      <c r="AJ224" s="6">
        <f ca="1">S224-'S&amp;P500 2018'!S224</f>
        <v>1.2171459150427992</v>
      </c>
      <c r="AK224" s="6">
        <f ca="1">T224-'S&amp;P500 2018'!T224</f>
        <v>4.8696926324758607</v>
      </c>
      <c r="AL224" s="6">
        <f ca="1">U224-'S&amp;P500 2018'!U224</f>
        <v>-0.45423026675448597</v>
      </c>
      <c r="AM224" s="6">
        <f ca="1">V224-'S&amp;P500 2018'!V224</f>
        <v>3.4700529211683104</v>
      </c>
    </row>
    <row r="225" spans="1:39" x14ac:dyDescent="0.3">
      <c r="A225" t="s">
        <v>549</v>
      </c>
      <c r="B225" t="s">
        <v>550</v>
      </c>
      <c r="C225" s="1" t="s">
        <v>37</v>
      </c>
      <c r="D225" s="1" t="s">
        <v>41</v>
      </c>
      <c r="E225" s="5">
        <f t="shared" ca="1" si="4"/>
        <v>42.828685221054734</v>
      </c>
      <c r="F225">
        <f ca="1">'S&amp;P500 2018'!F225*(1+IF(-$E$1+RAND()*1&lt;0,-0.1*RAND(),0.1*RAND()))</f>
        <v>45.714495778533276</v>
      </c>
      <c r="G225">
        <f ca="1">'S&amp;P500 2018'!G225*(1+IF(-$E$1+RAND()*1&lt;0,-0.1*RAND(),0.1*RAND()))</f>
        <v>43.329998033083683</v>
      </c>
      <c r="H225">
        <f ca="1">'S&amp;P500 2018'!H225*(1+IF(-$E$1+RAND()*1&lt;0,-0.1*RAND(),0.1*RAND()))</f>
        <v>40.363901997963971</v>
      </c>
      <c r="I225">
        <f ca="1">'S&amp;P500 2018'!I225*(1+IF(-$E$1+RAND()*1&lt;0,-0.1*RAND(),0.1*RAND()))</f>
        <v>35.207851634491931</v>
      </c>
      <c r="J225">
        <f ca="1">'S&amp;P500 2018'!J225*(1+IF(-$E$1+RAND()*1&lt;0,-0.1*RAND(),0.1*RAND()))</f>
        <v>45.930250939764257</v>
      </c>
      <c r="K225">
        <f ca="1">'S&amp;P500 2018'!K225*(1+IF(-$E$1+RAND()*1&lt;0,-0.1*RAND(),0.1*RAND()))</f>
        <v>35.041264805554725</v>
      </c>
      <c r="L225">
        <f ca="1">'S&amp;P500 2018'!L225*(1+IF(-$E$1+RAND()*1&lt;0,-0.1*RAND(),0.1*RAND()))</f>
        <v>50.80015903368038</v>
      </c>
      <c r="M225">
        <f ca="1">'S&amp;P500 2018'!M225*(1+IF(-$E$1+RAND()*1&lt;0,-0.1*RAND(),0.1*RAND()))</f>
        <v>41.610942544327564</v>
      </c>
      <c r="N225">
        <f ca="1">'S&amp;P500 2018'!N225*(1+IF(-$E$1+RAND()*1&lt;0,-0.1*RAND(),0.1*RAND()))</f>
        <v>40.816409785001525</v>
      </c>
      <c r="O225">
        <f ca="1">'S&amp;P500 2018'!O225*(1+IF(-$E$1+RAND()*1&lt;0,-0.1*RAND(),0.1*RAND()))</f>
        <v>33.366868159812626</v>
      </c>
      <c r="P225">
        <f ca="1">'S&amp;P500 2018'!P225*(1+IF(-$E$1+RAND()*1&lt;0,-0.1*RAND(),0.1*RAND()))</f>
        <v>39.733799342569448</v>
      </c>
      <c r="Q225">
        <f ca="1">'S&amp;P500 2018'!Q225*(1+IF(-$E$1+RAND()*1&lt;0,-0.1*RAND(),0.1*RAND()))</f>
        <v>51.423208480459202</v>
      </c>
      <c r="R225">
        <f ca="1">'S&amp;P500 2018'!R225*(1+IF(-$E$1+RAND()*1&lt;0,-0.1*RAND(),0.1*RAND()))</f>
        <v>32.345980075560959</v>
      </c>
      <c r="S225">
        <f ca="1">'S&amp;P500 2018'!S225*(1+IF(-$E$1+RAND()*1&lt;0,-0.1*RAND(),0.1*RAND()))</f>
        <v>52.947597905718922</v>
      </c>
      <c r="T225">
        <f ca="1">'S&amp;P500 2018'!T225*(1+IF(-$E$1+RAND()*1&lt;0,-0.1*RAND(),0.1*RAND()))</f>
        <v>43.261246554158248</v>
      </c>
      <c r="U225">
        <f ca="1">'S&amp;P500 2018'!U225*(1+IF(-$E$1+RAND()*1&lt;0,-0.1*RAND(),0.1*RAND()))</f>
        <v>32.703537679039854</v>
      </c>
      <c r="V225">
        <f ca="1">'S&amp;P500 2018'!V225*(1+IF(-$E$1+RAND()*1&lt;0,-0.1*RAND(),0.1*RAND()))</f>
        <v>63.490136008209952</v>
      </c>
      <c r="W225" s="6">
        <f ca="1">F225-'S&amp;P500 2018'!F225</f>
        <v>1.7144957785332764</v>
      </c>
      <c r="X225" s="6">
        <f ca="1">G225-'S&amp;P500 2018'!G225</f>
        <v>-2.6700019669163169</v>
      </c>
      <c r="Y225" s="6">
        <f ca="1">H225-'S&amp;P500 2018'!H225</f>
        <v>-2.6360980020360287</v>
      </c>
      <c r="Z225" s="6">
        <f ca="1">I225-'S&amp;P500 2018'!I225</f>
        <v>2.2078516344919308</v>
      </c>
      <c r="AA225" s="6">
        <f ca="1">J225-'S&amp;P500 2018'!J225</f>
        <v>-4.0697490602357433</v>
      </c>
      <c r="AB225" s="6">
        <f ca="1">K225-'S&amp;P500 2018'!K225</f>
        <v>-1.9587351944452749</v>
      </c>
      <c r="AC225" s="6">
        <f ca="1">L225-'S&amp;P500 2018'!L225</f>
        <v>2.8001590336803801</v>
      </c>
      <c r="AD225" s="6">
        <f ca="1">M225-'S&amp;P500 2018'!M225</f>
        <v>2.610942544327564</v>
      </c>
      <c r="AE225" s="6">
        <f ca="1">N225-'S&amp;P500 2018'!N225</f>
        <v>-1.1835902149984747</v>
      </c>
      <c r="AF225" s="6">
        <f ca="1">O225-'S&amp;P500 2018'!O225</f>
        <v>-1.6331318401873745</v>
      </c>
      <c r="AG225" s="6">
        <f ca="1">P225-'S&amp;P500 2018'!P225</f>
        <v>-2.2662006574305522</v>
      </c>
      <c r="AH225" s="6">
        <f ca="1">Q225-'S&amp;P500 2018'!Q225</f>
        <v>-3.576791519540798</v>
      </c>
      <c r="AI225" s="6">
        <f ca="1">R225-'S&amp;P500 2018'!R225</f>
        <v>0.34598007556095922</v>
      </c>
      <c r="AJ225" s="6">
        <f ca="1">S225-'S&amp;P500 2018'!S225</f>
        <v>3.9475979057189221</v>
      </c>
      <c r="AK225" s="6">
        <f ca="1">T225-'S&amp;P500 2018'!T225</f>
        <v>3.261246554158248</v>
      </c>
      <c r="AL225" s="6">
        <f ca="1">U225-'S&amp;P500 2018'!U225</f>
        <v>-1.2964623209601456</v>
      </c>
      <c r="AM225" s="6">
        <f ca="1">V225-'S&amp;P500 2018'!V225</f>
        <v>4.4901360082099515</v>
      </c>
    </row>
    <row r="226" spans="1:39" x14ac:dyDescent="0.3">
      <c r="A226" t="s">
        <v>551</v>
      </c>
      <c r="B226" t="s">
        <v>552</v>
      </c>
      <c r="C226" s="1" t="s">
        <v>15</v>
      </c>
      <c r="D226" s="1" t="s">
        <v>74</v>
      </c>
      <c r="E226" s="5">
        <f t="shared" ca="1" si="4"/>
        <v>57.007954830750535</v>
      </c>
      <c r="F226">
        <f ca="1">'S&amp;P500 2018'!F226*(1+IF(-$E$1+RAND()*1&lt;0,-0.1*RAND(),0.1*RAND()))</f>
        <v>64.683317942868626</v>
      </c>
      <c r="G226">
        <f ca="1">'S&amp;P500 2018'!G226*(1+IF(-$E$1+RAND()*1&lt;0,-0.1*RAND(),0.1*RAND()))</f>
        <v>26.707593957214101</v>
      </c>
      <c r="H226">
        <f ca="1">'S&amp;P500 2018'!H226*(1+IF(-$E$1+RAND()*1&lt;0,-0.1*RAND(),0.1*RAND()))</f>
        <v>37.603278780528434</v>
      </c>
      <c r="I226">
        <f ca="1">'S&amp;P500 2018'!I226*(1+IF(-$E$1+RAND()*1&lt;0,-0.1*RAND(),0.1*RAND()))</f>
        <v>82.876074971948881</v>
      </c>
      <c r="J226">
        <f ca="1">'S&amp;P500 2018'!J226*(1+IF(-$E$1+RAND()*1&lt;0,-0.1*RAND(),0.1*RAND()))</f>
        <v>62.25816638774792</v>
      </c>
      <c r="K226">
        <f ca="1">'S&amp;P500 2018'!K226*(1+IF(-$E$1+RAND()*1&lt;0,-0.1*RAND(),0.1*RAND()))</f>
        <v>58.153671581460777</v>
      </c>
      <c r="L226">
        <f ca="1">'S&amp;P500 2018'!L226*(1+IF(-$E$1+RAND()*1&lt;0,-0.1*RAND(),0.1*RAND()))</f>
        <v>71.460140623920068</v>
      </c>
      <c r="M226">
        <f ca="1">'S&amp;P500 2018'!M226*(1+IF(-$E$1+RAND()*1&lt;0,-0.1*RAND(),0.1*RAND()))</f>
        <v>62.470602200584402</v>
      </c>
      <c r="N226">
        <f ca="1">'S&amp;P500 2018'!N226*(1+IF(-$E$1+RAND()*1&lt;0,-0.1*RAND(),0.1*RAND()))</f>
        <v>53.756439922794897</v>
      </c>
      <c r="O226">
        <f ca="1">'S&amp;P500 2018'!O226*(1+IF(-$E$1+RAND()*1&lt;0,-0.1*RAND(),0.1*RAND()))</f>
        <v>50.945612516196626</v>
      </c>
      <c r="P226">
        <f ca="1">'S&amp;P500 2018'!P226*(1+IF(-$E$1+RAND()*1&lt;0,-0.1*RAND(),0.1*RAND()))</f>
        <v>60.693931634010106</v>
      </c>
      <c r="Q226">
        <f ca="1">'S&amp;P500 2018'!Q226*(1+IF(-$E$1+RAND()*1&lt;0,-0.1*RAND(),0.1*RAND()))</f>
        <v>62.573862320100666</v>
      </c>
      <c r="R226">
        <f ca="1">'S&amp;P500 2018'!R226*(1+IF(-$E$1+RAND()*1&lt;0,-0.1*RAND(),0.1*RAND()))</f>
        <v>53.938690351519739</v>
      </c>
      <c r="S226">
        <f ca="1">'S&amp;P500 2018'!S226*(1+IF(-$E$1+RAND()*1&lt;0,-0.1*RAND(),0.1*RAND()))</f>
        <v>50.991301202962319</v>
      </c>
      <c r="T226">
        <f ca="1">'S&amp;P500 2018'!T226*(1+IF(-$E$1+RAND()*1&lt;0,-0.1*RAND(),0.1*RAND()))</f>
        <v>53.08810412418687</v>
      </c>
      <c r="U226">
        <f ca="1">'S&amp;P500 2018'!U226*(1+IF(-$E$1+RAND()*1&lt;0,-0.1*RAND(),0.1*RAND()))</f>
        <v>52.295184280587513</v>
      </c>
      <c r="V226">
        <f ca="1">'S&amp;P500 2018'!V226*(1+IF(-$E$1+RAND()*1&lt;0,-0.1*RAND(),0.1*RAND()))</f>
        <v>64.63925932412711</v>
      </c>
      <c r="W226" s="6">
        <f ca="1">F226-'S&amp;P500 2018'!F226</f>
        <v>5.6833179428686265</v>
      </c>
      <c r="X226" s="6">
        <f ca="1">G226-'S&amp;P500 2018'!G226</f>
        <v>-0.29240604278589899</v>
      </c>
      <c r="Y226" s="6">
        <f ca="1">H226-'S&amp;P500 2018'!H226</f>
        <v>-0.39672121947156569</v>
      </c>
      <c r="Z226" s="6">
        <f ca="1">I226-'S&amp;P500 2018'!I226</f>
        <v>4.8760749719488814</v>
      </c>
      <c r="AA226" s="6">
        <f ca="1">J226-'S&amp;P500 2018'!J226</f>
        <v>-0.74183361225207989</v>
      </c>
      <c r="AB226" s="6">
        <f ca="1">K226-'S&amp;P500 2018'!K226</f>
        <v>0.15367158146077742</v>
      </c>
      <c r="AC226" s="6">
        <f ca="1">L226-'S&amp;P500 2018'!L226</f>
        <v>3.4601406239200685</v>
      </c>
      <c r="AD226" s="6">
        <f ca="1">M226-'S&amp;P500 2018'!M226</f>
        <v>3.4706022005844019</v>
      </c>
      <c r="AE226" s="6">
        <f ca="1">N226-'S&amp;P500 2018'!N226</f>
        <v>-2.2435600772051032</v>
      </c>
      <c r="AF226" s="6">
        <f ca="1">O226-'S&amp;P500 2018'!O226</f>
        <v>1.9456125161966256</v>
      </c>
      <c r="AG226" s="6">
        <f ca="1">P226-'S&amp;P500 2018'!P226</f>
        <v>0.69393163401010582</v>
      </c>
      <c r="AH226" s="6">
        <f ca="1">Q226-'S&amp;P500 2018'!Q226</f>
        <v>0.57386232010066607</v>
      </c>
      <c r="AI226" s="6">
        <f ca="1">R226-'S&amp;P500 2018'!R226</f>
        <v>-5.0613096484802611</v>
      </c>
      <c r="AJ226" s="6">
        <f ca="1">S226-'S&amp;P500 2018'!S226</f>
        <v>-1.0086987970376811</v>
      </c>
      <c r="AK226" s="6">
        <f ca="1">T226-'S&amp;P500 2018'!T226</f>
        <v>8.8104124186870081E-2</v>
      </c>
      <c r="AL226" s="6">
        <f ca="1">U226-'S&amp;P500 2018'!U226</f>
        <v>3.2951842805875131</v>
      </c>
      <c r="AM226" s="6">
        <f ca="1">V226-'S&amp;P500 2018'!V226</f>
        <v>2.6392593241271101</v>
      </c>
    </row>
    <row r="227" spans="1:39" x14ac:dyDescent="0.3">
      <c r="A227" t="s">
        <v>553</v>
      </c>
      <c r="B227" t="s">
        <v>554</v>
      </c>
      <c r="C227" s="1" t="s">
        <v>37</v>
      </c>
      <c r="D227" s="1" t="s">
        <v>290</v>
      </c>
      <c r="E227" s="5">
        <f t="shared" ca="1" si="4"/>
        <v>51.241737711528884</v>
      </c>
      <c r="F227">
        <f ca="1">'S&amp;P500 2018'!F227*(1+IF(-$E$1+RAND()*1&lt;0,-0.1*RAND(),0.1*RAND()))</f>
        <v>40.123329331961259</v>
      </c>
      <c r="G227">
        <f ca="1">'S&amp;P500 2018'!G227*(1+IF(-$E$1+RAND()*1&lt;0,-0.1*RAND(),0.1*RAND()))</f>
        <v>68.307836017970516</v>
      </c>
      <c r="H227">
        <f ca="1">'S&amp;P500 2018'!H227*(1+IF(-$E$1+RAND()*1&lt;0,-0.1*RAND(),0.1*RAND()))</f>
        <v>57.732640554196507</v>
      </c>
      <c r="I227">
        <f ca="1">'S&amp;P500 2018'!I227*(1+IF(-$E$1+RAND()*1&lt;0,-0.1*RAND(),0.1*RAND()))</f>
        <v>44.93199251417947</v>
      </c>
      <c r="J227">
        <f ca="1">'S&amp;P500 2018'!J227*(1+IF(-$E$1+RAND()*1&lt;0,-0.1*RAND(),0.1*RAND()))</f>
        <v>42.056195128328028</v>
      </c>
      <c r="K227">
        <f ca="1">'S&amp;P500 2018'!K227*(1+IF(-$E$1+RAND()*1&lt;0,-0.1*RAND(),0.1*RAND()))</f>
        <v>49.754751262960198</v>
      </c>
      <c r="L227">
        <f ca="1">'S&amp;P500 2018'!L227*(1+IF(-$E$1+RAND()*1&lt;0,-0.1*RAND(),0.1*RAND()))</f>
        <v>43.919424064740866</v>
      </c>
      <c r="M227">
        <f ca="1">'S&amp;P500 2018'!M227*(1+IF(-$E$1+RAND()*1&lt;0,-0.1*RAND(),0.1*RAND()))</f>
        <v>63.496081623158013</v>
      </c>
      <c r="N227">
        <f ca="1">'S&amp;P500 2018'!N227*(1+IF(-$E$1+RAND()*1&lt;0,-0.1*RAND(),0.1*RAND()))</f>
        <v>60.329925573024759</v>
      </c>
      <c r="O227">
        <f ca="1">'S&amp;P500 2018'!O227*(1+IF(-$E$1+RAND()*1&lt;0,-0.1*RAND(),0.1*RAND()))</f>
        <v>54.780669111270271</v>
      </c>
      <c r="P227">
        <f ca="1">'S&amp;P500 2018'!P227*(1+IF(-$E$1+RAND()*1&lt;0,-0.1*RAND(),0.1*RAND()))</f>
        <v>59.989128769660027</v>
      </c>
      <c r="Q227">
        <f ca="1">'S&amp;P500 2018'!Q227*(1+IF(-$E$1+RAND()*1&lt;0,-0.1*RAND(),0.1*RAND()))</f>
        <v>50.632181884710171</v>
      </c>
      <c r="R227">
        <f ca="1">'S&amp;P500 2018'!R227*(1+IF(-$E$1+RAND()*1&lt;0,-0.1*RAND(),0.1*RAND()))</f>
        <v>41.565921181402786</v>
      </c>
      <c r="S227">
        <f ca="1">'S&amp;P500 2018'!S227*(1+IF(-$E$1+RAND()*1&lt;0,-0.1*RAND(),0.1*RAND()))</f>
        <v>51.489830890719325</v>
      </c>
      <c r="T227">
        <f ca="1">'S&amp;P500 2018'!T227*(1+IF(-$E$1+RAND()*1&lt;0,-0.1*RAND(),0.1*RAND()))</f>
        <v>31.646918119087445</v>
      </c>
      <c r="U227">
        <f ca="1">'S&amp;P500 2018'!U227*(1+IF(-$E$1+RAND()*1&lt;0,-0.1*RAND(),0.1*RAND()))</f>
        <v>58.077690913048016</v>
      </c>
      <c r="V227">
        <f ca="1">'S&amp;P500 2018'!V227*(1+IF(-$E$1+RAND()*1&lt;0,-0.1*RAND(),0.1*RAND()))</f>
        <v>52.275024155573355</v>
      </c>
      <c r="W227" s="6">
        <f ca="1">F227-'S&amp;P500 2018'!F227</f>
        <v>-3.8766706680387415</v>
      </c>
      <c r="X227" s="6">
        <f ca="1">G227-'S&amp;P500 2018'!G227</f>
        <v>0.30783601797051574</v>
      </c>
      <c r="Y227" s="6">
        <f ca="1">H227-'S&amp;P500 2018'!H227</f>
        <v>4.7326405541965073</v>
      </c>
      <c r="Z227" s="6">
        <f ca="1">I227-'S&amp;P500 2018'!I227</f>
        <v>2.9319925141794698</v>
      </c>
      <c r="AA227" s="6">
        <f ca="1">J227-'S&amp;P500 2018'!J227</f>
        <v>-3.943804871671972</v>
      </c>
      <c r="AB227" s="6">
        <f ca="1">K227-'S&amp;P500 2018'!K227</f>
        <v>-0.24524873703980177</v>
      </c>
      <c r="AC227" s="6">
        <f ca="1">L227-'S&amp;P500 2018'!L227</f>
        <v>3.9194240647408662</v>
      </c>
      <c r="AD227" s="6">
        <f ca="1">M227-'S&amp;P500 2018'!M227</f>
        <v>4.4960816231580125</v>
      </c>
      <c r="AE227" s="6">
        <f ca="1">N227-'S&amp;P500 2018'!N227</f>
        <v>2.3299255730247594</v>
      </c>
      <c r="AF227" s="6">
        <f ca="1">O227-'S&amp;P500 2018'!O227</f>
        <v>1.7806691112702708</v>
      </c>
      <c r="AG227" s="6">
        <f ca="1">P227-'S&amp;P500 2018'!P227</f>
        <v>-4.0108712303399727</v>
      </c>
      <c r="AH227" s="6">
        <f ca="1">Q227-'S&amp;P500 2018'!Q227</f>
        <v>3.632181884710171</v>
      </c>
      <c r="AI227" s="6">
        <f ca="1">R227-'S&amp;P500 2018'!R227</f>
        <v>2.5659211814027856</v>
      </c>
      <c r="AJ227" s="6">
        <f ca="1">S227-'S&amp;P500 2018'!S227</f>
        <v>4.4898308907193254</v>
      </c>
      <c r="AK227" s="6">
        <f ca="1">T227-'S&amp;P500 2018'!T227</f>
        <v>0.64691811908744512</v>
      </c>
      <c r="AL227" s="6">
        <f ca="1">U227-'S&amp;P500 2018'!U227</f>
        <v>2.0776909130480163</v>
      </c>
      <c r="AM227" s="6">
        <f ca="1">V227-'S&amp;P500 2018'!V227</f>
        <v>1.2750241555733552</v>
      </c>
    </row>
    <row r="228" spans="1:39" x14ac:dyDescent="0.3">
      <c r="A228" t="s">
        <v>555</v>
      </c>
      <c r="B228" t="s">
        <v>556</v>
      </c>
      <c r="C228" s="1" t="s">
        <v>2</v>
      </c>
      <c r="D228" s="1" t="s">
        <v>370</v>
      </c>
      <c r="E228" s="5">
        <f t="shared" ca="1" si="4"/>
        <v>68.620289240232566</v>
      </c>
      <c r="F228">
        <f ca="1">'S&amp;P500 2018'!F228*(1+IF(-$E$1+RAND()*1&lt;0,-0.1*RAND(),0.1*RAND()))</f>
        <v>63.223874177587504</v>
      </c>
      <c r="G228">
        <f ca="1">'S&amp;P500 2018'!G228*(1+IF(-$E$1+RAND()*1&lt;0,-0.1*RAND(),0.1*RAND()))</f>
        <v>78.060606970663216</v>
      </c>
      <c r="H228">
        <f ca="1">'S&amp;P500 2018'!H228*(1+IF(-$E$1+RAND()*1&lt;0,-0.1*RAND(),0.1*RAND()))</f>
        <v>69.256357199624247</v>
      </c>
      <c r="I228">
        <f ca="1">'S&amp;P500 2018'!I228*(1+IF(-$E$1+RAND()*1&lt;0,-0.1*RAND(),0.1*RAND()))</f>
        <v>63.3894458644031</v>
      </c>
      <c r="J228">
        <f ca="1">'S&amp;P500 2018'!J228*(1+IF(-$E$1+RAND()*1&lt;0,-0.1*RAND(),0.1*RAND()))</f>
        <v>57.160814323870099</v>
      </c>
      <c r="K228">
        <f ca="1">'S&amp;P500 2018'!K228*(1+IF(-$E$1+RAND()*1&lt;0,-0.1*RAND(),0.1*RAND()))</f>
        <v>55.263523833559489</v>
      </c>
      <c r="L228">
        <f ca="1">'S&amp;P500 2018'!L228*(1+IF(-$E$1+RAND()*1&lt;0,-0.1*RAND(),0.1*RAND()))</f>
        <v>76.248449800437498</v>
      </c>
      <c r="M228">
        <f ca="1">'S&amp;P500 2018'!M228*(1+IF(-$E$1+RAND()*1&lt;0,-0.1*RAND(),0.1*RAND()))</f>
        <v>73.047250895238818</v>
      </c>
      <c r="N228">
        <f ca="1">'S&amp;P500 2018'!N228*(1+IF(-$E$1+RAND()*1&lt;0,-0.1*RAND(),0.1*RAND()))</f>
        <v>35.971765893008481</v>
      </c>
      <c r="O228">
        <f ca="1">'S&amp;P500 2018'!O228*(1+IF(-$E$1+RAND()*1&lt;0,-0.1*RAND(),0.1*RAND()))</f>
        <v>63.793700217211367</v>
      </c>
      <c r="P228">
        <f ca="1">'S&amp;P500 2018'!P228*(1+IF(-$E$1+RAND()*1&lt;0,-0.1*RAND(),0.1*RAND()))</f>
        <v>69.955726419407583</v>
      </c>
      <c r="Q228">
        <f ca="1">'S&amp;P500 2018'!Q228*(1+IF(-$E$1+RAND()*1&lt;0,-0.1*RAND(),0.1*RAND()))</f>
        <v>76.007015511084006</v>
      </c>
      <c r="R228">
        <f ca="1">'S&amp;P500 2018'!R228*(1+IF(-$E$1+RAND()*1&lt;0,-0.1*RAND(),0.1*RAND()))</f>
        <v>79.387939867620787</v>
      </c>
      <c r="S228">
        <f ca="1">'S&amp;P500 2018'!S228*(1+IF(-$E$1+RAND()*1&lt;0,-0.1*RAND(),0.1*RAND()))</f>
        <v>82.980377007000826</v>
      </c>
      <c r="T228">
        <f ca="1">'S&amp;P500 2018'!T228*(1+IF(-$E$1+RAND()*1&lt;0,-0.1*RAND(),0.1*RAND()))</f>
        <v>57.695950995315691</v>
      </c>
      <c r="U228">
        <f ca="1">'S&amp;P500 2018'!U228*(1+IF(-$E$1+RAND()*1&lt;0,-0.1*RAND(),0.1*RAND()))</f>
        <v>90.846222640669637</v>
      </c>
      <c r="V228">
        <f ca="1">'S&amp;P500 2018'!V228*(1+IF(-$E$1+RAND()*1&lt;0,-0.1*RAND(),0.1*RAND()))</f>
        <v>74.255895467251221</v>
      </c>
      <c r="W228" s="6">
        <f ca="1">F228-'S&amp;P500 2018'!F228</f>
        <v>-0.77612582241249584</v>
      </c>
      <c r="X228" s="6">
        <f ca="1">G228-'S&amp;P500 2018'!G228</f>
        <v>4.0606069706632155</v>
      </c>
      <c r="Y228" s="6">
        <f ca="1">H228-'S&amp;P500 2018'!H228</f>
        <v>4.2563571996242473</v>
      </c>
      <c r="Z228" s="6">
        <f ca="1">I228-'S&amp;P500 2018'!I228</f>
        <v>1.3894458644031005</v>
      </c>
      <c r="AA228" s="6">
        <f ca="1">J228-'S&amp;P500 2018'!J228</f>
        <v>2.160814323870099</v>
      </c>
      <c r="AB228" s="6">
        <f ca="1">K228-'S&amp;P500 2018'!K228</f>
        <v>-1.7364761664405108</v>
      </c>
      <c r="AC228" s="6">
        <f ca="1">L228-'S&amp;P500 2018'!L228</f>
        <v>-3.7515501995625016</v>
      </c>
      <c r="AD228" s="6">
        <f ca="1">M228-'S&amp;P500 2018'!M228</f>
        <v>4.0472508952388182</v>
      </c>
      <c r="AE228" s="6">
        <f ca="1">N228-'S&amp;P500 2018'!N228</f>
        <v>-2.0282341069915191</v>
      </c>
      <c r="AF228" s="6">
        <f ca="1">O228-'S&amp;P500 2018'!O228</f>
        <v>4.7937002172113665</v>
      </c>
      <c r="AG228" s="6">
        <f ca="1">P228-'S&amp;P500 2018'!P228</f>
        <v>-5.0442735805924173</v>
      </c>
      <c r="AH228" s="6">
        <f ca="1">Q228-'S&amp;P500 2018'!Q228</f>
        <v>-1.9929844889159938</v>
      </c>
      <c r="AI228" s="6">
        <f ca="1">R228-'S&amp;P500 2018'!R228</f>
        <v>4.387939867620787</v>
      </c>
      <c r="AJ228" s="6">
        <f ca="1">S228-'S&amp;P500 2018'!S228</f>
        <v>4.9803770070008255</v>
      </c>
      <c r="AK228" s="6">
        <f ca="1">T228-'S&amp;P500 2018'!T228</f>
        <v>2.695950995315691</v>
      </c>
      <c r="AL228" s="6">
        <f ca="1">U228-'S&amp;P500 2018'!U228</f>
        <v>5.8462226406696374</v>
      </c>
      <c r="AM228" s="6">
        <f ca="1">V228-'S&amp;P500 2018'!V228</f>
        <v>6.2558954672512215</v>
      </c>
    </row>
    <row r="229" spans="1:39" x14ac:dyDescent="0.3">
      <c r="A229" t="s">
        <v>557</v>
      </c>
      <c r="B229" t="s">
        <v>558</v>
      </c>
      <c r="C229" s="1" t="s">
        <v>141</v>
      </c>
      <c r="D229" s="1" t="s">
        <v>188</v>
      </c>
      <c r="E229" s="5">
        <f t="shared" ca="1" si="4"/>
        <v>58.336012489179289</v>
      </c>
      <c r="F229">
        <f ca="1">'S&amp;P500 2018'!F229*(1+IF(-$E$1+RAND()*1&lt;0,-0.1*RAND(),0.1*RAND()))</f>
        <v>66.529712023680304</v>
      </c>
      <c r="G229">
        <f ca="1">'S&amp;P500 2018'!G229*(1+IF(-$E$1+RAND()*1&lt;0,-0.1*RAND(),0.1*RAND()))</f>
        <v>53.45688860036342</v>
      </c>
      <c r="H229">
        <f ca="1">'S&amp;P500 2018'!H229*(1+IF(-$E$1+RAND()*1&lt;0,-0.1*RAND(),0.1*RAND()))</f>
        <v>67.262333842737803</v>
      </c>
      <c r="I229">
        <f ca="1">'S&amp;P500 2018'!I229*(1+IF(-$E$1+RAND()*1&lt;0,-0.1*RAND(),0.1*RAND()))</f>
        <v>69.795092179454002</v>
      </c>
      <c r="J229">
        <f ca="1">'S&amp;P500 2018'!J229*(1+IF(-$E$1+RAND()*1&lt;0,-0.1*RAND(),0.1*RAND()))</f>
        <v>61.398811595347496</v>
      </c>
      <c r="K229">
        <f ca="1">'S&amp;P500 2018'!K229*(1+IF(-$E$1+RAND()*1&lt;0,-0.1*RAND(),0.1*RAND()))</f>
        <v>56.06455951659597</v>
      </c>
      <c r="L229">
        <f ca="1">'S&amp;P500 2018'!L229*(1+IF(-$E$1+RAND()*1&lt;0,-0.1*RAND(),0.1*RAND()))</f>
        <v>76.155330787297714</v>
      </c>
      <c r="M229">
        <f ca="1">'S&amp;P500 2018'!M229*(1+IF(-$E$1+RAND()*1&lt;0,-0.1*RAND(),0.1*RAND()))</f>
        <v>35.4630375990102</v>
      </c>
      <c r="N229">
        <f ca="1">'S&amp;P500 2018'!N229*(1+IF(-$E$1+RAND()*1&lt;0,-0.1*RAND(),0.1*RAND()))</f>
        <v>68.051517587167055</v>
      </c>
      <c r="O229">
        <f ca="1">'S&amp;P500 2018'!O229*(1+IF(-$E$1+RAND()*1&lt;0,-0.1*RAND(),0.1*RAND()))</f>
        <v>60.687354327920445</v>
      </c>
      <c r="P229">
        <f ca="1">'S&amp;P500 2018'!P229*(1+IF(-$E$1+RAND()*1&lt;0,-0.1*RAND(),0.1*RAND()))</f>
        <v>68.076959840338517</v>
      </c>
      <c r="Q229">
        <f ca="1">'S&amp;P500 2018'!Q229*(1+IF(-$E$1+RAND()*1&lt;0,-0.1*RAND(),0.1*RAND()))</f>
        <v>70.329464073092595</v>
      </c>
      <c r="R229">
        <f ca="1">'S&amp;P500 2018'!R229*(1+IF(-$E$1+RAND()*1&lt;0,-0.1*RAND(),0.1*RAND()))</f>
        <v>72.381647846031953</v>
      </c>
      <c r="S229">
        <f ca="1">'S&amp;P500 2018'!S229*(1+IF(-$E$1+RAND()*1&lt;0,-0.1*RAND(),0.1*RAND()))</f>
        <v>47.670891125984667</v>
      </c>
      <c r="T229">
        <f ca="1">'S&amp;P500 2018'!T229*(1+IF(-$E$1+RAND()*1&lt;0,-0.1*RAND(),0.1*RAND()))</f>
        <v>40.167702336129409</v>
      </c>
      <c r="U229">
        <f ca="1">'S&amp;P500 2018'!U229*(1+IF(-$E$1+RAND()*1&lt;0,-0.1*RAND(),0.1*RAND()))</f>
        <v>44.033261247122446</v>
      </c>
      <c r="V229">
        <f ca="1">'S&amp;P500 2018'!V229*(1+IF(-$E$1+RAND()*1&lt;0,-0.1*RAND(),0.1*RAND()))</f>
        <v>34.187647787773891</v>
      </c>
      <c r="W229" s="6">
        <f ca="1">F229-'S&amp;P500 2018'!F229</f>
        <v>-3.4702879763196961</v>
      </c>
      <c r="X229" s="6">
        <f ca="1">G229-'S&amp;P500 2018'!G229</f>
        <v>1.4568886003634205</v>
      </c>
      <c r="Y229" s="6">
        <f ca="1">H229-'S&amp;P500 2018'!H229</f>
        <v>5.262333842737803</v>
      </c>
      <c r="Z229" s="6">
        <f ca="1">I229-'S&amp;P500 2018'!I229</f>
        <v>5.7950921794540022</v>
      </c>
      <c r="AA229" s="6">
        <f ca="1">J229-'S&amp;P500 2018'!J229</f>
        <v>1.398811595347496</v>
      </c>
      <c r="AB229" s="6">
        <f ca="1">K229-'S&amp;P500 2018'!K229</f>
        <v>1.0645595165959705</v>
      </c>
      <c r="AC229" s="6">
        <f ca="1">L229-'S&amp;P500 2018'!L229</f>
        <v>5.1553307872977143</v>
      </c>
      <c r="AD229" s="6">
        <f ca="1">M229-'S&amp;P500 2018'!M229</f>
        <v>2.4630375990101996</v>
      </c>
      <c r="AE229" s="6">
        <f ca="1">N229-'S&amp;P500 2018'!N229</f>
        <v>-3.948482412832945</v>
      </c>
      <c r="AF229" s="6">
        <f ca="1">O229-'S&amp;P500 2018'!O229</f>
        <v>-4.3126456720795545</v>
      </c>
      <c r="AG229" s="6">
        <f ca="1">P229-'S&amp;P500 2018'!P229</f>
        <v>2.0769598403385174</v>
      </c>
      <c r="AH229" s="6">
        <f ca="1">Q229-'S&amp;P500 2018'!Q229</f>
        <v>6.3294640730925948</v>
      </c>
      <c r="AI229" s="6">
        <f ca="1">R229-'S&amp;P500 2018'!R229</f>
        <v>1.381647846031953</v>
      </c>
      <c r="AJ229" s="6">
        <f ca="1">S229-'S&amp;P500 2018'!S229</f>
        <v>1.6708911259846673</v>
      </c>
      <c r="AK229" s="6">
        <f ca="1">T229-'S&amp;P500 2018'!T229</f>
        <v>2.167702336129409</v>
      </c>
      <c r="AL229" s="6">
        <f ca="1">U229-'S&amp;P500 2018'!U229</f>
        <v>2.0332612471224465</v>
      </c>
      <c r="AM229" s="6">
        <f ca="1">V229-'S&amp;P500 2018'!V229</f>
        <v>-0.81235221222610932</v>
      </c>
    </row>
    <row r="230" spans="1:39" x14ac:dyDescent="0.3">
      <c r="A230" t="s">
        <v>559</v>
      </c>
      <c r="B230" t="s">
        <v>560</v>
      </c>
      <c r="C230" s="1" t="s">
        <v>29</v>
      </c>
      <c r="D230" s="1" t="s">
        <v>250</v>
      </c>
      <c r="E230" s="5">
        <f t="shared" ca="1" si="4"/>
        <v>56.033047820307715</v>
      </c>
      <c r="F230">
        <f ca="1">'S&amp;P500 2018'!F230*(1+IF(-$E$1+RAND()*1&lt;0,-0.1*RAND(),0.1*RAND()))</f>
        <v>54.891619294947205</v>
      </c>
      <c r="G230">
        <f ca="1">'S&amp;P500 2018'!G230*(1+IF(-$E$1+RAND()*1&lt;0,-0.1*RAND(),0.1*RAND()))</f>
        <v>59.99880716380585</v>
      </c>
      <c r="H230">
        <f ca="1">'S&amp;P500 2018'!H230*(1+IF(-$E$1+RAND()*1&lt;0,-0.1*RAND(),0.1*RAND()))</f>
        <v>81.300843014842968</v>
      </c>
      <c r="I230">
        <f ca="1">'S&amp;P500 2018'!I230*(1+IF(-$E$1+RAND()*1&lt;0,-0.1*RAND(),0.1*RAND()))</f>
        <v>45.529360591451798</v>
      </c>
      <c r="J230">
        <f ca="1">'S&amp;P500 2018'!J230*(1+IF(-$E$1+RAND()*1&lt;0,-0.1*RAND(),0.1*RAND()))</f>
        <v>78.257508284589662</v>
      </c>
      <c r="K230">
        <f ca="1">'S&amp;P500 2018'!K230*(1+IF(-$E$1+RAND()*1&lt;0,-0.1*RAND(),0.1*RAND()))</f>
        <v>61.633587125249512</v>
      </c>
      <c r="L230">
        <f ca="1">'S&amp;P500 2018'!L230*(1+IF(-$E$1+RAND()*1&lt;0,-0.1*RAND(),0.1*RAND()))</f>
        <v>42.41532759448959</v>
      </c>
      <c r="M230">
        <f ca="1">'S&amp;P500 2018'!M230*(1+IF(-$E$1+RAND()*1&lt;0,-0.1*RAND(),0.1*RAND()))</f>
        <v>67.781049095000043</v>
      </c>
      <c r="N230">
        <f ca="1">'S&amp;P500 2018'!N230*(1+IF(-$E$1+RAND()*1&lt;0,-0.1*RAND(),0.1*RAND()))</f>
        <v>40.384547285065082</v>
      </c>
      <c r="O230">
        <f ca="1">'S&amp;P500 2018'!O230*(1+IF(-$E$1+RAND()*1&lt;0,-0.1*RAND(),0.1*RAND()))</f>
        <v>43.792753479915135</v>
      </c>
      <c r="P230">
        <f ca="1">'S&amp;P500 2018'!P230*(1+IF(-$E$1+RAND()*1&lt;0,-0.1*RAND(),0.1*RAND()))</f>
        <v>60.433468363803733</v>
      </c>
      <c r="Q230">
        <f ca="1">'S&amp;P500 2018'!Q230*(1+IF(-$E$1+RAND()*1&lt;0,-0.1*RAND(),0.1*RAND()))</f>
        <v>35.989202755712903</v>
      </c>
      <c r="R230">
        <f ca="1">'S&amp;P500 2018'!R230*(1+IF(-$E$1+RAND()*1&lt;0,-0.1*RAND(),0.1*RAND()))</f>
        <v>58.470127834556131</v>
      </c>
      <c r="S230">
        <f ca="1">'S&amp;P500 2018'!S230*(1+IF(-$E$1+RAND()*1&lt;0,-0.1*RAND(),0.1*RAND()))</f>
        <v>48.077458106003895</v>
      </c>
      <c r="T230">
        <f ca="1">'S&amp;P500 2018'!T230*(1+IF(-$E$1+RAND()*1&lt;0,-0.1*RAND(),0.1*RAND()))</f>
        <v>48.404165903880653</v>
      </c>
      <c r="U230">
        <f ca="1">'S&amp;P500 2018'!U230*(1+IF(-$E$1+RAND()*1&lt;0,-0.1*RAND(),0.1*RAND()))</f>
        <v>58.655823566115707</v>
      </c>
      <c r="V230">
        <f ca="1">'S&amp;P500 2018'!V230*(1+IF(-$E$1+RAND()*1&lt;0,-0.1*RAND(),0.1*RAND()))</f>
        <v>66.546163485801173</v>
      </c>
      <c r="W230" s="6">
        <f ca="1">F230-'S&amp;P500 2018'!F230</f>
        <v>4.8916192949472048</v>
      </c>
      <c r="X230" s="6">
        <f ca="1">G230-'S&amp;P500 2018'!G230</f>
        <v>2.99880716380585</v>
      </c>
      <c r="Y230" s="6">
        <f ca="1">H230-'S&amp;P500 2018'!H230</f>
        <v>5.3008430148429682</v>
      </c>
      <c r="Z230" s="6">
        <f ca="1">I230-'S&amp;P500 2018'!I230</f>
        <v>-1.4706394085482017</v>
      </c>
      <c r="AA230" s="6">
        <f ca="1">J230-'S&amp;P500 2018'!J230</f>
        <v>5.2575082845896617</v>
      </c>
      <c r="AB230" s="6">
        <f ca="1">K230-'S&amp;P500 2018'!K230</f>
        <v>1.6335871252495124</v>
      </c>
      <c r="AC230" s="6">
        <f ca="1">L230-'S&amp;P500 2018'!L230</f>
        <v>-4.5846724055104104</v>
      </c>
      <c r="AD230" s="6">
        <f ca="1">M230-'S&amp;P500 2018'!M230</f>
        <v>1.7810490950000428</v>
      </c>
      <c r="AE230" s="6">
        <f ca="1">N230-'S&amp;P500 2018'!N230</f>
        <v>-0.61545271493491782</v>
      </c>
      <c r="AF230" s="6">
        <f ca="1">O230-'S&amp;P500 2018'!O230</f>
        <v>1.7927534799151346</v>
      </c>
      <c r="AG230" s="6">
        <f ca="1">P230-'S&amp;P500 2018'!P230</f>
        <v>1.4334683638037333</v>
      </c>
      <c r="AH230" s="6">
        <f ca="1">Q230-'S&amp;P500 2018'!Q230</f>
        <v>-2.0107972442870974</v>
      </c>
      <c r="AI230" s="6">
        <f ca="1">R230-'S&amp;P500 2018'!R230</f>
        <v>3.4701278345561306</v>
      </c>
      <c r="AJ230" s="6">
        <f ca="1">S230-'S&amp;P500 2018'!S230</f>
        <v>-0.92254189399610453</v>
      </c>
      <c r="AK230" s="6">
        <f ca="1">T230-'S&amp;P500 2018'!T230</f>
        <v>-4.5958340961193471</v>
      </c>
      <c r="AL230" s="6">
        <f ca="1">U230-'S&amp;P500 2018'!U230</f>
        <v>1.655823566115707</v>
      </c>
      <c r="AM230" s="6">
        <f ca="1">V230-'S&amp;P500 2018'!V230</f>
        <v>2.5461634858011735</v>
      </c>
    </row>
    <row r="231" spans="1:39" x14ac:dyDescent="0.3">
      <c r="A231" t="s">
        <v>561</v>
      </c>
      <c r="B231" t="s">
        <v>562</v>
      </c>
      <c r="C231" s="1" t="s">
        <v>29</v>
      </c>
      <c r="D231" s="1" t="s">
        <v>563</v>
      </c>
      <c r="E231" s="5">
        <f t="shared" ca="1" si="4"/>
        <v>39.103354641802163</v>
      </c>
      <c r="F231">
        <f ca="1">'S&amp;P500 2018'!F231*(1+IF(-$E$1+RAND()*1&lt;0,-0.1*RAND(),0.1*RAND()))</f>
        <v>57.987963963208692</v>
      </c>
      <c r="G231">
        <f ca="1">'S&amp;P500 2018'!G231*(1+IF(-$E$1+RAND()*1&lt;0,-0.1*RAND(),0.1*RAND()))</f>
        <v>37.170039829311662</v>
      </c>
      <c r="H231">
        <f ca="1">'S&amp;P500 2018'!H231*(1+IF(-$E$1+RAND()*1&lt;0,-0.1*RAND(),0.1*RAND()))</f>
        <v>30.639893139226547</v>
      </c>
      <c r="I231">
        <f ca="1">'S&amp;P500 2018'!I231*(1+IF(-$E$1+RAND()*1&lt;0,-0.1*RAND(),0.1*RAND()))</f>
        <v>37.132535466499689</v>
      </c>
      <c r="J231">
        <f ca="1">'S&amp;P500 2018'!J231*(1+IF(-$E$1+RAND()*1&lt;0,-0.1*RAND(),0.1*RAND()))</f>
        <v>28.013655090621079</v>
      </c>
      <c r="K231">
        <f ca="1">'S&amp;P500 2018'!K231*(1+IF(-$E$1+RAND()*1&lt;0,-0.1*RAND(),0.1*RAND()))</f>
        <v>32.465534118057064</v>
      </c>
      <c r="L231">
        <f ca="1">'S&amp;P500 2018'!L231*(1+IF(-$E$1+RAND()*1&lt;0,-0.1*RAND(),0.1*RAND()))</f>
        <v>38.346006547003356</v>
      </c>
      <c r="M231">
        <f ca="1">'S&amp;P500 2018'!M231*(1+IF(-$E$1+RAND()*1&lt;0,-0.1*RAND(),0.1*RAND()))</f>
        <v>37.43179726308184</v>
      </c>
      <c r="N231">
        <f ca="1">'S&amp;P500 2018'!N231*(1+IF(-$E$1+RAND()*1&lt;0,-0.1*RAND(),0.1*RAND()))</f>
        <v>49.849205974318764</v>
      </c>
      <c r="O231">
        <f ca="1">'S&amp;P500 2018'!O231*(1+IF(-$E$1+RAND()*1&lt;0,-0.1*RAND(),0.1*RAND()))</f>
        <v>35.68602018488982</v>
      </c>
      <c r="P231">
        <f ca="1">'S&amp;P500 2018'!P231*(1+IF(-$E$1+RAND()*1&lt;0,-0.1*RAND(),0.1*RAND()))</f>
        <v>49.320519847165102</v>
      </c>
      <c r="Q231">
        <f ca="1">'S&amp;P500 2018'!Q231*(1+IF(-$E$1+RAND()*1&lt;0,-0.1*RAND(),0.1*RAND()))</f>
        <v>27.857780844433389</v>
      </c>
      <c r="R231">
        <f ca="1">'S&amp;P500 2018'!R231*(1+IF(-$E$1+RAND()*1&lt;0,-0.1*RAND(),0.1*RAND()))</f>
        <v>45.376061892502484</v>
      </c>
      <c r="S231">
        <f ca="1">'S&amp;P500 2018'!S231*(1+IF(-$E$1+RAND()*1&lt;0,-0.1*RAND(),0.1*RAND()))</f>
        <v>49.11154573465069</v>
      </c>
      <c r="T231">
        <f ca="1">'S&amp;P500 2018'!T231*(1+IF(-$E$1+RAND()*1&lt;0,-0.1*RAND(),0.1*RAND()))</f>
        <v>30.615150025596702</v>
      </c>
      <c r="U231">
        <f ca="1">'S&amp;P500 2018'!U231*(1+IF(-$E$1+RAND()*1&lt;0,-0.1*RAND(),0.1*RAND()))</f>
        <v>46.181693763259958</v>
      </c>
      <c r="V231">
        <f ca="1">'S&amp;P500 2018'!V231*(1+IF(-$E$1+RAND()*1&lt;0,-0.1*RAND(),0.1*RAND()))</f>
        <v>31.571625226810109</v>
      </c>
      <c r="W231" s="6">
        <f ca="1">F231-'S&amp;P500 2018'!F231</f>
        <v>2.9879639632086921</v>
      </c>
      <c r="X231" s="6">
        <f ca="1">G231-'S&amp;P500 2018'!G231</f>
        <v>-2.8299601706883379</v>
      </c>
      <c r="Y231" s="6">
        <f ca="1">H231-'S&amp;P500 2018'!H231</f>
        <v>-1.3601068607734526</v>
      </c>
      <c r="Z231" s="6">
        <f ca="1">I231-'S&amp;P500 2018'!I231</f>
        <v>1.1325354664996894</v>
      </c>
      <c r="AA231" s="6">
        <f ca="1">J231-'S&amp;P500 2018'!J231</f>
        <v>2.0136550906210786</v>
      </c>
      <c r="AB231" s="6">
        <f ca="1">K231-'S&amp;P500 2018'!K231</f>
        <v>-1.5344658819429355</v>
      </c>
      <c r="AC231" s="6">
        <f ca="1">L231-'S&amp;P500 2018'!L231</f>
        <v>0.34600654700335554</v>
      </c>
      <c r="AD231" s="6">
        <f ca="1">M231-'S&amp;P500 2018'!M231</f>
        <v>2.4317972630818403</v>
      </c>
      <c r="AE231" s="6">
        <f ca="1">N231-'S&amp;P500 2018'!N231</f>
        <v>3.8492059743187639</v>
      </c>
      <c r="AF231" s="6">
        <f ca="1">O231-'S&amp;P500 2018'!O231</f>
        <v>-2.31397981511018</v>
      </c>
      <c r="AG231" s="6">
        <f ca="1">P231-'S&amp;P500 2018'!P231</f>
        <v>4.3205198471651016</v>
      </c>
      <c r="AH231" s="6">
        <f ca="1">Q231-'S&amp;P500 2018'!Q231</f>
        <v>-2.142219155566611</v>
      </c>
      <c r="AI231" s="6">
        <f ca="1">R231-'S&amp;P500 2018'!R231</f>
        <v>-1.6239381074975157</v>
      </c>
      <c r="AJ231" s="6">
        <f ca="1">S231-'S&amp;P500 2018'!S231</f>
        <v>4.1115457346506901</v>
      </c>
      <c r="AK231" s="6">
        <f ca="1">T231-'S&amp;P500 2018'!T231</f>
        <v>2.6151500255967015</v>
      </c>
      <c r="AL231" s="6">
        <f ca="1">U231-'S&amp;P500 2018'!U231</f>
        <v>4.1816937632599576</v>
      </c>
      <c r="AM231" s="6">
        <f ca="1">V231-'S&amp;P500 2018'!V231</f>
        <v>-2.4283747731898906</v>
      </c>
    </row>
    <row r="232" spans="1:39" x14ac:dyDescent="0.3">
      <c r="A232" t="s">
        <v>564</v>
      </c>
      <c r="B232" t="s">
        <v>565</v>
      </c>
      <c r="C232" s="1" t="s">
        <v>37</v>
      </c>
      <c r="D232" s="1" t="s">
        <v>80</v>
      </c>
      <c r="E232" s="5">
        <f t="shared" ca="1" si="4"/>
        <v>57.861767623794812</v>
      </c>
      <c r="F232">
        <f ca="1">'S&amp;P500 2018'!F232*(1+IF(-$E$1+RAND()*1&lt;0,-0.1*RAND(),0.1*RAND()))</f>
        <v>64.329758688177975</v>
      </c>
      <c r="G232">
        <f ca="1">'S&amp;P500 2018'!G232*(1+IF(-$E$1+RAND()*1&lt;0,-0.1*RAND(),0.1*RAND()))</f>
        <v>80.232504822828432</v>
      </c>
      <c r="H232">
        <f ca="1">'S&amp;P500 2018'!H232*(1+IF(-$E$1+RAND()*1&lt;0,-0.1*RAND(),0.1*RAND()))</f>
        <v>49.626703770064751</v>
      </c>
      <c r="I232">
        <f ca="1">'S&amp;P500 2018'!I232*(1+IF(-$E$1+RAND()*1&lt;0,-0.1*RAND(),0.1*RAND()))</f>
        <v>43.196875197443838</v>
      </c>
      <c r="J232">
        <f ca="1">'S&amp;P500 2018'!J232*(1+IF(-$E$1+RAND()*1&lt;0,-0.1*RAND(),0.1*RAND()))</f>
        <v>55.996192171153318</v>
      </c>
      <c r="K232">
        <f ca="1">'S&amp;P500 2018'!K232*(1+IF(-$E$1+RAND()*1&lt;0,-0.1*RAND(),0.1*RAND()))</f>
        <v>58.88192649844418</v>
      </c>
      <c r="L232">
        <f ca="1">'S&amp;P500 2018'!L232*(1+IF(-$E$1+RAND()*1&lt;0,-0.1*RAND(),0.1*RAND()))</f>
        <v>60.340799931462541</v>
      </c>
      <c r="M232">
        <f ca="1">'S&amp;P500 2018'!M232*(1+IF(-$E$1+RAND()*1&lt;0,-0.1*RAND(),0.1*RAND()))</f>
        <v>58.581384296946105</v>
      </c>
      <c r="N232">
        <f ca="1">'S&amp;P500 2018'!N232*(1+IF(-$E$1+RAND()*1&lt;0,-0.1*RAND(),0.1*RAND()))</f>
        <v>52.521679940230626</v>
      </c>
      <c r="O232">
        <f ca="1">'S&amp;P500 2018'!O232*(1+IF(-$E$1+RAND()*1&lt;0,-0.1*RAND(),0.1*RAND()))</f>
        <v>50.770737739297275</v>
      </c>
      <c r="P232">
        <f ca="1">'S&amp;P500 2018'!P232*(1+IF(-$E$1+RAND()*1&lt;0,-0.1*RAND(),0.1*RAND()))</f>
        <v>61.175829959449658</v>
      </c>
      <c r="Q232">
        <f ca="1">'S&amp;P500 2018'!Q232*(1+IF(-$E$1+RAND()*1&lt;0,-0.1*RAND(),0.1*RAND()))</f>
        <v>64.635655056244175</v>
      </c>
      <c r="R232">
        <f ca="1">'S&amp;P500 2018'!R232*(1+IF(-$E$1+RAND()*1&lt;0,-0.1*RAND(),0.1*RAND()))</f>
        <v>57.062620612022201</v>
      </c>
      <c r="S232">
        <f ca="1">'S&amp;P500 2018'!S232*(1+IF(-$E$1+RAND()*1&lt;0,-0.1*RAND(),0.1*RAND()))</f>
        <v>67.719831908166043</v>
      </c>
      <c r="T232">
        <f ca="1">'S&amp;P500 2018'!T232*(1+IF(-$E$1+RAND()*1&lt;0,-0.1*RAND(),0.1*RAND()))</f>
        <v>54.375719292292523</v>
      </c>
      <c r="U232">
        <f ca="1">'S&amp;P500 2018'!U232*(1+IF(-$E$1+RAND()*1&lt;0,-0.1*RAND(),0.1*RAND()))</f>
        <v>60.371672566668032</v>
      </c>
      <c r="V232">
        <f ca="1">'S&amp;P500 2018'!V232*(1+IF(-$E$1+RAND()*1&lt;0,-0.1*RAND(),0.1*RAND()))</f>
        <v>43.830157153620114</v>
      </c>
      <c r="W232" s="6">
        <f ca="1">F232-'S&amp;P500 2018'!F232</f>
        <v>1.329758688177975</v>
      </c>
      <c r="X232" s="6">
        <f ca="1">G232-'S&amp;P500 2018'!G232</f>
        <v>4.2325048228284317</v>
      </c>
      <c r="Y232" s="6">
        <f ca="1">H232-'S&amp;P500 2018'!H232</f>
        <v>0.62670377006475064</v>
      </c>
      <c r="Z232" s="6">
        <f ca="1">I232-'S&amp;P500 2018'!I232</f>
        <v>2.1968751974438376</v>
      </c>
      <c r="AA232" s="6">
        <f ca="1">J232-'S&amp;P500 2018'!J232</f>
        <v>-6.0038078288466821</v>
      </c>
      <c r="AB232" s="6">
        <f ca="1">K232-'S&amp;P500 2018'!K232</f>
        <v>0.88192649844418014</v>
      </c>
      <c r="AC232" s="6">
        <f ca="1">L232-'S&amp;P500 2018'!L232</f>
        <v>5.3407999314625414</v>
      </c>
      <c r="AD232" s="6">
        <f ca="1">M232-'S&amp;P500 2018'!M232</f>
        <v>-3.4186157030538951</v>
      </c>
      <c r="AE232" s="6">
        <f ca="1">N232-'S&amp;P500 2018'!N232</f>
        <v>-1.4783200597693735</v>
      </c>
      <c r="AF232" s="6">
        <f ca="1">O232-'S&amp;P500 2018'!O232</f>
        <v>-5.2292622607027255</v>
      </c>
      <c r="AG232" s="6">
        <f ca="1">P232-'S&amp;P500 2018'!P232</f>
        <v>3.1758299594496577</v>
      </c>
      <c r="AH232" s="6">
        <f ca="1">Q232-'S&amp;P500 2018'!Q232</f>
        <v>2.6356550562441754</v>
      </c>
      <c r="AI232" s="6">
        <f ca="1">R232-'S&amp;P500 2018'!R232</f>
        <v>1.0626206120222008</v>
      </c>
      <c r="AJ232" s="6">
        <f ca="1">S232-'S&amp;P500 2018'!S232</f>
        <v>5.7198319081660429</v>
      </c>
      <c r="AK232" s="6">
        <f ca="1">T232-'S&amp;P500 2018'!T232</f>
        <v>-3.6242807077074772</v>
      </c>
      <c r="AL232" s="6">
        <f ca="1">U232-'S&amp;P500 2018'!U232</f>
        <v>4.3716725666680318</v>
      </c>
      <c r="AM232" s="6">
        <f ca="1">V232-'S&amp;P500 2018'!V232</f>
        <v>1.8301571536201138</v>
      </c>
    </row>
    <row r="233" spans="1:39" x14ac:dyDescent="0.3">
      <c r="A233" t="s">
        <v>566</v>
      </c>
      <c r="B233" t="s">
        <v>567</v>
      </c>
      <c r="C233" s="1" t="s">
        <v>29</v>
      </c>
      <c r="D233" s="1" t="s">
        <v>568</v>
      </c>
      <c r="E233" s="5">
        <f t="shared" ca="1" si="4"/>
        <v>39.77783937618004</v>
      </c>
      <c r="F233">
        <f ca="1">'S&amp;P500 2018'!F233*(1+IF(-$E$1+RAND()*1&lt;0,-0.1*RAND(),0.1*RAND()))</f>
        <v>36.255577277464617</v>
      </c>
      <c r="G233">
        <f ca="1">'S&amp;P500 2018'!G233*(1+IF(-$E$1+RAND()*1&lt;0,-0.1*RAND(),0.1*RAND()))</f>
        <v>42.525297068787907</v>
      </c>
      <c r="H233">
        <f ca="1">'S&amp;P500 2018'!H233*(1+IF(-$E$1+RAND()*1&lt;0,-0.1*RAND(),0.1*RAND()))</f>
        <v>47.576671954615449</v>
      </c>
      <c r="I233">
        <f ca="1">'S&amp;P500 2018'!I233*(1+IF(-$E$1+RAND()*1&lt;0,-0.1*RAND(),0.1*RAND()))</f>
        <v>40.21508817600229</v>
      </c>
      <c r="J233">
        <f ca="1">'S&amp;P500 2018'!J233*(1+IF(-$E$1+RAND()*1&lt;0,-0.1*RAND(),0.1*RAND()))</f>
        <v>36.406157581344779</v>
      </c>
      <c r="K233">
        <f ca="1">'S&amp;P500 2018'!K233*(1+IF(-$E$1+RAND()*1&lt;0,-0.1*RAND(),0.1*RAND()))</f>
        <v>36.338142212955617</v>
      </c>
      <c r="L233">
        <f ca="1">'S&amp;P500 2018'!L233*(1+IF(-$E$1+RAND()*1&lt;0,-0.1*RAND(),0.1*RAND()))</f>
        <v>41.119704032982121</v>
      </c>
      <c r="M233">
        <f ca="1">'S&amp;P500 2018'!M233*(1+IF(-$E$1+RAND()*1&lt;0,-0.1*RAND(),0.1*RAND()))</f>
        <v>40.661334587559459</v>
      </c>
      <c r="N233">
        <f ca="1">'S&amp;P500 2018'!N233*(1+IF(-$E$1+RAND()*1&lt;0,-0.1*RAND(),0.1*RAND()))</f>
        <v>45.111571093190278</v>
      </c>
      <c r="O233">
        <f ca="1">'S&amp;P500 2018'!O233*(1+IF(-$E$1+RAND()*1&lt;0,-0.1*RAND(),0.1*RAND()))</f>
        <v>49.787508197270164</v>
      </c>
      <c r="P233">
        <f ca="1">'S&amp;P500 2018'!P233*(1+IF(-$E$1+RAND()*1&lt;0,-0.1*RAND(),0.1*RAND()))</f>
        <v>47.648876882480941</v>
      </c>
      <c r="Q233">
        <f ca="1">'S&amp;P500 2018'!Q233*(1+IF(-$E$1+RAND()*1&lt;0,-0.1*RAND(),0.1*RAND()))</f>
        <v>31.669362627599618</v>
      </c>
      <c r="R233">
        <f ca="1">'S&amp;P500 2018'!R233*(1+IF(-$E$1+RAND()*1&lt;0,-0.1*RAND(),0.1*RAND()))</f>
        <v>44.408625887160596</v>
      </c>
      <c r="S233">
        <f ca="1">'S&amp;P500 2018'!S233*(1+IF(-$E$1+RAND()*1&lt;0,-0.1*RAND(),0.1*RAND()))</f>
        <v>40.478927545466746</v>
      </c>
      <c r="T233">
        <f ca="1">'S&amp;P500 2018'!T233*(1+IF(-$E$1+RAND()*1&lt;0,-0.1*RAND(),0.1*RAND()))</f>
        <v>39.149670554839425</v>
      </c>
      <c r="U233">
        <f ca="1">'S&amp;P500 2018'!U233*(1+IF(-$E$1+RAND()*1&lt;0,-0.1*RAND(),0.1*RAND()))</f>
        <v>30.191982827930058</v>
      </c>
      <c r="V233">
        <f ca="1">'S&amp;P500 2018'!V233*(1+IF(-$E$1+RAND()*1&lt;0,-0.1*RAND(),0.1*RAND()))</f>
        <v>26.678770887410796</v>
      </c>
      <c r="W233" s="6">
        <f ca="1">F233-'S&amp;P500 2018'!F233</f>
        <v>3.2555772774646172</v>
      </c>
      <c r="X233" s="6">
        <f ca="1">G233-'S&amp;P500 2018'!G233</f>
        <v>2.5252970687879071</v>
      </c>
      <c r="Y233" s="6">
        <f ca="1">H233-'S&amp;P500 2018'!H233</f>
        <v>2.5766719546154491</v>
      </c>
      <c r="Z233" s="6">
        <f ca="1">I233-'S&amp;P500 2018'!I233</f>
        <v>-2.7849118239977102</v>
      </c>
      <c r="AA233" s="6">
        <f ca="1">J233-'S&amp;P500 2018'!J233</f>
        <v>-0.59384241865522114</v>
      </c>
      <c r="AB233" s="6">
        <f ca="1">K233-'S&amp;P500 2018'!K233</f>
        <v>2.3381422129556171</v>
      </c>
      <c r="AC233" s="6">
        <f ca="1">L233-'S&amp;P500 2018'!L233</f>
        <v>1.1197040329821206</v>
      </c>
      <c r="AD233" s="6">
        <f ca="1">M233-'S&amp;P500 2018'!M233</f>
        <v>0.66133458755945895</v>
      </c>
      <c r="AE233" s="6">
        <f ca="1">N233-'S&amp;P500 2018'!N233</f>
        <v>-4.8884289068097218</v>
      </c>
      <c r="AF233" s="6">
        <f ca="1">O233-'S&amp;P500 2018'!O233</f>
        <v>1.7875081972701636</v>
      </c>
      <c r="AG233" s="6">
        <f ca="1">P233-'S&amp;P500 2018'!P233</f>
        <v>3.6488768824809412</v>
      </c>
      <c r="AH233" s="6">
        <f ca="1">Q233-'S&amp;P500 2018'!Q233</f>
        <v>1.6693626275996181</v>
      </c>
      <c r="AI233" s="6">
        <f ca="1">R233-'S&amp;P500 2018'!R233</f>
        <v>-2.5913741128394037</v>
      </c>
      <c r="AJ233" s="6">
        <f ca="1">S233-'S&amp;P500 2018'!S233</f>
        <v>-2.5210724545332539</v>
      </c>
      <c r="AK233" s="6">
        <f ca="1">T233-'S&amp;P500 2018'!T233</f>
        <v>-0.8503294451605754</v>
      </c>
      <c r="AL233" s="6">
        <f ca="1">U233-'S&amp;P500 2018'!U233</f>
        <v>-1.8080171720699418</v>
      </c>
      <c r="AM233" s="6">
        <f ca="1">V233-'S&amp;P500 2018'!V233</f>
        <v>1.6787708874107956</v>
      </c>
    </row>
    <row r="234" spans="1:39" x14ac:dyDescent="0.3">
      <c r="A234" t="s">
        <v>569</v>
      </c>
      <c r="B234" t="s">
        <v>570</v>
      </c>
      <c r="C234" s="1" t="s">
        <v>6</v>
      </c>
      <c r="D234" s="1" t="s">
        <v>383</v>
      </c>
      <c r="E234" s="5">
        <f t="shared" ca="1" si="4"/>
        <v>50.380709993956849</v>
      </c>
      <c r="F234">
        <f ca="1">'S&amp;P500 2018'!F234*(1+IF(-$E$1+RAND()*1&lt;0,-0.1*RAND(),0.1*RAND()))</f>
        <v>46.317372883388714</v>
      </c>
      <c r="G234">
        <f ca="1">'S&amp;P500 2018'!G234*(1+IF(-$E$1+RAND()*1&lt;0,-0.1*RAND(),0.1*RAND()))</f>
        <v>50.073016591117607</v>
      </c>
      <c r="H234">
        <f ca="1">'S&amp;P500 2018'!H234*(1+IF(-$E$1+RAND()*1&lt;0,-0.1*RAND(),0.1*RAND()))</f>
        <v>51.863075801177594</v>
      </c>
      <c r="I234">
        <f ca="1">'S&amp;P500 2018'!I234*(1+IF(-$E$1+RAND()*1&lt;0,-0.1*RAND(),0.1*RAND()))</f>
        <v>53.215037403408552</v>
      </c>
      <c r="J234">
        <f ca="1">'S&amp;P500 2018'!J234*(1+IF(-$E$1+RAND()*1&lt;0,-0.1*RAND(),0.1*RAND()))</f>
        <v>56.086055150393655</v>
      </c>
      <c r="K234">
        <f ca="1">'S&amp;P500 2018'!K234*(1+IF(-$E$1+RAND()*1&lt;0,-0.1*RAND(),0.1*RAND()))</f>
        <v>49.190684828666377</v>
      </c>
      <c r="L234">
        <f ca="1">'S&amp;P500 2018'!L234*(1+IF(-$E$1+RAND()*1&lt;0,-0.1*RAND(),0.1*RAND()))</f>
        <v>52.212757330779056</v>
      </c>
      <c r="M234">
        <f ca="1">'S&amp;P500 2018'!M234*(1+IF(-$E$1+RAND()*1&lt;0,-0.1*RAND(),0.1*RAND()))</f>
        <v>36.109439005676812</v>
      </c>
      <c r="N234">
        <f ca="1">'S&amp;P500 2018'!N234*(1+IF(-$E$1+RAND()*1&lt;0,-0.1*RAND(),0.1*RAND()))</f>
        <v>52.863256701496354</v>
      </c>
      <c r="O234">
        <f ca="1">'S&amp;P500 2018'!O234*(1+IF(-$E$1+RAND()*1&lt;0,-0.1*RAND(),0.1*RAND()))</f>
        <v>25.885945804375027</v>
      </c>
      <c r="P234">
        <f ca="1">'S&amp;P500 2018'!P234*(1+IF(-$E$1+RAND()*1&lt;0,-0.1*RAND(),0.1*RAND()))</f>
        <v>58.787315139567603</v>
      </c>
      <c r="Q234">
        <f ca="1">'S&amp;P500 2018'!Q234*(1+IF(-$E$1+RAND()*1&lt;0,-0.1*RAND(),0.1*RAND()))</f>
        <v>32.698920102728287</v>
      </c>
      <c r="R234">
        <f ca="1">'S&amp;P500 2018'!R234*(1+IF(-$E$1+RAND()*1&lt;0,-0.1*RAND(),0.1*RAND()))</f>
        <v>49.387026028211856</v>
      </c>
      <c r="S234">
        <f ca="1">'S&amp;P500 2018'!S234*(1+IF(-$E$1+RAND()*1&lt;0,-0.1*RAND(),0.1*RAND()))</f>
        <v>42.804879667535118</v>
      </c>
      <c r="T234">
        <f ca="1">'S&amp;P500 2018'!T234*(1+IF(-$E$1+RAND()*1&lt;0,-0.1*RAND(),0.1*RAND()))</f>
        <v>64.15891622069141</v>
      </c>
      <c r="U234">
        <f ca="1">'S&amp;P500 2018'!U234*(1+IF(-$E$1+RAND()*1&lt;0,-0.1*RAND(),0.1*RAND()))</f>
        <v>61.890049308140838</v>
      </c>
      <c r="V234">
        <f ca="1">'S&amp;P500 2018'!V234*(1+IF(-$E$1+RAND()*1&lt;0,-0.1*RAND(),0.1*RAND()))</f>
        <v>72.928321929911718</v>
      </c>
      <c r="W234" s="6">
        <f ca="1">F234-'S&amp;P500 2018'!F234</f>
        <v>0.31737288338871394</v>
      </c>
      <c r="X234" s="6">
        <f ca="1">G234-'S&amp;P500 2018'!G234</f>
        <v>-4.9269834088823927</v>
      </c>
      <c r="Y234" s="6">
        <f ca="1">H234-'S&amp;P500 2018'!H234</f>
        <v>-2.1369241988224061</v>
      </c>
      <c r="Z234" s="6">
        <f ca="1">I234-'S&amp;P500 2018'!I234</f>
        <v>-1.7849625965914484</v>
      </c>
      <c r="AA234" s="6">
        <f ca="1">J234-'S&amp;P500 2018'!J234</f>
        <v>4.0860551503936549</v>
      </c>
      <c r="AB234" s="6">
        <f ca="1">K234-'S&amp;P500 2018'!K234</f>
        <v>2.1906848286663774</v>
      </c>
      <c r="AC234" s="6">
        <f ca="1">L234-'S&amp;P500 2018'!L234</f>
        <v>-2.7872426692209444</v>
      </c>
      <c r="AD234" s="6">
        <f ca="1">M234-'S&amp;P500 2018'!M234</f>
        <v>-3.890560994323188</v>
      </c>
      <c r="AE234" s="6">
        <f ca="1">N234-'S&amp;P500 2018'!N234</f>
        <v>2.8632567014963541</v>
      </c>
      <c r="AF234" s="6">
        <f ca="1">O234-'S&amp;P500 2018'!O234</f>
        <v>0.88594580437502657</v>
      </c>
      <c r="AG234" s="6">
        <f ca="1">P234-'S&amp;P500 2018'!P234</f>
        <v>4.7873151395676032</v>
      </c>
      <c r="AH234" s="6">
        <f ca="1">Q234-'S&amp;P500 2018'!Q234</f>
        <v>-2.3010798972717126</v>
      </c>
      <c r="AI234" s="6">
        <f ca="1">R234-'S&amp;P500 2018'!R234</f>
        <v>-0.6129739717881435</v>
      </c>
      <c r="AJ234" s="6">
        <f ca="1">S234-'S&amp;P500 2018'!S234</f>
        <v>-3.1951203324648816</v>
      </c>
      <c r="AK234" s="6">
        <f ca="1">T234-'S&amp;P500 2018'!T234</f>
        <v>4.1589162206914096</v>
      </c>
      <c r="AL234" s="6">
        <f ca="1">U234-'S&amp;P500 2018'!U234</f>
        <v>2.8900493081408385</v>
      </c>
      <c r="AM234" s="6">
        <f ca="1">V234-'S&amp;P500 2018'!V234</f>
        <v>5.9283219299117178</v>
      </c>
    </row>
    <row r="235" spans="1:39" x14ac:dyDescent="0.3">
      <c r="A235" t="s">
        <v>571</v>
      </c>
      <c r="B235" t="s">
        <v>572</v>
      </c>
      <c r="C235" s="1" t="s">
        <v>59</v>
      </c>
      <c r="D235" s="1" t="s">
        <v>573</v>
      </c>
      <c r="E235" s="5">
        <f t="shared" ca="1" si="4"/>
        <v>68.13107842551122</v>
      </c>
      <c r="F235">
        <f ca="1">'S&amp;P500 2018'!F235*(1+IF(-$E$1+RAND()*1&lt;0,-0.1*RAND(),0.1*RAND()))</f>
        <v>65.306045301417797</v>
      </c>
      <c r="G235">
        <f ca="1">'S&amp;P500 2018'!G235*(1+IF(-$E$1+RAND()*1&lt;0,-0.1*RAND(),0.1*RAND()))</f>
        <v>63.123351879680683</v>
      </c>
      <c r="H235">
        <f ca="1">'S&amp;P500 2018'!H235*(1+IF(-$E$1+RAND()*1&lt;0,-0.1*RAND(),0.1*RAND()))</f>
        <v>70.468859487215283</v>
      </c>
      <c r="I235">
        <f ca="1">'S&amp;P500 2018'!I235*(1+IF(-$E$1+RAND()*1&lt;0,-0.1*RAND(),0.1*RAND()))</f>
        <v>66.265216192437876</v>
      </c>
      <c r="J235">
        <f ca="1">'S&amp;P500 2018'!J235*(1+IF(-$E$1+RAND()*1&lt;0,-0.1*RAND(),0.1*RAND()))</f>
        <v>69.710381536805301</v>
      </c>
      <c r="K235">
        <f ca="1">'S&amp;P500 2018'!K235*(1+IF(-$E$1+RAND()*1&lt;0,-0.1*RAND(),0.1*RAND()))</f>
        <v>52.804813606415657</v>
      </c>
      <c r="L235">
        <f ca="1">'S&amp;P500 2018'!L235*(1+IF(-$E$1+RAND()*1&lt;0,-0.1*RAND(),0.1*RAND()))</f>
        <v>49.937135894777128</v>
      </c>
      <c r="M235">
        <f ca="1">'S&amp;P500 2018'!M235*(1+IF(-$E$1+RAND()*1&lt;0,-0.1*RAND(),0.1*RAND()))</f>
        <v>52.582931004075867</v>
      </c>
      <c r="N235">
        <f ca="1">'S&amp;P500 2018'!N235*(1+IF(-$E$1+RAND()*1&lt;0,-0.1*RAND(),0.1*RAND()))</f>
        <v>70.280873538974191</v>
      </c>
      <c r="O235">
        <f ca="1">'S&amp;P500 2018'!O235*(1+IF(-$E$1+RAND()*1&lt;0,-0.1*RAND(),0.1*RAND()))</f>
        <v>72.014067068105348</v>
      </c>
      <c r="P235">
        <f ca="1">'S&amp;P500 2018'!P235*(1+IF(-$E$1+RAND()*1&lt;0,-0.1*RAND(),0.1*RAND()))</f>
        <v>52.499328398800017</v>
      </c>
      <c r="Q235">
        <f ca="1">'S&amp;P500 2018'!Q235*(1+IF(-$E$1+RAND()*1&lt;0,-0.1*RAND(),0.1*RAND()))</f>
        <v>88.709439196805278</v>
      </c>
      <c r="R235">
        <f ca="1">'S&amp;P500 2018'!R235*(1+IF(-$E$1+RAND()*1&lt;0,-0.1*RAND(),0.1*RAND()))</f>
        <v>75.583791002092084</v>
      </c>
      <c r="S235">
        <f ca="1">'S&amp;P500 2018'!S235*(1+IF(-$E$1+RAND()*1&lt;0,-0.1*RAND(),0.1*RAND()))</f>
        <v>88.492680684149818</v>
      </c>
      <c r="T235">
        <f ca="1">'S&amp;P500 2018'!T235*(1+IF(-$E$1+RAND()*1&lt;0,-0.1*RAND(),0.1*RAND()))</f>
        <v>73.065624838569377</v>
      </c>
      <c r="U235">
        <f ca="1">'S&amp;P500 2018'!U235*(1+IF(-$E$1+RAND()*1&lt;0,-0.1*RAND(),0.1*RAND()))</f>
        <v>77.319409775043482</v>
      </c>
      <c r="V235">
        <f ca="1">'S&amp;P500 2018'!V235*(1+IF(-$E$1+RAND()*1&lt;0,-0.1*RAND(),0.1*RAND()))</f>
        <v>70.064383828325546</v>
      </c>
      <c r="W235" s="6">
        <f ca="1">F235-'S&amp;P500 2018'!F235</f>
        <v>-5.6939546985822034</v>
      </c>
      <c r="X235" s="6">
        <f ca="1">G235-'S&amp;P500 2018'!G235</f>
        <v>-5.8766481203193166</v>
      </c>
      <c r="Y235" s="6">
        <f ca="1">H235-'S&amp;P500 2018'!H235</f>
        <v>4.4688594872152834</v>
      </c>
      <c r="Z235" s="6">
        <f ca="1">I235-'S&amp;P500 2018'!I235</f>
        <v>3.265216192437876</v>
      </c>
      <c r="AA235" s="6">
        <f ca="1">J235-'S&amp;P500 2018'!J235</f>
        <v>4.7103815368053006</v>
      </c>
      <c r="AB235" s="6">
        <f ca="1">K235-'S&amp;P500 2018'!K235</f>
        <v>-4.1951863935843434</v>
      </c>
      <c r="AC235" s="6">
        <f ca="1">L235-'S&amp;P500 2018'!L235</f>
        <v>-6.2864105222871558E-2</v>
      </c>
      <c r="AD235" s="6">
        <f ca="1">M235-'S&amp;P500 2018'!M235</f>
        <v>-0.41706899592413293</v>
      </c>
      <c r="AE235" s="6">
        <f ca="1">N235-'S&amp;P500 2018'!N235</f>
        <v>3.2808735389741912</v>
      </c>
      <c r="AF235" s="6">
        <f ca="1">O235-'S&amp;P500 2018'!O235</f>
        <v>4.0140670681053479</v>
      </c>
      <c r="AG235" s="6">
        <f ca="1">P235-'S&amp;P500 2018'!P235</f>
        <v>0.49932839880001723</v>
      </c>
      <c r="AH235" s="6">
        <f ca="1">Q235-'S&amp;P500 2018'!Q235</f>
        <v>6.7094391968052776</v>
      </c>
      <c r="AI235" s="6">
        <f ca="1">R235-'S&amp;P500 2018'!R235</f>
        <v>2.5837910020920845</v>
      </c>
      <c r="AJ235" s="6">
        <f ca="1">S235-'S&amp;P500 2018'!S235</f>
        <v>6.4926806841498177</v>
      </c>
      <c r="AK235" s="6">
        <f ca="1">T235-'S&amp;P500 2018'!T235</f>
        <v>6.0656248385693772</v>
      </c>
      <c r="AL235" s="6">
        <f ca="1">U235-'S&amp;P500 2018'!U235</f>
        <v>1.3194097750434821</v>
      </c>
      <c r="AM235" s="6">
        <f ca="1">V235-'S&amp;P500 2018'!V235</f>
        <v>-2.9356161716744538</v>
      </c>
    </row>
    <row r="236" spans="1:39" x14ac:dyDescent="0.3">
      <c r="A236" t="s">
        <v>574</v>
      </c>
      <c r="B236" t="s">
        <v>575</v>
      </c>
      <c r="C236" s="1" t="s">
        <v>141</v>
      </c>
      <c r="D236" s="1" t="s">
        <v>576</v>
      </c>
      <c r="E236" s="5">
        <f t="shared" ca="1" si="4"/>
        <v>35.270789338095653</v>
      </c>
      <c r="F236">
        <f ca="1">'S&amp;P500 2018'!F236*(1+IF(-$E$1+RAND()*1&lt;0,-0.1*RAND(),0.1*RAND()))</f>
        <v>31.009758477948623</v>
      </c>
      <c r="G236">
        <f ca="1">'S&amp;P500 2018'!G236*(1+IF(-$E$1+RAND()*1&lt;0,-0.1*RAND(),0.1*RAND()))</f>
        <v>42.715562813128344</v>
      </c>
      <c r="H236">
        <f ca="1">'S&amp;P500 2018'!H236*(1+IF(-$E$1+RAND()*1&lt;0,-0.1*RAND(),0.1*RAND()))</f>
        <v>41.737454827031037</v>
      </c>
      <c r="I236">
        <f ca="1">'S&amp;P500 2018'!I236*(1+IF(-$E$1+RAND()*1&lt;0,-0.1*RAND(),0.1*RAND()))</f>
        <v>36.241071251496372</v>
      </c>
      <c r="J236">
        <f ca="1">'S&amp;P500 2018'!J236*(1+IF(-$E$1+RAND()*1&lt;0,-0.1*RAND(),0.1*RAND()))</f>
        <v>49.814519194176263</v>
      </c>
      <c r="K236">
        <f ca="1">'S&amp;P500 2018'!K236*(1+IF(-$E$1+RAND()*1&lt;0,-0.1*RAND(),0.1*RAND()))</f>
        <v>41.71705904691931</v>
      </c>
      <c r="L236">
        <f ca="1">'S&amp;P500 2018'!L236*(1+IF(-$E$1+RAND()*1&lt;0,-0.1*RAND(),0.1*RAND()))</f>
        <v>29.657488100463585</v>
      </c>
      <c r="M236">
        <f ca="1">'S&amp;P500 2018'!M236*(1+IF(-$E$1+RAND()*1&lt;0,-0.1*RAND(),0.1*RAND()))</f>
        <v>35.552444066728533</v>
      </c>
      <c r="N236">
        <f ca="1">'S&amp;P500 2018'!N236*(1+IF(-$E$1+RAND()*1&lt;0,-0.1*RAND(),0.1*RAND()))</f>
        <v>37.786293301750398</v>
      </c>
      <c r="O236">
        <f ca="1">'S&amp;P500 2018'!O236*(1+IF(-$E$1+RAND()*1&lt;0,-0.1*RAND(),0.1*RAND()))</f>
        <v>29.083765675626481</v>
      </c>
      <c r="P236">
        <f ca="1">'S&amp;P500 2018'!P236*(1+IF(-$E$1+RAND()*1&lt;0,-0.1*RAND(),0.1*RAND()))</f>
        <v>21.64027097425668</v>
      </c>
      <c r="Q236">
        <f ca="1">'S&amp;P500 2018'!Q236*(1+IF(-$E$1+RAND()*1&lt;0,-0.1*RAND(),0.1*RAND()))</f>
        <v>25.356450078661958</v>
      </c>
      <c r="R236">
        <f ca="1">'S&amp;P500 2018'!R236*(1+IF(-$E$1+RAND()*1&lt;0,-0.1*RAND(),0.1*RAND()))</f>
        <v>35.70639950899438</v>
      </c>
      <c r="S236">
        <f ca="1">'S&amp;P500 2018'!S236*(1+IF(-$E$1+RAND()*1&lt;0,-0.1*RAND(),0.1*RAND()))</f>
        <v>32.933136605560406</v>
      </c>
      <c r="T236">
        <f ca="1">'S&amp;P500 2018'!T236*(1+IF(-$E$1+RAND()*1&lt;0,-0.1*RAND(),0.1*RAND()))</f>
        <v>29.629297806462645</v>
      </c>
      <c r="U236">
        <f ca="1">'S&amp;P500 2018'!U236*(1+IF(-$E$1+RAND()*1&lt;0,-0.1*RAND(),0.1*RAND()))</f>
        <v>36.974116199161877</v>
      </c>
      <c r="V236">
        <f ca="1">'S&amp;P500 2018'!V236*(1+IF(-$E$1+RAND()*1&lt;0,-0.1*RAND(),0.1*RAND()))</f>
        <v>42.04833081925932</v>
      </c>
      <c r="W236" s="6">
        <f ca="1">F236-'S&amp;P500 2018'!F236</f>
        <v>9.7584779486226125E-3</v>
      </c>
      <c r="X236" s="6">
        <f ca="1">G236-'S&amp;P500 2018'!G236</f>
        <v>2.7155628131283436</v>
      </c>
      <c r="Y236" s="6">
        <f ca="1">H236-'S&amp;P500 2018'!H236</f>
        <v>2.737454827031037</v>
      </c>
      <c r="Z236" s="6">
        <f ca="1">I236-'S&amp;P500 2018'!I236</f>
        <v>0.24107125149637199</v>
      </c>
      <c r="AA236" s="6">
        <f ca="1">J236-'S&amp;P500 2018'!J236</f>
        <v>2.8145191941762633</v>
      </c>
      <c r="AB236" s="6">
        <f ca="1">K236-'S&amp;P500 2018'!K236</f>
        <v>0.71705904691931011</v>
      </c>
      <c r="AC236" s="6">
        <f ca="1">L236-'S&amp;P500 2018'!L236</f>
        <v>0.65748810046358486</v>
      </c>
      <c r="AD236" s="6">
        <f ca="1">M236-'S&amp;P500 2018'!M236</f>
        <v>2.5524440667285333</v>
      </c>
      <c r="AE236" s="6">
        <f ca="1">N236-'S&amp;P500 2018'!N236</f>
        <v>-1.2137066982496023</v>
      </c>
      <c r="AF236" s="6">
        <f ca="1">O236-'S&amp;P500 2018'!O236</f>
        <v>-1.9162343243735194</v>
      </c>
      <c r="AG236" s="6">
        <f ca="1">P236-'S&amp;P500 2018'!P236</f>
        <v>0.64027097425667989</v>
      </c>
      <c r="AH236" s="6">
        <f ca="1">Q236-'S&amp;P500 2018'!Q236</f>
        <v>0.35645007866195755</v>
      </c>
      <c r="AI236" s="6">
        <f ca="1">R236-'S&amp;P500 2018'!R236</f>
        <v>0.7063995089943802</v>
      </c>
      <c r="AJ236" s="6">
        <f ca="1">S236-'S&amp;P500 2018'!S236</f>
        <v>-6.6863394439593549E-2</v>
      </c>
      <c r="AK236" s="6">
        <f ca="1">T236-'S&amp;P500 2018'!T236</f>
        <v>-0.37070219353735467</v>
      </c>
      <c r="AL236" s="6">
        <f ca="1">U236-'S&amp;P500 2018'!U236</f>
        <v>0.97411619916187675</v>
      </c>
      <c r="AM236" s="6">
        <f ca="1">V236-'S&amp;P500 2018'!V236</f>
        <v>1.0483308192593199</v>
      </c>
    </row>
    <row r="237" spans="1:39" x14ac:dyDescent="0.3">
      <c r="A237" t="s">
        <v>577</v>
      </c>
      <c r="B237" t="s">
        <v>578</v>
      </c>
      <c r="C237" s="1" t="s">
        <v>6</v>
      </c>
      <c r="D237" s="1" t="s">
        <v>118</v>
      </c>
      <c r="E237" s="5">
        <f t="shared" ca="1" si="4"/>
        <v>47.99236796968836</v>
      </c>
      <c r="F237">
        <f ca="1">'S&amp;P500 2018'!F237*(1+IF(-$E$1+RAND()*1&lt;0,-0.1*RAND(),0.1*RAND()))</f>
        <v>52.87850600720575</v>
      </c>
      <c r="G237">
        <f ca="1">'S&amp;P500 2018'!G237*(1+IF(-$E$1+RAND()*1&lt;0,-0.1*RAND(),0.1*RAND()))</f>
        <v>48.800937761375216</v>
      </c>
      <c r="H237">
        <f ca="1">'S&amp;P500 2018'!H237*(1+IF(-$E$1+RAND()*1&lt;0,-0.1*RAND(),0.1*RAND()))</f>
        <v>25.713050987823749</v>
      </c>
      <c r="I237">
        <f ca="1">'S&amp;P500 2018'!I237*(1+IF(-$E$1+RAND()*1&lt;0,-0.1*RAND(),0.1*RAND()))</f>
        <v>47.546162736400142</v>
      </c>
      <c r="J237">
        <f ca="1">'S&amp;P500 2018'!J237*(1+IF(-$E$1+RAND()*1&lt;0,-0.1*RAND(),0.1*RAND()))</f>
        <v>54.702694793700957</v>
      </c>
      <c r="K237">
        <f ca="1">'S&amp;P500 2018'!K237*(1+IF(-$E$1+RAND()*1&lt;0,-0.1*RAND(),0.1*RAND()))</f>
        <v>35.553347610784996</v>
      </c>
      <c r="L237">
        <f ca="1">'S&amp;P500 2018'!L237*(1+IF(-$E$1+RAND()*1&lt;0,-0.1*RAND(),0.1*RAND()))</f>
        <v>60.934876159985322</v>
      </c>
      <c r="M237">
        <f ca="1">'S&amp;P500 2018'!M237*(1+IF(-$E$1+RAND()*1&lt;0,-0.1*RAND(),0.1*RAND()))</f>
        <v>46.562019195317013</v>
      </c>
      <c r="N237">
        <f ca="1">'S&amp;P500 2018'!N237*(1+IF(-$E$1+RAND()*1&lt;0,-0.1*RAND(),0.1*RAND()))</f>
        <v>44.445162833459186</v>
      </c>
      <c r="O237">
        <f ca="1">'S&amp;P500 2018'!O237*(1+IF(-$E$1+RAND()*1&lt;0,-0.1*RAND(),0.1*RAND()))</f>
        <v>42.989572873546784</v>
      </c>
      <c r="P237">
        <f ca="1">'S&amp;P500 2018'!P237*(1+IF(-$E$1+RAND()*1&lt;0,-0.1*RAND(),0.1*RAND()))</f>
        <v>64.716655649473566</v>
      </c>
      <c r="Q237">
        <f ca="1">'S&amp;P500 2018'!Q237*(1+IF(-$E$1+RAND()*1&lt;0,-0.1*RAND(),0.1*RAND()))</f>
        <v>64.279014658239049</v>
      </c>
      <c r="R237">
        <f ca="1">'S&amp;P500 2018'!R237*(1+IF(-$E$1+RAND()*1&lt;0,-0.1*RAND(),0.1*RAND()))</f>
        <v>37.457646637752958</v>
      </c>
      <c r="S237">
        <f ca="1">'S&amp;P500 2018'!S237*(1+IF(-$E$1+RAND()*1&lt;0,-0.1*RAND(),0.1*RAND()))</f>
        <v>34.398862512813551</v>
      </c>
      <c r="T237">
        <f ca="1">'S&amp;P500 2018'!T237*(1+IF(-$E$1+RAND()*1&lt;0,-0.1*RAND(),0.1*RAND()))</f>
        <v>54.887198629380798</v>
      </c>
      <c r="U237">
        <f ca="1">'S&amp;P500 2018'!U237*(1+IF(-$E$1+RAND()*1&lt;0,-0.1*RAND(),0.1*RAND()))</f>
        <v>54.867316878679475</v>
      </c>
      <c r="V237">
        <f ca="1">'S&amp;P500 2018'!V237*(1+IF(-$E$1+RAND()*1&lt;0,-0.1*RAND(),0.1*RAND()))</f>
        <v>45.137229558763522</v>
      </c>
      <c r="W237" s="6">
        <f ca="1">F237-'S&amp;P500 2018'!F237</f>
        <v>3.8785060072057504</v>
      </c>
      <c r="X237" s="6">
        <f ca="1">G237-'S&amp;P500 2018'!G237</f>
        <v>-3.1990622386247836</v>
      </c>
      <c r="Y237" s="6">
        <f ca="1">H237-'S&amp;P500 2018'!H237</f>
        <v>-1.286949012176251</v>
      </c>
      <c r="Z237" s="6">
        <f ca="1">I237-'S&amp;P500 2018'!I237</f>
        <v>1.5461627364001416</v>
      </c>
      <c r="AA237" s="6">
        <f ca="1">J237-'S&amp;P500 2018'!J237</f>
        <v>4.7026947937009567</v>
      </c>
      <c r="AB237" s="6">
        <f ca="1">K237-'S&amp;P500 2018'!K237</f>
        <v>1.5533476107849964</v>
      </c>
      <c r="AC237" s="6">
        <f ca="1">L237-'S&amp;P500 2018'!L237</f>
        <v>4.9348761599853219</v>
      </c>
      <c r="AD237" s="6">
        <f ca="1">M237-'S&amp;P500 2018'!M237</f>
        <v>-2.4379808046829865</v>
      </c>
      <c r="AE237" s="6">
        <f ca="1">N237-'S&amp;P500 2018'!N237</f>
        <v>0.44516283345918595</v>
      </c>
      <c r="AF237" s="6">
        <f ca="1">O237-'S&amp;P500 2018'!O237</f>
        <v>0.98957287354678414</v>
      </c>
      <c r="AG237" s="6">
        <f ca="1">P237-'S&amp;P500 2018'!P237</f>
        <v>-3.2833443505264341</v>
      </c>
      <c r="AH237" s="6">
        <f ca="1">Q237-'S&amp;P500 2018'!Q237</f>
        <v>5.2790146582390491</v>
      </c>
      <c r="AI237" s="6">
        <f ca="1">R237-'S&amp;P500 2018'!R237</f>
        <v>1.4576466377529584</v>
      </c>
      <c r="AJ237" s="6">
        <f ca="1">S237-'S&amp;P500 2018'!S237</f>
        <v>-0.60113748718644899</v>
      </c>
      <c r="AK237" s="6">
        <f ca="1">T237-'S&amp;P500 2018'!T237</f>
        <v>3.8871986293807979</v>
      </c>
      <c r="AL237" s="6">
        <f ca="1">U237-'S&amp;P500 2018'!U237</f>
        <v>0.86731687867947471</v>
      </c>
      <c r="AM237" s="6">
        <f ca="1">V237-'S&amp;P500 2018'!V237</f>
        <v>3.1372295587635222</v>
      </c>
    </row>
    <row r="238" spans="1:39" x14ac:dyDescent="0.3">
      <c r="A238" t="s">
        <v>579</v>
      </c>
      <c r="B238" t="s">
        <v>580</v>
      </c>
      <c r="C238" s="1" t="s">
        <v>88</v>
      </c>
      <c r="D238" s="1" t="s">
        <v>245</v>
      </c>
      <c r="E238" s="5">
        <f t="shared" ca="1" si="4"/>
        <v>55.65250855875189</v>
      </c>
      <c r="F238">
        <f ca="1">'S&amp;P500 2018'!F238*(1+IF(-$E$1+RAND()*1&lt;0,-0.1*RAND(),0.1*RAND()))</f>
        <v>43.760892428299165</v>
      </c>
      <c r="G238">
        <f ca="1">'S&amp;P500 2018'!G238*(1+IF(-$E$1+RAND()*1&lt;0,-0.1*RAND(),0.1*RAND()))</f>
        <v>46.319661873981651</v>
      </c>
      <c r="H238">
        <f ca="1">'S&amp;P500 2018'!H238*(1+IF(-$E$1+RAND()*1&lt;0,-0.1*RAND(),0.1*RAND()))</f>
        <v>70.272895688319508</v>
      </c>
      <c r="I238">
        <f ca="1">'S&amp;P500 2018'!I238*(1+IF(-$E$1+RAND()*1&lt;0,-0.1*RAND(),0.1*RAND()))</f>
        <v>51.559974010801646</v>
      </c>
      <c r="J238">
        <f ca="1">'S&amp;P500 2018'!J238*(1+IF(-$E$1+RAND()*1&lt;0,-0.1*RAND(),0.1*RAND()))</f>
        <v>69.647128695774512</v>
      </c>
      <c r="K238">
        <f ca="1">'S&amp;P500 2018'!K238*(1+IF(-$E$1+RAND()*1&lt;0,-0.1*RAND(),0.1*RAND()))</f>
        <v>57.305253813764544</v>
      </c>
      <c r="L238">
        <f ca="1">'S&amp;P500 2018'!L238*(1+IF(-$E$1+RAND()*1&lt;0,-0.1*RAND(),0.1*RAND()))</f>
        <v>41.986760193350996</v>
      </c>
      <c r="M238">
        <f ca="1">'S&amp;P500 2018'!M238*(1+IF(-$E$1+RAND()*1&lt;0,-0.1*RAND(),0.1*RAND()))</f>
        <v>62.087224446109779</v>
      </c>
      <c r="N238">
        <f ca="1">'S&amp;P500 2018'!N238*(1+IF(-$E$1+RAND()*1&lt;0,-0.1*RAND(),0.1*RAND()))</f>
        <v>57.76282740239359</v>
      </c>
      <c r="O238">
        <f ca="1">'S&amp;P500 2018'!O238*(1+IF(-$E$1+RAND()*1&lt;0,-0.1*RAND(),0.1*RAND()))</f>
        <v>32.549514302919441</v>
      </c>
      <c r="P238">
        <f ca="1">'S&amp;P500 2018'!P238*(1+IF(-$E$1+RAND()*1&lt;0,-0.1*RAND(),0.1*RAND()))</f>
        <v>42.071607068093378</v>
      </c>
      <c r="Q238">
        <f ca="1">'S&amp;P500 2018'!Q238*(1+IF(-$E$1+RAND()*1&lt;0,-0.1*RAND(),0.1*RAND()))</f>
        <v>63.550765538669218</v>
      </c>
      <c r="R238">
        <f ca="1">'S&amp;P500 2018'!R238*(1+IF(-$E$1+RAND()*1&lt;0,-0.1*RAND(),0.1*RAND()))</f>
        <v>59.045834804402183</v>
      </c>
      <c r="S238">
        <f ca="1">'S&amp;P500 2018'!S238*(1+IF(-$E$1+RAND()*1&lt;0,-0.1*RAND(),0.1*RAND()))</f>
        <v>57.001353981560953</v>
      </c>
      <c r="T238">
        <f ca="1">'S&amp;P500 2018'!T238*(1+IF(-$E$1+RAND()*1&lt;0,-0.1*RAND(),0.1*RAND()))</f>
        <v>69.766292224211</v>
      </c>
      <c r="U238">
        <f ca="1">'S&amp;P500 2018'!U238*(1+IF(-$E$1+RAND()*1&lt;0,-0.1*RAND(),0.1*RAND()))</f>
        <v>73.797346954808589</v>
      </c>
      <c r="V238">
        <f ca="1">'S&amp;P500 2018'!V238*(1+IF(-$E$1+RAND()*1&lt;0,-0.1*RAND(),0.1*RAND()))</f>
        <v>47.607312071321779</v>
      </c>
      <c r="W238" s="6">
        <f ca="1">F238-'S&amp;P500 2018'!F238</f>
        <v>-2.2391075717008349</v>
      </c>
      <c r="X238" s="6">
        <f ca="1">G238-'S&amp;P500 2018'!G238</f>
        <v>0.31966187398165147</v>
      </c>
      <c r="Y238" s="6">
        <f ca="1">H238-'S&amp;P500 2018'!H238</f>
        <v>4.2728956883195082</v>
      </c>
      <c r="Z238" s="6">
        <f ca="1">I238-'S&amp;P500 2018'!I238</f>
        <v>-5.4400259891983538</v>
      </c>
      <c r="AA238" s="6">
        <f ca="1">J238-'S&amp;P500 2018'!J238</f>
        <v>-0.35287130422548785</v>
      </c>
      <c r="AB238" s="6">
        <f ca="1">K238-'S&amp;P500 2018'!K238</f>
        <v>3.3052538137645442</v>
      </c>
      <c r="AC238" s="6">
        <f ca="1">L238-'S&amp;P500 2018'!L238</f>
        <v>2.986760193350996</v>
      </c>
      <c r="AD238" s="6">
        <f ca="1">M238-'S&amp;P500 2018'!M238</f>
        <v>1.0872244461097793</v>
      </c>
      <c r="AE238" s="6">
        <f ca="1">N238-'S&amp;P500 2018'!N238</f>
        <v>4.7628274023935901</v>
      </c>
      <c r="AF238" s="6">
        <f ca="1">O238-'S&amp;P500 2018'!O238</f>
        <v>2.5495143029194409</v>
      </c>
      <c r="AG238" s="6">
        <f ca="1">P238-'S&amp;P500 2018'!P238</f>
        <v>-2.9283929319066218</v>
      </c>
      <c r="AH238" s="6">
        <f ca="1">Q238-'S&amp;P500 2018'!Q238</f>
        <v>2.5507655386692178</v>
      </c>
      <c r="AI238" s="6">
        <f ca="1">R238-'S&amp;P500 2018'!R238</f>
        <v>-2.9541651955978168</v>
      </c>
      <c r="AJ238" s="6">
        <f ca="1">S238-'S&amp;P500 2018'!S238</f>
        <v>4.0013539815609533</v>
      </c>
      <c r="AK238" s="6">
        <f ca="1">T238-'S&amp;P500 2018'!T238</f>
        <v>-3.233707775789</v>
      </c>
      <c r="AL238" s="6">
        <f ca="1">U238-'S&amp;P500 2018'!U238</f>
        <v>-1.2026530451914113</v>
      </c>
      <c r="AM238" s="6">
        <f ca="1">V238-'S&amp;P500 2018'!V238</f>
        <v>1.607312071321779</v>
      </c>
    </row>
    <row r="239" spans="1:39" x14ac:dyDescent="0.3">
      <c r="A239" t="s">
        <v>581</v>
      </c>
      <c r="B239" t="s">
        <v>582</v>
      </c>
      <c r="C239" s="1" t="s">
        <v>141</v>
      </c>
      <c r="D239" s="1" t="s">
        <v>296</v>
      </c>
      <c r="E239" s="5">
        <f t="shared" ca="1" si="4"/>
        <v>59.60099567424664</v>
      </c>
      <c r="F239">
        <f ca="1">'S&amp;P500 2018'!F239*(1+IF(-$E$1+RAND()*1&lt;0,-0.1*RAND(),0.1*RAND()))</f>
        <v>68.312160018075716</v>
      </c>
      <c r="G239">
        <f ca="1">'S&amp;P500 2018'!G239*(1+IF(-$E$1+RAND()*1&lt;0,-0.1*RAND(),0.1*RAND()))</f>
        <v>74.978329671205898</v>
      </c>
      <c r="H239">
        <f ca="1">'S&amp;P500 2018'!H239*(1+IF(-$E$1+RAND()*1&lt;0,-0.1*RAND(),0.1*RAND()))</f>
        <v>73.96491472589355</v>
      </c>
      <c r="I239">
        <f ca="1">'S&amp;P500 2018'!I239*(1+IF(-$E$1+RAND()*1&lt;0,-0.1*RAND(),0.1*RAND()))</f>
        <v>60.838512964588794</v>
      </c>
      <c r="J239">
        <f ca="1">'S&amp;P500 2018'!J239*(1+IF(-$E$1+RAND()*1&lt;0,-0.1*RAND(),0.1*RAND()))</f>
        <v>47.847520515315367</v>
      </c>
      <c r="K239">
        <f ca="1">'S&amp;P500 2018'!K239*(1+IF(-$E$1+RAND()*1&lt;0,-0.1*RAND(),0.1*RAND()))</f>
        <v>41.095058721316718</v>
      </c>
      <c r="L239">
        <f ca="1">'S&amp;P500 2018'!L239*(1+IF(-$E$1+RAND()*1&lt;0,-0.1*RAND(),0.1*RAND()))</f>
        <v>73.412937662326996</v>
      </c>
      <c r="M239">
        <f ca="1">'S&amp;P500 2018'!M239*(1+IF(-$E$1+RAND()*1&lt;0,-0.1*RAND(),0.1*RAND()))</f>
        <v>61.623449963960624</v>
      </c>
      <c r="N239">
        <f ca="1">'S&amp;P500 2018'!N239*(1+IF(-$E$1+RAND()*1&lt;0,-0.1*RAND(),0.1*RAND()))</f>
        <v>53.50207330249949</v>
      </c>
      <c r="O239">
        <f ca="1">'S&amp;P500 2018'!O239*(1+IF(-$E$1+RAND()*1&lt;0,-0.1*RAND(),0.1*RAND()))</f>
        <v>62.856343805176095</v>
      </c>
      <c r="P239">
        <f ca="1">'S&amp;P500 2018'!P239*(1+IF(-$E$1+RAND()*1&lt;0,-0.1*RAND(),0.1*RAND()))</f>
        <v>78.736356257453068</v>
      </c>
      <c r="Q239">
        <f ca="1">'S&amp;P500 2018'!Q239*(1+IF(-$E$1+RAND()*1&lt;0,-0.1*RAND(),0.1*RAND()))</f>
        <v>50.142965216118263</v>
      </c>
      <c r="R239">
        <f ca="1">'S&amp;P500 2018'!R239*(1+IF(-$E$1+RAND()*1&lt;0,-0.1*RAND(),0.1*RAND()))</f>
        <v>54.940860288313004</v>
      </c>
      <c r="S239">
        <f ca="1">'S&amp;P500 2018'!S239*(1+IF(-$E$1+RAND()*1&lt;0,-0.1*RAND(),0.1*RAND()))</f>
        <v>71.955443257389803</v>
      </c>
      <c r="T239">
        <f ca="1">'S&amp;P500 2018'!T239*(1+IF(-$E$1+RAND()*1&lt;0,-0.1*RAND(),0.1*RAND()))</f>
        <v>42.484460070690119</v>
      </c>
      <c r="U239">
        <f ca="1">'S&amp;P500 2018'!U239*(1+IF(-$E$1+RAND()*1&lt;0,-0.1*RAND(),0.1*RAND()))</f>
        <v>54.259945755455</v>
      </c>
      <c r="V239">
        <f ca="1">'S&amp;P500 2018'!V239*(1+IF(-$E$1+RAND()*1&lt;0,-0.1*RAND(),0.1*RAND()))</f>
        <v>42.265594266414375</v>
      </c>
      <c r="W239" s="6">
        <f ca="1">F239-'S&amp;P500 2018'!F239</f>
        <v>4.3121600180757156</v>
      </c>
      <c r="X239" s="6">
        <f ca="1">G239-'S&amp;P500 2018'!G239</f>
        <v>5.9783296712058984</v>
      </c>
      <c r="Y239" s="6">
        <f ca="1">H239-'S&amp;P500 2018'!H239</f>
        <v>3.96491472589355</v>
      </c>
      <c r="Z239" s="6">
        <f ca="1">I239-'S&amp;P500 2018'!I239</f>
        <v>4.8385129645887943</v>
      </c>
      <c r="AA239" s="6">
        <f ca="1">J239-'S&amp;P500 2018'!J239</f>
        <v>-3.1524794846846333</v>
      </c>
      <c r="AB239" s="6">
        <f ca="1">K239-'S&amp;P500 2018'!K239</f>
        <v>1.0950587213167182</v>
      </c>
      <c r="AC239" s="6">
        <f ca="1">L239-'S&amp;P500 2018'!L239</f>
        <v>6.4129376623269962</v>
      </c>
      <c r="AD239" s="6">
        <f ca="1">M239-'S&amp;P500 2018'!M239</f>
        <v>0.62344996396062413</v>
      </c>
      <c r="AE239" s="6">
        <f ca="1">N239-'S&amp;P500 2018'!N239</f>
        <v>0.50207330249948967</v>
      </c>
      <c r="AF239" s="6">
        <f ca="1">O239-'S&amp;P500 2018'!O239</f>
        <v>-1.1436561948239046</v>
      </c>
      <c r="AG239" s="6">
        <f ca="1">P239-'S&amp;P500 2018'!P239</f>
        <v>1.7363562574530675</v>
      </c>
      <c r="AH239" s="6">
        <f ca="1">Q239-'S&amp;P500 2018'!Q239</f>
        <v>0.14296521611826307</v>
      </c>
      <c r="AI239" s="6">
        <f ca="1">R239-'S&amp;P500 2018'!R239</f>
        <v>-5.9139711686995611E-2</v>
      </c>
      <c r="AJ239" s="6">
        <f ca="1">S239-'S&amp;P500 2018'!S239</f>
        <v>5.9554432573898026</v>
      </c>
      <c r="AK239" s="6">
        <f ca="1">T239-'S&amp;P500 2018'!T239</f>
        <v>1.484460070690119</v>
      </c>
      <c r="AL239" s="6">
        <f ca="1">U239-'S&amp;P500 2018'!U239</f>
        <v>1.259945755455</v>
      </c>
      <c r="AM239" s="6">
        <f ca="1">V239-'S&amp;P500 2018'!V239</f>
        <v>1.2655942664143751</v>
      </c>
    </row>
    <row r="240" spans="1:39" x14ac:dyDescent="0.3">
      <c r="A240" t="s">
        <v>583</v>
      </c>
      <c r="B240" t="s">
        <v>584</v>
      </c>
      <c r="C240" s="1" t="s">
        <v>15</v>
      </c>
      <c r="D240" s="1" t="s">
        <v>148</v>
      </c>
      <c r="E240" s="5">
        <f t="shared" ca="1" si="4"/>
        <v>50.213977107383272</v>
      </c>
      <c r="F240">
        <f ca="1">'S&amp;P500 2018'!F240*(1+IF(-$E$1+RAND()*1&lt;0,-0.1*RAND(),0.1*RAND()))</f>
        <v>45.522894588133063</v>
      </c>
      <c r="G240">
        <f ca="1">'S&amp;P500 2018'!G240*(1+IF(-$E$1+RAND()*1&lt;0,-0.1*RAND(),0.1*RAND()))</f>
        <v>40.986958010365434</v>
      </c>
      <c r="H240">
        <f ca="1">'S&amp;P500 2018'!H240*(1+IF(-$E$1+RAND()*1&lt;0,-0.1*RAND(),0.1*RAND()))</f>
        <v>72.097299777930289</v>
      </c>
      <c r="I240">
        <f ca="1">'S&amp;P500 2018'!I240*(1+IF(-$E$1+RAND()*1&lt;0,-0.1*RAND(),0.1*RAND()))</f>
        <v>45.412289474310725</v>
      </c>
      <c r="J240">
        <f ca="1">'S&amp;P500 2018'!J240*(1+IF(-$E$1+RAND()*1&lt;0,-0.1*RAND(),0.1*RAND()))</f>
        <v>66.822912166018455</v>
      </c>
      <c r="K240">
        <f ca="1">'S&amp;P500 2018'!K240*(1+IF(-$E$1+RAND()*1&lt;0,-0.1*RAND(),0.1*RAND()))</f>
        <v>53.940961345412184</v>
      </c>
      <c r="L240">
        <f ca="1">'S&amp;P500 2018'!L240*(1+IF(-$E$1+RAND()*1&lt;0,-0.1*RAND(),0.1*RAND()))</f>
        <v>38.686893762400395</v>
      </c>
      <c r="M240">
        <f ca="1">'S&amp;P500 2018'!M240*(1+IF(-$E$1+RAND()*1&lt;0,-0.1*RAND(),0.1*RAND()))</f>
        <v>46.412994153072582</v>
      </c>
      <c r="N240">
        <f ca="1">'S&amp;P500 2018'!N240*(1+IF(-$E$1+RAND()*1&lt;0,-0.1*RAND(),0.1*RAND()))</f>
        <v>25.667595517184527</v>
      </c>
      <c r="O240">
        <f ca="1">'S&amp;P500 2018'!O240*(1+IF(-$E$1+RAND()*1&lt;0,-0.1*RAND(),0.1*RAND()))</f>
        <v>57.775606811828837</v>
      </c>
      <c r="P240">
        <f ca="1">'S&amp;P500 2018'!P240*(1+IF(-$E$1+RAND()*1&lt;0,-0.1*RAND(),0.1*RAND()))</f>
        <v>61.285265676786253</v>
      </c>
      <c r="Q240">
        <f ca="1">'S&amp;P500 2018'!Q240*(1+IF(-$E$1+RAND()*1&lt;0,-0.1*RAND(),0.1*RAND()))</f>
        <v>23.269075053335087</v>
      </c>
      <c r="R240">
        <f ca="1">'S&amp;P500 2018'!R240*(1+IF(-$E$1+RAND()*1&lt;0,-0.1*RAND(),0.1*RAND()))</f>
        <v>43.240745150196219</v>
      </c>
      <c r="S240">
        <f ca="1">'S&amp;P500 2018'!S240*(1+IF(-$E$1+RAND()*1&lt;0,-0.1*RAND(),0.1*RAND()))</f>
        <v>54.363065345090462</v>
      </c>
      <c r="T240">
        <f ca="1">'S&amp;P500 2018'!T240*(1+IF(-$E$1+RAND()*1&lt;0,-0.1*RAND(),0.1*RAND()))</f>
        <v>66.955057300388376</v>
      </c>
      <c r="U240">
        <f ca="1">'S&amp;P500 2018'!U240*(1+IF(-$E$1+RAND()*1&lt;0,-0.1*RAND(),0.1*RAND()))</f>
        <v>71.810503729994096</v>
      </c>
      <c r="V240">
        <f ca="1">'S&amp;P500 2018'!V240*(1+IF(-$E$1+RAND()*1&lt;0,-0.1*RAND(),0.1*RAND()))</f>
        <v>39.38749296306851</v>
      </c>
      <c r="W240" s="6">
        <f ca="1">F240-'S&amp;P500 2018'!F240</f>
        <v>0.52289458813306311</v>
      </c>
      <c r="X240" s="6">
        <f ca="1">G240-'S&amp;P500 2018'!G240</f>
        <v>-1.3041989634565709E-2</v>
      </c>
      <c r="Y240" s="6">
        <f ca="1">H240-'S&amp;P500 2018'!H240</f>
        <v>4.0972997779302887</v>
      </c>
      <c r="Z240" s="6">
        <f ca="1">I240-'S&amp;P500 2018'!I240</f>
        <v>0.41228947431072527</v>
      </c>
      <c r="AA240" s="6">
        <f ca="1">J240-'S&amp;P500 2018'!J240</f>
        <v>-7.1770878339815454</v>
      </c>
      <c r="AB240" s="6">
        <f ca="1">K240-'S&amp;P500 2018'!K240</f>
        <v>0.9409613454121839</v>
      </c>
      <c r="AC240" s="6">
        <f ca="1">L240-'S&amp;P500 2018'!L240</f>
        <v>2.6868937624003948</v>
      </c>
      <c r="AD240" s="6">
        <f ca="1">M240-'S&amp;P500 2018'!M240</f>
        <v>-0.58700584692741842</v>
      </c>
      <c r="AE240" s="6">
        <f ca="1">N240-'S&amp;P500 2018'!N240</f>
        <v>0.6675955171845267</v>
      </c>
      <c r="AF240" s="6">
        <f ca="1">O240-'S&amp;P500 2018'!O240</f>
        <v>4.7756068118288368</v>
      </c>
      <c r="AG240" s="6">
        <f ca="1">P240-'S&amp;P500 2018'!P240</f>
        <v>0.2852656767862527</v>
      </c>
      <c r="AH240" s="6">
        <f ca="1">Q240-'S&amp;P500 2018'!Q240</f>
        <v>-0.73092494666491348</v>
      </c>
      <c r="AI240" s="6">
        <f ca="1">R240-'S&amp;P500 2018'!R240</f>
        <v>3.2407451501962186</v>
      </c>
      <c r="AJ240" s="6">
        <f ca="1">S240-'S&amp;P500 2018'!S240</f>
        <v>0.36306534509046173</v>
      </c>
      <c r="AK240" s="6">
        <f ca="1">T240-'S&amp;P500 2018'!T240</f>
        <v>-3.0449426996116244</v>
      </c>
      <c r="AL240" s="6">
        <f ca="1">U240-'S&amp;P500 2018'!U240</f>
        <v>3.810503729994096</v>
      </c>
      <c r="AM240" s="6">
        <f ca="1">V240-'S&amp;P500 2018'!V240</f>
        <v>0.38749296306851022</v>
      </c>
    </row>
    <row r="241" spans="1:39" x14ac:dyDescent="0.3">
      <c r="A241" t="s">
        <v>585</v>
      </c>
      <c r="B241" t="s">
        <v>586</v>
      </c>
      <c r="C241" s="1" t="s">
        <v>29</v>
      </c>
      <c r="D241" s="1" t="s">
        <v>257</v>
      </c>
      <c r="E241" s="5">
        <f t="shared" ca="1" si="4"/>
        <v>55.580217782198197</v>
      </c>
      <c r="F241">
        <f ca="1">'S&amp;P500 2018'!F241*(1+IF(-$E$1+RAND()*1&lt;0,-0.1*RAND(),0.1*RAND()))</f>
        <v>60.66784250953652</v>
      </c>
      <c r="G241">
        <f ca="1">'S&amp;P500 2018'!G241*(1+IF(-$E$1+RAND()*1&lt;0,-0.1*RAND(),0.1*RAND()))</f>
        <v>45.546479900491377</v>
      </c>
      <c r="H241">
        <f ca="1">'S&amp;P500 2018'!H241*(1+IF(-$E$1+RAND()*1&lt;0,-0.1*RAND(),0.1*RAND()))</f>
        <v>94.298342059017259</v>
      </c>
      <c r="I241">
        <f ca="1">'S&amp;P500 2018'!I241*(1+IF(-$E$1+RAND()*1&lt;0,-0.1*RAND(),0.1*RAND()))</f>
        <v>55.64533167103508</v>
      </c>
      <c r="J241">
        <f ca="1">'S&amp;P500 2018'!J241*(1+IF(-$E$1+RAND()*1&lt;0,-0.1*RAND(),0.1*RAND()))</f>
        <v>48.35695052990922</v>
      </c>
      <c r="K241">
        <f ca="1">'S&amp;P500 2018'!K241*(1+IF(-$E$1+RAND()*1&lt;0,-0.1*RAND(),0.1*RAND()))</f>
        <v>48.102764947421733</v>
      </c>
      <c r="L241">
        <f ca="1">'S&amp;P500 2018'!L241*(1+IF(-$E$1+RAND()*1&lt;0,-0.1*RAND(),0.1*RAND()))</f>
        <v>51.82987671782886</v>
      </c>
      <c r="M241">
        <f ca="1">'S&amp;P500 2018'!M241*(1+IF(-$E$1+RAND()*1&lt;0,-0.1*RAND(),0.1*RAND()))</f>
        <v>51.372057344663936</v>
      </c>
      <c r="N241">
        <f ca="1">'S&amp;P500 2018'!N241*(1+IF(-$E$1+RAND()*1&lt;0,-0.1*RAND(),0.1*RAND()))</f>
        <v>49.340140797855945</v>
      </c>
      <c r="O241">
        <f ca="1">'S&amp;P500 2018'!O241*(1+IF(-$E$1+RAND()*1&lt;0,-0.1*RAND(),0.1*RAND()))</f>
        <v>59.181369207844433</v>
      </c>
      <c r="P241">
        <f ca="1">'S&amp;P500 2018'!P241*(1+IF(-$E$1+RAND()*1&lt;0,-0.1*RAND(),0.1*RAND()))</f>
        <v>45.682367850130319</v>
      </c>
      <c r="Q241">
        <f ca="1">'S&amp;P500 2018'!Q241*(1+IF(-$E$1+RAND()*1&lt;0,-0.1*RAND(),0.1*RAND()))</f>
        <v>63.473494848172571</v>
      </c>
      <c r="R241">
        <f ca="1">'S&amp;P500 2018'!R241*(1+IF(-$E$1+RAND()*1&lt;0,-0.1*RAND(),0.1*RAND()))</f>
        <v>47.741473710781861</v>
      </c>
      <c r="S241">
        <f ca="1">'S&amp;P500 2018'!S241*(1+IF(-$E$1+RAND()*1&lt;0,-0.1*RAND(),0.1*RAND()))</f>
        <v>48.507919176910185</v>
      </c>
      <c r="T241">
        <f ca="1">'S&amp;P500 2018'!T241*(1+IF(-$E$1+RAND()*1&lt;0,-0.1*RAND(),0.1*RAND()))</f>
        <v>67.284970660647133</v>
      </c>
      <c r="U241">
        <f ca="1">'S&amp;P500 2018'!U241*(1+IF(-$E$1+RAND()*1&lt;0,-0.1*RAND(),0.1*RAND()))</f>
        <v>54.599949874850651</v>
      </c>
      <c r="V241">
        <f ca="1">'S&amp;P500 2018'!V241*(1+IF(-$E$1+RAND()*1&lt;0,-0.1*RAND(),0.1*RAND()))</f>
        <v>53.232370490272515</v>
      </c>
      <c r="W241" s="6">
        <f ca="1">F241-'S&amp;P500 2018'!F241</f>
        <v>0.66784250953651991</v>
      </c>
      <c r="X241" s="6">
        <f ca="1">G241-'S&amp;P500 2018'!G241</f>
        <v>1.5464799004913772</v>
      </c>
      <c r="Y241" s="6">
        <f ca="1">H241-'S&amp;P500 2018'!H241</f>
        <v>6.2983420590172585</v>
      </c>
      <c r="Z241" s="6">
        <f ca="1">I241-'S&amp;P500 2018'!I241</f>
        <v>-0.35466832896491951</v>
      </c>
      <c r="AA241" s="6">
        <f ca="1">J241-'S&amp;P500 2018'!J241</f>
        <v>-1.6430494700907801</v>
      </c>
      <c r="AB241" s="6">
        <f ca="1">K241-'S&amp;P500 2018'!K241</f>
        <v>0.1027649474217327</v>
      </c>
      <c r="AC241" s="6">
        <f ca="1">L241-'S&amp;P500 2018'!L241</f>
        <v>1.82987671782886</v>
      </c>
      <c r="AD241" s="6">
        <f ca="1">M241-'S&amp;P500 2018'!M241</f>
        <v>0.37205734466393636</v>
      </c>
      <c r="AE241" s="6">
        <f ca="1">N241-'S&amp;P500 2018'!N241</f>
        <v>0.34014079785594475</v>
      </c>
      <c r="AF241" s="6">
        <f ca="1">O241-'S&amp;P500 2018'!O241</f>
        <v>1.1813692078444333</v>
      </c>
      <c r="AG241" s="6">
        <f ca="1">P241-'S&amp;P500 2018'!P241</f>
        <v>-3.3176321498696808</v>
      </c>
      <c r="AH241" s="6">
        <f ca="1">Q241-'S&amp;P500 2018'!Q241</f>
        <v>5.4734948481725709</v>
      </c>
      <c r="AI241" s="6">
        <f ca="1">R241-'S&amp;P500 2018'!R241</f>
        <v>-5.258526289218139</v>
      </c>
      <c r="AJ241" s="6">
        <f ca="1">S241-'S&amp;P500 2018'!S241</f>
        <v>1.5079191769101854</v>
      </c>
      <c r="AK241" s="6">
        <f ca="1">T241-'S&amp;P500 2018'!T241</f>
        <v>1.2849706606471329</v>
      </c>
      <c r="AL241" s="6">
        <f ca="1">U241-'S&amp;P500 2018'!U241</f>
        <v>2.5999498748506511</v>
      </c>
      <c r="AM241" s="6">
        <f ca="1">V241-'S&amp;P500 2018'!V241</f>
        <v>3.2323704902725154</v>
      </c>
    </row>
    <row r="242" spans="1:39" x14ac:dyDescent="0.3">
      <c r="A242" t="s">
        <v>587</v>
      </c>
      <c r="B242" t="s">
        <v>588</v>
      </c>
      <c r="C242" s="1" t="s">
        <v>141</v>
      </c>
      <c r="D242" s="1" t="s">
        <v>589</v>
      </c>
      <c r="E242" s="5">
        <f t="shared" ca="1" si="4"/>
        <v>42.383901097314741</v>
      </c>
      <c r="F242">
        <f ca="1">'S&amp;P500 2018'!F242*(1+IF(-$E$1+RAND()*1&lt;0,-0.1*RAND(),0.1*RAND()))</f>
        <v>32.575501357211188</v>
      </c>
      <c r="G242">
        <f ca="1">'S&amp;P500 2018'!G242*(1+IF(-$E$1+RAND()*1&lt;0,-0.1*RAND(),0.1*RAND()))</f>
        <v>48.702257510291233</v>
      </c>
      <c r="H242">
        <f ca="1">'S&amp;P500 2018'!H242*(1+IF(-$E$1+RAND()*1&lt;0,-0.1*RAND(),0.1*RAND()))</f>
        <v>40.212782453559484</v>
      </c>
      <c r="I242">
        <f ca="1">'S&amp;P500 2018'!I242*(1+IF(-$E$1+RAND()*1&lt;0,-0.1*RAND(),0.1*RAND()))</f>
        <v>44.302763323086133</v>
      </c>
      <c r="J242">
        <f ca="1">'S&amp;P500 2018'!J242*(1+IF(-$E$1+RAND()*1&lt;0,-0.1*RAND(),0.1*RAND()))</f>
        <v>48.844616503545858</v>
      </c>
      <c r="K242">
        <f ca="1">'S&amp;P500 2018'!K242*(1+IF(-$E$1+RAND()*1&lt;0,-0.1*RAND(),0.1*RAND()))</f>
        <v>36.18535708853107</v>
      </c>
      <c r="L242">
        <f ca="1">'S&amp;P500 2018'!L242*(1+IF(-$E$1+RAND()*1&lt;0,-0.1*RAND(),0.1*RAND()))</f>
        <v>40.887984738507654</v>
      </c>
      <c r="M242">
        <f ca="1">'S&amp;P500 2018'!M242*(1+IF(-$E$1+RAND()*1&lt;0,-0.1*RAND(),0.1*RAND()))</f>
        <v>45.08748328550849</v>
      </c>
      <c r="N242">
        <f ca="1">'S&amp;P500 2018'!N242*(1+IF(-$E$1+RAND()*1&lt;0,-0.1*RAND(),0.1*RAND()))</f>
        <v>43.705162763677841</v>
      </c>
      <c r="O242">
        <f ca="1">'S&amp;P500 2018'!O242*(1+IF(-$E$1+RAND()*1&lt;0,-0.1*RAND(),0.1*RAND()))</f>
        <v>42.747369437028915</v>
      </c>
      <c r="P242">
        <f ca="1">'S&amp;P500 2018'!P242*(1+IF(-$E$1+RAND()*1&lt;0,-0.1*RAND(),0.1*RAND()))</f>
        <v>38.849029292374034</v>
      </c>
      <c r="Q242">
        <f ca="1">'S&amp;P500 2018'!Q242*(1+IF(-$E$1+RAND()*1&lt;0,-0.1*RAND(),0.1*RAND()))</f>
        <v>46.19106653661936</v>
      </c>
      <c r="R242">
        <f ca="1">'S&amp;P500 2018'!R242*(1+IF(-$E$1+RAND()*1&lt;0,-0.1*RAND(),0.1*RAND()))</f>
        <v>42.79105840931701</v>
      </c>
      <c r="S242">
        <f ca="1">'S&amp;P500 2018'!S242*(1+IF(-$E$1+RAND()*1&lt;0,-0.1*RAND(),0.1*RAND()))</f>
        <v>51.023135243355668</v>
      </c>
      <c r="T242">
        <f ca="1">'S&amp;P500 2018'!T242*(1+IF(-$E$1+RAND()*1&lt;0,-0.1*RAND(),0.1*RAND()))</f>
        <v>32.310796236232846</v>
      </c>
      <c r="U242">
        <f ca="1">'S&amp;P500 2018'!U242*(1+IF(-$E$1+RAND()*1&lt;0,-0.1*RAND(),0.1*RAND()))</f>
        <v>47.224678592450836</v>
      </c>
      <c r="V242">
        <f ca="1">'S&amp;P500 2018'!V242*(1+IF(-$E$1+RAND()*1&lt;0,-0.1*RAND(),0.1*RAND()))</f>
        <v>38.885275883053062</v>
      </c>
      <c r="W242" s="6">
        <f ca="1">F242-'S&amp;P500 2018'!F242</f>
        <v>2.5755013572111878</v>
      </c>
      <c r="X242" s="6">
        <f ca="1">G242-'S&amp;P500 2018'!G242</f>
        <v>-0.29774248970876727</v>
      </c>
      <c r="Y242" s="6">
        <f ca="1">H242-'S&amp;P500 2018'!H242</f>
        <v>1.212782453559484</v>
      </c>
      <c r="Z242" s="6">
        <f ca="1">I242-'S&amp;P500 2018'!I242</f>
        <v>3.3027633230861326</v>
      </c>
      <c r="AA242" s="6">
        <f ca="1">J242-'S&amp;P500 2018'!J242</f>
        <v>2.8446165035458577</v>
      </c>
      <c r="AB242" s="6">
        <f ca="1">K242-'S&amp;P500 2018'!K242</f>
        <v>-1.8146429114689298</v>
      </c>
      <c r="AC242" s="6">
        <f ca="1">L242-'S&amp;P500 2018'!L242</f>
        <v>1.8879847385076545</v>
      </c>
      <c r="AD242" s="6">
        <f ca="1">M242-'S&amp;P500 2018'!M242</f>
        <v>1.0874832855084904</v>
      </c>
      <c r="AE242" s="6">
        <f ca="1">N242-'S&amp;P500 2018'!N242</f>
        <v>-2.2948372363221594</v>
      </c>
      <c r="AF242" s="6">
        <f ca="1">O242-'S&amp;P500 2018'!O242</f>
        <v>-2.2526305629710848</v>
      </c>
      <c r="AG242" s="6">
        <f ca="1">P242-'S&amp;P500 2018'!P242</f>
        <v>1.8490292923740341</v>
      </c>
      <c r="AH242" s="6">
        <f ca="1">Q242-'S&amp;P500 2018'!Q242</f>
        <v>1.1910665366193598</v>
      </c>
      <c r="AI242" s="6">
        <f ca="1">R242-'S&amp;P500 2018'!R242</f>
        <v>1.7910584093170101</v>
      </c>
      <c r="AJ242" s="6">
        <f ca="1">S242-'S&amp;P500 2018'!S242</f>
        <v>3.023135243355668</v>
      </c>
      <c r="AK242" s="6">
        <f ca="1">T242-'S&amp;P500 2018'!T242</f>
        <v>0.31079623623284647</v>
      </c>
      <c r="AL242" s="6">
        <f ca="1">U242-'S&amp;P500 2018'!U242</f>
        <v>2.2246785924508359</v>
      </c>
      <c r="AM242" s="6">
        <f ca="1">V242-'S&amp;P500 2018'!V242</f>
        <v>1.8852758830530618</v>
      </c>
    </row>
    <row r="243" spans="1:39" x14ac:dyDescent="0.3">
      <c r="A243" t="s">
        <v>590</v>
      </c>
      <c r="B243" t="s">
        <v>591</v>
      </c>
      <c r="C243" s="1" t="s">
        <v>6</v>
      </c>
      <c r="D243" s="1" t="s">
        <v>7</v>
      </c>
      <c r="E243" s="5">
        <f t="shared" ca="1" si="4"/>
        <v>53.548934594205917</v>
      </c>
      <c r="F243">
        <f ca="1">'S&amp;P500 2018'!F243*(1+IF(-$E$1+RAND()*1&lt;0,-0.1*RAND(),0.1*RAND()))</f>
        <v>65.394227709925275</v>
      </c>
      <c r="G243">
        <f ca="1">'S&amp;P500 2018'!G243*(1+IF(-$E$1+RAND()*1&lt;0,-0.1*RAND(),0.1*RAND()))</f>
        <v>50.089628842917868</v>
      </c>
      <c r="H243">
        <f ca="1">'S&amp;P500 2018'!H243*(1+IF(-$E$1+RAND()*1&lt;0,-0.1*RAND(),0.1*RAND()))</f>
        <v>32.335586494696287</v>
      </c>
      <c r="I243">
        <f ca="1">'S&amp;P500 2018'!I243*(1+IF(-$E$1+RAND()*1&lt;0,-0.1*RAND(),0.1*RAND()))</f>
        <v>43.756635503660121</v>
      </c>
      <c r="J243">
        <f ca="1">'S&amp;P500 2018'!J243*(1+IF(-$E$1+RAND()*1&lt;0,-0.1*RAND(),0.1*RAND()))</f>
        <v>29.675335991539779</v>
      </c>
      <c r="K243">
        <f ca="1">'S&amp;P500 2018'!K243*(1+IF(-$E$1+RAND()*1&lt;0,-0.1*RAND(),0.1*RAND()))</f>
        <v>75.730740887214608</v>
      </c>
      <c r="L243">
        <f ca="1">'S&amp;P500 2018'!L243*(1+IF(-$E$1+RAND()*1&lt;0,-0.1*RAND(),0.1*RAND()))</f>
        <v>63.236692582724146</v>
      </c>
      <c r="M243">
        <f ca="1">'S&amp;P500 2018'!M243*(1+IF(-$E$1+RAND()*1&lt;0,-0.1*RAND(),0.1*RAND()))</f>
        <v>53.384849362402512</v>
      </c>
      <c r="N243">
        <f ca="1">'S&amp;P500 2018'!N243*(1+IF(-$E$1+RAND()*1&lt;0,-0.1*RAND(),0.1*RAND()))</f>
        <v>79.089185035797584</v>
      </c>
      <c r="O243">
        <f ca="1">'S&amp;P500 2018'!O243*(1+IF(-$E$1+RAND()*1&lt;0,-0.1*RAND(),0.1*RAND()))</f>
        <v>70.347482863875584</v>
      </c>
      <c r="P243">
        <f ca="1">'S&amp;P500 2018'!P243*(1+IF(-$E$1+RAND()*1&lt;0,-0.1*RAND(),0.1*RAND()))</f>
        <v>46.53925819686841</v>
      </c>
      <c r="Q243">
        <f ca="1">'S&amp;P500 2018'!Q243*(1+IF(-$E$1+RAND()*1&lt;0,-0.1*RAND(),0.1*RAND()))</f>
        <v>51.105549735495174</v>
      </c>
      <c r="R243">
        <f ca="1">'S&amp;P500 2018'!R243*(1+IF(-$E$1+RAND()*1&lt;0,-0.1*RAND(),0.1*RAND()))</f>
        <v>48.24237272003564</v>
      </c>
      <c r="S243">
        <f ca="1">'S&amp;P500 2018'!S243*(1+IF(-$E$1+RAND()*1&lt;0,-0.1*RAND(),0.1*RAND()))</f>
        <v>60.713398268226157</v>
      </c>
      <c r="T243">
        <f ca="1">'S&amp;P500 2018'!T243*(1+IF(-$E$1+RAND()*1&lt;0,-0.1*RAND(),0.1*RAND()))</f>
        <v>31.964158243006089</v>
      </c>
      <c r="U243">
        <f ca="1">'S&amp;P500 2018'!U243*(1+IF(-$E$1+RAND()*1&lt;0,-0.1*RAND(),0.1*RAND()))</f>
        <v>54.20911548378708</v>
      </c>
      <c r="V243">
        <f ca="1">'S&amp;P500 2018'!V243*(1+IF(-$E$1+RAND()*1&lt;0,-0.1*RAND(),0.1*RAND()))</f>
        <v>54.517670179328356</v>
      </c>
      <c r="W243" s="6">
        <f ca="1">F243-'S&amp;P500 2018'!F243</f>
        <v>4.3942277099252749</v>
      </c>
      <c r="X243" s="6">
        <f ca="1">G243-'S&amp;P500 2018'!G243</f>
        <v>-2.9103711570821318</v>
      </c>
      <c r="Y243" s="6">
        <f ca="1">H243-'S&amp;P500 2018'!H243</f>
        <v>2.3355864946962868</v>
      </c>
      <c r="Z243" s="6">
        <f ca="1">I243-'S&amp;P500 2018'!I243</f>
        <v>-0.24336449633987911</v>
      </c>
      <c r="AA243" s="6">
        <f ca="1">J243-'S&amp;P500 2018'!J243</f>
        <v>1.6753359915397787</v>
      </c>
      <c r="AB243" s="6">
        <f ca="1">K243-'S&amp;P500 2018'!K243</f>
        <v>6.7307408872146084</v>
      </c>
      <c r="AC243" s="6">
        <f ca="1">L243-'S&amp;P500 2018'!L243</f>
        <v>3.236692582724146</v>
      </c>
      <c r="AD243" s="6">
        <f ca="1">M243-'S&amp;P500 2018'!M243</f>
        <v>-4.6151506375974876</v>
      </c>
      <c r="AE243" s="6">
        <f ca="1">N243-'S&amp;P500 2018'!N243</f>
        <v>8.9185035797584078E-2</v>
      </c>
      <c r="AF243" s="6">
        <f ca="1">O243-'S&amp;P500 2018'!O243</f>
        <v>6.3474828638755838</v>
      </c>
      <c r="AG243" s="6">
        <f ca="1">P243-'S&amp;P500 2018'!P243</f>
        <v>3.5392581968684098</v>
      </c>
      <c r="AH243" s="6">
        <f ca="1">Q243-'S&amp;P500 2018'!Q243</f>
        <v>0.10554973549517399</v>
      </c>
      <c r="AI243" s="6">
        <f ca="1">R243-'S&amp;P500 2018'!R243</f>
        <v>1.2423727200356396</v>
      </c>
      <c r="AJ243" s="6">
        <f ca="1">S243-'S&amp;P500 2018'!S243</f>
        <v>-3.2866017317738425</v>
      </c>
      <c r="AK243" s="6">
        <f ca="1">T243-'S&amp;P500 2018'!T243</f>
        <v>1.9641582430060893</v>
      </c>
      <c r="AL243" s="6">
        <f ca="1">U243-'S&amp;P500 2018'!U243</f>
        <v>2.2091154837870803</v>
      </c>
      <c r="AM243" s="6">
        <f ca="1">V243-'S&amp;P500 2018'!V243</f>
        <v>2.5176701793283556</v>
      </c>
    </row>
    <row r="244" spans="1:39" x14ac:dyDescent="0.3">
      <c r="A244" t="s">
        <v>592</v>
      </c>
      <c r="B244" t="s">
        <v>593</v>
      </c>
      <c r="C244" s="1" t="s">
        <v>29</v>
      </c>
      <c r="D244" s="1" t="s">
        <v>594</v>
      </c>
      <c r="E244" s="5">
        <f t="shared" ca="1" si="4"/>
        <v>61.664509615855664</v>
      </c>
      <c r="F244">
        <f ca="1">'S&amp;P500 2018'!F244*(1+IF(-$E$1+RAND()*1&lt;0,-0.1*RAND(),0.1*RAND()))</f>
        <v>59.009470982300591</v>
      </c>
      <c r="G244">
        <f ca="1">'S&amp;P500 2018'!G244*(1+IF(-$E$1+RAND()*1&lt;0,-0.1*RAND(),0.1*RAND()))</f>
        <v>52.59187189542115</v>
      </c>
      <c r="H244">
        <f ca="1">'S&amp;P500 2018'!H244*(1+IF(-$E$1+RAND()*1&lt;0,-0.1*RAND(),0.1*RAND()))</f>
        <v>65.200402411118816</v>
      </c>
      <c r="I244">
        <f ca="1">'S&amp;P500 2018'!I244*(1+IF(-$E$1+RAND()*1&lt;0,-0.1*RAND(),0.1*RAND()))</f>
        <v>48.718058970291715</v>
      </c>
      <c r="J244">
        <f ca="1">'S&amp;P500 2018'!J244*(1+IF(-$E$1+RAND()*1&lt;0,-0.1*RAND(),0.1*RAND()))</f>
        <v>59.056260038808013</v>
      </c>
      <c r="K244">
        <f ca="1">'S&amp;P500 2018'!K244*(1+IF(-$E$1+RAND()*1&lt;0,-0.1*RAND(),0.1*RAND()))</f>
        <v>62.210535187345485</v>
      </c>
      <c r="L244">
        <f ca="1">'S&amp;P500 2018'!L244*(1+IF(-$E$1+RAND()*1&lt;0,-0.1*RAND(),0.1*RAND()))</f>
        <v>60.553917054680959</v>
      </c>
      <c r="M244">
        <f ca="1">'S&amp;P500 2018'!M244*(1+IF(-$E$1+RAND()*1&lt;0,-0.1*RAND(),0.1*RAND()))</f>
        <v>59.192507491050186</v>
      </c>
      <c r="N244">
        <f ca="1">'S&amp;P500 2018'!N244*(1+IF(-$E$1+RAND()*1&lt;0,-0.1*RAND(),0.1*RAND()))</f>
        <v>65.181442305397354</v>
      </c>
      <c r="O244">
        <f ca="1">'S&amp;P500 2018'!O244*(1+IF(-$E$1+RAND()*1&lt;0,-0.1*RAND(),0.1*RAND()))</f>
        <v>60.964300313540306</v>
      </c>
      <c r="P244">
        <f ca="1">'S&amp;P500 2018'!P244*(1+IF(-$E$1+RAND()*1&lt;0,-0.1*RAND(),0.1*RAND()))</f>
        <v>74.170075443754158</v>
      </c>
      <c r="Q244">
        <f ca="1">'S&amp;P500 2018'!Q244*(1+IF(-$E$1+RAND()*1&lt;0,-0.1*RAND(),0.1*RAND()))</f>
        <v>66.682031381688262</v>
      </c>
      <c r="R244">
        <f ca="1">'S&amp;P500 2018'!R244*(1+IF(-$E$1+RAND()*1&lt;0,-0.1*RAND(),0.1*RAND()))</f>
        <v>81.859750987141496</v>
      </c>
      <c r="S244">
        <f ca="1">'S&amp;P500 2018'!S244*(1+IF(-$E$1+RAND()*1&lt;0,-0.1*RAND(),0.1*RAND()))</f>
        <v>70.525162912654181</v>
      </c>
      <c r="T244">
        <f ca="1">'S&amp;P500 2018'!T244*(1+IF(-$E$1+RAND()*1&lt;0,-0.1*RAND(),0.1*RAND()))</f>
        <v>69.21017439031931</v>
      </c>
      <c r="U244">
        <f ca="1">'S&amp;P500 2018'!U244*(1+IF(-$E$1+RAND()*1&lt;0,-0.1*RAND(),0.1*RAND()))</f>
        <v>54.117121843233029</v>
      </c>
      <c r="V244">
        <f ca="1">'S&amp;P500 2018'!V244*(1+IF(-$E$1+RAND()*1&lt;0,-0.1*RAND(),0.1*RAND()))</f>
        <v>39.053579860801122</v>
      </c>
      <c r="W244" s="6">
        <f ca="1">F244-'S&amp;P500 2018'!F244</f>
        <v>9.4709823005914018E-3</v>
      </c>
      <c r="X244" s="6">
        <f ca="1">G244-'S&amp;P500 2018'!G244</f>
        <v>0.59187189542114993</v>
      </c>
      <c r="Y244" s="6">
        <f ca="1">H244-'S&amp;P500 2018'!H244</f>
        <v>-2.7995975888811842</v>
      </c>
      <c r="Z244" s="6">
        <f ca="1">I244-'S&amp;P500 2018'!I244</f>
        <v>-3.2819410297082854</v>
      </c>
      <c r="AA244" s="6">
        <f ca="1">J244-'S&amp;P500 2018'!J244</f>
        <v>4.0562600388080128</v>
      </c>
      <c r="AB244" s="6">
        <f ca="1">K244-'S&amp;P500 2018'!K244</f>
        <v>3.210535187345485</v>
      </c>
      <c r="AC244" s="6">
        <f ca="1">L244-'S&amp;P500 2018'!L244</f>
        <v>1.5539170546809586</v>
      </c>
      <c r="AD244" s="6">
        <f ca="1">M244-'S&amp;P500 2018'!M244</f>
        <v>-3.8074925089498137</v>
      </c>
      <c r="AE244" s="6">
        <f ca="1">N244-'S&amp;P500 2018'!N244</f>
        <v>2.1814423053973542</v>
      </c>
      <c r="AF244" s="6">
        <f ca="1">O244-'S&amp;P500 2018'!O244</f>
        <v>-3.569968645969368E-2</v>
      </c>
      <c r="AG244" s="6">
        <f ca="1">P244-'S&amp;P500 2018'!P244</f>
        <v>4.1700754437541576</v>
      </c>
      <c r="AH244" s="6">
        <f ca="1">Q244-'S&amp;P500 2018'!Q244</f>
        <v>-2.3179686183117383</v>
      </c>
      <c r="AI244" s="6">
        <f ca="1">R244-'S&amp;P500 2018'!R244</f>
        <v>5.8597509871414957</v>
      </c>
      <c r="AJ244" s="6">
        <f ca="1">S244-'S&amp;P500 2018'!S244</f>
        <v>2.5251629126541815</v>
      </c>
      <c r="AK244" s="6">
        <f ca="1">T244-'S&amp;P500 2018'!T244</f>
        <v>5.2101743903193096</v>
      </c>
      <c r="AL244" s="6">
        <f ca="1">U244-'S&amp;P500 2018'!U244</f>
        <v>0.11712184323302921</v>
      </c>
      <c r="AM244" s="6">
        <f ca="1">V244-'S&amp;P500 2018'!V244</f>
        <v>3.053579860801122</v>
      </c>
    </row>
    <row r="245" spans="1:39" x14ac:dyDescent="0.3">
      <c r="A245" t="s">
        <v>595</v>
      </c>
      <c r="B245" t="s">
        <v>596</v>
      </c>
      <c r="C245" s="1" t="s">
        <v>2</v>
      </c>
      <c r="D245" s="1" t="s">
        <v>3</v>
      </c>
      <c r="E245" s="5">
        <f t="shared" ca="1" si="4"/>
        <v>41.855193734032916</v>
      </c>
      <c r="F245">
        <f ca="1">'S&amp;P500 2018'!F245*(1+IF(-$E$1+RAND()*1&lt;0,-0.1*RAND(),0.1*RAND()))</f>
        <v>29.345810825928396</v>
      </c>
      <c r="G245">
        <f ca="1">'S&amp;P500 2018'!G245*(1+IF(-$E$1+RAND()*1&lt;0,-0.1*RAND(),0.1*RAND()))</f>
        <v>53.662908976864536</v>
      </c>
      <c r="H245">
        <f ca="1">'S&amp;P500 2018'!H245*(1+IF(-$E$1+RAND()*1&lt;0,-0.1*RAND(),0.1*RAND()))</f>
        <v>37.462504391635235</v>
      </c>
      <c r="I245">
        <f ca="1">'S&amp;P500 2018'!I245*(1+IF(-$E$1+RAND()*1&lt;0,-0.1*RAND(),0.1*RAND()))</f>
        <v>42.468521278686673</v>
      </c>
      <c r="J245">
        <f ca="1">'S&amp;P500 2018'!J245*(1+IF(-$E$1+RAND()*1&lt;0,-0.1*RAND(),0.1*RAND()))</f>
        <v>51.759127106592508</v>
      </c>
      <c r="K245">
        <f ca="1">'S&amp;P500 2018'!K245*(1+IF(-$E$1+RAND()*1&lt;0,-0.1*RAND(),0.1*RAND()))</f>
        <v>40.6292206844901</v>
      </c>
      <c r="L245">
        <f ca="1">'S&amp;P500 2018'!L245*(1+IF(-$E$1+RAND()*1&lt;0,-0.1*RAND(),0.1*RAND()))</f>
        <v>48.432596066321288</v>
      </c>
      <c r="M245">
        <f ca="1">'S&amp;P500 2018'!M245*(1+IF(-$E$1+RAND()*1&lt;0,-0.1*RAND(),0.1*RAND()))</f>
        <v>40.003472721167952</v>
      </c>
      <c r="N245">
        <f ca="1">'S&amp;P500 2018'!N245*(1+IF(-$E$1+RAND()*1&lt;0,-0.1*RAND(),0.1*RAND()))</f>
        <v>37.121900178047518</v>
      </c>
      <c r="O245">
        <f ca="1">'S&amp;P500 2018'!O245*(1+IF(-$E$1+RAND()*1&lt;0,-0.1*RAND(),0.1*RAND()))</f>
        <v>47.077758468159153</v>
      </c>
      <c r="P245">
        <f ca="1">'S&amp;P500 2018'!P245*(1+IF(-$E$1+RAND()*1&lt;0,-0.1*RAND(),0.1*RAND()))</f>
        <v>34.061868542712489</v>
      </c>
      <c r="Q245">
        <f ca="1">'S&amp;P500 2018'!Q245*(1+IF(-$E$1+RAND()*1&lt;0,-0.1*RAND(),0.1*RAND()))</f>
        <v>57.148355195707751</v>
      </c>
      <c r="R245">
        <f ca="1">'S&amp;P500 2018'!R245*(1+IF(-$E$1+RAND()*1&lt;0,-0.1*RAND(),0.1*RAND()))</f>
        <v>29.420909944290027</v>
      </c>
      <c r="S245">
        <f ca="1">'S&amp;P500 2018'!S245*(1+IF(-$E$1+RAND()*1&lt;0,-0.1*RAND(),0.1*RAND()))</f>
        <v>40.000310591584039</v>
      </c>
      <c r="T245">
        <f ca="1">'S&amp;P500 2018'!T245*(1+IF(-$E$1+RAND()*1&lt;0,-0.1*RAND(),0.1*RAND()))</f>
        <v>49.295297293508852</v>
      </c>
      <c r="U245">
        <f ca="1">'S&amp;P500 2018'!U245*(1+IF(-$E$1+RAND()*1&lt;0,-0.1*RAND(),0.1*RAND()))</f>
        <v>40.043385094335164</v>
      </c>
      <c r="V245">
        <f ca="1">'S&amp;P500 2018'!V245*(1+IF(-$E$1+RAND()*1&lt;0,-0.1*RAND(),0.1*RAND()))</f>
        <v>33.604346118528078</v>
      </c>
      <c r="W245" s="6">
        <f ca="1">F245-'S&amp;P500 2018'!F245</f>
        <v>2.3458108259283961</v>
      </c>
      <c r="X245" s="6">
        <f ca="1">G245-'S&amp;P500 2018'!G245</f>
        <v>4.6629089768645358</v>
      </c>
      <c r="Y245" s="6">
        <f ca="1">H245-'S&amp;P500 2018'!H245</f>
        <v>-2.5374956083647646</v>
      </c>
      <c r="Z245" s="6">
        <f ca="1">I245-'S&amp;P500 2018'!I245</f>
        <v>2.4685212786866728</v>
      </c>
      <c r="AA245" s="6">
        <f ca="1">J245-'S&amp;P500 2018'!J245</f>
        <v>1.7591271065925085</v>
      </c>
      <c r="AB245" s="6">
        <f ca="1">K245-'S&amp;P500 2018'!K245</f>
        <v>3.6292206844901003</v>
      </c>
      <c r="AC245" s="6">
        <f ca="1">L245-'S&amp;P500 2018'!L245</f>
        <v>-1.5674039336787118</v>
      </c>
      <c r="AD245" s="6">
        <f ca="1">M245-'S&amp;P500 2018'!M245</f>
        <v>1.0034727211679524</v>
      </c>
      <c r="AE245" s="6">
        <f ca="1">N245-'S&amp;P500 2018'!N245</f>
        <v>3.1219001780475182</v>
      </c>
      <c r="AF245" s="6">
        <f ca="1">O245-'S&amp;P500 2018'!O245</f>
        <v>3.0777584681591534</v>
      </c>
      <c r="AG245" s="6">
        <f ca="1">P245-'S&amp;P500 2018'!P245</f>
        <v>2.0618685427124888</v>
      </c>
      <c r="AH245" s="6">
        <f ca="1">Q245-'S&amp;P500 2018'!Q245</f>
        <v>5.1483551957077509</v>
      </c>
      <c r="AI245" s="6">
        <f ca="1">R245-'S&amp;P500 2018'!R245</f>
        <v>2.4209099442900275</v>
      </c>
      <c r="AJ245" s="6">
        <f ca="1">S245-'S&amp;P500 2018'!S245</f>
        <v>3.0003105915840393</v>
      </c>
      <c r="AK245" s="6">
        <f ca="1">T245-'S&amp;P500 2018'!T245</f>
        <v>0.29529729350885248</v>
      </c>
      <c r="AL245" s="6">
        <f ca="1">U245-'S&amp;P500 2018'!U245</f>
        <v>-2.9566149056648356</v>
      </c>
      <c r="AM245" s="6">
        <f ca="1">V245-'S&amp;P500 2018'!V245</f>
        <v>-0.39565388147192238</v>
      </c>
    </row>
    <row r="246" spans="1:39" x14ac:dyDescent="0.3">
      <c r="A246" t="s">
        <v>597</v>
      </c>
      <c r="B246" t="s">
        <v>598</v>
      </c>
      <c r="C246" s="1" t="s">
        <v>88</v>
      </c>
      <c r="D246" s="1" t="s">
        <v>245</v>
      </c>
      <c r="E246" s="5">
        <f t="shared" ca="1" si="4"/>
        <v>42.082635332027017</v>
      </c>
      <c r="F246">
        <f ca="1">'S&amp;P500 2018'!F246*(1+IF(-$E$1+RAND()*1&lt;0,-0.1*RAND(),0.1*RAND()))</f>
        <v>37.633120479206035</v>
      </c>
      <c r="G246">
        <f ca="1">'S&amp;P500 2018'!G246*(1+IF(-$E$1+RAND()*1&lt;0,-0.1*RAND(),0.1*RAND()))</f>
        <v>36.029815570996519</v>
      </c>
      <c r="H246">
        <f ca="1">'S&amp;P500 2018'!H246*(1+IF(-$E$1+RAND()*1&lt;0,-0.1*RAND(),0.1*RAND()))</f>
        <v>48.559157156661492</v>
      </c>
      <c r="I246">
        <f ca="1">'S&amp;P500 2018'!I246*(1+IF(-$E$1+RAND()*1&lt;0,-0.1*RAND(),0.1*RAND()))</f>
        <v>55.950737100371725</v>
      </c>
      <c r="J246">
        <f ca="1">'S&amp;P500 2018'!J246*(1+IF(-$E$1+RAND()*1&lt;0,-0.1*RAND(),0.1*RAND()))</f>
        <v>45.42780983387587</v>
      </c>
      <c r="K246">
        <f ca="1">'S&amp;P500 2018'!K246*(1+IF(-$E$1+RAND()*1&lt;0,-0.1*RAND(),0.1*RAND()))</f>
        <v>36.288129868215826</v>
      </c>
      <c r="L246">
        <f ca="1">'S&amp;P500 2018'!L246*(1+IF(-$E$1+RAND()*1&lt;0,-0.1*RAND(),0.1*RAND()))</f>
        <v>42.049276350224943</v>
      </c>
      <c r="M246">
        <f ca="1">'S&amp;P500 2018'!M246*(1+IF(-$E$1+RAND()*1&lt;0,-0.1*RAND(),0.1*RAND()))</f>
        <v>38.906353715208013</v>
      </c>
      <c r="N246">
        <f ca="1">'S&amp;P500 2018'!N246*(1+IF(-$E$1+RAND()*1&lt;0,-0.1*RAND(),0.1*RAND()))</f>
        <v>43.384435198917146</v>
      </c>
      <c r="O246">
        <f ca="1">'S&amp;P500 2018'!O246*(1+IF(-$E$1+RAND()*1&lt;0,-0.1*RAND(),0.1*RAND()))</f>
        <v>34.7107518915507</v>
      </c>
      <c r="P246">
        <f ca="1">'S&amp;P500 2018'!P246*(1+IF(-$E$1+RAND()*1&lt;0,-0.1*RAND(),0.1*RAND()))</f>
        <v>39.493613785933839</v>
      </c>
      <c r="Q246">
        <f ca="1">'S&amp;P500 2018'!Q246*(1+IF(-$E$1+RAND()*1&lt;0,-0.1*RAND(),0.1*RAND()))</f>
        <v>46.538853122165385</v>
      </c>
      <c r="R246">
        <f ca="1">'S&amp;P500 2018'!R246*(1+IF(-$E$1+RAND()*1&lt;0,-0.1*RAND(),0.1*RAND()))</f>
        <v>39.342760421685156</v>
      </c>
      <c r="S246">
        <f ca="1">'S&amp;P500 2018'!S246*(1+IF(-$E$1+RAND()*1&lt;0,-0.1*RAND(),0.1*RAND()))</f>
        <v>51.101502149585684</v>
      </c>
      <c r="T246">
        <f ca="1">'S&amp;P500 2018'!T246*(1+IF(-$E$1+RAND()*1&lt;0,-0.1*RAND(),0.1*RAND()))</f>
        <v>37.243723509766426</v>
      </c>
      <c r="U246">
        <f ca="1">'S&amp;P500 2018'!U246*(1+IF(-$E$1+RAND()*1&lt;0,-0.1*RAND(),0.1*RAND()))</f>
        <v>44.061809933261699</v>
      </c>
      <c r="V246">
        <f ca="1">'S&amp;P500 2018'!V246*(1+IF(-$E$1+RAND()*1&lt;0,-0.1*RAND(),0.1*RAND()))</f>
        <v>38.682950556833056</v>
      </c>
      <c r="W246" s="6">
        <f ca="1">F246-'S&amp;P500 2018'!F246</f>
        <v>2.6331204792060348</v>
      </c>
      <c r="X246" s="6">
        <f ca="1">G246-'S&amp;P500 2018'!G246</f>
        <v>1.0298155709965187</v>
      </c>
      <c r="Y246" s="6">
        <f ca="1">H246-'S&amp;P500 2018'!H246</f>
        <v>3.5591571566614917</v>
      </c>
      <c r="Z246" s="6">
        <f ca="1">I246-'S&amp;P500 2018'!I246</f>
        <v>2.9507371003717253</v>
      </c>
      <c r="AA246" s="6">
        <f ca="1">J246-'S&amp;P500 2018'!J246</f>
        <v>0.42780983387586957</v>
      </c>
      <c r="AB246" s="6">
        <f ca="1">K246-'S&amp;P500 2018'!K246</f>
        <v>-2.711870131784174</v>
      </c>
      <c r="AC246" s="6">
        <f ca="1">L246-'S&amp;P500 2018'!L246</f>
        <v>2.0492763502249431</v>
      </c>
      <c r="AD246" s="6">
        <f ca="1">M246-'S&amp;P500 2018'!M246</f>
        <v>2.906353715208013</v>
      </c>
      <c r="AE246" s="6">
        <f ca="1">N246-'S&amp;P500 2018'!N246</f>
        <v>-0.61556480108285427</v>
      </c>
      <c r="AF246" s="6">
        <f ca="1">O246-'S&amp;P500 2018'!O246</f>
        <v>1.7107518915507001</v>
      </c>
      <c r="AG246" s="6">
        <f ca="1">P246-'S&amp;P500 2018'!P246</f>
        <v>2.4936137859338388</v>
      </c>
      <c r="AH246" s="6">
        <f ca="1">Q246-'S&amp;P500 2018'!Q246</f>
        <v>0.53885312216538495</v>
      </c>
      <c r="AI246" s="6">
        <f ca="1">R246-'S&amp;P500 2018'!R246</f>
        <v>-2.6572395783148437</v>
      </c>
      <c r="AJ246" s="6">
        <f ca="1">S246-'S&amp;P500 2018'!S246</f>
        <v>-1.8984978504143157</v>
      </c>
      <c r="AK246" s="6">
        <f ca="1">T246-'S&amp;P500 2018'!T246</f>
        <v>-1.7562764902335743</v>
      </c>
      <c r="AL246" s="6">
        <f ca="1">U246-'S&amp;P500 2018'!U246</f>
        <v>6.1809933261699257E-2</v>
      </c>
      <c r="AM246" s="6">
        <f ca="1">V246-'S&amp;P500 2018'!V246</f>
        <v>0.68295055683305605</v>
      </c>
    </row>
    <row r="247" spans="1:39" x14ac:dyDescent="0.3">
      <c r="A247" t="s">
        <v>599</v>
      </c>
      <c r="B247" t="s">
        <v>600</v>
      </c>
      <c r="C247" s="1" t="s">
        <v>59</v>
      </c>
      <c r="D247" s="1" t="s">
        <v>601</v>
      </c>
      <c r="E247" s="5">
        <f t="shared" ca="1" si="4"/>
        <v>45.507797992160491</v>
      </c>
      <c r="F247">
        <f ca="1">'S&amp;P500 2018'!F247*(1+IF(-$E$1+RAND()*1&lt;0,-0.1*RAND(),0.1*RAND()))</f>
        <v>55.056134514526285</v>
      </c>
      <c r="G247">
        <f ca="1">'S&amp;P500 2018'!G247*(1+IF(-$E$1+RAND()*1&lt;0,-0.1*RAND(),0.1*RAND()))</f>
        <v>40.196429195733828</v>
      </c>
      <c r="H247">
        <f ca="1">'S&amp;P500 2018'!H247*(1+IF(-$E$1+RAND()*1&lt;0,-0.1*RAND(),0.1*RAND()))</f>
        <v>46.038703087659393</v>
      </c>
      <c r="I247">
        <f ca="1">'S&amp;P500 2018'!I247*(1+IF(-$E$1+RAND()*1&lt;0,-0.1*RAND(),0.1*RAND()))</f>
        <v>49.271499496404225</v>
      </c>
      <c r="J247">
        <f ca="1">'S&amp;P500 2018'!J247*(1+IF(-$E$1+RAND()*1&lt;0,-0.1*RAND(),0.1*RAND()))</f>
        <v>45.254125444187181</v>
      </c>
      <c r="K247">
        <f ca="1">'S&amp;P500 2018'!K247*(1+IF(-$E$1+RAND()*1&lt;0,-0.1*RAND(),0.1*RAND()))</f>
        <v>41.451623951617968</v>
      </c>
      <c r="L247">
        <f ca="1">'S&amp;P500 2018'!L247*(1+IF(-$E$1+RAND()*1&lt;0,-0.1*RAND(),0.1*RAND()))</f>
        <v>51.472553471508711</v>
      </c>
      <c r="M247">
        <f ca="1">'S&amp;P500 2018'!M247*(1+IF(-$E$1+RAND()*1&lt;0,-0.1*RAND(),0.1*RAND()))</f>
        <v>36.13634233142519</v>
      </c>
      <c r="N247">
        <f ca="1">'S&amp;P500 2018'!N247*(1+IF(-$E$1+RAND()*1&lt;0,-0.1*RAND(),0.1*RAND()))</f>
        <v>50.378440953786999</v>
      </c>
      <c r="O247">
        <f ca="1">'S&amp;P500 2018'!O247*(1+IF(-$E$1+RAND()*1&lt;0,-0.1*RAND(),0.1*RAND()))</f>
        <v>33.5048236333162</v>
      </c>
      <c r="P247">
        <f ca="1">'S&amp;P500 2018'!P247*(1+IF(-$E$1+RAND()*1&lt;0,-0.1*RAND(),0.1*RAND()))</f>
        <v>37.375047569181703</v>
      </c>
      <c r="Q247">
        <f ca="1">'S&amp;P500 2018'!Q247*(1+IF(-$E$1+RAND()*1&lt;0,-0.1*RAND(),0.1*RAND()))</f>
        <v>43.367666436100698</v>
      </c>
      <c r="R247">
        <f ca="1">'S&amp;P500 2018'!R247*(1+IF(-$E$1+RAND()*1&lt;0,-0.1*RAND(),0.1*RAND()))</f>
        <v>50.80804603101403</v>
      </c>
      <c r="S247">
        <f ca="1">'S&amp;P500 2018'!S247*(1+IF(-$E$1+RAND()*1&lt;0,-0.1*RAND(),0.1*RAND()))</f>
        <v>42.904936906533408</v>
      </c>
      <c r="T247">
        <f ca="1">'S&amp;P500 2018'!T247*(1+IF(-$E$1+RAND()*1&lt;0,-0.1*RAND(),0.1*RAND()))</f>
        <v>39.202916765590274</v>
      </c>
      <c r="U247">
        <f ca="1">'S&amp;P500 2018'!U247*(1+IF(-$E$1+RAND()*1&lt;0,-0.1*RAND(),0.1*RAND()))</f>
        <v>56.963681150112919</v>
      </c>
      <c r="V247">
        <f ca="1">'S&amp;P500 2018'!V247*(1+IF(-$E$1+RAND()*1&lt;0,-0.1*RAND(),0.1*RAND()))</f>
        <v>54.249594928029325</v>
      </c>
      <c r="W247" s="6">
        <f ca="1">F247-'S&amp;P500 2018'!F247</f>
        <v>1.0561345145262848</v>
      </c>
      <c r="X247" s="6">
        <f ca="1">G247-'S&amp;P500 2018'!G247</f>
        <v>-2.8035708042661724</v>
      </c>
      <c r="Y247" s="6">
        <f ca="1">H247-'S&amp;P500 2018'!H247</f>
        <v>3.8703087659392565E-2</v>
      </c>
      <c r="Z247" s="6">
        <f ca="1">I247-'S&amp;P500 2018'!I247</f>
        <v>1.2714994964042248</v>
      </c>
      <c r="AA247" s="6">
        <f ca="1">J247-'S&amp;P500 2018'!J247</f>
        <v>-1.7458745558128186</v>
      </c>
      <c r="AB247" s="6">
        <f ca="1">K247-'S&amp;P500 2018'!K247</f>
        <v>1.4516239516179681</v>
      </c>
      <c r="AC247" s="6">
        <f ca="1">L247-'S&amp;P500 2018'!L247</f>
        <v>3.4725534715087107</v>
      </c>
      <c r="AD247" s="6">
        <f ca="1">M247-'S&amp;P500 2018'!M247</f>
        <v>3.1363423314251904</v>
      </c>
      <c r="AE247" s="6">
        <f ca="1">N247-'S&amp;P500 2018'!N247</f>
        <v>-0.62155904621300095</v>
      </c>
      <c r="AF247" s="6">
        <f ca="1">O247-'S&amp;P500 2018'!O247</f>
        <v>-3.4951763666838005</v>
      </c>
      <c r="AG247" s="6">
        <f ca="1">P247-'S&amp;P500 2018'!P247</f>
        <v>-2.624952430818297</v>
      </c>
      <c r="AH247" s="6">
        <f ca="1">Q247-'S&amp;P500 2018'!Q247</f>
        <v>2.3676664361006985</v>
      </c>
      <c r="AI247" s="6">
        <f ca="1">R247-'S&amp;P500 2018'!R247</f>
        <v>1.8080460310140296</v>
      </c>
      <c r="AJ247" s="6">
        <f ca="1">S247-'S&amp;P500 2018'!S247</f>
        <v>-1.0950630934665924</v>
      </c>
      <c r="AK247" s="6">
        <f ca="1">T247-'S&amp;P500 2018'!T247</f>
        <v>3.2029167655902739</v>
      </c>
      <c r="AL247" s="6">
        <f ca="1">U247-'S&amp;P500 2018'!U247</f>
        <v>4.9636811501129188</v>
      </c>
      <c r="AM247" s="6">
        <f ca="1">V247-'S&amp;P500 2018'!V247</f>
        <v>2.2495949280293246</v>
      </c>
    </row>
    <row r="248" spans="1:39" x14ac:dyDescent="0.3">
      <c r="A248" t="s">
        <v>602</v>
      </c>
      <c r="B248" t="s">
        <v>603</v>
      </c>
      <c r="C248" s="1" t="s">
        <v>15</v>
      </c>
      <c r="D248" s="1" t="s">
        <v>148</v>
      </c>
      <c r="E248" s="5">
        <f t="shared" ca="1" si="4"/>
        <v>61.690890559321389</v>
      </c>
      <c r="F248">
        <f ca="1">'S&amp;P500 2018'!F248*(1+IF(-$E$1+RAND()*1&lt;0,-0.1*RAND(),0.1*RAND()))</f>
        <v>56.084513956952733</v>
      </c>
      <c r="G248">
        <f ca="1">'S&amp;P500 2018'!G248*(1+IF(-$E$1+RAND()*1&lt;0,-0.1*RAND(),0.1*RAND()))</f>
        <v>49.183183254393057</v>
      </c>
      <c r="H248">
        <f ca="1">'S&amp;P500 2018'!H248*(1+IF(-$E$1+RAND()*1&lt;0,-0.1*RAND(),0.1*RAND()))</f>
        <v>73.934162784784689</v>
      </c>
      <c r="I248">
        <f ca="1">'S&amp;P500 2018'!I248*(1+IF(-$E$1+RAND()*1&lt;0,-0.1*RAND(),0.1*RAND()))</f>
        <v>61.307412075116247</v>
      </c>
      <c r="J248">
        <f ca="1">'S&amp;P500 2018'!J248*(1+IF(-$E$1+RAND()*1&lt;0,-0.1*RAND(),0.1*RAND()))</f>
        <v>69.772510151587255</v>
      </c>
      <c r="K248">
        <f ca="1">'S&amp;P500 2018'!K248*(1+IF(-$E$1+RAND()*1&lt;0,-0.1*RAND(),0.1*RAND()))</f>
        <v>58.450722605654455</v>
      </c>
      <c r="L248">
        <f ca="1">'S&amp;P500 2018'!L248*(1+IF(-$E$1+RAND()*1&lt;0,-0.1*RAND(),0.1*RAND()))</f>
        <v>49.083330827423218</v>
      </c>
      <c r="M248">
        <f ca="1">'S&amp;P500 2018'!M248*(1+IF(-$E$1+RAND()*1&lt;0,-0.1*RAND(),0.1*RAND()))</f>
        <v>58.669330960247791</v>
      </c>
      <c r="N248">
        <f ca="1">'S&amp;P500 2018'!N248*(1+IF(-$E$1+RAND()*1&lt;0,-0.1*RAND(),0.1*RAND()))</f>
        <v>58.280987309253106</v>
      </c>
      <c r="O248">
        <f ca="1">'S&amp;P500 2018'!O248*(1+IF(-$E$1+RAND()*1&lt;0,-0.1*RAND(),0.1*RAND()))</f>
        <v>58.764431050370106</v>
      </c>
      <c r="P248">
        <f ca="1">'S&amp;P500 2018'!P248*(1+IF(-$E$1+RAND()*1&lt;0,-0.1*RAND(),0.1*RAND()))</f>
        <v>65.220142393403549</v>
      </c>
      <c r="Q248">
        <f ca="1">'S&amp;P500 2018'!Q248*(1+IF(-$E$1+RAND()*1&lt;0,-0.1*RAND(),0.1*RAND()))</f>
        <v>65.158717127582904</v>
      </c>
      <c r="R248">
        <f ca="1">'S&amp;P500 2018'!R248*(1+IF(-$E$1+RAND()*1&lt;0,-0.1*RAND(),0.1*RAND()))</f>
        <v>83.393390487817072</v>
      </c>
      <c r="S248">
        <f ca="1">'S&amp;P500 2018'!S248*(1+IF(-$E$1+RAND()*1&lt;0,-0.1*RAND(),0.1*RAND()))</f>
        <v>40.591025943283952</v>
      </c>
      <c r="T248">
        <f ca="1">'S&amp;P500 2018'!T248*(1+IF(-$E$1+RAND()*1&lt;0,-0.1*RAND(),0.1*RAND()))</f>
        <v>65.847162069766597</v>
      </c>
      <c r="U248">
        <f ca="1">'S&amp;P500 2018'!U248*(1+IF(-$E$1+RAND()*1&lt;0,-0.1*RAND(),0.1*RAND()))</f>
        <v>57.16060436630098</v>
      </c>
      <c r="V248">
        <f ca="1">'S&amp;P500 2018'!V248*(1+IF(-$E$1+RAND()*1&lt;0,-0.1*RAND(),0.1*RAND()))</f>
        <v>77.843512144525903</v>
      </c>
      <c r="W248" s="6">
        <f ca="1">F248-'S&amp;P500 2018'!F248</f>
        <v>-2.9154860430472667</v>
      </c>
      <c r="X248" s="6">
        <f ca="1">G248-'S&amp;P500 2018'!G248</f>
        <v>1.1831832543930574</v>
      </c>
      <c r="Y248" s="6">
        <f ca="1">H248-'S&amp;P500 2018'!H248</f>
        <v>5.9341627847846894</v>
      </c>
      <c r="Z248" s="6">
        <f ca="1">I248-'S&amp;P500 2018'!I248</f>
        <v>0.3074120751162468</v>
      </c>
      <c r="AA248" s="6">
        <f ca="1">J248-'S&amp;P500 2018'!J248</f>
        <v>1.7725101515872552</v>
      </c>
      <c r="AB248" s="6">
        <f ca="1">K248-'S&amp;P500 2018'!K248</f>
        <v>3.4507226056544553</v>
      </c>
      <c r="AC248" s="6">
        <f ca="1">L248-'S&amp;P500 2018'!L248</f>
        <v>1.0833308274232181</v>
      </c>
      <c r="AD248" s="6">
        <f ca="1">M248-'S&amp;P500 2018'!M248</f>
        <v>2.669330960247791</v>
      </c>
      <c r="AE248" s="6">
        <f ca="1">N248-'S&amp;P500 2018'!N248</f>
        <v>-1.7190126907468937</v>
      </c>
      <c r="AF248" s="6">
        <f ca="1">O248-'S&amp;P500 2018'!O248</f>
        <v>0.76443105037010639</v>
      </c>
      <c r="AG248" s="6">
        <f ca="1">P248-'S&amp;P500 2018'!P248</f>
        <v>1.2201423934035489</v>
      </c>
      <c r="AH248" s="6">
        <f ca="1">Q248-'S&amp;P500 2018'!Q248</f>
        <v>4.1587171275829036</v>
      </c>
      <c r="AI248" s="6">
        <f ca="1">R248-'S&amp;P500 2018'!R248</f>
        <v>-4.6066095121829278</v>
      </c>
      <c r="AJ248" s="6">
        <f ca="1">S248-'S&amp;P500 2018'!S248</f>
        <v>2.5910259432839524</v>
      </c>
      <c r="AK248" s="6">
        <f ca="1">T248-'S&amp;P500 2018'!T248</f>
        <v>5.8471620697665969</v>
      </c>
      <c r="AL248" s="6">
        <f ca="1">U248-'S&amp;P500 2018'!U248</f>
        <v>1.16060436630098</v>
      </c>
      <c r="AM248" s="6">
        <f ca="1">V248-'S&amp;P500 2018'!V248</f>
        <v>3.8435121445259028</v>
      </c>
    </row>
    <row r="249" spans="1:39" x14ac:dyDescent="0.3">
      <c r="A249" t="s">
        <v>604</v>
      </c>
      <c r="B249" t="s">
        <v>605</v>
      </c>
      <c r="C249" s="1" t="s">
        <v>6</v>
      </c>
      <c r="D249" s="1" t="s">
        <v>133</v>
      </c>
      <c r="E249" s="5">
        <f t="shared" ca="1" si="4"/>
        <v>37.369613860438413</v>
      </c>
      <c r="F249">
        <f ca="1">'S&amp;P500 2018'!F249*(1+IF(-$E$1+RAND()*1&lt;0,-0.1*RAND(),0.1*RAND()))</f>
        <v>51.098035657124576</v>
      </c>
      <c r="G249">
        <f ca="1">'S&amp;P500 2018'!G249*(1+IF(-$E$1+RAND()*1&lt;0,-0.1*RAND(),0.1*RAND()))</f>
        <v>35.486278671160299</v>
      </c>
      <c r="H249">
        <f ca="1">'S&amp;P500 2018'!H249*(1+IF(-$E$1+RAND()*1&lt;0,-0.1*RAND(),0.1*RAND()))</f>
        <v>20.634894721876499</v>
      </c>
      <c r="I249">
        <f ca="1">'S&amp;P500 2018'!I249*(1+IF(-$E$1+RAND()*1&lt;0,-0.1*RAND(),0.1*RAND()))</f>
        <v>46.98274014424527</v>
      </c>
      <c r="J249">
        <f ca="1">'S&amp;P500 2018'!J249*(1+IF(-$E$1+RAND()*1&lt;0,-0.1*RAND(),0.1*RAND()))</f>
        <v>50.11292484912844</v>
      </c>
      <c r="K249">
        <f ca="1">'S&amp;P500 2018'!K249*(1+IF(-$E$1+RAND()*1&lt;0,-0.1*RAND(),0.1*RAND()))</f>
        <v>29.261805240193837</v>
      </c>
      <c r="L249">
        <f ca="1">'S&amp;P500 2018'!L249*(1+IF(-$E$1+RAND()*1&lt;0,-0.1*RAND(),0.1*RAND()))</f>
        <v>30.318805538777323</v>
      </c>
      <c r="M249">
        <f ca="1">'S&amp;P500 2018'!M249*(1+IF(-$E$1+RAND()*1&lt;0,-0.1*RAND(),0.1*RAND()))</f>
        <v>42.486970337925626</v>
      </c>
      <c r="N249">
        <f ca="1">'S&amp;P500 2018'!N249*(1+IF(-$E$1+RAND()*1&lt;0,-0.1*RAND(),0.1*RAND()))</f>
        <v>37.104092537155026</v>
      </c>
      <c r="O249">
        <f ca="1">'S&amp;P500 2018'!O249*(1+IF(-$E$1+RAND()*1&lt;0,-0.1*RAND(),0.1*RAND()))</f>
        <v>36.398714403765339</v>
      </c>
      <c r="P249">
        <f ca="1">'S&amp;P500 2018'!P249*(1+IF(-$E$1+RAND()*1&lt;0,-0.1*RAND(),0.1*RAND()))</f>
        <v>30.227700915382549</v>
      </c>
      <c r="Q249">
        <f ca="1">'S&amp;P500 2018'!Q249*(1+IF(-$E$1+RAND()*1&lt;0,-0.1*RAND(),0.1*RAND()))</f>
        <v>29.439199496630383</v>
      </c>
      <c r="R249">
        <f ca="1">'S&amp;P500 2018'!R249*(1+IF(-$E$1+RAND()*1&lt;0,-0.1*RAND(),0.1*RAND()))</f>
        <v>38.667406504750147</v>
      </c>
      <c r="S249">
        <f ca="1">'S&amp;P500 2018'!S249*(1+IF(-$E$1+RAND()*1&lt;0,-0.1*RAND(),0.1*RAND()))</f>
        <v>52.409179597026878</v>
      </c>
      <c r="T249">
        <f ca="1">'S&amp;P500 2018'!T249*(1+IF(-$E$1+RAND()*1&lt;0,-0.1*RAND(),0.1*RAND()))</f>
        <v>39.41938149210312</v>
      </c>
      <c r="U249">
        <f ca="1">'S&amp;P500 2018'!U249*(1+IF(-$E$1+RAND()*1&lt;0,-0.1*RAND(),0.1*RAND()))</f>
        <v>32.30575221199112</v>
      </c>
      <c r="V249">
        <f ca="1">'S&amp;P500 2018'!V249*(1+IF(-$E$1+RAND()*1&lt;0,-0.1*RAND(),0.1*RAND()))</f>
        <v>32.929553308216704</v>
      </c>
      <c r="W249" s="6">
        <f ca="1">F249-'S&amp;P500 2018'!F249</f>
        <v>1.0980356571245764</v>
      </c>
      <c r="X249" s="6">
        <f ca="1">G249-'S&amp;P500 2018'!G249</f>
        <v>2.4862786711602993</v>
      </c>
      <c r="Y249" s="6">
        <f ca="1">H249-'S&amp;P500 2018'!H249</f>
        <v>1.6348947218764991</v>
      </c>
      <c r="Z249" s="6">
        <f ca="1">I249-'S&amp;P500 2018'!I249</f>
        <v>1.9827401442452697</v>
      </c>
      <c r="AA249" s="6">
        <f ca="1">J249-'S&amp;P500 2018'!J249</f>
        <v>0.11292484912844003</v>
      </c>
      <c r="AB249" s="6">
        <f ca="1">K249-'S&amp;P500 2018'!K249</f>
        <v>-2.7381947598061629</v>
      </c>
      <c r="AC249" s="6">
        <f ca="1">L249-'S&amp;P500 2018'!L249</f>
        <v>1.3188055387773225</v>
      </c>
      <c r="AD249" s="6">
        <f ca="1">M249-'S&amp;P500 2018'!M249</f>
        <v>3.4869703379256265</v>
      </c>
      <c r="AE249" s="6">
        <f ca="1">N249-'S&amp;P500 2018'!N249</f>
        <v>2.1040925371550259</v>
      </c>
      <c r="AF249" s="6">
        <f ca="1">O249-'S&amp;P500 2018'!O249</f>
        <v>1.3987144037653394</v>
      </c>
      <c r="AG249" s="6">
        <f ca="1">P249-'S&amp;P500 2018'!P249</f>
        <v>0.22770091538254889</v>
      </c>
      <c r="AH249" s="6">
        <f ca="1">Q249-'S&amp;P500 2018'!Q249</f>
        <v>-2.5608005033696166</v>
      </c>
      <c r="AI249" s="6">
        <f ca="1">R249-'S&amp;P500 2018'!R249</f>
        <v>2.6674065047501472</v>
      </c>
      <c r="AJ249" s="6">
        <f ca="1">S249-'S&amp;P500 2018'!S249</f>
        <v>0.40917959702687767</v>
      </c>
      <c r="AK249" s="6">
        <f ca="1">T249-'S&amp;P500 2018'!T249</f>
        <v>2.4193814921031205</v>
      </c>
      <c r="AL249" s="6">
        <f ca="1">U249-'S&amp;P500 2018'!U249</f>
        <v>0.30575221199111979</v>
      </c>
      <c r="AM249" s="6">
        <f ca="1">V249-'S&amp;P500 2018'!V249</f>
        <v>-7.0446691783295989E-2</v>
      </c>
    </row>
    <row r="250" spans="1:39" x14ac:dyDescent="0.3">
      <c r="A250" t="s">
        <v>606</v>
      </c>
      <c r="B250" t="s">
        <v>607</v>
      </c>
      <c r="C250" s="1" t="s">
        <v>37</v>
      </c>
      <c r="D250" s="1" t="s">
        <v>201</v>
      </c>
      <c r="E250" s="5">
        <f t="shared" ca="1" si="4"/>
        <v>39.626548356698514</v>
      </c>
      <c r="F250">
        <f ca="1">'S&amp;P500 2018'!F250*(1+IF(-$E$1+RAND()*1&lt;0,-0.1*RAND(),0.1*RAND()))</f>
        <v>43.772174486749158</v>
      </c>
      <c r="G250">
        <f ca="1">'S&amp;P500 2018'!G250*(1+IF(-$E$1+RAND()*1&lt;0,-0.1*RAND(),0.1*RAND()))</f>
        <v>39.597690603100105</v>
      </c>
      <c r="H250">
        <f ca="1">'S&amp;P500 2018'!H250*(1+IF(-$E$1+RAND()*1&lt;0,-0.1*RAND(),0.1*RAND()))</f>
        <v>49.776410787852441</v>
      </c>
      <c r="I250">
        <f ca="1">'S&amp;P500 2018'!I250*(1+IF(-$E$1+RAND()*1&lt;0,-0.1*RAND(),0.1*RAND()))</f>
        <v>32.926788741132377</v>
      </c>
      <c r="J250">
        <f ca="1">'S&amp;P500 2018'!J250*(1+IF(-$E$1+RAND()*1&lt;0,-0.1*RAND(),0.1*RAND()))</f>
        <v>52.218882410746168</v>
      </c>
      <c r="K250">
        <f ca="1">'S&amp;P500 2018'!K250*(1+IF(-$E$1+RAND()*1&lt;0,-0.1*RAND(),0.1*RAND()))</f>
        <v>44.947821707921335</v>
      </c>
      <c r="L250">
        <f ca="1">'S&amp;P500 2018'!L250*(1+IF(-$E$1+RAND()*1&lt;0,-0.1*RAND(),0.1*RAND()))</f>
        <v>30.526526977240096</v>
      </c>
      <c r="M250">
        <f ca="1">'S&amp;P500 2018'!M250*(1+IF(-$E$1+RAND()*1&lt;0,-0.1*RAND(),0.1*RAND()))</f>
        <v>57.925105340128816</v>
      </c>
      <c r="N250">
        <f ca="1">'S&amp;P500 2018'!N250*(1+IF(-$E$1+RAND()*1&lt;0,-0.1*RAND(),0.1*RAND()))</f>
        <v>37.297966494567611</v>
      </c>
      <c r="O250">
        <f ca="1">'S&amp;P500 2018'!O250*(1+IF(-$E$1+RAND()*1&lt;0,-0.1*RAND(),0.1*RAND()))</f>
        <v>40.85278051697783</v>
      </c>
      <c r="P250">
        <f ca="1">'S&amp;P500 2018'!P250*(1+IF(-$E$1+RAND()*1&lt;0,-0.1*RAND(),0.1*RAND()))</f>
        <v>42.941745686922587</v>
      </c>
      <c r="Q250">
        <f ca="1">'S&amp;P500 2018'!Q250*(1+IF(-$E$1+RAND()*1&lt;0,-0.1*RAND(),0.1*RAND()))</f>
        <v>28.840651848003997</v>
      </c>
      <c r="R250">
        <f ca="1">'S&amp;P500 2018'!R250*(1+IF(-$E$1+RAND()*1&lt;0,-0.1*RAND(),0.1*RAND()))</f>
        <v>18.539443812033031</v>
      </c>
      <c r="S250">
        <f ca="1">'S&amp;P500 2018'!S250*(1+IF(-$E$1+RAND()*1&lt;0,-0.1*RAND(),0.1*RAND()))</f>
        <v>39.292909412615494</v>
      </c>
      <c r="T250">
        <f ca="1">'S&amp;P500 2018'!T250*(1+IF(-$E$1+RAND()*1&lt;0,-0.1*RAND(),0.1*RAND()))</f>
        <v>33.441853415441365</v>
      </c>
      <c r="U250">
        <f ca="1">'S&amp;P500 2018'!U250*(1+IF(-$E$1+RAND()*1&lt;0,-0.1*RAND(),0.1*RAND()))</f>
        <v>38.35405675378356</v>
      </c>
      <c r="V250">
        <f ca="1">'S&amp;P500 2018'!V250*(1+IF(-$E$1+RAND()*1&lt;0,-0.1*RAND(),0.1*RAND()))</f>
        <v>42.398513068658787</v>
      </c>
      <c r="W250" s="6">
        <f ca="1">F250-'S&amp;P500 2018'!F250</f>
        <v>3.772174486749158</v>
      </c>
      <c r="X250" s="6">
        <f ca="1">G250-'S&amp;P500 2018'!G250</f>
        <v>1.597690603100105</v>
      </c>
      <c r="Y250" s="6">
        <f ca="1">H250-'S&amp;P500 2018'!H250</f>
        <v>2.7764107878524413</v>
      </c>
      <c r="Z250" s="6">
        <f ca="1">I250-'S&amp;P500 2018'!I250</f>
        <v>1.926788741132377</v>
      </c>
      <c r="AA250" s="6">
        <f ca="1">J250-'S&amp;P500 2018'!J250</f>
        <v>-4.7811175892538316</v>
      </c>
      <c r="AB250" s="6">
        <f ca="1">K250-'S&amp;P500 2018'!K250</f>
        <v>-3.0521782920786649</v>
      </c>
      <c r="AC250" s="6">
        <f ca="1">L250-'S&amp;P500 2018'!L250</f>
        <v>0.52652697724009556</v>
      </c>
      <c r="AD250" s="6">
        <f ca="1">M250-'S&amp;P500 2018'!M250</f>
        <v>3.9251053401288161</v>
      </c>
      <c r="AE250" s="6">
        <f ca="1">N250-'S&amp;P500 2018'!N250</f>
        <v>1.2979664945676106</v>
      </c>
      <c r="AF250" s="6">
        <f ca="1">O250-'S&amp;P500 2018'!O250</f>
        <v>1.8527805169778304</v>
      </c>
      <c r="AG250" s="6">
        <f ca="1">P250-'S&amp;P500 2018'!P250</f>
        <v>-2.0582543130774127</v>
      </c>
      <c r="AH250" s="6">
        <f ca="1">Q250-'S&amp;P500 2018'!Q250</f>
        <v>1.8406518480039971</v>
      </c>
      <c r="AI250" s="6">
        <f ca="1">R250-'S&amp;P500 2018'!R250</f>
        <v>-0.46055618796696862</v>
      </c>
      <c r="AJ250" s="6">
        <f ca="1">S250-'S&amp;P500 2018'!S250</f>
        <v>2.2929094126154936</v>
      </c>
      <c r="AK250" s="6">
        <f ca="1">T250-'S&amp;P500 2018'!T250</f>
        <v>-3.5581465845586351</v>
      </c>
      <c r="AL250" s="6">
        <f ca="1">U250-'S&amp;P500 2018'!U250</f>
        <v>0.35405675378355994</v>
      </c>
      <c r="AM250" s="6">
        <f ca="1">V250-'S&amp;P500 2018'!V250</f>
        <v>1.3985130686587866</v>
      </c>
    </row>
    <row r="251" spans="1:39" x14ac:dyDescent="0.3">
      <c r="A251" t="s">
        <v>608</v>
      </c>
      <c r="B251" t="s">
        <v>609</v>
      </c>
      <c r="C251" s="1" t="s">
        <v>2</v>
      </c>
      <c r="D251" s="1" t="s">
        <v>160</v>
      </c>
      <c r="E251" s="5">
        <f t="shared" ca="1" si="4"/>
        <v>49.690550234994639</v>
      </c>
      <c r="F251">
        <f ca="1">'S&amp;P500 2018'!F251*(1+IF(-$E$1+RAND()*1&lt;0,-0.1*RAND(),0.1*RAND()))</f>
        <v>57.199940729203256</v>
      </c>
      <c r="G251">
        <f ca="1">'S&amp;P500 2018'!G251*(1+IF(-$E$1+RAND()*1&lt;0,-0.1*RAND(),0.1*RAND()))</f>
        <v>49.928730307640826</v>
      </c>
      <c r="H251">
        <f ca="1">'S&amp;P500 2018'!H251*(1+IF(-$E$1+RAND()*1&lt;0,-0.1*RAND(),0.1*RAND()))</f>
        <v>58.865681854562894</v>
      </c>
      <c r="I251">
        <f ca="1">'S&amp;P500 2018'!I251*(1+IF(-$E$1+RAND()*1&lt;0,-0.1*RAND(),0.1*RAND()))</f>
        <v>36.274889023774911</v>
      </c>
      <c r="J251">
        <f ca="1">'S&amp;P500 2018'!J251*(1+IF(-$E$1+RAND()*1&lt;0,-0.1*RAND(),0.1*RAND()))</f>
        <v>33.477369615580677</v>
      </c>
      <c r="K251">
        <f ca="1">'S&amp;P500 2018'!K251*(1+IF(-$E$1+RAND()*1&lt;0,-0.1*RAND(),0.1*RAND()))</f>
        <v>49.348929419687423</v>
      </c>
      <c r="L251">
        <f ca="1">'S&amp;P500 2018'!L251*(1+IF(-$E$1+RAND()*1&lt;0,-0.1*RAND(),0.1*RAND()))</f>
        <v>43.259696625275552</v>
      </c>
      <c r="M251">
        <f ca="1">'S&amp;P500 2018'!M251*(1+IF(-$E$1+RAND()*1&lt;0,-0.1*RAND(),0.1*RAND()))</f>
        <v>48.516962747824309</v>
      </c>
      <c r="N251">
        <f ca="1">'S&amp;P500 2018'!N251*(1+IF(-$E$1+RAND()*1&lt;0,-0.1*RAND(),0.1*RAND()))</f>
        <v>72.528825955825624</v>
      </c>
      <c r="O251">
        <f ca="1">'S&amp;P500 2018'!O251*(1+IF(-$E$1+RAND()*1&lt;0,-0.1*RAND(),0.1*RAND()))</f>
        <v>50.727272050345299</v>
      </c>
      <c r="P251">
        <f ca="1">'S&amp;P500 2018'!P251*(1+IF(-$E$1+RAND()*1&lt;0,-0.1*RAND(),0.1*RAND()))</f>
        <v>52.636889228730318</v>
      </c>
      <c r="Q251">
        <f ca="1">'S&amp;P500 2018'!Q251*(1+IF(-$E$1+RAND()*1&lt;0,-0.1*RAND(),0.1*RAND()))</f>
        <v>54.881176048440786</v>
      </c>
      <c r="R251">
        <f ca="1">'S&amp;P500 2018'!R251*(1+IF(-$E$1+RAND()*1&lt;0,-0.1*RAND(),0.1*RAND()))</f>
        <v>57.827381079151792</v>
      </c>
      <c r="S251">
        <f ca="1">'S&amp;P500 2018'!S251*(1+IF(-$E$1+RAND()*1&lt;0,-0.1*RAND(),0.1*RAND()))</f>
        <v>34.838146802981228</v>
      </c>
      <c r="T251">
        <f ca="1">'S&amp;P500 2018'!T251*(1+IF(-$E$1+RAND()*1&lt;0,-0.1*RAND(),0.1*RAND()))</f>
        <v>39.322090205599132</v>
      </c>
      <c r="U251">
        <f ca="1">'S&amp;P500 2018'!U251*(1+IF(-$E$1+RAND()*1&lt;0,-0.1*RAND(),0.1*RAND()))</f>
        <v>46.61021126553895</v>
      </c>
      <c r="V251">
        <f ca="1">'S&amp;P500 2018'!V251*(1+IF(-$E$1+RAND()*1&lt;0,-0.1*RAND(),0.1*RAND()))</f>
        <v>58.495161034745969</v>
      </c>
      <c r="W251" s="6">
        <f ca="1">F251-'S&amp;P500 2018'!F251</f>
        <v>-4.8000592707967442</v>
      </c>
      <c r="X251" s="6">
        <f ca="1">G251-'S&amp;P500 2018'!G251</f>
        <v>-5.0712696923591736</v>
      </c>
      <c r="Y251" s="6">
        <f ca="1">H251-'S&amp;P500 2018'!H251</f>
        <v>1.8656818545628937</v>
      </c>
      <c r="Z251" s="6">
        <f ca="1">I251-'S&amp;P500 2018'!I251</f>
        <v>-3.7251109762250891</v>
      </c>
      <c r="AA251" s="6">
        <f ca="1">J251-'S&amp;P500 2018'!J251</f>
        <v>0.47736961558067748</v>
      </c>
      <c r="AB251" s="6">
        <f ca="1">K251-'S&amp;P500 2018'!K251</f>
        <v>0.34892941968742264</v>
      </c>
      <c r="AC251" s="6">
        <f ca="1">L251-'S&amp;P500 2018'!L251</f>
        <v>-3.7403033747244478</v>
      </c>
      <c r="AD251" s="6">
        <f ca="1">M251-'S&amp;P500 2018'!M251</f>
        <v>-1.4830372521756914</v>
      </c>
      <c r="AE251" s="6">
        <f ca="1">N251-'S&amp;P500 2018'!N251</f>
        <v>0.52882595582562431</v>
      </c>
      <c r="AF251" s="6">
        <f ca="1">O251-'S&amp;P500 2018'!O251</f>
        <v>1.7272720503452987</v>
      </c>
      <c r="AG251" s="6">
        <f ca="1">P251-'S&amp;P500 2018'!P251</f>
        <v>0.63688922873031828</v>
      </c>
      <c r="AH251" s="6">
        <f ca="1">Q251-'S&amp;P500 2018'!Q251</f>
        <v>3.8811760484407856</v>
      </c>
      <c r="AI251" s="6">
        <f ca="1">R251-'S&amp;P500 2018'!R251</f>
        <v>-2.1726189208482083</v>
      </c>
      <c r="AJ251" s="6">
        <f ca="1">S251-'S&amp;P500 2018'!S251</f>
        <v>-1.1618531970187718</v>
      </c>
      <c r="AK251" s="6">
        <f ca="1">T251-'S&amp;P500 2018'!T251</f>
        <v>2.3220902055991317</v>
      </c>
      <c r="AL251" s="6">
        <f ca="1">U251-'S&amp;P500 2018'!U251</f>
        <v>1.6102112655389504</v>
      </c>
      <c r="AM251" s="6">
        <f ca="1">V251-'S&amp;P500 2018'!V251</f>
        <v>0.49516103474596918</v>
      </c>
    </row>
    <row r="252" spans="1:39" x14ac:dyDescent="0.3">
      <c r="A252" t="s">
        <v>610</v>
      </c>
      <c r="B252" t="s">
        <v>611</v>
      </c>
      <c r="C252" s="1" t="s">
        <v>2</v>
      </c>
      <c r="D252" s="1" t="s">
        <v>370</v>
      </c>
      <c r="E252" s="5">
        <f t="shared" ca="1" si="4"/>
        <v>64.135049029895995</v>
      </c>
      <c r="F252">
        <f ca="1">'S&amp;P500 2018'!F252*(1+IF(-$E$1+RAND()*1&lt;0,-0.1*RAND(),0.1*RAND()))</f>
        <v>83.046532576691561</v>
      </c>
      <c r="G252">
        <f ca="1">'S&amp;P500 2018'!G252*(1+IF(-$E$1+RAND()*1&lt;0,-0.1*RAND(),0.1*RAND()))</f>
        <v>67.763717459127321</v>
      </c>
      <c r="H252">
        <f ca="1">'S&amp;P500 2018'!H252*(1+IF(-$E$1+RAND()*1&lt;0,-0.1*RAND(),0.1*RAND()))</f>
        <v>68.320229989508576</v>
      </c>
      <c r="I252">
        <f ca="1">'S&amp;P500 2018'!I252*(1+IF(-$E$1+RAND()*1&lt;0,-0.1*RAND(),0.1*RAND()))</f>
        <v>68.923762815894179</v>
      </c>
      <c r="J252">
        <f ca="1">'S&amp;P500 2018'!J252*(1+IF(-$E$1+RAND()*1&lt;0,-0.1*RAND(),0.1*RAND()))</f>
        <v>59.092189299658628</v>
      </c>
      <c r="K252">
        <f ca="1">'S&amp;P500 2018'!K252*(1+IF(-$E$1+RAND()*1&lt;0,-0.1*RAND(),0.1*RAND()))</f>
        <v>75.118239684665923</v>
      </c>
      <c r="L252">
        <f ca="1">'S&amp;P500 2018'!L252*(1+IF(-$E$1+RAND()*1&lt;0,-0.1*RAND(),0.1*RAND()))</f>
        <v>30.892172467678915</v>
      </c>
      <c r="M252">
        <f ca="1">'S&amp;P500 2018'!M252*(1+IF(-$E$1+RAND()*1&lt;0,-0.1*RAND(),0.1*RAND()))</f>
        <v>55.448406639550107</v>
      </c>
      <c r="N252">
        <f ca="1">'S&amp;P500 2018'!N252*(1+IF(-$E$1+RAND()*1&lt;0,-0.1*RAND(),0.1*RAND()))</f>
        <v>49.94220814015992</v>
      </c>
      <c r="O252">
        <f ca="1">'S&amp;P500 2018'!O252*(1+IF(-$E$1+RAND()*1&lt;0,-0.1*RAND(),0.1*RAND()))</f>
        <v>97.025404910928245</v>
      </c>
      <c r="P252">
        <f ca="1">'S&amp;P500 2018'!P252*(1+IF(-$E$1+RAND()*1&lt;0,-0.1*RAND(),0.1*RAND()))</f>
        <v>48.336413369402081</v>
      </c>
      <c r="Q252">
        <f ca="1">'S&amp;P500 2018'!Q252*(1+IF(-$E$1+RAND()*1&lt;0,-0.1*RAND(),0.1*RAND()))</f>
        <v>81.737277947302601</v>
      </c>
      <c r="R252">
        <f ca="1">'S&amp;P500 2018'!R252*(1+IF(-$E$1+RAND()*1&lt;0,-0.1*RAND(),0.1*RAND()))</f>
        <v>73.177640079422261</v>
      </c>
      <c r="S252">
        <f ca="1">'S&amp;P500 2018'!S252*(1+IF(-$E$1+RAND()*1&lt;0,-0.1*RAND(),0.1*RAND()))</f>
        <v>52.165780790299721</v>
      </c>
      <c r="T252">
        <f ca="1">'S&amp;P500 2018'!T252*(1+IF(-$E$1+RAND()*1&lt;0,-0.1*RAND(),0.1*RAND()))</f>
        <v>62.056532937822652</v>
      </c>
      <c r="U252">
        <f ca="1">'S&amp;P500 2018'!U252*(1+IF(-$E$1+RAND()*1&lt;0,-0.1*RAND(),0.1*RAND()))</f>
        <v>68.612981761076838</v>
      </c>
      <c r="V252">
        <f ca="1">'S&amp;P500 2018'!V252*(1+IF(-$E$1+RAND()*1&lt;0,-0.1*RAND(),0.1*RAND()))</f>
        <v>48.636342639042326</v>
      </c>
      <c r="W252" s="6">
        <f ca="1">F252-'S&amp;P500 2018'!F252</f>
        <v>-6.9534674233084388</v>
      </c>
      <c r="X252" s="6">
        <f ca="1">G252-'S&amp;P500 2018'!G252</f>
        <v>5.7637174591273208</v>
      </c>
      <c r="Y252" s="6">
        <f ca="1">H252-'S&amp;P500 2018'!H252</f>
        <v>0.32022998950857584</v>
      </c>
      <c r="Z252" s="6">
        <f ca="1">I252-'S&amp;P500 2018'!I252</f>
        <v>4.9237628158941789</v>
      </c>
      <c r="AA252" s="6">
        <f ca="1">J252-'S&amp;P500 2018'!J252</f>
        <v>2.092189299658628</v>
      </c>
      <c r="AB252" s="6">
        <f ca="1">K252-'S&amp;P500 2018'!K252</f>
        <v>2.1182396846659231</v>
      </c>
      <c r="AC252" s="6">
        <f ca="1">L252-'S&amp;P500 2018'!L252</f>
        <v>-0.10782753232108533</v>
      </c>
      <c r="AD252" s="6">
        <f ca="1">M252-'S&amp;P500 2018'!M252</f>
        <v>-1.5515933604498926</v>
      </c>
      <c r="AE252" s="6">
        <f ca="1">N252-'S&amp;P500 2018'!N252</f>
        <v>1.94220814015992</v>
      </c>
      <c r="AF252" s="6">
        <f ca="1">O252-'S&amp;P500 2018'!O252</f>
        <v>7.0254049109282448</v>
      </c>
      <c r="AG252" s="6">
        <f ca="1">P252-'S&amp;P500 2018'!P252</f>
        <v>-0.66358663059791922</v>
      </c>
      <c r="AH252" s="6">
        <f ca="1">Q252-'S&amp;P500 2018'!Q252</f>
        <v>6.7372779473026014</v>
      </c>
      <c r="AI252" s="6">
        <f ca="1">R252-'S&amp;P500 2018'!R252</f>
        <v>3.177640079422261</v>
      </c>
      <c r="AJ252" s="6">
        <f ca="1">S252-'S&amp;P500 2018'!S252</f>
        <v>-2.8342192097002794</v>
      </c>
      <c r="AK252" s="6">
        <f ca="1">T252-'S&amp;P500 2018'!T252</f>
        <v>5.0565329378226522</v>
      </c>
      <c r="AL252" s="6">
        <f ca="1">U252-'S&amp;P500 2018'!U252</f>
        <v>2.6129817610768384</v>
      </c>
      <c r="AM252" s="6">
        <f ca="1">V252-'S&amp;P500 2018'!V252</f>
        <v>-2.3636573609576743</v>
      </c>
    </row>
    <row r="253" spans="1:39" x14ac:dyDescent="0.3">
      <c r="A253" t="s">
        <v>612</v>
      </c>
      <c r="B253" t="s">
        <v>613</v>
      </c>
      <c r="C253" s="1" t="s">
        <v>6</v>
      </c>
      <c r="D253" s="1" t="s">
        <v>7</v>
      </c>
      <c r="E253" s="5">
        <f t="shared" ca="1" si="4"/>
        <v>55.985222623780416</v>
      </c>
      <c r="F253">
        <f ca="1">'S&amp;P500 2018'!F253*(1+IF(-$E$1+RAND()*1&lt;0,-0.1*RAND(),0.1*RAND()))</f>
        <v>54.730009704981406</v>
      </c>
      <c r="G253">
        <f ca="1">'S&amp;P500 2018'!G253*(1+IF(-$E$1+RAND()*1&lt;0,-0.1*RAND(),0.1*RAND()))</f>
        <v>68.20830845608306</v>
      </c>
      <c r="H253">
        <f ca="1">'S&amp;P500 2018'!H253*(1+IF(-$E$1+RAND()*1&lt;0,-0.1*RAND(),0.1*RAND()))</f>
        <v>39.42905861221741</v>
      </c>
      <c r="I253">
        <f ca="1">'S&amp;P500 2018'!I253*(1+IF(-$E$1+RAND()*1&lt;0,-0.1*RAND(),0.1*RAND()))</f>
        <v>32.632476513701057</v>
      </c>
      <c r="J253">
        <f ca="1">'S&amp;P500 2018'!J253*(1+IF(-$E$1+RAND()*1&lt;0,-0.1*RAND(),0.1*RAND()))</f>
        <v>41.584179671840786</v>
      </c>
      <c r="K253">
        <f ca="1">'S&amp;P500 2018'!K253*(1+IF(-$E$1+RAND()*1&lt;0,-0.1*RAND(),0.1*RAND()))</f>
        <v>47.647110605661815</v>
      </c>
      <c r="L253">
        <f ca="1">'S&amp;P500 2018'!L253*(1+IF(-$E$1+RAND()*1&lt;0,-0.1*RAND(),0.1*RAND()))</f>
        <v>70.367598398440506</v>
      </c>
      <c r="M253">
        <f ca="1">'S&amp;P500 2018'!M253*(1+IF(-$E$1+RAND()*1&lt;0,-0.1*RAND(),0.1*RAND()))</f>
        <v>51.629391907892909</v>
      </c>
      <c r="N253">
        <f ca="1">'S&amp;P500 2018'!N253*(1+IF(-$E$1+RAND()*1&lt;0,-0.1*RAND(),0.1*RAND()))</f>
        <v>58.241841718317509</v>
      </c>
      <c r="O253">
        <f ca="1">'S&amp;P500 2018'!O253*(1+IF(-$E$1+RAND()*1&lt;0,-0.1*RAND(),0.1*RAND()))</f>
        <v>65.570954048128058</v>
      </c>
      <c r="P253">
        <f ca="1">'S&amp;P500 2018'!P253*(1+IF(-$E$1+RAND()*1&lt;0,-0.1*RAND(),0.1*RAND()))</f>
        <v>74.518574861735203</v>
      </c>
      <c r="Q253">
        <f ca="1">'S&amp;P500 2018'!Q253*(1+IF(-$E$1+RAND()*1&lt;0,-0.1*RAND(),0.1*RAND()))</f>
        <v>72.104831732277432</v>
      </c>
      <c r="R253">
        <f ca="1">'S&amp;P500 2018'!R253*(1+IF(-$E$1+RAND()*1&lt;0,-0.1*RAND(),0.1*RAND()))</f>
        <v>55.666185762458191</v>
      </c>
      <c r="S253">
        <f ca="1">'S&amp;P500 2018'!S253*(1+IF(-$E$1+RAND()*1&lt;0,-0.1*RAND(),0.1*RAND()))</f>
        <v>45.454875246716377</v>
      </c>
      <c r="T253">
        <f ca="1">'S&amp;P500 2018'!T253*(1+IF(-$E$1+RAND()*1&lt;0,-0.1*RAND(),0.1*RAND()))</f>
        <v>45.500537889523621</v>
      </c>
      <c r="U253">
        <f ca="1">'S&amp;P500 2018'!U253*(1+IF(-$E$1+RAND()*1&lt;0,-0.1*RAND(),0.1*RAND()))</f>
        <v>56.570213009083581</v>
      </c>
      <c r="V253">
        <f ca="1">'S&amp;P500 2018'!V253*(1+IF(-$E$1+RAND()*1&lt;0,-0.1*RAND(),0.1*RAND()))</f>
        <v>71.892636465208071</v>
      </c>
      <c r="W253" s="6">
        <f ca="1">F253-'S&amp;P500 2018'!F253</f>
        <v>4.7300097049814056</v>
      </c>
      <c r="X253" s="6">
        <f ca="1">G253-'S&amp;P500 2018'!G253</f>
        <v>-0.79169154391694008</v>
      </c>
      <c r="Y253" s="6">
        <f ca="1">H253-'S&amp;P500 2018'!H253</f>
        <v>-3.5709413877825895</v>
      </c>
      <c r="Z253" s="6">
        <f ca="1">I253-'S&amp;P500 2018'!I253</f>
        <v>0.63247651370105729</v>
      </c>
      <c r="AA253" s="6">
        <f ca="1">J253-'S&amp;P500 2018'!J253</f>
        <v>1.5841796718407863</v>
      </c>
      <c r="AB253" s="6">
        <f ca="1">K253-'S&amp;P500 2018'!K253</f>
        <v>1.6471106056618154</v>
      </c>
      <c r="AC253" s="6">
        <f ca="1">L253-'S&amp;P500 2018'!L253</f>
        <v>6.3675983984405065</v>
      </c>
      <c r="AD253" s="6">
        <f ca="1">M253-'S&amp;P500 2018'!M253</f>
        <v>2.6293919078929093</v>
      </c>
      <c r="AE253" s="6">
        <f ca="1">N253-'S&amp;P500 2018'!N253</f>
        <v>0.24184171831750945</v>
      </c>
      <c r="AF253" s="6">
        <f ca="1">O253-'S&amp;P500 2018'!O253</f>
        <v>-4.4290459518719416</v>
      </c>
      <c r="AG253" s="6">
        <f ca="1">P253-'S&amp;P500 2018'!P253</f>
        <v>5.5185748617352033</v>
      </c>
      <c r="AH253" s="6">
        <f ca="1">Q253-'S&amp;P500 2018'!Q253</f>
        <v>0.10483173227743237</v>
      </c>
      <c r="AI253" s="6">
        <f ca="1">R253-'S&amp;P500 2018'!R253</f>
        <v>3.6661857624581913</v>
      </c>
      <c r="AJ253" s="6">
        <f ca="1">S253-'S&amp;P500 2018'!S253</f>
        <v>-2.5451247532836234</v>
      </c>
      <c r="AK253" s="6">
        <f ca="1">T253-'S&amp;P500 2018'!T253</f>
        <v>0.50053788952362055</v>
      </c>
      <c r="AL253" s="6">
        <f ca="1">U253-'S&amp;P500 2018'!U253</f>
        <v>0.57021300908358086</v>
      </c>
      <c r="AM253" s="6">
        <f ca="1">V253-'S&amp;P500 2018'!V253</f>
        <v>1.8926364652080707</v>
      </c>
    </row>
    <row r="254" spans="1:39" x14ac:dyDescent="0.3">
      <c r="A254" t="s">
        <v>614</v>
      </c>
      <c r="B254" t="s">
        <v>615</v>
      </c>
      <c r="C254" s="1" t="s">
        <v>2</v>
      </c>
      <c r="D254" s="1" t="s">
        <v>453</v>
      </c>
      <c r="E254" s="5">
        <f t="shared" ca="1" si="4"/>
        <v>44.85488695620181</v>
      </c>
      <c r="F254">
        <f ca="1">'S&amp;P500 2018'!F254*(1+IF(-$E$1+RAND()*1&lt;0,-0.1*RAND(),0.1*RAND()))</f>
        <v>42.8538109049775</v>
      </c>
      <c r="G254">
        <f ca="1">'S&amp;P500 2018'!G254*(1+IF(-$E$1+RAND()*1&lt;0,-0.1*RAND(),0.1*RAND()))</f>
        <v>55.685858836641657</v>
      </c>
      <c r="H254">
        <f ca="1">'S&amp;P500 2018'!H254*(1+IF(-$E$1+RAND()*1&lt;0,-0.1*RAND(),0.1*RAND()))</f>
        <v>21.110606242449091</v>
      </c>
      <c r="I254">
        <f ca="1">'S&amp;P500 2018'!I254*(1+IF(-$E$1+RAND()*1&lt;0,-0.1*RAND(),0.1*RAND()))</f>
        <v>53.761192243842608</v>
      </c>
      <c r="J254">
        <f ca="1">'S&amp;P500 2018'!J254*(1+IF(-$E$1+RAND()*1&lt;0,-0.1*RAND(),0.1*RAND()))</f>
        <v>45.651155648972093</v>
      </c>
      <c r="K254">
        <f ca="1">'S&amp;P500 2018'!K254*(1+IF(-$E$1+RAND()*1&lt;0,-0.1*RAND(),0.1*RAND()))</f>
        <v>44.507647841914547</v>
      </c>
      <c r="L254">
        <f ca="1">'S&amp;P500 2018'!L254*(1+IF(-$E$1+RAND()*1&lt;0,-0.1*RAND(),0.1*RAND()))</f>
        <v>41.00819948149617</v>
      </c>
      <c r="M254">
        <f ca="1">'S&amp;P500 2018'!M254*(1+IF(-$E$1+RAND()*1&lt;0,-0.1*RAND(),0.1*RAND()))</f>
        <v>43.634151626627329</v>
      </c>
      <c r="N254">
        <f ca="1">'S&amp;P500 2018'!N254*(1+IF(-$E$1+RAND()*1&lt;0,-0.1*RAND(),0.1*RAND()))</f>
        <v>42.793223454009464</v>
      </c>
      <c r="O254">
        <f ca="1">'S&amp;P500 2018'!O254*(1+IF(-$E$1+RAND()*1&lt;0,-0.1*RAND(),0.1*RAND()))</f>
        <v>59.81968997835024</v>
      </c>
      <c r="P254">
        <f ca="1">'S&amp;P500 2018'!P254*(1+IF(-$E$1+RAND()*1&lt;0,-0.1*RAND(),0.1*RAND()))</f>
        <v>39.817485673954515</v>
      </c>
      <c r="Q254">
        <f ca="1">'S&amp;P500 2018'!Q254*(1+IF(-$E$1+RAND()*1&lt;0,-0.1*RAND(),0.1*RAND()))</f>
        <v>44.25777900375045</v>
      </c>
      <c r="R254">
        <f ca="1">'S&amp;P500 2018'!R254*(1+IF(-$E$1+RAND()*1&lt;0,-0.1*RAND(),0.1*RAND()))</f>
        <v>28.658999668937959</v>
      </c>
      <c r="S254">
        <f ca="1">'S&amp;P500 2018'!S254*(1+IF(-$E$1+RAND()*1&lt;0,-0.1*RAND(),0.1*RAND()))</f>
        <v>53.606788349518055</v>
      </c>
      <c r="T254">
        <f ca="1">'S&amp;P500 2018'!T254*(1+IF(-$E$1+RAND()*1&lt;0,-0.1*RAND(),0.1*RAND()))</f>
        <v>51.282984187296421</v>
      </c>
      <c r="U254">
        <f ca="1">'S&amp;P500 2018'!U254*(1+IF(-$E$1+RAND()*1&lt;0,-0.1*RAND(),0.1*RAND()))</f>
        <v>49.190407047581353</v>
      </c>
      <c r="V254">
        <f ca="1">'S&amp;P500 2018'!V254*(1+IF(-$E$1+RAND()*1&lt;0,-0.1*RAND(),0.1*RAND()))</f>
        <v>44.893098065111168</v>
      </c>
      <c r="W254" s="6">
        <f ca="1">F254-'S&amp;P500 2018'!F254</f>
        <v>-3.1461890950224998</v>
      </c>
      <c r="X254" s="6">
        <f ca="1">G254-'S&amp;P500 2018'!G254</f>
        <v>1.6858588366416569</v>
      </c>
      <c r="Y254" s="6">
        <f ca="1">H254-'S&amp;P500 2018'!H254</f>
        <v>-0.88939375755090921</v>
      </c>
      <c r="Z254" s="6">
        <f ca="1">I254-'S&amp;P500 2018'!I254</f>
        <v>2.7611922438426078</v>
      </c>
      <c r="AA254" s="6">
        <f ca="1">J254-'S&amp;P500 2018'!J254</f>
        <v>3.6511556489720931</v>
      </c>
      <c r="AB254" s="6">
        <f ca="1">K254-'S&amp;P500 2018'!K254</f>
        <v>3.5076478419145474</v>
      </c>
      <c r="AC254" s="6">
        <f ca="1">L254-'S&amp;P500 2018'!L254</f>
        <v>8.1994814961703355E-3</v>
      </c>
      <c r="AD254" s="6">
        <f ca="1">M254-'S&amp;P500 2018'!M254</f>
        <v>-3.3658483733726712</v>
      </c>
      <c r="AE254" s="6">
        <f ca="1">N254-'S&amp;P500 2018'!N254</f>
        <v>-1.206776545990536</v>
      </c>
      <c r="AF254" s="6">
        <f ca="1">O254-'S&amp;P500 2018'!O254</f>
        <v>2.8196899783502403</v>
      </c>
      <c r="AG254" s="6">
        <f ca="1">P254-'S&amp;P500 2018'!P254</f>
        <v>2.8174856739545149</v>
      </c>
      <c r="AH254" s="6">
        <f ca="1">Q254-'S&amp;P500 2018'!Q254</f>
        <v>-3.7422209962495501</v>
      </c>
      <c r="AI254" s="6">
        <f ca="1">R254-'S&amp;P500 2018'!R254</f>
        <v>-1.3410003310620411</v>
      </c>
      <c r="AJ254" s="6">
        <f ca="1">S254-'S&amp;P500 2018'!S254</f>
        <v>3.6067883495180553</v>
      </c>
      <c r="AK254" s="6">
        <f ca="1">T254-'S&amp;P500 2018'!T254</f>
        <v>4.2829841872964209</v>
      </c>
      <c r="AL254" s="6">
        <f ca="1">U254-'S&amp;P500 2018'!U254</f>
        <v>-0.80959295241864737</v>
      </c>
      <c r="AM254" s="6">
        <f ca="1">V254-'S&amp;P500 2018'!V254</f>
        <v>-1.1069019348888318</v>
      </c>
    </row>
    <row r="255" spans="1:39" x14ac:dyDescent="0.3">
      <c r="A255" t="s">
        <v>616</v>
      </c>
      <c r="B255" t="s">
        <v>617</v>
      </c>
      <c r="C255" s="1" t="s">
        <v>2</v>
      </c>
      <c r="D255" s="1" t="s">
        <v>370</v>
      </c>
      <c r="E255" s="5">
        <f t="shared" ca="1" si="4"/>
        <v>54.192844574030232</v>
      </c>
      <c r="F255">
        <f ca="1">'S&amp;P500 2018'!F255*(1+IF(-$E$1+RAND()*1&lt;0,-0.1*RAND(),0.1*RAND()))</f>
        <v>71.373112646043097</v>
      </c>
      <c r="G255">
        <f ca="1">'S&amp;P500 2018'!G255*(1+IF(-$E$1+RAND()*1&lt;0,-0.1*RAND(),0.1*RAND()))</f>
        <v>40.124706724637882</v>
      </c>
      <c r="H255">
        <f ca="1">'S&amp;P500 2018'!H255*(1+IF(-$E$1+RAND()*1&lt;0,-0.1*RAND(),0.1*RAND()))</f>
        <v>58.507066475515337</v>
      </c>
      <c r="I255">
        <f ca="1">'S&amp;P500 2018'!I255*(1+IF(-$E$1+RAND()*1&lt;0,-0.1*RAND(),0.1*RAND()))</f>
        <v>44.855303764669316</v>
      </c>
      <c r="J255">
        <f ca="1">'S&amp;P500 2018'!J255*(1+IF(-$E$1+RAND()*1&lt;0,-0.1*RAND(),0.1*RAND()))</f>
        <v>43.052582476423993</v>
      </c>
      <c r="K255">
        <f ca="1">'S&amp;P500 2018'!K255*(1+IF(-$E$1+RAND()*1&lt;0,-0.1*RAND(),0.1*RAND()))</f>
        <v>50.33925243653097</v>
      </c>
      <c r="L255">
        <f ca="1">'S&amp;P500 2018'!L255*(1+IF(-$E$1+RAND()*1&lt;0,-0.1*RAND(),0.1*RAND()))</f>
        <v>69.310582158748247</v>
      </c>
      <c r="M255">
        <f ca="1">'S&amp;P500 2018'!M255*(1+IF(-$E$1+RAND()*1&lt;0,-0.1*RAND(),0.1*RAND()))</f>
        <v>52.776648809220319</v>
      </c>
      <c r="N255">
        <f ca="1">'S&amp;P500 2018'!N255*(1+IF(-$E$1+RAND()*1&lt;0,-0.1*RAND(),0.1*RAND()))</f>
        <v>65.78792749439566</v>
      </c>
      <c r="O255">
        <f ca="1">'S&amp;P500 2018'!O255*(1+IF(-$E$1+RAND()*1&lt;0,-0.1*RAND(),0.1*RAND()))</f>
        <v>41.641123014347848</v>
      </c>
      <c r="P255">
        <f ca="1">'S&amp;P500 2018'!P255*(1+IF(-$E$1+RAND()*1&lt;0,-0.1*RAND(),0.1*RAND()))</f>
        <v>80.503814722574759</v>
      </c>
      <c r="Q255">
        <f ca="1">'S&amp;P500 2018'!Q255*(1+IF(-$E$1+RAND()*1&lt;0,-0.1*RAND(),0.1*RAND()))</f>
        <v>51.400855449540046</v>
      </c>
      <c r="R255">
        <f ca="1">'S&amp;P500 2018'!R255*(1+IF(-$E$1+RAND()*1&lt;0,-0.1*RAND(),0.1*RAND()))</f>
        <v>67.722819695325512</v>
      </c>
      <c r="S255">
        <f ca="1">'S&amp;P500 2018'!S255*(1+IF(-$E$1+RAND()*1&lt;0,-0.1*RAND(),0.1*RAND()))</f>
        <v>35.777499642504061</v>
      </c>
      <c r="T255">
        <f ca="1">'S&amp;P500 2018'!T255*(1+IF(-$E$1+RAND()*1&lt;0,-0.1*RAND(),0.1*RAND()))</f>
        <v>50.186792678537877</v>
      </c>
      <c r="U255">
        <f ca="1">'S&amp;P500 2018'!U255*(1+IF(-$E$1+RAND()*1&lt;0,-0.1*RAND(),0.1*RAND()))</f>
        <v>57.502318156387553</v>
      </c>
      <c r="V255">
        <f ca="1">'S&amp;P500 2018'!V255*(1+IF(-$E$1+RAND()*1&lt;0,-0.1*RAND(),0.1*RAND()))</f>
        <v>40.415951413111458</v>
      </c>
      <c r="W255" s="6">
        <f ca="1">F255-'S&amp;P500 2018'!F255</f>
        <v>5.3731126460430971</v>
      </c>
      <c r="X255" s="6">
        <f ca="1">G255-'S&amp;P500 2018'!G255</f>
        <v>0.1247067246378819</v>
      </c>
      <c r="Y255" s="6">
        <f ca="1">H255-'S&amp;P500 2018'!H255</f>
        <v>2.5070664755153373</v>
      </c>
      <c r="Z255" s="6">
        <f ca="1">I255-'S&amp;P500 2018'!I255</f>
        <v>-1.1446962353306844</v>
      </c>
      <c r="AA255" s="6">
        <f ca="1">J255-'S&amp;P500 2018'!J255</f>
        <v>3.0525824764239928</v>
      </c>
      <c r="AB255" s="6">
        <f ca="1">K255-'S&amp;P500 2018'!K255</f>
        <v>3.3392524365309697</v>
      </c>
      <c r="AC255" s="6">
        <f ca="1">L255-'S&amp;P500 2018'!L255</f>
        <v>5.3105821587482467</v>
      </c>
      <c r="AD255" s="6">
        <f ca="1">M255-'S&amp;P500 2018'!M255</f>
        <v>-1.223351190779681</v>
      </c>
      <c r="AE255" s="6">
        <f ca="1">N255-'S&amp;P500 2018'!N255</f>
        <v>-4.2120725056043398</v>
      </c>
      <c r="AF255" s="6">
        <f ca="1">O255-'S&amp;P500 2018'!O255</f>
        <v>1.6411230143478477</v>
      </c>
      <c r="AG255" s="6">
        <f ca="1">P255-'S&amp;P500 2018'!P255</f>
        <v>6.5038147225747593</v>
      </c>
      <c r="AH255" s="6">
        <f ca="1">Q255-'S&amp;P500 2018'!Q255</f>
        <v>3.400855449540046</v>
      </c>
      <c r="AI255" s="6">
        <f ca="1">R255-'S&amp;P500 2018'!R255</f>
        <v>5.7228196953255122</v>
      </c>
      <c r="AJ255" s="6">
        <f ca="1">S255-'S&amp;P500 2018'!S255</f>
        <v>-1.2225003574959388</v>
      </c>
      <c r="AK255" s="6">
        <f ca="1">T255-'S&amp;P500 2018'!T255</f>
        <v>2.1867926785378771</v>
      </c>
      <c r="AL255" s="6">
        <f ca="1">U255-'S&amp;P500 2018'!U255</f>
        <v>1.5023181563875525</v>
      </c>
      <c r="AM255" s="6">
        <f ca="1">V255-'S&amp;P500 2018'!V255</f>
        <v>-3.5840485868885423</v>
      </c>
    </row>
    <row r="256" spans="1:39" x14ac:dyDescent="0.3">
      <c r="A256" t="s">
        <v>618</v>
      </c>
      <c r="B256" t="s">
        <v>619</v>
      </c>
      <c r="C256" s="1" t="s">
        <v>6</v>
      </c>
      <c r="D256" s="1" t="s">
        <v>620</v>
      </c>
      <c r="E256" s="5">
        <f t="shared" ca="1" si="4"/>
        <v>63.761058051083801</v>
      </c>
      <c r="F256">
        <f ca="1">'S&amp;P500 2018'!F256*(1+IF(-$E$1+RAND()*1&lt;0,-0.1*RAND(),0.1*RAND()))</f>
        <v>74.388528296467868</v>
      </c>
      <c r="G256">
        <f ca="1">'S&amp;P500 2018'!G256*(1+IF(-$E$1+RAND()*1&lt;0,-0.1*RAND(),0.1*RAND()))</f>
        <v>50.483590933051865</v>
      </c>
      <c r="H256">
        <f ca="1">'S&amp;P500 2018'!H256*(1+IF(-$E$1+RAND()*1&lt;0,-0.1*RAND(),0.1*RAND()))</f>
        <v>53.092947534240999</v>
      </c>
      <c r="I256">
        <f ca="1">'S&amp;P500 2018'!I256*(1+IF(-$E$1+RAND()*1&lt;0,-0.1*RAND(),0.1*RAND()))</f>
        <v>59.553786728345273</v>
      </c>
      <c r="J256">
        <f ca="1">'S&amp;P500 2018'!J256*(1+IF(-$E$1+RAND()*1&lt;0,-0.1*RAND(),0.1*RAND()))</f>
        <v>91.286609055715061</v>
      </c>
      <c r="K256">
        <f ca="1">'S&amp;P500 2018'!K256*(1+IF(-$E$1+RAND()*1&lt;0,-0.1*RAND(),0.1*RAND()))</f>
        <v>70.879304704617056</v>
      </c>
      <c r="L256">
        <f ca="1">'S&amp;P500 2018'!L256*(1+IF(-$E$1+RAND()*1&lt;0,-0.1*RAND(),0.1*RAND()))</f>
        <v>61.633073798882336</v>
      </c>
      <c r="M256">
        <f ca="1">'S&amp;P500 2018'!M256*(1+IF(-$E$1+RAND()*1&lt;0,-0.1*RAND(),0.1*RAND()))</f>
        <v>67.02597595537263</v>
      </c>
      <c r="N256">
        <f ca="1">'S&amp;P500 2018'!N256*(1+IF(-$E$1+RAND()*1&lt;0,-0.1*RAND(),0.1*RAND()))</f>
        <v>57.178769339238976</v>
      </c>
      <c r="O256">
        <f ca="1">'S&amp;P500 2018'!O256*(1+IF(-$E$1+RAND()*1&lt;0,-0.1*RAND(),0.1*RAND()))</f>
        <v>66.44512920384787</v>
      </c>
      <c r="P256">
        <f ca="1">'S&amp;P500 2018'!P256*(1+IF(-$E$1+RAND()*1&lt;0,-0.1*RAND(),0.1*RAND()))</f>
        <v>72.263345786939382</v>
      </c>
      <c r="Q256">
        <f ca="1">'S&amp;P500 2018'!Q256*(1+IF(-$E$1+RAND()*1&lt;0,-0.1*RAND(),0.1*RAND()))</f>
        <v>79.475542418885041</v>
      </c>
      <c r="R256">
        <f ca="1">'S&amp;P500 2018'!R256*(1+IF(-$E$1+RAND()*1&lt;0,-0.1*RAND(),0.1*RAND()))</f>
        <v>38.28743608374446</v>
      </c>
      <c r="S256">
        <f ca="1">'S&amp;P500 2018'!S256*(1+IF(-$E$1+RAND()*1&lt;0,-0.1*RAND(),0.1*RAND()))</f>
        <v>54.567950992497131</v>
      </c>
      <c r="T256">
        <f ca="1">'S&amp;P500 2018'!T256*(1+IF(-$E$1+RAND()*1&lt;0,-0.1*RAND(),0.1*RAND()))</f>
        <v>63.463520135217003</v>
      </c>
      <c r="U256">
        <f ca="1">'S&amp;P500 2018'!U256*(1+IF(-$E$1+RAND()*1&lt;0,-0.1*RAND(),0.1*RAND()))</f>
        <v>56.427257951191798</v>
      </c>
      <c r="V256">
        <f ca="1">'S&amp;P500 2018'!V256*(1+IF(-$E$1+RAND()*1&lt;0,-0.1*RAND(),0.1*RAND()))</f>
        <v>67.485217950169741</v>
      </c>
      <c r="W256" s="6">
        <f ca="1">F256-'S&amp;P500 2018'!F256</f>
        <v>1.388528296467868</v>
      </c>
      <c r="X256" s="6">
        <f ca="1">G256-'S&amp;P500 2018'!G256</f>
        <v>-1.5164090669481354</v>
      </c>
      <c r="Y256" s="6">
        <f ca="1">H256-'S&amp;P500 2018'!H256</f>
        <v>9.2947534240998664E-2</v>
      </c>
      <c r="Z256" s="6">
        <f ca="1">I256-'S&amp;P500 2018'!I256</f>
        <v>3.5537867283452726</v>
      </c>
      <c r="AA256" s="6">
        <f ca="1">J256-'S&amp;P500 2018'!J256</f>
        <v>2.2866090557150613</v>
      </c>
      <c r="AB256" s="6">
        <f ca="1">K256-'S&amp;P500 2018'!K256</f>
        <v>1.8793047046170557</v>
      </c>
      <c r="AC256" s="6">
        <f ca="1">L256-'S&amp;P500 2018'!L256</f>
        <v>3.6330737988823358</v>
      </c>
      <c r="AD256" s="6">
        <f ca="1">M256-'S&amp;P500 2018'!M256</f>
        <v>3.0259759553726298</v>
      </c>
      <c r="AE256" s="6">
        <f ca="1">N256-'S&amp;P500 2018'!N256</f>
        <v>4.1787693392389755</v>
      </c>
      <c r="AF256" s="6">
        <f ca="1">O256-'S&amp;P500 2018'!O256</f>
        <v>4.4451292038478698</v>
      </c>
      <c r="AG256" s="6">
        <f ca="1">P256-'S&amp;P500 2018'!P256</f>
        <v>-0.73665421306061774</v>
      </c>
      <c r="AH256" s="6">
        <f ca="1">Q256-'S&amp;P500 2018'!Q256</f>
        <v>-2.5244575811149588</v>
      </c>
      <c r="AI256" s="6">
        <f ca="1">R256-'S&amp;P500 2018'!R256</f>
        <v>2.2874360837444598</v>
      </c>
      <c r="AJ256" s="6">
        <f ca="1">S256-'S&amp;P500 2018'!S256</f>
        <v>2.5679509924971313</v>
      </c>
      <c r="AK256" s="6">
        <f ca="1">T256-'S&amp;P500 2018'!T256</f>
        <v>3.4635201352170029</v>
      </c>
      <c r="AL256" s="6">
        <f ca="1">U256-'S&amp;P500 2018'!U256</f>
        <v>3.4272579511917982</v>
      </c>
      <c r="AM256" s="6">
        <f ca="1">V256-'S&amp;P500 2018'!V256</f>
        <v>3.4852179501697407</v>
      </c>
    </row>
    <row r="257" spans="1:39" x14ac:dyDescent="0.3">
      <c r="A257" t="s">
        <v>621</v>
      </c>
      <c r="B257" t="s">
        <v>622</v>
      </c>
      <c r="C257" s="1" t="s">
        <v>2</v>
      </c>
      <c r="D257" s="1" t="s">
        <v>370</v>
      </c>
      <c r="E257" s="5">
        <f t="shared" ca="1" si="4"/>
        <v>36.777566707672477</v>
      </c>
      <c r="F257">
        <f ca="1">'S&amp;P500 2018'!F257*(1+IF(-$E$1+RAND()*1&lt;0,-0.1*RAND(),0.1*RAND()))</f>
        <v>31.304463319339277</v>
      </c>
      <c r="G257">
        <f ca="1">'S&amp;P500 2018'!G257*(1+IF(-$E$1+RAND()*1&lt;0,-0.1*RAND(),0.1*RAND()))</f>
        <v>25.115643870412072</v>
      </c>
      <c r="H257">
        <f ca="1">'S&amp;P500 2018'!H257*(1+IF(-$E$1+RAND()*1&lt;0,-0.1*RAND(),0.1*RAND()))</f>
        <v>41.230181763543506</v>
      </c>
      <c r="I257">
        <f ca="1">'S&amp;P500 2018'!I257*(1+IF(-$E$1+RAND()*1&lt;0,-0.1*RAND(),0.1*RAND()))</f>
        <v>36.169019832807017</v>
      </c>
      <c r="J257">
        <f ca="1">'S&amp;P500 2018'!J257*(1+IF(-$E$1+RAND()*1&lt;0,-0.1*RAND(),0.1*RAND()))</f>
        <v>31.236454095417329</v>
      </c>
      <c r="K257">
        <f ca="1">'S&amp;P500 2018'!K257*(1+IF(-$E$1+RAND()*1&lt;0,-0.1*RAND(),0.1*RAND()))</f>
        <v>49.099942020147303</v>
      </c>
      <c r="L257">
        <f ca="1">'S&amp;P500 2018'!L257*(1+IF(-$E$1+RAND()*1&lt;0,-0.1*RAND(),0.1*RAND()))</f>
        <v>38.744567724805734</v>
      </c>
      <c r="M257">
        <f ca="1">'S&amp;P500 2018'!M257*(1+IF(-$E$1+RAND()*1&lt;0,-0.1*RAND(),0.1*RAND()))</f>
        <v>37.267208922973218</v>
      </c>
      <c r="N257">
        <f ca="1">'S&amp;P500 2018'!N257*(1+IF(-$E$1+RAND()*1&lt;0,-0.1*RAND(),0.1*RAND()))</f>
        <v>42.477566779629313</v>
      </c>
      <c r="O257">
        <f ca="1">'S&amp;P500 2018'!O257*(1+IF(-$E$1+RAND()*1&lt;0,-0.1*RAND(),0.1*RAND()))</f>
        <v>42.06257545646023</v>
      </c>
      <c r="P257">
        <f ca="1">'S&amp;P500 2018'!P257*(1+IF(-$E$1+RAND()*1&lt;0,-0.1*RAND(),0.1*RAND()))</f>
        <v>37.137510277922566</v>
      </c>
      <c r="Q257">
        <f ca="1">'S&amp;P500 2018'!Q257*(1+IF(-$E$1+RAND()*1&lt;0,-0.1*RAND(),0.1*RAND()))</f>
        <v>26.304579277793199</v>
      </c>
      <c r="R257">
        <f ca="1">'S&amp;P500 2018'!R257*(1+IF(-$E$1+RAND()*1&lt;0,-0.1*RAND(),0.1*RAND()))</f>
        <v>30.809331105952207</v>
      </c>
      <c r="S257">
        <f ca="1">'S&amp;P500 2018'!S257*(1+IF(-$E$1+RAND()*1&lt;0,-0.1*RAND(),0.1*RAND()))</f>
        <v>37.133427158434706</v>
      </c>
      <c r="T257">
        <f ca="1">'S&amp;P500 2018'!T257*(1+IF(-$E$1+RAND()*1&lt;0,-0.1*RAND(),0.1*RAND()))</f>
        <v>30.28259233833003</v>
      </c>
      <c r="U257">
        <f ca="1">'S&amp;P500 2018'!U257*(1+IF(-$E$1+RAND()*1&lt;0,-0.1*RAND(),0.1*RAND()))</f>
        <v>43.461293973789381</v>
      </c>
      <c r="V257">
        <f ca="1">'S&amp;P500 2018'!V257*(1+IF(-$E$1+RAND()*1&lt;0,-0.1*RAND(),0.1*RAND()))</f>
        <v>45.382276112675079</v>
      </c>
      <c r="W257" s="6">
        <f ca="1">F257-'S&amp;P500 2018'!F257</f>
        <v>0.30446331933927695</v>
      </c>
      <c r="X257" s="6">
        <f ca="1">G257-'S&amp;P500 2018'!G257</f>
        <v>1.1156438704120717</v>
      </c>
      <c r="Y257" s="6">
        <f ca="1">H257-'S&amp;P500 2018'!H257</f>
        <v>1.2301817635435057</v>
      </c>
      <c r="Z257" s="6">
        <f ca="1">I257-'S&amp;P500 2018'!I257</f>
        <v>0.16901983280701671</v>
      </c>
      <c r="AA257" s="6">
        <f ca="1">J257-'S&amp;P500 2018'!J257</f>
        <v>2.2364540954173293</v>
      </c>
      <c r="AB257" s="6">
        <f ca="1">K257-'S&amp;P500 2018'!K257</f>
        <v>2.0999420201473029</v>
      </c>
      <c r="AC257" s="6">
        <f ca="1">L257-'S&amp;P500 2018'!L257</f>
        <v>1.7445677248057336</v>
      </c>
      <c r="AD257" s="6">
        <f ca="1">M257-'S&amp;P500 2018'!M257</f>
        <v>-2.732791077026782</v>
      </c>
      <c r="AE257" s="6">
        <f ca="1">N257-'S&amp;P500 2018'!N257</f>
        <v>0.47756677962931349</v>
      </c>
      <c r="AF257" s="6">
        <f ca="1">O257-'S&amp;P500 2018'!O257</f>
        <v>-0.93742454353976967</v>
      </c>
      <c r="AG257" s="6">
        <f ca="1">P257-'S&amp;P500 2018'!P257</f>
        <v>3.1375102779225656</v>
      </c>
      <c r="AH257" s="6">
        <f ca="1">Q257-'S&amp;P500 2018'!Q257</f>
        <v>0.3045792777931986</v>
      </c>
      <c r="AI257" s="6">
        <f ca="1">R257-'S&amp;P500 2018'!R257</f>
        <v>0.80933110595220725</v>
      </c>
      <c r="AJ257" s="6">
        <f ca="1">S257-'S&amp;P500 2018'!S257</f>
        <v>0.13342715843470643</v>
      </c>
      <c r="AK257" s="6">
        <f ca="1">T257-'S&amp;P500 2018'!T257</f>
        <v>-2.7174076616699701</v>
      </c>
      <c r="AL257" s="6">
        <f ca="1">U257-'S&amp;P500 2018'!U257</f>
        <v>3.4612939737893811</v>
      </c>
      <c r="AM257" s="6">
        <f ca="1">V257-'S&amp;P500 2018'!V257</f>
        <v>3.3822761126750791</v>
      </c>
    </row>
    <row r="258" spans="1:39" x14ac:dyDescent="0.3">
      <c r="A258" t="s">
        <v>623</v>
      </c>
      <c r="B258" t="s">
        <v>624</v>
      </c>
      <c r="C258" s="1" t="s">
        <v>15</v>
      </c>
      <c r="D258" s="1" t="s">
        <v>26</v>
      </c>
      <c r="E258" s="5">
        <f t="shared" ca="1" si="4"/>
        <v>39.242939769607595</v>
      </c>
      <c r="F258">
        <f ca="1">'S&amp;P500 2018'!F258*(1+IF(-$E$1+RAND()*1&lt;0,-0.1*RAND(),0.1*RAND()))</f>
        <v>30.998923135791554</v>
      </c>
      <c r="G258">
        <f ca="1">'S&amp;P500 2018'!G258*(1+IF(-$E$1+RAND()*1&lt;0,-0.1*RAND(),0.1*RAND()))</f>
        <v>51.958261946377874</v>
      </c>
      <c r="H258">
        <f ca="1">'S&amp;P500 2018'!H258*(1+IF(-$E$1+RAND()*1&lt;0,-0.1*RAND(),0.1*RAND()))</f>
        <v>32.672100407085608</v>
      </c>
      <c r="I258">
        <f ca="1">'S&amp;P500 2018'!I258*(1+IF(-$E$1+RAND()*1&lt;0,-0.1*RAND(),0.1*RAND()))</f>
        <v>42.266033574712381</v>
      </c>
      <c r="J258">
        <f ca="1">'S&amp;P500 2018'!J258*(1+IF(-$E$1+RAND()*1&lt;0,-0.1*RAND(),0.1*RAND()))</f>
        <v>35.59033187871777</v>
      </c>
      <c r="K258">
        <f ca="1">'S&amp;P500 2018'!K258*(1+IF(-$E$1+RAND()*1&lt;0,-0.1*RAND(),0.1*RAND()))</f>
        <v>40.537352578735465</v>
      </c>
      <c r="L258">
        <f ca="1">'S&amp;P500 2018'!L258*(1+IF(-$E$1+RAND()*1&lt;0,-0.1*RAND(),0.1*RAND()))</f>
        <v>29.540099326386017</v>
      </c>
      <c r="M258">
        <f ca="1">'S&amp;P500 2018'!M258*(1+IF(-$E$1+RAND()*1&lt;0,-0.1*RAND(),0.1*RAND()))</f>
        <v>51.472440948391245</v>
      </c>
      <c r="N258">
        <f ca="1">'S&amp;P500 2018'!N258*(1+IF(-$E$1+RAND()*1&lt;0,-0.1*RAND(),0.1*RAND()))</f>
        <v>39.188184324583005</v>
      </c>
      <c r="O258">
        <f ca="1">'S&amp;P500 2018'!O258*(1+IF(-$E$1+RAND()*1&lt;0,-0.1*RAND(),0.1*RAND()))</f>
        <v>29.552666658656701</v>
      </c>
      <c r="P258">
        <f ca="1">'S&amp;P500 2018'!P258*(1+IF(-$E$1+RAND()*1&lt;0,-0.1*RAND(),0.1*RAND()))</f>
        <v>47.631629775175021</v>
      </c>
      <c r="Q258">
        <f ca="1">'S&amp;P500 2018'!Q258*(1+IF(-$E$1+RAND()*1&lt;0,-0.1*RAND(),0.1*RAND()))</f>
        <v>40.299108796014792</v>
      </c>
      <c r="R258">
        <f ca="1">'S&amp;P500 2018'!R258*(1+IF(-$E$1+RAND()*1&lt;0,-0.1*RAND(),0.1*RAND()))</f>
        <v>54.658094120661772</v>
      </c>
      <c r="S258">
        <f ca="1">'S&amp;P500 2018'!S258*(1+IF(-$E$1+RAND()*1&lt;0,-0.1*RAND(),0.1*RAND()))</f>
        <v>18.43934196911032</v>
      </c>
      <c r="T258">
        <f ca="1">'S&amp;P500 2018'!T258*(1+IF(-$E$1+RAND()*1&lt;0,-0.1*RAND(),0.1*RAND()))</f>
        <v>41.938257300560061</v>
      </c>
      <c r="U258">
        <f ca="1">'S&amp;P500 2018'!U258*(1+IF(-$E$1+RAND()*1&lt;0,-0.1*RAND(),0.1*RAND()))</f>
        <v>38.001077832588415</v>
      </c>
      <c r="V258">
        <f ca="1">'S&amp;P500 2018'!V258*(1+IF(-$E$1+RAND()*1&lt;0,-0.1*RAND(),0.1*RAND()))</f>
        <v>42.386071509781246</v>
      </c>
      <c r="W258" s="6">
        <f ca="1">F258-'S&amp;P500 2018'!F258</f>
        <v>-3.0010768642084464</v>
      </c>
      <c r="X258" s="6">
        <f ca="1">G258-'S&amp;P500 2018'!G258</f>
        <v>2.9582619463778741</v>
      </c>
      <c r="Y258" s="6">
        <f ca="1">H258-'S&amp;P500 2018'!H258</f>
        <v>2.6721004070856083</v>
      </c>
      <c r="Z258" s="6">
        <f ca="1">I258-'S&amp;P500 2018'!I258</f>
        <v>3.266033574712381</v>
      </c>
      <c r="AA258" s="6">
        <f ca="1">J258-'S&amp;P500 2018'!J258</f>
        <v>0.5903318787177696</v>
      </c>
      <c r="AB258" s="6">
        <f ca="1">K258-'S&amp;P500 2018'!K258</f>
        <v>0.53735257873546516</v>
      </c>
      <c r="AC258" s="6">
        <f ca="1">L258-'S&amp;P500 2018'!L258</f>
        <v>-1.4599006736139835</v>
      </c>
      <c r="AD258" s="6">
        <f ca="1">M258-'S&amp;P500 2018'!M258</f>
        <v>4.4724409483912453</v>
      </c>
      <c r="AE258" s="6">
        <f ca="1">N258-'S&amp;P500 2018'!N258</f>
        <v>-2.8118156754169945</v>
      </c>
      <c r="AF258" s="6">
        <f ca="1">O258-'S&amp;P500 2018'!O258</f>
        <v>1.5526666586567011</v>
      </c>
      <c r="AG258" s="6">
        <f ca="1">P258-'S&amp;P500 2018'!P258</f>
        <v>3.6316297751750213</v>
      </c>
      <c r="AH258" s="6">
        <f ca="1">Q258-'S&amp;P500 2018'!Q258</f>
        <v>1.2991087960147922</v>
      </c>
      <c r="AI258" s="6">
        <f ca="1">R258-'S&amp;P500 2018'!R258</f>
        <v>4.6580941206617723</v>
      </c>
      <c r="AJ258" s="6">
        <f ca="1">S258-'S&amp;P500 2018'!S258</f>
        <v>0.43934196911031975</v>
      </c>
      <c r="AK258" s="6">
        <f ca="1">T258-'S&amp;P500 2018'!T258</f>
        <v>0.93825730056006051</v>
      </c>
      <c r="AL258" s="6">
        <f ca="1">U258-'S&amp;P500 2018'!U258</f>
        <v>1.0010778325884147</v>
      </c>
      <c r="AM258" s="6">
        <f ca="1">V258-'S&amp;P500 2018'!V258</f>
        <v>2.3860715097812459</v>
      </c>
    </row>
    <row r="259" spans="1:39" x14ac:dyDescent="0.3">
      <c r="A259" t="s">
        <v>625</v>
      </c>
      <c r="B259" t="s">
        <v>626</v>
      </c>
      <c r="C259" s="1" t="s">
        <v>37</v>
      </c>
      <c r="D259" s="1" t="s">
        <v>263</v>
      </c>
      <c r="E259" s="5">
        <f t="shared" ca="1" si="4"/>
        <v>42.232459390631369</v>
      </c>
      <c r="F259">
        <f ca="1">'S&amp;P500 2018'!F259*(1+IF(-$E$1+RAND()*1&lt;0,-0.1*RAND(),0.1*RAND()))</f>
        <v>44.746552680412336</v>
      </c>
      <c r="G259">
        <f ca="1">'S&amp;P500 2018'!G259*(1+IF(-$E$1+RAND()*1&lt;0,-0.1*RAND(),0.1*RAND()))</f>
        <v>51.147515113026571</v>
      </c>
      <c r="H259">
        <f ca="1">'S&amp;P500 2018'!H259*(1+IF(-$E$1+RAND()*1&lt;0,-0.1*RAND(),0.1*RAND()))</f>
        <v>38.118599554245819</v>
      </c>
      <c r="I259">
        <f ca="1">'S&amp;P500 2018'!I259*(1+IF(-$E$1+RAND()*1&lt;0,-0.1*RAND(),0.1*RAND()))</f>
        <v>53.597367929485436</v>
      </c>
      <c r="J259">
        <f ca="1">'S&amp;P500 2018'!J259*(1+IF(-$E$1+RAND()*1&lt;0,-0.1*RAND(),0.1*RAND()))</f>
        <v>33.753620388611139</v>
      </c>
      <c r="K259">
        <f ca="1">'S&amp;P500 2018'!K259*(1+IF(-$E$1+RAND()*1&lt;0,-0.1*RAND(),0.1*RAND()))</f>
        <v>30.899157957047805</v>
      </c>
      <c r="L259">
        <f ca="1">'S&amp;P500 2018'!L259*(1+IF(-$E$1+RAND()*1&lt;0,-0.1*RAND(),0.1*RAND()))</f>
        <v>46.187680717447677</v>
      </c>
      <c r="M259">
        <f ca="1">'S&amp;P500 2018'!M259*(1+IF(-$E$1+RAND()*1&lt;0,-0.1*RAND(),0.1*RAND()))</f>
        <v>27.532321520597158</v>
      </c>
      <c r="N259">
        <f ca="1">'S&amp;P500 2018'!N259*(1+IF(-$E$1+RAND()*1&lt;0,-0.1*RAND(),0.1*RAND()))</f>
        <v>40.217740939010859</v>
      </c>
      <c r="O259">
        <f ca="1">'S&amp;P500 2018'!O259*(1+IF(-$E$1+RAND()*1&lt;0,-0.1*RAND(),0.1*RAND()))</f>
        <v>48.2057292665069</v>
      </c>
      <c r="P259">
        <f ca="1">'S&amp;P500 2018'!P259*(1+IF(-$E$1+RAND()*1&lt;0,-0.1*RAND(),0.1*RAND()))</f>
        <v>44.003116345782509</v>
      </c>
      <c r="Q259">
        <f ca="1">'S&amp;P500 2018'!Q259*(1+IF(-$E$1+RAND()*1&lt;0,-0.1*RAND(),0.1*RAND()))</f>
        <v>34.240582906479467</v>
      </c>
      <c r="R259">
        <f ca="1">'S&amp;P500 2018'!R259*(1+IF(-$E$1+RAND()*1&lt;0,-0.1*RAND(),0.1*RAND()))</f>
        <v>46.655459591177213</v>
      </c>
      <c r="S259">
        <f ca="1">'S&amp;P500 2018'!S259*(1+IF(-$E$1+RAND()*1&lt;0,-0.1*RAND(),0.1*RAND()))</f>
        <v>52.859475620730706</v>
      </c>
      <c r="T259">
        <f ca="1">'S&amp;P500 2018'!T259*(1+IF(-$E$1+RAND()*1&lt;0,-0.1*RAND(),0.1*RAND()))</f>
        <v>43.730041112149706</v>
      </c>
      <c r="U259">
        <f ca="1">'S&amp;P500 2018'!U259*(1+IF(-$E$1+RAND()*1&lt;0,-0.1*RAND(),0.1*RAND()))</f>
        <v>41.8171444074029</v>
      </c>
      <c r="V259">
        <f ca="1">'S&amp;P500 2018'!V259*(1+IF(-$E$1+RAND()*1&lt;0,-0.1*RAND(),0.1*RAND()))</f>
        <v>40.239703590619037</v>
      </c>
      <c r="W259" s="6">
        <f ca="1">F259-'S&amp;P500 2018'!F259</f>
        <v>3.7465526804123357</v>
      </c>
      <c r="X259" s="6">
        <f ca="1">G259-'S&amp;P500 2018'!G259</f>
        <v>2.1475151130265715</v>
      </c>
      <c r="Y259" s="6">
        <f ca="1">H259-'S&amp;P500 2018'!H259</f>
        <v>-1.8814004457541813</v>
      </c>
      <c r="Z259" s="6">
        <f ca="1">I259-'S&amp;P500 2018'!I259</f>
        <v>2.5973679294854364</v>
      </c>
      <c r="AA259" s="6">
        <f ca="1">J259-'S&amp;P500 2018'!J259</f>
        <v>-1.2463796113888606</v>
      </c>
      <c r="AB259" s="6">
        <f ca="1">K259-'S&amp;P500 2018'!K259</f>
        <v>1.8991579570478052</v>
      </c>
      <c r="AC259" s="6">
        <f ca="1">L259-'S&amp;P500 2018'!L259</f>
        <v>4.1876807174476767</v>
      </c>
      <c r="AD259" s="6">
        <f ca="1">M259-'S&amp;P500 2018'!M259</f>
        <v>-1.4676784794028421</v>
      </c>
      <c r="AE259" s="6">
        <f ca="1">N259-'S&amp;P500 2018'!N259</f>
        <v>0.21774093901085934</v>
      </c>
      <c r="AF259" s="6">
        <f ca="1">O259-'S&amp;P500 2018'!O259</f>
        <v>-2.7942707334931001</v>
      </c>
      <c r="AG259" s="6">
        <f ca="1">P259-'S&amp;P500 2018'!P259</f>
        <v>2.0031163457825087</v>
      </c>
      <c r="AH259" s="6">
        <f ca="1">Q259-'S&amp;P500 2018'!Q259</f>
        <v>-2.7594170935205327</v>
      </c>
      <c r="AI259" s="6">
        <f ca="1">R259-'S&amp;P500 2018'!R259</f>
        <v>3.6554595911772125</v>
      </c>
      <c r="AJ259" s="6">
        <f ca="1">S259-'S&amp;P500 2018'!S259</f>
        <v>-1.1405243792692943</v>
      </c>
      <c r="AK259" s="6">
        <f ca="1">T259-'S&amp;P500 2018'!T259</f>
        <v>-3.2699588878502936</v>
      </c>
      <c r="AL259" s="6">
        <f ca="1">U259-'S&amp;P500 2018'!U259</f>
        <v>-3.1828555925971003</v>
      </c>
      <c r="AM259" s="6">
        <f ca="1">V259-'S&amp;P500 2018'!V259</f>
        <v>2.2397035906190368</v>
      </c>
    </row>
    <row r="260" spans="1:39" x14ac:dyDescent="0.3">
      <c r="A260" t="s">
        <v>627</v>
      </c>
      <c r="B260" t="s">
        <v>628</v>
      </c>
      <c r="C260" s="1" t="s">
        <v>15</v>
      </c>
      <c r="D260" s="1" t="s">
        <v>16</v>
      </c>
      <c r="E260" s="5">
        <f t="shared" ca="1" si="4"/>
        <v>62.116076062986743</v>
      </c>
      <c r="F260">
        <f ca="1">'S&amp;P500 2018'!F260*(1+IF(-$E$1+RAND()*1&lt;0,-0.1*RAND(),0.1*RAND()))</f>
        <v>64.712506286165009</v>
      </c>
      <c r="G260">
        <f ca="1">'S&amp;P500 2018'!G260*(1+IF(-$E$1+RAND()*1&lt;0,-0.1*RAND(),0.1*RAND()))</f>
        <v>60.503890523197214</v>
      </c>
      <c r="H260">
        <f ca="1">'S&amp;P500 2018'!H260*(1+IF(-$E$1+RAND()*1&lt;0,-0.1*RAND(),0.1*RAND()))</f>
        <v>66.052723764413116</v>
      </c>
      <c r="I260">
        <f ca="1">'S&amp;P500 2018'!I260*(1+IF(-$E$1+RAND()*1&lt;0,-0.1*RAND(),0.1*RAND()))</f>
        <v>65.805934866829517</v>
      </c>
      <c r="J260">
        <f ca="1">'S&amp;P500 2018'!J260*(1+IF(-$E$1+RAND()*1&lt;0,-0.1*RAND(),0.1*RAND()))</f>
        <v>56.315950709185842</v>
      </c>
      <c r="K260">
        <f ca="1">'S&amp;P500 2018'!K260*(1+IF(-$E$1+RAND()*1&lt;0,-0.1*RAND(),0.1*RAND()))</f>
        <v>75.715518201036588</v>
      </c>
      <c r="L260">
        <f ca="1">'S&amp;P500 2018'!L260*(1+IF(-$E$1+RAND()*1&lt;0,-0.1*RAND(),0.1*RAND()))</f>
        <v>74.879881507518206</v>
      </c>
      <c r="M260">
        <f ca="1">'S&amp;P500 2018'!M260*(1+IF(-$E$1+RAND()*1&lt;0,-0.1*RAND(),0.1*RAND()))</f>
        <v>60.476109779078961</v>
      </c>
      <c r="N260">
        <f ca="1">'S&amp;P500 2018'!N260*(1+IF(-$E$1+RAND()*1&lt;0,-0.1*RAND(),0.1*RAND()))</f>
        <v>52.706737364691783</v>
      </c>
      <c r="O260">
        <f ca="1">'S&amp;P500 2018'!O260*(1+IF(-$E$1+RAND()*1&lt;0,-0.1*RAND(),0.1*RAND()))</f>
        <v>62.018613681451285</v>
      </c>
      <c r="P260">
        <f ca="1">'S&amp;P500 2018'!P260*(1+IF(-$E$1+RAND()*1&lt;0,-0.1*RAND(),0.1*RAND()))</f>
        <v>65.118589364614834</v>
      </c>
      <c r="Q260">
        <f ca="1">'S&amp;P500 2018'!Q260*(1+IF(-$E$1+RAND()*1&lt;0,-0.1*RAND(),0.1*RAND()))</f>
        <v>45.089883510987036</v>
      </c>
      <c r="R260">
        <f ca="1">'S&amp;P500 2018'!R260*(1+IF(-$E$1+RAND()*1&lt;0,-0.1*RAND(),0.1*RAND()))</f>
        <v>61.80607229992755</v>
      </c>
      <c r="S260">
        <f ca="1">'S&amp;P500 2018'!S260*(1+IF(-$E$1+RAND()*1&lt;0,-0.1*RAND(),0.1*RAND()))</f>
        <v>62.180482023490256</v>
      </c>
      <c r="T260">
        <f ca="1">'S&amp;P500 2018'!T260*(1+IF(-$E$1+RAND()*1&lt;0,-0.1*RAND(),0.1*RAND()))</f>
        <v>74.396211378861608</v>
      </c>
      <c r="U260">
        <f ca="1">'S&amp;P500 2018'!U260*(1+IF(-$E$1+RAND()*1&lt;0,-0.1*RAND(),0.1*RAND()))</f>
        <v>54.174534490086948</v>
      </c>
      <c r="V260">
        <f ca="1">'S&amp;P500 2018'!V260*(1+IF(-$E$1+RAND()*1&lt;0,-0.1*RAND(),0.1*RAND()))</f>
        <v>54.019653319238806</v>
      </c>
      <c r="W260" s="6">
        <f ca="1">F260-'S&amp;P500 2018'!F260</f>
        <v>1.7125062861650093</v>
      </c>
      <c r="X260" s="6">
        <f ca="1">G260-'S&amp;P500 2018'!G260</f>
        <v>0.50389052319721372</v>
      </c>
      <c r="Y260" s="6">
        <f ca="1">H260-'S&amp;P500 2018'!H260</f>
        <v>3.0527237644131162</v>
      </c>
      <c r="Z260" s="6">
        <f ca="1">I260-'S&amp;P500 2018'!I260</f>
        <v>3.8059348668295172</v>
      </c>
      <c r="AA260" s="6">
        <f ca="1">J260-'S&amp;P500 2018'!J260</f>
        <v>4.3159507091858416</v>
      </c>
      <c r="AB260" s="6">
        <f ca="1">K260-'S&amp;P500 2018'!K260</f>
        <v>2.7155182010365877</v>
      </c>
      <c r="AC260" s="6">
        <f ca="1">L260-'S&amp;P500 2018'!L260</f>
        <v>3.8798815075182063</v>
      </c>
      <c r="AD260" s="6">
        <f ca="1">M260-'S&amp;P500 2018'!M260</f>
        <v>-3.5238902209210394</v>
      </c>
      <c r="AE260" s="6">
        <f ca="1">N260-'S&amp;P500 2018'!N260</f>
        <v>-0.29326263530821706</v>
      </c>
      <c r="AF260" s="6">
        <f ca="1">O260-'S&amp;P500 2018'!O260</f>
        <v>3.0186136814512849</v>
      </c>
      <c r="AG260" s="6">
        <f ca="1">P260-'S&amp;P500 2018'!P260</f>
        <v>4.1185893646148344</v>
      </c>
      <c r="AH260" s="6">
        <f ca="1">Q260-'S&amp;P500 2018'!Q260</f>
        <v>2.0898835109870362</v>
      </c>
      <c r="AI260" s="6">
        <f ca="1">R260-'S&amp;P500 2018'!R260</f>
        <v>-2.1939277000724502</v>
      </c>
      <c r="AJ260" s="6">
        <f ca="1">S260-'S&amp;P500 2018'!S260</f>
        <v>3.1804820234902564</v>
      </c>
      <c r="AK260" s="6">
        <f ca="1">T260-'S&amp;P500 2018'!T260</f>
        <v>1.396211378861608</v>
      </c>
      <c r="AL260" s="6">
        <f ca="1">U260-'S&amp;P500 2018'!U260</f>
        <v>1.1745344900869483</v>
      </c>
      <c r="AM260" s="6">
        <f ca="1">V260-'S&amp;P500 2018'!V260</f>
        <v>1.9653319238805977E-2</v>
      </c>
    </row>
    <row r="261" spans="1:39" x14ac:dyDescent="0.3">
      <c r="A261" t="s">
        <v>629</v>
      </c>
      <c r="B261" t="s">
        <v>630</v>
      </c>
      <c r="C261" s="1" t="s">
        <v>6</v>
      </c>
      <c r="D261" s="1" t="s">
        <v>63</v>
      </c>
      <c r="E261" s="5">
        <f t="shared" ca="1" si="4"/>
        <v>42.548694845555517</v>
      </c>
      <c r="F261">
        <f ca="1">'S&amp;P500 2018'!F261*(1+IF(-$E$1+RAND()*1&lt;0,-0.1*RAND(),0.1*RAND()))</f>
        <v>56.060034282247749</v>
      </c>
      <c r="G261">
        <f ca="1">'S&amp;P500 2018'!G261*(1+IF(-$E$1+RAND()*1&lt;0,-0.1*RAND(),0.1*RAND()))</f>
        <v>40.532024705463101</v>
      </c>
      <c r="H261">
        <f ca="1">'S&amp;P500 2018'!H261*(1+IF(-$E$1+RAND()*1&lt;0,-0.1*RAND(),0.1*RAND()))</f>
        <v>41.536696063097615</v>
      </c>
      <c r="I261">
        <f ca="1">'S&amp;P500 2018'!I261*(1+IF(-$E$1+RAND()*1&lt;0,-0.1*RAND(),0.1*RAND()))</f>
        <v>39.641233718606152</v>
      </c>
      <c r="J261">
        <f ca="1">'S&amp;P500 2018'!J261*(1+IF(-$E$1+RAND()*1&lt;0,-0.1*RAND(),0.1*RAND()))</f>
        <v>32.388151600754256</v>
      </c>
      <c r="K261">
        <f ca="1">'S&amp;P500 2018'!K261*(1+IF(-$E$1+RAND()*1&lt;0,-0.1*RAND(),0.1*RAND()))</f>
        <v>32.861516776162958</v>
      </c>
      <c r="L261">
        <f ca="1">'S&amp;P500 2018'!L261*(1+IF(-$E$1+RAND()*1&lt;0,-0.1*RAND(),0.1*RAND()))</f>
        <v>28.706482026680835</v>
      </c>
      <c r="M261">
        <f ca="1">'S&amp;P500 2018'!M261*(1+IF(-$E$1+RAND()*1&lt;0,-0.1*RAND(),0.1*RAND()))</f>
        <v>32.409002567944789</v>
      </c>
      <c r="N261">
        <f ca="1">'S&amp;P500 2018'!N261*(1+IF(-$E$1+RAND()*1&lt;0,-0.1*RAND(),0.1*RAND()))</f>
        <v>44.793499880487943</v>
      </c>
      <c r="O261">
        <f ca="1">'S&amp;P500 2018'!O261*(1+IF(-$E$1+RAND()*1&lt;0,-0.1*RAND(),0.1*RAND()))</f>
        <v>43.482791610362092</v>
      </c>
      <c r="P261">
        <f ca="1">'S&amp;P500 2018'!P261*(1+IF(-$E$1+RAND()*1&lt;0,-0.1*RAND(),0.1*RAND()))</f>
        <v>37.888112791201038</v>
      </c>
      <c r="Q261">
        <f ca="1">'S&amp;P500 2018'!Q261*(1+IF(-$E$1+RAND()*1&lt;0,-0.1*RAND(),0.1*RAND()))</f>
        <v>57.176232080867742</v>
      </c>
      <c r="R261">
        <f ca="1">'S&amp;P500 2018'!R261*(1+IF(-$E$1+RAND()*1&lt;0,-0.1*RAND(),0.1*RAND()))</f>
        <v>42.386247193107828</v>
      </c>
      <c r="S261">
        <f ca="1">'S&amp;P500 2018'!S261*(1+IF(-$E$1+RAND()*1&lt;0,-0.1*RAND(),0.1*RAND()))</f>
        <v>64.627529454442794</v>
      </c>
      <c r="T261">
        <f ca="1">'S&amp;P500 2018'!T261*(1+IF(-$E$1+RAND()*1&lt;0,-0.1*RAND(),0.1*RAND()))</f>
        <v>29.852463582732472</v>
      </c>
      <c r="U261">
        <f ca="1">'S&amp;P500 2018'!U261*(1+IF(-$E$1+RAND()*1&lt;0,-0.1*RAND(),0.1*RAND()))</f>
        <v>52.970037686875209</v>
      </c>
      <c r="V261">
        <f ca="1">'S&amp;P500 2018'!V261*(1+IF(-$E$1+RAND()*1&lt;0,-0.1*RAND(),0.1*RAND()))</f>
        <v>46.01575635340911</v>
      </c>
      <c r="W261" s="6">
        <f ca="1">F261-'S&amp;P500 2018'!F261</f>
        <v>2.0600342822477486</v>
      </c>
      <c r="X261" s="6">
        <f ca="1">G261-'S&amp;P500 2018'!G261</f>
        <v>3.5320247054631011</v>
      </c>
      <c r="Y261" s="6">
        <f ca="1">H261-'S&amp;P500 2018'!H261</f>
        <v>1.5366960630976152</v>
      </c>
      <c r="Z261" s="6">
        <f ca="1">I261-'S&amp;P500 2018'!I261</f>
        <v>2.6412337186061521</v>
      </c>
      <c r="AA261" s="6">
        <f ca="1">J261-'S&amp;P500 2018'!J261</f>
        <v>-2.6118483992457442</v>
      </c>
      <c r="AB261" s="6">
        <f ca="1">K261-'S&amp;P500 2018'!K261</f>
        <v>-1.1384832238370421</v>
      </c>
      <c r="AC261" s="6">
        <f ca="1">L261-'S&amp;P500 2018'!L261</f>
        <v>0.70648202668083471</v>
      </c>
      <c r="AD261" s="6">
        <f ca="1">M261-'S&amp;P500 2018'!M261</f>
        <v>0.40900256794478906</v>
      </c>
      <c r="AE261" s="6">
        <f ca="1">N261-'S&amp;P500 2018'!N261</f>
        <v>-0.20650011951205727</v>
      </c>
      <c r="AF261" s="6">
        <f ca="1">O261-'S&amp;P500 2018'!O261</f>
        <v>3.4827916103620922</v>
      </c>
      <c r="AG261" s="6">
        <f ca="1">P261-'S&amp;P500 2018'!P261</f>
        <v>-0.11188720879896152</v>
      </c>
      <c r="AH261" s="6">
        <f ca="1">Q261-'S&amp;P500 2018'!Q261</f>
        <v>1.1762320808677416</v>
      </c>
      <c r="AI261" s="6">
        <f ca="1">R261-'S&amp;P500 2018'!R261</f>
        <v>3.3862471931078275</v>
      </c>
      <c r="AJ261" s="6">
        <f ca="1">S261-'S&amp;P500 2018'!S261</f>
        <v>3.6275294544427936</v>
      </c>
      <c r="AK261" s="6">
        <f ca="1">T261-'S&amp;P500 2018'!T261</f>
        <v>-2.1475364172675278</v>
      </c>
      <c r="AL261" s="6">
        <f ca="1">U261-'S&amp;P500 2018'!U261</f>
        <v>1.9700376868752087</v>
      </c>
      <c r="AM261" s="6">
        <f ca="1">V261-'S&amp;P500 2018'!V261</f>
        <v>1.0157563534091096</v>
      </c>
    </row>
    <row r="262" spans="1:39" x14ac:dyDescent="0.3">
      <c r="A262" t="s">
        <v>631</v>
      </c>
      <c r="B262" t="s">
        <v>632</v>
      </c>
      <c r="C262" s="1" t="s">
        <v>46</v>
      </c>
      <c r="D262" s="1" t="s">
        <v>95</v>
      </c>
      <c r="E262" s="5">
        <f t="shared" ca="1" si="4"/>
        <v>53.982203624141192</v>
      </c>
      <c r="F262">
        <f ca="1">'S&amp;P500 2018'!F262*(1+IF(-$E$1+RAND()*1&lt;0,-0.1*RAND(),0.1*RAND()))</f>
        <v>24.977046276791825</v>
      </c>
      <c r="G262">
        <f ca="1">'S&amp;P500 2018'!G262*(1+IF(-$E$1+RAND()*1&lt;0,-0.1*RAND(),0.1*RAND()))</f>
        <v>49.256758323424805</v>
      </c>
      <c r="H262">
        <f ca="1">'S&amp;P500 2018'!H262*(1+IF(-$E$1+RAND()*1&lt;0,-0.1*RAND(),0.1*RAND()))</f>
        <v>61.747501353222219</v>
      </c>
      <c r="I262">
        <f ca="1">'S&amp;P500 2018'!I262*(1+IF(-$E$1+RAND()*1&lt;0,-0.1*RAND(),0.1*RAND()))</f>
        <v>58.892311206763104</v>
      </c>
      <c r="J262">
        <f ca="1">'S&amp;P500 2018'!J262*(1+IF(-$E$1+RAND()*1&lt;0,-0.1*RAND(),0.1*RAND()))</f>
        <v>55.914982142712468</v>
      </c>
      <c r="K262">
        <f ca="1">'S&amp;P500 2018'!K262*(1+IF(-$E$1+RAND()*1&lt;0,-0.1*RAND(),0.1*RAND()))</f>
        <v>59.340124204340661</v>
      </c>
      <c r="L262">
        <f ca="1">'S&amp;P500 2018'!L262*(1+IF(-$E$1+RAND()*1&lt;0,-0.1*RAND(),0.1*RAND()))</f>
        <v>45.502006524164848</v>
      </c>
      <c r="M262">
        <f ca="1">'S&amp;P500 2018'!M262*(1+IF(-$E$1+RAND()*1&lt;0,-0.1*RAND(),0.1*RAND()))</f>
        <v>49.161267209653616</v>
      </c>
      <c r="N262">
        <f ca="1">'S&amp;P500 2018'!N262*(1+IF(-$E$1+RAND()*1&lt;0,-0.1*RAND(),0.1*RAND()))</f>
        <v>44.344052364436521</v>
      </c>
      <c r="O262">
        <f ca="1">'S&amp;P500 2018'!O262*(1+IF(-$E$1+RAND()*1&lt;0,-0.1*RAND(),0.1*RAND()))</f>
        <v>63.562544470292224</v>
      </c>
      <c r="P262">
        <f ca="1">'S&amp;P500 2018'!P262*(1+IF(-$E$1+RAND()*1&lt;0,-0.1*RAND(),0.1*RAND()))</f>
        <v>54.490849521268217</v>
      </c>
      <c r="Q262">
        <f ca="1">'S&amp;P500 2018'!Q262*(1+IF(-$E$1+RAND()*1&lt;0,-0.1*RAND(),0.1*RAND()))</f>
        <v>56.46439014518009</v>
      </c>
      <c r="R262">
        <f ca="1">'S&amp;P500 2018'!R262*(1+IF(-$E$1+RAND()*1&lt;0,-0.1*RAND(),0.1*RAND()))</f>
        <v>66.243516933342008</v>
      </c>
      <c r="S262">
        <f ca="1">'S&amp;P500 2018'!S262*(1+IF(-$E$1+RAND()*1&lt;0,-0.1*RAND(),0.1*RAND()))</f>
        <v>52.435432294619616</v>
      </c>
      <c r="T262">
        <f ca="1">'S&amp;P500 2018'!T262*(1+IF(-$E$1+RAND()*1&lt;0,-0.1*RAND(),0.1*RAND()))</f>
        <v>60.212742690467813</v>
      </c>
      <c r="U262">
        <f ca="1">'S&amp;P500 2018'!U262*(1+IF(-$E$1+RAND()*1&lt;0,-0.1*RAND(),0.1*RAND()))</f>
        <v>45.593706479840094</v>
      </c>
      <c r="V262">
        <f ca="1">'S&amp;P500 2018'!V262*(1+IF(-$E$1+RAND()*1&lt;0,-0.1*RAND(),0.1*RAND()))</f>
        <v>69.558229469880018</v>
      </c>
      <c r="W262" s="6">
        <f ca="1">F262-'S&amp;P500 2018'!F262</f>
        <v>1.9770462767918247</v>
      </c>
      <c r="X262" s="6">
        <f ca="1">G262-'S&amp;P500 2018'!G262</f>
        <v>1.2567583234248048</v>
      </c>
      <c r="Y262" s="6">
        <f ca="1">H262-'S&amp;P500 2018'!H262</f>
        <v>4.7475013532222192</v>
      </c>
      <c r="Z262" s="6">
        <f ca="1">I262-'S&amp;P500 2018'!I262</f>
        <v>0.89231120676310383</v>
      </c>
      <c r="AA262" s="6">
        <f ca="1">J262-'S&amp;P500 2018'!J262</f>
        <v>3.9149821427124678</v>
      </c>
      <c r="AB262" s="6">
        <f ca="1">K262-'S&amp;P500 2018'!K262</f>
        <v>-5.6598757956593388</v>
      </c>
      <c r="AC262" s="6">
        <f ca="1">L262-'S&amp;P500 2018'!L262</f>
        <v>-4.4979934758351519</v>
      </c>
      <c r="AD262" s="6">
        <f ca="1">M262-'S&amp;P500 2018'!M262</f>
        <v>0.16126720965361585</v>
      </c>
      <c r="AE262" s="6">
        <f ca="1">N262-'S&amp;P500 2018'!N262</f>
        <v>0.34405236443652143</v>
      </c>
      <c r="AF262" s="6">
        <f ca="1">O262-'S&amp;P500 2018'!O262</f>
        <v>-0.43745552970777624</v>
      </c>
      <c r="AG262" s="6">
        <f ca="1">P262-'S&amp;P500 2018'!P262</f>
        <v>2.4908495212682169</v>
      </c>
      <c r="AH262" s="6">
        <f ca="1">Q262-'S&amp;P500 2018'!Q262</f>
        <v>1.46439014518009</v>
      </c>
      <c r="AI262" s="6">
        <f ca="1">R262-'S&amp;P500 2018'!R262</f>
        <v>5.2435169333420077</v>
      </c>
      <c r="AJ262" s="6">
        <f ca="1">S262-'S&amp;P500 2018'!S262</f>
        <v>4.4354322946196163</v>
      </c>
      <c r="AK262" s="6">
        <f ca="1">T262-'S&amp;P500 2018'!T262</f>
        <v>5.2127426904678131</v>
      </c>
      <c r="AL262" s="6">
        <f ca="1">U262-'S&amp;P500 2018'!U262</f>
        <v>1.5937064798400939</v>
      </c>
      <c r="AM262" s="6">
        <f ca="1">V262-'S&amp;P500 2018'!V262</f>
        <v>0.55822946988001831</v>
      </c>
    </row>
    <row r="263" spans="1:39" x14ac:dyDescent="0.3">
      <c r="A263" t="s">
        <v>633</v>
      </c>
      <c r="B263" t="s">
        <v>634</v>
      </c>
      <c r="C263" s="1" t="s">
        <v>19</v>
      </c>
      <c r="D263" s="1" t="s">
        <v>635</v>
      </c>
      <c r="E263" s="5">
        <f t="shared" ca="1" si="4"/>
        <v>43.394808914894874</v>
      </c>
      <c r="F263">
        <f ca="1">'S&amp;P500 2018'!F263*(1+IF(-$E$1+RAND()*1&lt;0,-0.1*RAND(),0.1*RAND()))</f>
        <v>48.814554276395519</v>
      </c>
      <c r="G263">
        <f ca="1">'S&amp;P500 2018'!G263*(1+IF(-$E$1+RAND()*1&lt;0,-0.1*RAND(),0.1*RAND()))</f>
        <v>45.541005650011833</v>
      </c>
      <c r="H263">
        <f ca="1">'S&amp;P500 2018'!H263*(1+IF(-$E$1+RAND()*1&lt;0,-0.1*RAND(),0.1*RAND()))</f>
        <v>39.794080557771565</v>
      </c>
      <c r="I263">
        <f ca="1">'S&amp;P500 2018'!I263*(1+IF(-$E$1+RAND()*1&lt;0,-0.1*RAND(),0.1*RAND()))</f>
        <v>47.099625945694761</v>
      </c>
      <c r="J263">
        <f ca="1">'S&amp;P500 2018'!J263*(1+IF(-$E$1+RAND()*1&lt;0,-0.1*RAND(),0.1*RAND()))</f>
        <v>48.360372729706661</v>
      </c>
      <c r="K263">
        <f ca="1">'S&amp;P500 2018'!K263*(1+IF(-$E$1+RAND()*1&lt;0,-0.1*RAND(),0.1*RAND()))</f>
        <v>46.042742050580905</v>
      </c>
      <c r="L263">
        <f ca="1">'S&amp;P500 2018'!L263*(1+IF(-$E$1+RAND()*1&lt;0,-0.1*RAND(),0.1*RAND()))</f>
        <v>46.417358911260841</v>
      </c>
      <c r="M263">
        <f ca="1">'S&amp;P500 2018'!M263*(1+IF(-$E$1+RAND()*1&lt;0,-0.1*RAND(),0.1*RAND()))</f>
        <v>30.876455182708376</v>
      </c>
      <c r="N263">
        <f ca="1">'S&amp;P500 2018'!N263*(1+IF(-$E$1+RAND()*1&lt;0,-0.1*RAND(),0.1*RAND()))</f>
        <v>29.928674439518954</v>
      </c>
      <c r="O263">
        <f ca="1">'S&amp;P500 2018'!O263*(1+IF(-$E$1+RAND()*1&lt;0,-0.1*RAND(),0.1*RAND()))</f>
        <v>41.233066596310955</v>
      </c>
      <c r="P263">
        <f ca="1">'S&amp;P500 2018'!P263*(1+IF(-$E$1+RAND()*1&lt;0,-0.1*RAND(),0.1*RAND()))</f>
        <v>53.334370756186196</v>
      </c>
      <c r="Q263">
        <f ca="1">'S&amp;P500 2018'!Q263*(1+IF(-$E$1+RAND()*1&lt;0,-0.1*RAND(),0.1*RAND()))</f>
        <v>44.545807884587688</v>
      </c>
      <c r="R263">
        <f ca="1">'S&amp;P500 2018'!R263*(1+IF(-$E$1+RAND()*1&lt;0,-0.1*RAND(),0.1*RAND()))</f>
        <v>33.842173287720982</v>
      </c>
      <c r="S263">
        <f ca="1">'S&amp;P500 2018'!S263*(1+IF(-$E$1+RAND()*1&lt;0,-0.1*RAND(),0.1*RAND()))</f>
        <v>44.730259305470064</v>
      </c>
      <c r="T263">
        <f ca="1">'S&amp;P500 2018'!T263*(1+IF(-$E$1+RAND()*1&lt;0,-0.1*RAND(),0.1*RAND()))</f>
        <v>54.128490610644981</v>
      </c>
      <c r="U263">
        <f ca="1">'S&amp;P500 2018'!U263*(1+IF(-$E$1+RAND()*1&lt;0,-0.1*RAND(),0.1*RAND()))</f>
        <v>44.841044037590407</v>
      </c>
      <c r="V263">
        <f ca="1">'S&amp;P500 2018'!V263*(1+IF(-$E$1+RAND()*1&lt;0,-0.1*RAND(),0.1*RAND()))</f>
        <v>38.181669331052007</v>
      </c>
      <c r="W263" s="6">
        <f ca="1">F263-'S&amp;P500 2018'!F263</f>
        <v>-0.18544572360448086</v>
      </c>
      <c r="X263" s="6">
        <f ca="1">G263-'S&amp;P500 2018'!G263</f>
        <v>0.54100565001183298</v>
      </c>
      <c r="Y263" s="6">
        <f ca="1">H263-'S&amp;P500 2018'!H263</f>
        <v>1.7940805577715651</v>
      </c>
      <c r="Z263" s="6">
        <f ca="1">I263-'S&amp;P500 2018'!I263</f>
        <v>9.9625945694761242E-2</v>
      </c>
      <c r="AA263" s="6">
        <f ca="1">J263-'S&amp;P500 2018'!J263</f>
        <v>2.3603727297066612</v>
      </c>
      <c r="AB263" s="6">
        <f ca="1">K263-'S&amp;P500 2018'!K263</f>
        <v>4.27420505809053E-2</v>
      </c>
      <c r="AC263" s="6">
        <f ca="1">L263-'S&amp;P500 2018'!L263</f>
        <v>-0.58264108873915887</v>
      </c>
      <c r="AD263" s="6">
        <f ca="1">M263-'S&amp;P500 2018'!M263</f>
        <v>-3.1235448172916236</v>
      </c>
      <c r="AE263" s="6">
        <f ca="1">N263-'S&amp;P500 2018'!N263</f>
        <v>0.92867443951895368</v>
      </c>
      <c r="AF263" s="6">
        <f ca="1">O263-'S&amp;P500 2018'!O263</f>
        <v>-0.76693340368904472</v>
      </c>
      <c r="AG263" s="6">
        <f ca="1">P263-'S&amp;P500 2018'!P263</f>
        <v>0.33437075618619616</v>
      </c>
      <c r="AH263" s="6">
        <f ca="1">Q263-'S&amp;P500 2018'!Q263</f>
        <v>3.5458078845876884</v>
      </c>
      <c r="AI263" s="6">
        <f ca="1">R263-'S&amp;P500 2018'!R263</f>
        <v>2.842173287720982</v>
      </c>
      <c r="AJ263" s="6">
        <f ca="1">S263-'S&amp;P500 2018'!S263</f>
        <v>-0.26974069452993632</v>
      </c>
      <c r="AK263" s="6">
        <f ca="1">T263-'S&amp;P500 2018'!T263</f>
        <v>2.128490610644981</v>
      </c>
      <c r="AL263" s="6">
        <f ca="1">U263-'S&amp;P500 2018'!U263</f>
        <v>3.8410440375904074</v>
      </c>
      <c r="AM263" s="6">
        <f ca="1">V263-'S&amp;P500 2018'!V263</f>
        <v>2.1816693310520066</v>
      </c>
    </row>
    <row r="264" spans="1:39" x14ac:dyDescent="0.3">
      <c r="A264" t="s">
        <v>636</v>
      </c>
      <c r="B264" t="s">
        <v>637</v>
      </c>
      <c r="C264" s="1" t="s">
        <v>46</v>
      </c>
      <c r="D264" s="1" t="s">
        <v>56</v>
      </c>
      <c r="E264" s="5">
        <f t="shared" ca="1" si="4"/>
        <v>37.190720065405174</v>
      </c>
      <c r="F264">
        <f ca="1">'S&amp;P500 2018'!F264*(1+IF(-$E$1+RAND()*1&lt;0,-0.1*RAND(),0.1*RAND()))</f>
        <v>31.050011446860278</v>
      </c>
      <c r="G264">
        <f ca="1">'S&amp;P500 2018'!G264*(1+IF(-$E$1+RAND()*1&lt;0,-0.1*RAND(),0.1*RAND()))</f>
        <v>53.07848573548668</v>
      </c>
      <c r="H264">
        <f ca="1">'S&amp;P500 2018'!H264*(1+IF(-$E$1+RAND()*1&lt;0,-0.1*RAND(),0.1*RAND()))</f>
        <v>42.501846660192435</v>
      </c>
      <c r="I264">
        <f ca="1">'S&amp;P500 2018'!I264*(1+IF(-$E$1+RAND()*1&lt;0,-0.1*RAND(),0.1*RAND()))</f>
        <v>30.469781889672589</v>
      </c>
      <c r="J264">
        <f ca="1">'S&amp;P500 2018'!J264*(1+IF(-$E$1+RAND()*1&lt;0,-0.1*RAND(),0.1*RAND()))</f>
        <v>46.805076688369539</v>
      </c>
      <c r="K264">
        <f ca="1">'S&amp;P500 2018'!K264*(1+IF(-$E$1+RAND()*1&lt;0,-0.1*RAND(),0.1*RAND()))</f>
        <v>38.826123872539114</v>
      </c>
      <c r="L264">
        <f ca="1">'S&amp;P500 2018'!L264*(1+IF(-$E$1+RAND()*1&lt;0,-0.1*RAND(),0.1*RAND()))</f>
        <v>35.250808481817231</v>
      </c>
      <c r="M264">
        <f ca="1">'S&amp;P500 2018'!M264*(1+IF(-$E$1+RAND()*1&lt;0,-0.1*RAND(),0.1*RAND()))</f>
        <v>21.932866301769145</v>
      </c>
      <c r="N264">
        <f ca="1">'S&amp;P500 2018'!N264*(1+IF(-$E$1+RAND()*1&lt;0,-0.1*RAND(),0.1*RAND()))</f>
        <v>53.418854289604006</v>
      </c>
      <c r="O264">
        <f ca="1">'S&amp;P500 2018'!O264*(1+IF(-$E$1+RAND()*1&lt;0,-0.1*RAND(),0.1*RAND()))</f>
        <v>36.928295027167835</v>
      </c>
      <c r="P264">
        <f ca="1">'S&amp;P500 2018'!P264*(1+IF(-$E$1+RAND()*1&lt;0,-0.1*RAND(),0.1*RAND()))</f>
        <v>20.422476718038148</v>
      </c>
      <c r="Q264">
        <f ca="1">'S&amp;P500 2018'!Q264*(1+IF(-$E$1+RAND()*1&lt;0,-0.1*RAND(),0.1*RAND()))</f>
        <v>37.431505822892468</v>
      </c>
      <c r="R264">
        <f ca="1">'S&amp;P500 2018'!R264*(1+IF(-$E$1+RAND()*1&lt;0,-0.1*RAND(),0.1*RAND()))</f>
        <v>43.609612074752761</v>
      </c>
      <c r="S264">
        <f ca="1">'S&amp;P500 2018'!S264*(1+IF(-$E$1+RAND()*1&lt;0,-0.1*RAND(),0.1*RAND()))</f>
        <v>29.296594708813021</v>
      </c>
      <c r="T264">
        <f ca="1">'S&amp;P500 2018'!T264*(1+IF(-$E$1+RAND()*1&lt;0,-0.1*RAND(),0.1*RAND()))</f>
        <v>41.426564549170592</v>
      </c>
      <c r="U264">
        <f ca="1">'S&amp;P500 2018'!U264*(1+IF(-$E$1+RAND()*1&lt;0,-0.1*RAND(),0.1*RAND()))</f>
        <v>30.513998460883634</v>
      </c>
      <c r="V264">
        <f ca="1">'S&amp;P500 2018'!V264*(1+IF(-$E$1+RAND()*1&lt;0,-0.1*RAND(),0.1*RAND()))</f>
        <v>39.279338383858416</v>
      </c>
      <c r="W264" s="6">
        <f ca="1">F264-'S&amp;P500 2018'!F264</f>
        <v>1.0500114468602781</v>
      </c>
      <c r="X264" s="6">
        <f ca="1">G264-'S&amp;P500 2018'!G264</f>
        <v>4.0784857354866801</v>
      </c>
      <c r="Y264" s="6">
        <f ca="1">H264-'S&amp;P500 2018'!H264</f>
        <v>1.5018466601924345</v>
      </c>
      <c r="Z264" s="6">
        <f ca="1">I264-'S&amp;P500 2018'!I264</f>
        <v>0.46978188967258916</v>
      </c>
      <c r="AA264" s="6">
        <f ca="1">J264-'S&amp;P500 2018'!J264</f>
        <v>-3.1949233116304612</v>
      </c>
      <c r="AB264" s="6">
        <f ca="1">K264-'S&amp;P500 2018'!K264</f>
        <v>-2.1738761274608862</v>
      </c>
      <c r="AC264" s="6">
        <f ca="1">L264-'S&amp;P500 2018'!L264</f>
        <v>2.2508084818172307</v>
      </c>
      <c r="AD264" s="6">
        <f ca="1">M264-'S&amp;P500 2018'!M264</f>
        <v>-6.7133698230854577E-2</v>
      </c>
      <c r="AE264" s="6">
        <f ca="1">N264-'S&amp;P500 2018'!N264</f>
        <v>2.4188542896040062</v>
      </c>
      <c r="AF264" s="6">
        <f ca="1">O264-'S&amp;P500 2018'!O264</f>
        <v>-2.0717049728321655</v>
      </c>
      <c r="AG264" s="6">
        <f ca="1">P264-'S&amp;P500 2018'!P264</f>
        <v>-1.5775232819618523</v>
      </c>
      <c r="AH264" s="6">
        <f ca="1">Q264-'S&amp;P500 2018'!Q264</f>
        <v>-0.56849417710753158</v>
      </c>
      <c r="AI264" s="6">
        <f ca="1">R264-'S&amp;P500 2018'!R264</f>
        <v>3.6096120747527607</v>
      </c>
      <c r="AJ264" s="6">
        <f ca="1">S264-'S&amp;P500 2018'!S264</f>
        <v>1.2965947088130214</v>
      </c>
      <c r="AK264" s="6">
        <f ca="1">T264-'S&amp;P500 2018'!T264</f>
        <v>0.4265645491705925</v>
      </c>
      <c r="AL264" s="6">
        <f ca="1">U264-'S&amp;P500 2018'!U264</f>
        <v>0.51399846088363432</v>
      </c>
      <c r="AM264" s="6">
        <f ca="1">V264-'S&amp;P500 2018'!V264</f>
        <v>1.2793383838584163</v>
      </c>
    </row>
    <row r="265" spans="1:39" x14ac:dyDescent="0.3">
      <c r="A265" t="s">
        <v>638</v>
      </c>
      <c r="B265" t="s">
        <v>639</v>
      </c>
      <c r="C265" s="1" t="s">
        <v>15</v>
      </c>
      <c r="D265" s="1" t="s">
        <v>23</v>
      </c>
      <c r="E265" s="5">
        <f t="shared" ca="1" si="4"/>
        <v>41.501798508071374</v>
      </c>
      <c r="F265">
        <f ca="1">'S&amp;P500 2018'!F265*(1+IF(-$E$1+RAND()*1&lt;0,-0.1*RAND(),0.1*RAND()))</f>
        <v>51.408205699816641</v>
      </c>
      <c r="G265">
        <f ca="1">'S&amp;P500 2018'!G265*(1+IF(-$E$1+RAND()*1&lt;0,-0.1*RAND(),0.1*RAND()))</f>
        <v>58.262901760408397</v>
      </c>
      <c r="H265">
        <f ca="1">'S&amp;P500 2018'!H265*(1+IF(-$E$1+RAND()*1&lt;0,-0.1*RAND(),0.1*RAND()))</f>
        <v>38.643326000986178</v>
      </c>
      <c r="I265">
        <f ca="1">'S&amp;P500 2018'!I265*(1+IF(-$E$1+RAND()*1&lt;0,-0.1*RAND(),0.1*RAND()))</f>
        <v>46.796002308438645</v>
      </c>
      <c r="J265">
        <f ca="1">'S&amp;P500 2018'!J265*(1+IF(-$E$1+RAND()*1&lt;0,-0.1*RAND(),0.1*RAND()))</f>
        <v>41.800499836548475</v>
      </c>
      <c r="K265">
        <f ca="1">'S&amp;P500 2018'!K265*(1+IF(-$E$1+RAND()*1&lt;0,-0.1*RAND(),0.1*RAND()))</f>
        <v>40.365210158451021</v>
      </c>
      <c r="L265">
        <f ca="1">'S&amp;P500 2018'!L265*(1+IF(-$E$1+RAND()*1&lt;0,-0.1*RAND(),0.1*RAND()))</f>
        <v>42.768613641066871</v>
      </c>
      <c r="M265">
        <f ca="1">'S&amp;P500 2018'!M265*(1+IF(-$E$1+RAND()*1&lt;0,-0.1*RAND(),0.1*RAND()))</f>
        <v>49.919076678800785</v>
      </c>
      <c r="N265">
        <f ca="1">'S&amp;P500 2018'!N265*(1+IF(-$E$1+RAND()*1&lt;0,-0.1*RAND(),0.1*RAND()))</f>
        <v>32.226288270658976</v>
      </c>
      <c r="O265">
        <f ca="1">'S&amp;P500 2018'!O265*(1+IF(-$E$1+RAND()*1&lt;0,-0.1*RAND(),0.1*RAND()))</f>
        <v>44.813266215075927</v>
      </c>
      <c r="P265">
        <f ca="1">'S&amp;P500 2018'!P265*(1+IF(-$E$1+RAND()*1&lt;0,-0.1*RAND(),0.1*RAND()))</f>
        <v>33.605416422662465</v>
      </c>
      <c r="Q265">
        <f ca="1">'S&amp;P500 2018'!Q265*(1+IF(-$E$1+RAND()*1&lt;0,-0.1*RAND(),0.1*RAND()))</f>
        <v>58.820715063184231</v>
      </c>
      <c r="R265">
        <f ca="1">'S&amp;P500 2018'!R265*(1+IF(-$E$1+RAND()*1&lt;0,-0.1*RAND(),0.1*RAND()))</f>
        <v>18.532803084412958</v>
      </c>
      <c r="S265">
        <f ca="1">'S&amp;P500 2018'!S265*(1+IF(-$E$1+RAND()*1&lt;0,-0.1*RAND(),0.1*RAND()))</f>
        <v>48.341474483439995</v>
      </c>
      <c r="T265">
        <f ca="1">'S&amp;P500 2018'!T265*(1+IF(-$E$1+RAND()*1&lt;0,-0.1*RAND(),0.1*RAND()))</f>
        <v>24.692834907878453</v>
      </c>
      <c r="U265">
        <f ca="1">'S&amp;P500 2018'!U265*(1+IF(-$E$1+RAND()*1&lt;0,-0.1*RAND(),0.1*RAND()))</f>
        <v>37.904015886599382</v>
      </c>
      <c r="V265">
        <f ca="1">'S&amp;P500 2018'!V265*(1+IF(-$E$1+RAND()*1&lt;0,-0.1*RAND(),0.1*RAND()))</f>
        <v>36.629924218783835</v>
      </c>
      <c r="W265" s="6">
        <f ca="1">F265-'S&amp;P500 2018'!F265</f>
        <v>-0.59179430018335921</v>
      </c>
      <c r="X265" s="6">
        <f ca="1">G265-'S&amp;P500 2018'!G265</f>
        <v>5.262901760408397</v>
      </c>
      <c r="Y265" s="6">
        <f ca="1">H265-'S&amp;P500 2018'!H265</f>
        <v>0.64332600098617831</v>
      </c>
      <c r="Z265" s="6">
        <f ca="1">I265-'S&amp;P500 2018'!I265</f>
        <v>0.79600230843864495</v>
      </c>
      <c r="AA265" s="6">
        <f ca="1">J265-'S&amp;P500 2018'!J265</f>
        <v>-1.1995001634515248</v>
      </c>
      <c r="AB265" s="6">
        <f ca="1">K265-'S&amp;P500 2018'!K265</f>
        <v>0.36521015845102056</v>
      </c>
      <c r="AC265" s="6">
        <f ca="1">L265-'S&amp;P500 2018'!L265</f>
        <v>3.7686136410668709</v>
      </c>
      <c r="AD265" s="6">
        <f ca="1">M265-'S&amp;P500 2018'!M265</f>
        <v>0.91907667880078492</v>
      </c>
      <c r="AE265" s="6">
        <f ca="1">N265-'S&amp;P500 2018'!N265</f>
        <v>1.2262882706589764</v>
      </c>
      <c r="AF265" s="6">
        <f ca="1">O265-'S&amp;P500 2018'!O265</f>
        <v>2.8132662150759273</v>
      </c>
      <c r="AG265" s="6">
        <f ca="1">P265-'S&amp;P500 2018'!P265</f>
        <v>-3.394583577337535</v>
      </c>
      <c r="AH265" s="6">
        <f ca="1">Q265-'S&amp;P500 2018'!Q265</f>
        <v>3.820715063184231</v>
      </c>
      <c r="AI265" s="6">
        <f ca="1">R265-'S&amp;P500 2018'!R265</f>
        <v>-1.4671969155870421</v>
      </c>
      <c r="AJ265" s="6">
        <f ca="1">S265-'S&amp;P500 2018'!S265</f>
        <v>0.34147448343999542</v>
      </c>
      <c r="AK265" s="6">
        <f ca="1">T265-'S&amp;P500 2018'!T265</f>
        <v>-0.30716509212154719</v>
      </c>
      <c r="AL265" s="6">
        <f ca="1">U265-'S&amp;P500 2018'!U265</f>
        <v>-9.5984113400618298E-2</v>
      </c>
      <c r="AM265" s="6">
        <f ca="1">V265-'S&amp;P500 2018'!V265</f>
        <v>-1.3700757812161655</v>
      </c>
    </row>
    <row r="266" spans="1:39" x14ac:dyDescent="0.3">
      <c r="A266" t="s">
        <v>640</v>
      </c>
      <c r="B266" t="s">
        <v>641</v>
      </c>
      <c r="C266" s="1" t="s">
        <v>6</v>
      </c>
      <c r="D266" s="1" t="s">
        <v>7</v>
      </c>
      <c r="E266" s="5">
        <f t="shared" ca="1" si="4"/>
        <v>63.228505307687179</v>
      </c>
      <c r="F266">
        <f ca="1">'S&amp;P500 2018'!F266*(1+IF(-$E$1+RAND()*1&lt;0,-0.1*RAND(),0.1*RAND()))</f>
        <v>70.406889447398811</v>
      </c>
      <c r="G266">
        <f ca="1">'S&amp;P500 2018'!G266*(1+IF(-$E$1+RAND()*1&lt;0,-0.1*RAND(),0.1*RAND()))</f>
        <v>81.642308750731502</v>
      </c>
      <c r="H266">
        <f ca="1">'S&amp;P500 2018'!H266*(1+IF(-$E$1+RAND()*1&lt;0,-0.1*RAND(),0.1*RAND()))</f>
        <v>63.443541640035697</v>
      </c>
      <c r="I266">
        <f ca="1">'S&amp;P500 2018'!I266*(1+IF(-$E$1+RAND()*1&lt;0,-0.1*RAND(),0.1*RAND()))</f>
        <v>65.871520542904193</v>
      </c>
      <c r="J266">
        <f ca="1">'S&amp;P500 2018'!J266*(1+IF(-$E$1+RAND()*1&lt;0,-0.1*RAND(),0.1*RAND()))</f>
        <v>69.270640376967506</v>
      </c>
      <c r="K266">
        <f ca="1">'S&amp;P500 2018'!K266*(1+IF(-$E$1+RAND()*1&lt;0,-0.1*RAND(),0.1*RAND()))</f>
        <v>66.757134796464911</v>
      </c>
      <c r="L266">
        <f ca="1">'S&amp;P500 2018'!L266*(1+IF(-$E$1+RAND()*1&lt;0,-0.1*RAND(),0.1*RAND()))</f>
        <v>52.85262189030064</v>
      </c>
      <c r="M266">
        <f ca="1">'S&amp;P500 2018'!M266*(1+IF(-$E$1+RAND()*1&lt;0,-0.1*RAND(),0.1*RAND()))</f>
        <v>50.101109781242393</v>
      </c>
      <c r="N266">
        <f ca="1">'S&amp;P500 2018'!N266*(1+IF(-$E$1+RAND()*1&lt;0,-0.1*RAND(),0.1*RAND()))</f>
        <v>63.417597855826408</v>
      </c>
      <c r="O266">
        <f ca="1">'S&amp;P500 2018'!O266*(1+IF(-$E$1+RAND()*1&lt;0,-0.1*RAND(),0.1*RAND()))</f>
        <v>65.68282193573522</v>
      </c>
      <c r="P266">
        <f ca="1">'S&amp;P500 2018'!P266*(1+IF(-$E$1+RAND()*1&lt;0,-0.1*RAND(),0.1*RAND()))</f>
        <v>76.158610908187271</v>
      </c>
      <c r="Q266">
        <f ca="1">'S&amp;P500 2018'!Q266*(1+IF(-$E$1+RAND()*1&lt;0,-0.1*RAND(),0.1*RAND()))</f>
        <v>53.974985614784366</v>
      </c>
      <c r="R266">
        <f ca="1">'S&amp;P500 2018'!R266*(1+IF(-$E$1+RAND()*1&lt;0,-0.1*RAND(),0.1*RAND()))</f>
        <v>52.58612033159946</v>
      </c>
      <c r="S266">
        <f ca="1">'S&amp;P500 2018'!S266*(1+IF(-$E$1+RAND()*1&lt;0,-0.1*RAND(),0.1*RAND()))</f>
        <v>53.386699896262925</v>
      </c>
      <c r="T266">
        <f ca="1">'S&amp;P500 2018'!T266*(1+IF(-$E$1+RAND()*1&lt;0,-0.1*RAND(),0.1*RAND()))</f>
        <v>78.987838158463035</v>
      </c>
      <c r="U266">
        <f ca="1">'S&amp;P500 2018'!U266*(1+IF(-$E$1+RAND()*1&lt;0,-0.1*RAND(),0.1*RAND()))</f>
        <v>35.364312930149389</v>
      </c>
      <c r="V266">
        <f ca="1">'S&amp;P500 2018'!V266*(1+IF(-$E$1+RAND()*1&lt;0,-0.1*RAND(),0.1*RAND()))</f>
        <v>74.979835373628376</v>
      </c>
      <c r="W266" s="6">
        <f ca="1">F266-'S&amp;P500 2018'!F266</f>
        <v>0.40688944739881094</v>
      </c>
      <c r="X266" s="6">
        <f ca="1">G266-'S&amp;P500 2018'!G266</f>
        <v>2.6423087507315017</v>
      </c>
      <c r="Y266" s="6">
        <f ca="1">H266-'S&amp;P500 2018'!H266</f>
        <v>-5.5564583599643029</v>
      </c>
      <c r="Z266" s="6">
        <f ca="1">I266-'S&amp;P500 2018'!I266</f>
        <v>2.871520542904193</v>
      </c>
      <c r="AA266" s="6">
        <f ca="1">J266-'S&amp;P500 2018'!J266</f>
        <v>2.2706403769675063</v>
      </c>
      <c r="AB266" s="6">
        <f ca="1">K266-'S&amp;P500 2018'!K266</f>
        <v>0.75713479646491066</v>
      </c>
      <c r="AC266" s="6">
        <f ca="1">L266-'S&amp;P500 2018'!L266</f>
        <v>3.8526218903006395</v>
      </c>
      <c r="AD266" s="6">
        <f ca="1">M266-'S&amp;P500 2018'!M266</f>
        <v>0.10110978124239267</v>
      </c>
      <c r="AE266" s="6">
        <f ca="1">N266-'S&amp;P500 2018'!N266</f>
        <v>4.4175978558264077</v>
      </c>
      <c r="AF266" s="6">
        <f ca="1">O266-'S&amp;P500 2018'!O266</f>
        <v>3.6828219357352197</v>
      </c>
      <c r="AG266" s="6">
        <f ca="1">P266-'S&amp;P500 2018'!P266</f>
        <v>0.15861090818727064</v>
      </c>
      <c r="AH266" s="6">
        <f ca="1">Q266-'S&amp;P500 2018'!Q266</f>
        <v>0.97498561478436585</v>
      </c>
      <c r="AI266" s="6">
        <f ca="1">R266-'S&amp;P500 2018'!R266</f>
        <v>-0.41387966840053991</v>
      </c>
      <c r="AJ266" s="6">
        <f ca="1">S266-'S&amp;P500 2018'!S266</f>
        <v>4.3866998962629253</v>
      </c>
      <c r="AK266" s="6">
        <f ca="1">T266-'S&amp;P500 2018'!T266</f>
        <v>-1.0121618415369653</v>
      </c>
      <c r="AL266" s="6">
        <f ca="1">U266-'S&amp;P500 2018'!U266</f>
        <v>2.3643129301493886</v>
      </c>
      <c r="AM266" s="6">
        <f ca="1">V266-'S&amp;P500 2018'!V266</f>
        <v>4.9798353736283758</v>
      </c>
    </row>
    <row r="267" spans="1:39" x14ac:dyDescent="0.3">
      <c r="A267" t="s">
        <v>642</v>
      </c>
      <c r="B267" t="s">
        <v>643</v>
      </c>
      <c r="C267" s="1" t="s">
        <v>37</v>
      </c>
      <c r="D267" s="1" t="s">
        <v>38</v>
      </c>
      <c r="E267" s="5">
        <f t="shared" ca="1" si="4"/>
        <v>38.611662182342492</v>
      </c>
      <c r="F267">
        <f ca="1">'S&amp;P500 2018'!F267*(1+IF(-$E$1+RAND()*1&lt;0,-0.1*RAND(),0.1*RAND()))</f>
        <v>27.19773037804287</v>
      </c>
      <c r="G267">
        <f ca="1">'S&amp;P500 2018'!G267*(1+IF(-$E$1+RAND()*1&lt;0,-0.1*RAND(),0.1*RAND()))</f>
        <v>51.482495340717399</v>
      </c>
      <c r="H267">
        <f ca="1">'S&amp;P500 2018'!H267*(1+IF(-$E$1+RAND()*1&lt;0,-0.1*RAND(),0.1*RAND()))</f>
        <v>24.573094650715266</v>
      </c>
      <c r="I267">
        <f ca="1">'S&amp;P500 2018'!I267*(1+IF(-$E$1+RAND()*1&lt;0,-0.1*RAND(),0.1*RAND()))</f>
        <v>39.448946458868534</v>
      </c>
      <c r="J267">
        <f ca="1">'S&amp;P500 2018'!J267*(1+IF(-$E$1+RAND()*1&lt;0,-0.1*RAND(),0.1*RAND()))</f>
        <v>49.783689475522706</v>
      </c>
      <c r="K267">
        <f ca="1">'S&amp;P500 2018'!K267*(1+IF(-$E$1+RAND()*1&lt;0,-0.1*RAND(),0.1*RAND()))</f>
        <v>34.772802831533006</v>
      </c>
      <c r="L267">
        <f ca="1">'S&amp;P500 2018'!L267*(1+IF(-$E$1+RAND()*1&lt;0,-0.1*RAND(),0.1*RAND()))</f>
        <v>53.667843110430709</v>
      </c>
      <c r="M267">
        <f ca="1">'S&amp;P500 2018'!M267*(1+IF(-$E$1+RAND()*1&lt;0,-0.1*RAND(),0.1*RAND()))</f>
        <v>39.833611636693085</v>
      </c>
      <c r="N267">
        <f ca="1">'S&amp;P500 2018'!N267*(1+IF(-$E$1+RAND()*1&lt;0,-0.1*RAND(),0.1*RAND()))</f>
        <v>52.495613964712966</v>
      </c>
      <c r="O267">
        <f ca="1">'S&amp;P500 2018'!O267*(1+IF(-$E$1+RAND()*1&lt;0,-0.1*RAND(),0.1*RAND()))</f>
        <v>33.071118409368871</v>
      </c>
      <c r="P267">
        <f ca="1">'S&amp;P500 2018'!P267*(1+IF(-$E$1+RAND()*1&lt;0,-0.1*RAND(),0.1*RAND()))</f>
        <v>28.166752240707527</v>
      </c>
      <c r="Q267">
        <f ca="1">'S&amp;P500 2018'!Q267*(1+IF(-$E$1+RAND()*1&lt;0,-0.1*RAND(),0.1*RAND()))</f>
        <v>35.958391571864759</v>
      </c>
      <c r="R267">
        <f ca="1">'S&amp;P500 2018'!R267*(1+IF(-$E$1+RAND()*1&lt;0,-0.1*RAND(),0.1*RAND()))</f>
        <v>26.125192438656271</v>
      </c>
      <c r="S267">
        <f ca="1">'S&amp;P500 2018'!S267*(1+IF(-$E$1+RAND()*1&lt;0,-0.1*RAND(),0.1*RAND()))</f>
        <v>39.528796825292645</v>
      </c>
      <c r="T267">
        <f ca="1">'S&amp;P500 2018'!T267*(1+IF(-$E$1+RAND()*1&lt;0,-0.1*RAND(),0.1*RAND()))</f>
        <v>42.270782865577914</v>
      </c>
      <c r="U267">
        <f ca="1">'S&amp;P500 2018'!U267*(1+IF(-$E$1+RAND()*1&lt;0,-0.1*RAND(),0.1*RAND()))</f>
        <v>43.757853860223101</v>
      </c>
      <c r="V267">
        <f ca="1">'S&amp;P500 2018'!V267*(1+IF(-$E$1+RAND()*1&lt;0,-0.1*RAND(),0.1*RAND()))</f>
        <v>34.263541040894822</v>
      </c>
      <c r="W267" s="6">
        <f ca="1">F267-'S&amp;P500 2018'!F267</f>
        <v>-2.8022696219571301</v>
      </c>
      <c r="X267" s="6">
        <f ca="1">G267-'S&amp;P500 2018'!G267</f>
        <v>-0.5175046592826007</v>
      </c>
      <c r="Y267" s="6">
        <f ca="1">H267-'S&amp;P500 2018'!H267</f>
        <v>-2.4269053492847341</v>
      </c>
      <c r="Z267" s="6">
        <f ca="1">I267-'S&amp;P500 2018'!I267</f>
        <v>1.4489464588685337</v>
      </c>
      <c r="AA267" s="6">
        <f ca="1">J267-'S&amp;P500 2018'!J267</f>
        <v>-4.2163105244772936</v>
      </c>
      <c r="AB267" s="6">
        <f ca="1">K267-'S&amp;P500 2018'!K267</f>
        <v>1.7728028315330064</v>
      </c>
      <c r="AC267" s="6">
        <f ca="1">L267-'S&amp;P500 2018'!L267</f>
        <v>1.6678431104307094</v>
      </c>
      <c r="AD267" s="6">
        <f ca="1">M267-'S&amp;P500 2018'!M267</f>
        <v>2.8336116366930852</v>
      </c>
      <c r="AE267" s="6">
        <f ca="1">N267-'S&amp;P500 2018'!N267</f>
        <v>3.495613964712966</v>
      </c>
      <c r="AF267" s="6">
        <f ca="1">O267-'S&amp;P500 2018'!O267</f>
        <v>-1.9288815906311285</v>
      </c>
      <c r="AG267" s="6">
        <f ca="1">P267-'S&amp;P500 2018'!P267</f>
        <v>-0.83324775929247252</v>
      </c>
      <c r="AH267" s="6">
        <f ca="1">Q267-'S&amp;P500 2018'!Q267</f>
        <v>1.9583915718647589</v>
      </c>
      <c r="AI267" s="6">
        <f ca="1">R267-'S&amp;P500 2018'!R267</f>
        <v>-2.8748075613437294</v>
      </c>
      <c r="AJ267" s="6">
        <f ca="1">S267-'S&amp;P500 2018'!S267</f>
        <v>0.52879682529264471</v>
      </c>
      <c r="AK267" s="6">
        <f ca="1">T267-'S&amp;P500 2018'!T267</f>
        <v>-0.72921713442208613</v>
      </c>
      <c r="AL267" s="6">
        <f ca="1">U267-'S&amp;P500 2018'!U267</f>
        <v>1.7578538602231006</v>
      </c>
      <c r="AM267" s="6">
        <f ca="1">V267-'S&amp;P500 2018'!V267</f>
        <v>2.2635410408948218</v>
      </c>
    </row>
    <row r="268" spans="1:39" x14ac:dyDescent="0.3">
      <c r="A268" t="s">
        <v>644</v>
      </c>
      <c r="B268" t="s">
        <v>645</v>
      </c>
      <c r="C268" s="1" t="s">
        <v>15</v>
      </c>
      <c r="D268" s="1" t="s">
        <v>646</v>
      </c>
      <c r="E268" s="5">
        <f t="shared" ca="1" si="4"/>
        <v>58.352304330256359</v>
      </c>
      <c r="F268">
        <f ca="1">'S&amp;P500 2018'!F268*(1+IF(-$E$1+RAND()*1&lt;0,-0.1*RAND(),0.1*RAND()))</f>
        <v>62.576517346087435</v>
      </c>
      <c r="G268">
        <f ca="1">'S&amp;P500 2018'!G268*(1+IF(-$E$1+RAND()*1&lt;0,-0.1*RAND(),0.1*RAND()))</f>
        <v>35.363885779554806</v>
      </c>
      <c r="H268">
        <f ca="1">'S&amp;P500 2018'!H268*(1+IF(-$E$1+RAND()*1&lt;0,-0.1*RAND(),0.1*RAND()))</f>
        <v>54.442542206091304</v>
      </c>
      <c r="I268">
        <f ca="1">'S&amp;P500 2018'!I268*(1+IF(-$E$1+RAND()*1&lt;0,-0.1*RAND(),0.1*RAND()))</f>
        <v>63.219478346317516</v>
      </c>
      <c r="J268">
        <f ca="1">'S&amp;P500 2018'!J268*(1+IF(-$E$1+RAND()*1&lt;0,-0.1*RAND(),0.1*RAND()))</f>
        <v>63.239739893053347</v>
      </c>
      <c r="K268">
        <f ca="1">'S&amp;P500 2018'!K268*(1+IF(-$E$1+RAND()*1&lt;0,-0.1*RAND(),0.1*RAND()))</f>
        <v>56.55953958902208</v>
      </c>
      <c r="L268">
        <f ca="1">'S&amp;P500 2018'!L268*(1+IF(-$E$1+RAND()*1&lt;0,-0.1*RAND(),0.1*RAND()))</f>
        <v>53.212328935065173</v>
      </c>
      <c r="M268">
        <f ca="1">'S&amp;P500 2018'!M268*(1+IF(-$E$1+RAND()*1&lt;0,-0.1*RAND(),0.1*RAND()))</f>
        <v>61.531298549894693</v>
      </c>
      <c r="N268">
        <f ca="1">'S&amp;P500 2018'!N268*(1+IF(-$E$1+RAND()*1&lt;0,-0.1*RAND(),0.1*RAND()))</f>
        <v>59.090567439380735</v>
      </c>
      <c r="O268">
        <f ca="1">'S&amp;P500 2018'!O268*(1+IF(-$E$1+RAND()*1&lt;0,-0.1*RAND(),0.1*RAND()))</f>
        <v>68.083221074366918</v>
      </c>
      <c r="P268">
        <f ca="1">'S&amp;P500 2018'!P268*(1+IF(-$E$1+RAND()*1&lt;0,-0.1*RAND(),0.1*RAND()))</f>
        <v>64.662366842213856</v>
      </c>
      <c r="Q268">
        <f ca="1">'S&amp;P500 2018'!Q268*(1+IF(-$E$1+RAND()*1&lt;0,-0.1*RAND(),0.1*RAND()))</f>
        <v>77.618120970080781</v>
      </c>
      <c r="R268">
        <f ca="1">'S&amp;P500 2018'!R268*(1+IF(-$E$1+RAND()*1&lt;0,-0.1*RAND(),0.1*RAND()))</f>
        <v>67.333379295168228</v>
      </c>
      <c r="S268">
        <f ca="1">'S&amp;P500 2018'!S268*(1+IF(-$E$1+RAND()*1&lt;0,-0.1*RAND(),0.1*RAND()))</f>
        <v>48.477858152895131</v>
      </c>
      <c r="T268">
        <f ca="1">'S&amp;P500 2018'!T268*(1+IF(-$E$1+RAND()*1&lt;0,-0.1*RAND(),0.1*RAND()))</f>
        <v>53.313407914462942</v>
      </c>
      <c r="U268">
        <f ca="1">'S&amp;P500 2018'!U268*(1+IF(-$E$1+RAND()*1&lt;0,-0.1*RAND(),0.1*RAND()))</f>
        <v>49.938759108358653</v>
      </c>
      <c r="V268">
        <f ca="1">'S&amp;P500 2018'!V268*(1+IF(-$E$1+RAND()*1&lt;0,-0.1*RAND(),0.1*RAND()))</f>
        <v>53.326162172344596</v>
      </c>
      <c r="W268" s="6">
        <f ca="1">F268-'S&amp;P500 2018'!F268</f>
        <v>5.5765173460874351</v>
      </c>
      <c r="X268" s="6">
        <f ca="1">G268-'S&amp;P500 2018'!G268</f>
        <v>1.3638857795548063</v>
      </c>
      <c r="Y268" s="6">
        <f ca="1">H268-'S&amp;P500 2018'!H268</f>
        <v>0.44254220609130357</v>
      </c>
      <c r="Z268" s="6">
        <f ca="1">I268-'S&amp;P500 2018'!I268</f>
        <v>4.2194783463175156</v>
      </c>
      <c r="AA268" s="6">
        <f ca="1">J268-'S&amp;P500 2018'!J268</f>
        <v>0.23973989305334698</v>
      </c>
      <c r="AB268" s="6">
        <f ca="1">K268-'S&amp;P500 2018'!K268</f>
        <v>4.55953958902208</v>
      </c>
      <c r="AC268" s="6">
        <f ca="1">L268-'S&amp;P500 2018'!L268</f>
        <v>-3.7876710649348269</v>
      </c>
      <c r="AD268" s="6">
        <f ca="1">M268-'S&amp;P500 2018'!M268</f>
        <v>2.5312985498946929</v>
      </c>
      <c r="AE268" s="6">
        <f ca="1">N268-'S&amp;P500 2018'!N268</f>
        <v>4.0905674393807345</v>
      </c>
      <c r="AF268" s="6">
        <f ca="1">O268-'S&amp;P500 2018'!O268</f>
        <v>-5.9167789256330821</v>
      </c>
      <c r="AG268" s="6">
        <f ca="1">P268-'S&amp;P500 2018'!P268</f>
        <v>2.6623668422138564</v>
      </c>
      <c r="AH268" s="6">
        <f ca="1">Q268-'S&amp;P500 2018'!Q268</f>
        <v>3.6181209700807813</v>
      </c>
      <c r="AI268" s="6">
        <f ca="1">R268-'S&amp;P500 2018'!R268</f>
        <v>3.3333792951682284</v>
      </c>
      <c r="AJ268" s="6">
        <f ca="1">S268-'S&amp;P500 2018'!S268</f>
        <v>-2.5221418471048693</v>
      </c>
      <c r="AK268" s="6">
        <f ca="1">T268-'S&amp;P500 2018'!T268</f>
        <v>3.3134079144629425</v>
      </c>
      <c r="AL268" s="6">
        <f ca="1">U268-'S&amp;P500 2018'!U268</f>
        <v>2.9387591083586528</v>
      </c>
      <c r="AM268" s="6">
        <f ca="1">V268-'S&amp;P500 2018'!V268</f>
        <v>1.3261621723445955</v>
      </c>
    </row>
    <row r="269" spans="1:39" x14ac:dyDescent="0.3">
      <c r="A269" t="s">
        <v>647</v>
      </c>
      <c r="B269" t="s">
        <v>648</v>
      </c>
      <c r="C269" s="1" t="s">
        <v>6</v>
      </c>
      <c r="D269" s="1" t="s">
        <v>620</v>
      </c>
      <c r="E269" s="5">
        <f t="shared" ca="1" si="4"/>
        <v>58.287821756440323</v>
      </c>
      <c r="F269">
        <f ca="1">'S&amp;P500 2018'!F269*(1+IF(-$E$1+RAND()*1&lt;0,-0.1*RAND(),0.1*RAND()))</f>
        <v>69.761377847962535</v>
      </c>
      <c r="G269">
        <f ca="1">'S&amp;P500 2018'!G269*(1+IF(-$E$1+RAND()*1&lt;0,-0.1*RAND(),0.1*RAND()))</f>
        <v>47.46422330641866</v>
      </c>
      <c r="H269">
        <f ca="1">'S&amp;P500 2018'!H269*(1+IF(-$E$1+RAND()*1&lt;0,-0.1*RAND(),0.1*RAND()))</f>
        <v>61.676107050300544</v>
      </c>
      <c r="I269">
        <f ca="1">'S&amp;P500 2018'!I269*(1+IF(-$E$1+RAND()*1&lt;0,-0.1*RAND(),0.1*RAND()))</f>
        <v>55.153726638188346</v>
      </c>
      <c r="J269">
        <f ca="1">'S&amp;P500 2018'!J269*(1+IF(-$E$1+RAND()*1&lt;0,-0.1*RAND(),0.1*RAND()))</f>
        <v>69.717393056373439</v>
      </c>
      <c r="K269">
        <f ca="1">'S&amp;P500 2018'!K269*(1+IF(-$E$1+RAND()*1&lt;0,-0.1*RAND(),0.1*RAND()))</f>
        <v>68.27234573393865</v>
      </c>
      <c r="L269">
        <f ca="1">'S&amp;P500 2018'!L269*(1+IF(-$E$1+RAND()*1&lt;0,-0.1*RAND(),0.1*RAND()))</f>
        <v>59.285627565992343</v>
      </c>
      <c r="M269">
        <f ca="1">'S&amp;P500 2018'!M269*(1+IF(-$E$1+RAND()*1&lt;0,-0.1*RAND(),0.1*RAND()))</f>
        <v>52.476418079310989</v>
      </c>
      <c r="N269">
        <f ca="1">'S&amp;P500 2018'!N269*(1+IF(-$E$1+RAND()*1&lt;0,-0.1*RAND(),0.1*RAND()))</f>
        <v>52.342077919570997</v>
      </c>
      <c r="O269">
        <f ca="1">'S&amp;P500 2018'!O269*(1+IF(-$E$1+RAND()*1&lt;0,-0.1*RAND(),0.1*RAND()))</f>
        <v>58.443200697847445</v>
      </c>
      <c r="P269">
        <f ca="1">'S&amp;P500 2018'!P269*(1+IF(-$E$1+RAND()*1&lt;0,-0.1*RAND(),0.1*RAND()))</f>
        <v>48.056007739227802</v>
      </c>
      <c r="Q269">
        <f ca="1">'S&amp;P500 2018'!Q269*(1+IF(-$E$1+RAND()*1&lt;0,-0.1*RAND(),0.1*RAND()))</f>
        <v>53.292679209792581</v>
      </c>
      <c r="R269">
        <f ca="1">'S&amp;P500 2018'!R269*(1+IF(-$E$1+RAND()*1&lt;0,-0.1*RAND(),0.1*RAND()))</f>
        <v>46.346974787449426</v>
      </c>
      <c r="S269">
        <f ca="1">'S&amp;P500 2018'!S269*(1+IF(-$E$1+RAND()*1&lt;0,-0.1*RAND(),0.1*RAND()))</f>
        <v>57.509642689208384</v>
      </c>
      <c r="T269">
        <f ca="1">'S&amp;P500 2018'!T269*(1+IF(-$E$1+RAND()*1&lt;0,-0.1*RAND(),0.1*RAND()))</f>
        <v>68.901008759478515</v>
      </c>
      <c r="U269">
        <f ca="1">'S&amp;P500 2018'!U269*(1+IF(-$E$1+RAND()*1&lt;0,-0.1*RAND(),0.1*RAND()))</f>
        <v>63.547795183808724</v>
      </c>
      <c r="V269">
        <f ca="1">'S&amp;P500 2018'!V269*(1+IF(-$E$1+RAND()*1&lt;0,-0.1*RAND(),0.1*RAND()))</f>
        <v>58.646363594616155</v>
      </c>
      <c r="W269" s="6">
        <f ca="1">F269-'S&amp;P500 2018'!F269</f>
        <v>5.7613778479625353</v>
      </c>
      <c r="X269" s="6">
        <f ca="1">G269-'S&amp;P500 2018'!G269</f>
        <v>3.4642233064186598</v>
      </c>
      <c r="Y269" s="6">
        <f ca="1">H269-'S&amp;P500 2018'!H269</f>
        <v>2.6761070503005442</v>
      </c>
      <c r="Z269" s="6">
        <f ca="1">I269-'S&amp;P500 2018'!I269</f>
        <v>-2.8462733618116545</v>
      </c>
      <c r="AA269" s="6">
        <f ca="1">J269-'S&amp;P500 2018'!J269</f>
        <v>1.7173930563734388</v>
      </c>
      <c r="AB269" s="6">
        <f ca="1">K269-'S&amp;P500 2018'!K269</f>
        <v>4.2723457339386499</v>
      </c>
      <c r="AC269" s="6">
        <f ca="1">L269-'S&amp;P500 2018'!L269</f>
        <v>-3.7143724340076574</v>
      </c>
      <c r="AD269" s="6">
        <f ca="1">M269-'S&amp;P500 2018'!M269</f>
        <v>0.47641807931098867</v>
      </c>
      <c r="AE269" s="6">
        <f ca="1">N269-'S&amp;P500 2018'!N269</f>
        <v>1.3420779195709969</v>
      </c>
      <c r="AF269" s="6">
        <f ca="1">O269-'S&amp;P500 2018'!O269</f>
        <v>0.44320069784744476</v>
      </c>
      <c r="AG269" s="6">
        <f ca="1">P269-'S&amp;P500 2018'!P269</f>
        <v>3.0560077392278018</v>
      </c>
      <c r="AH269" s="6">
        <f ca="1">Q269-'S&amp;P500 2018'!Q269</f>
        <v>4.2926792097925812</v>
      </c>
      <c r="AI269" s="6">
        <f ca="1">R269-'S&amp;P500 2018'!R269</f>
        <v>0.346974787449426</v>
      </c>
      <c r="AJ269" s="6">
        <f ca="1">S269-'S&amp;P500 2018'!S269</f>
        <v>-2.4903573107916159</v>
      </c>
      <c r="AK269" s="6">
        <f ca="1">T269-'S&amp;P500 2018'!T269</f>
        <v>0.90100875947851478</v>
      </c>
      <c r="AL269" s="6">
        <f ca="1">U269-'S&amp;P500 2018'!U269</f>
        <v>0.54779518380872361</v>
      </c>
      <c r="AM269" s="6">
        <f ca="1">V269-'S&amp;P500 2018'!V269</f>
        <v>3.6463635946161546</v>
      </c>
    </row>
    <row r="270" spans="1:39" x14ac:dyDescent="0.3">
      <c r="A270" t="s">
        <v>649</v>
      </c>
      <c r="B270" t="s">
        <v>650</v>
      </c>
      <c r="C270" s="1" t="s">
        <v>59</v>
      </c>
      <c r="D270" s="1" t="s">
        <v>110</v>
      </c>
      <c r="E270" s="5">
        <f t="shared" ca="1" si="4"/>
        <v>41.049944178358643</v>
      </c>
      <c r="F270">
        <f ca="1">'S&amp;P500 2018'!F270*(1+IF(-$E$1+RAND()*1&lt;0,-0.1*RAND(),0.1*RAND()))</f>
        <v>52.147909403006771</v>
      </c>
      <c r="G270">
        <f ca="1">'S&amp;P500 2018'!G270*(1+IF(-$E$1+RAND()*1&lt;0,-0.1*RAND(),0.1*RAND()))</f>
        <v>42.846455720524872</v>
      </c>
      <c r="H270">
        <f ca="1">'S&amp;P500 2018'!H270*(1+IF(-$E$1+RAND()*1&lt;0,-0.1*RAND(),0.1*RAND()))</f>
        <v>40.501870287399669</v>
      </c>
      <c r="I270">
        <f ca="1">'S&amp;P500 2018'!I270*(1+IF(-$E$1+RAND()*1&lt;0,-0.1*RAND(),0.1*RAND()))</f>
        <v>47.348633864200423</v>
      </c>
      <c r="J270">
        <f ca="1">'S&amp;P500 2018'!J270*(1+IF(-$E$1+RAND()*1&lt;0,-0.1*RAND(),0.1*RAND()))</f>
        <v>30.693594170327902</v>
      </c>
      <c r="K270">
        <f ca="1">'S&amp;P500 2018'!K270*(1+IF(-$E$1+RAND()*1&lt;0,-0.1*RAND(),0.1*RAND()))</f>
        <v>49.681971816204005</v>
      </c>
      <c r="L270">
        <f ca="1">'S&amp;P500 2018'!L270*(1+IF(-$E$1+RAND()*1&lt;0,-0.1*RAND(),0.1*RAND()))</f>
        <v>43.595487892982987</v>
      </c>
      <c r="M270">
        <f ca="1">'S&amp;P500 2018'!M270*(1+IF(-$E$1+RAND()*1&lt;0,-0.1*RAND(),0.1*RAND()))</f>
        <v>24.959358117523593</v>
      </c>
      <c r="N270">
        <f ca="1">'S&amp;P500 2018'!N270*(1+IF(-$E$1+RAND()*1&lt;0,-0.1*RAND(),0.1*RAND()))</f>
        <v>46.851746582902848</v>
      </c>
      <c r="O270">
        <f ca="1">'S&amp;P500 2018'!O270*(1+IF(-$E$1+RAND()*1&lt;0,-0.1*RAND(),0.1*RAND()))</f>
        <v>43.054489945743057</v>
      </c>
      <c r="P270">
        <f ca="1">'S&amp;P500 2018'!P270*(1+IF(-$E$1+RAND()*1&lt;0,-0.1*RAND(),0.1*RAND()))</f>
        <v>38.883648752557384</v>
      </c>
      <c r="Q270">
        <f ca="1">'S&amp;P500 2018'!Q270*(1+IF(-$E$1+RAND()*1&lt;0,-0.1*RAND(),0.1*RAND()))</f>
        <v>33.976658156747817</v>
      </c>
      <c r="R270">
        <f ca="1">'S&amp;P500 2018'!R270*(1+IF(-$E$1+RAND()*1&lt;0,-0.1*RAND(),0.1*RAND()))</f>
        <v>53.940775975047458</v>
      </c>
      <c r="S270">
        <f ca="1">'S&amp;P500 2018'!S270*(1+IF(-$E$1+RAND()*1&lt;0,-0.1*RAND(),0.1*RAND()))</f>
        <v>45.015199627197717</v>
      </c>
      <c r="T270">
        <f ca="1">'S&amp;P500 2018'!T270*(1+IF(-$E$1+RAND()*1&lt;0,-0.1*RAND(),0.1*RAND()))</f>
        <v>44.370708537258828</v>
      </c>
      <c r="U270">
        <f ca="1">'S&amp;P500 2018'!U270*(1+IF(-$E$1+RAND()*1&lt;0,-0.1*RAND(),0.1*RAND()))</f>
        <v>28.509720382500067</v>
      </c>
      <c r="V270">
        <f ca="1">'S&amp;P500 2018'!V270*(1+IF(-$E$1+RAND()*1&lt;0,-0.1*RAND(),0.1*RAND()))</f>
        <v>31.470821799971368</v>
      </c>
      <c r="W270" s="6">
        <f ca="1">F270-'S&amp;P500 2018'!F270</f>
        <v>4.1479094030067714</v>
      </c>
      <c r="X270" s="6">
        <f ca="1">G270-'S&amp;P500 2018'!G270</f>
        <v>-3.1535442794751276</v>
      </c>
      <c r="Y270" s="6">
        <f ca="1">H270-'S&amp;P500 2018'!H270</f>
        <v>2.5018702873996688</v>
      </c>
      <c r="Z270" s="6">
        <f ca="1">I270-'S&amp;P500 2018'!I270</f>
        <v>-2.6513661357995773</v>
      </c>
      <c r="AA270" s="6">
        <f ca="1">J270-'S&amp;P500 2018'!J270</f>
        <v>0.69359417032790205</v>
      </c>
      <c r="AB270" s="6">
        <f ca="1">K270-'S&amp;P500 2018'!K270</f>
        <v>-2.3180281837959953</v>
      </c>
      <c r="AC270" s="6">
        <f ca="1">L270-'S&amp;P500 2018'!L270</f>
        <v>3.5954878929829874</v>
      </c>
      <c r="AD270" s="6">
        <f ca="1">M270-'S&amp;P500 2018'!M270</f>
        <v>-1.0406418824764074</v>
      </c>
      <c r="AE270" s="6">
        <f ca="1">N270-'S&amp;P500 2018'!N270</f>
        <v>1.8517465829028481</v>
      </c>
      <c r="AF270" s="6">
        <f ca="1">O270-'S&amp;P500 2018'!O270</f>
        <v>5.4489945743057433E-2</v>
      </c>
      <c r="AG270" s="6">
        <f ca="1">P270-'S&amp;P500 2018'!P270</f>
        <v>2.8836487525573844</v>
      </c>
      <c r="AH270" s="6">
        <f ca="1">Q270-'S&amp;P500 2018'!Q270</f>
        <v>-3.023341843252183</v>
      </c>
      <c r="AI270" s="6">
        <f ca="1">R270-'S&amp;P500 2018'!R270</f>
        <v>3.9407759750474582</v>
      </c>
      <c r="AJ270" s="6">
        <f ca="1">S270-'S&amp;P500 2018'!S270</f>
        <v>3.0151996271977168</v>
      </c>
      <c r="AK270" s="6">
        <f ca="1">T270-'S&amp;P500 2018'!T270</f>
        <v>0.37070853725882813</v>
      </c>
      <c r="AL270" s="6">
        <f ca="1">U270-'S&amp;P500 2018'!U270</f>
        <v>1.5097203825000669</v>
      </c>
      <c r="AM270" s="6">
        <f ca="1">V270-'S&amp;P500 2018'!V270</f>
        <v>0.47082179997136819</v>
      </c>
    </row>
    <row r="271" spans="1:39" x14ac:dyDescent="0.3">
      <c r="A271" t="s">
        <v>651</v>
      </c>
      <c r="B271" t="s">
        <v>652</v>
      </c>
      <c r="C271" s="1" t="s">
        <v>15</v>
      </c>
      <c r="D271" s="1" t="s">
        <v>74</v>
      </c>
      <c r="E271" s="5">
        <f t="shared" ca="1" si="4"/>
        <v>38.889984440578274</v>
      </c>
      <c r="F271">
        <f ca="1">'S&amp;P500 2018'!F271*(1+IF(-$E$1+RAND()*1&lt;0,-0.1*RAND(),0.1*RAND()))</f>
        <v>29.447091220782031</v>
      </c>
      <c r="G271">
        <f ca="1">'S&amp;P500 2018'!G271*(1+IF(-$E$1+RAND()*1&lt;0,-0.1*RAND(),0.1*RAND()))</f>
        <v>53.330513278434644</v>
      </c>
      <c r="H271">
        <f ca="1">'S&amp;P500 2018'!H271*(1+IF(-$E$1+RAND()*1&lt;0,-0.1*RAND(),0.1*RAND()))</f>
        <v>38.66639652565992</v>
      </c>
      <c r="I271">
        <f ca="1">'S&amp;P500 2018'!I271*(1+IF(-$E$1+RAND()*1&lt;0,-0.1*RAND(),0.1*RAND()))</f>
        <v>27.660330293028782</v>
      </c>
      <c r="J271">
        <f ca="1">'S&amp;P500 2018'!J271*(1+IF(-$E$1+RAND()*1&lt;0,-0.1*RAND(),0.1*RAND()))</f>
        <v>41.372405952025225</v>
      </c>
      <c r="K271">
        <f ca="1">'S&amp;P500 2018'!K271*(1+IF(-$E$1+RAND()*1&lt;0,-0.1*RAND(),0.1*RAND()))</f>
        <v>34.847677447293819</v>
      </c>
      <c r="L271">
        <f ca="1">'S&amp;P500 2018'!L271*(1+IF(-$E$1+RAND()*1&lt;0,-0.1*RAND(),0.1*RAND()))</f>
        <v>35.069876676507775</v>
      </c>
      <c r="M271">
        <f ca="1">'S&amp;P500 2018'!M271*(1+IF(-$E$1+RAND()*1&lt;0,-0.1*RAND(),0.1*RAND()))</f>
        <v>52.058837808555054</v>
      </c>
      <c r="N271">
        <f ca="1">'S&amp;P500 2018'!N271*(1+IF(-$E$1+RAND()*1&lt;0,-0.1*RAND(),0.1*RAND()))</f>
        <v>44.47888632196949</v>
      </c>
      <c r="O271">
        <f ca="1">'S&amp;P500 2018'!O271*(1+IF(-$E$1+RAND()*1&lt;0,-0.1*RAND(),0.1*RAND()))</f>
        <v>30.661742080373465</v>
      </c>
      <c r="P271">
        <f ca="1">'S&amp;P500 2018'!P271*(1+IF(-$E$1+RAND()*1&lt;0,-0.1*RAND(),0.1*RAND()))</f>
        <v>41.996766201036557</v>
      </c>
      <c r="Q271">
        <f ca="1">'S&amp;P500 2018'!Q271*(1+IF(-$E$1+RAND()*1&lt;0,-0.1*RAND(),0.1*RAND()))</f>
        <v>33.368514329616048</v>
      </c>
      <c r="R271">
        <f ca="1">'S&amp;P500 2018'!R271*(1+IF(-$E$1+RAND()*1&lt;0,-0.1*RAND(),0.1*RAND()))</f>
        <v>44.28331178821319</v>
      </c>
      <c r="S271">
        <f ca="1">'S&amp;P500 2018'!S271*(1+IF(-$E$1+RAND()*1&lt;0,-0.1*RAND(),0.1*RAND()))</f>
        <v>15.024632284035635</v>
      </c>
      <c r="T271">
        <f ca="1">'S&amp;P500 2018'!T271*(1+IF(-$E$1+RAND()*1&lt;0,-0.1*RAND(),0.1*RAND()))</f>
        <v>58.54628944381146</v>
      </c>
      <c r="U271">
        <f ca="1">'S&amp;P500 2018'!U271*(1+IF(-$E$1+RAND()*1&lt;0,-0.1*RAND(),0.1*RAND()))</f>
        <v>29.906798161071965</v>
      </c>
      <c r="V271">
        <f ca="1">'S&amp;P500 2018'!V271*(1+IF(-$E$1+RAND()*1&lt;0,-0.1*RAND(),0.1*RAND()))</f>
        <v>50.409665677415553</v>
      </c>
      <c r="W271" s="6">
        <f ca="1">F271-'S&amp;P500 2018'!F271</f>
        <v>-1.5529087792179688</v>
      </c>
      <c r="X271" s="6">
        <f ca="1">G271-'S&amp;P500 2018'!G271</f>
        <v>4.3305132784346441</v>
      </c>
      <c r="Y271" s="6">
        <f ca="1">H271-'S&amp;P500 2018'!H271</f>
        <v>2.6663965256599198</v>
      </c>
      <c r="Z271" s="6">
        <f ca="1">I271-'S&amp;P500 2018'!I271</f>
        <v>0.66033029302878177</v>
      </c>
      <c r="AA271" s="6">
        <f ca="1">J271-'S&amp;P500 2018'!J271</f>
        <v>2.3724059520252254</v>
      </c>
      <c r="AB271" s="6">
        <f ca="1">K271-'S&amp;P500 2018'!K271</f>
        <v>-3.1523225527061811</v>
      </c>
      <c r="AC271" s="6">
        <f ca="1">L271-'S&amp;P500 2018'!L271</f>
        <v>6.987667650777496E-2</v>
      </c>
      <c r="AD271" s="6">
        <f ca="1">M271-'S&amp;P500 2018'!M271</f>
        <v>3.0588378085550545</v>
      </c>
      <c r="AE271" s="6">
        <f ca="1">N271-'S&amp;P500 2018'!N271</f>
        <v>1.4788863219694903</v>
      </c>
      <c r="AF271" s="6">
        <f ca="1">O271-'S&amp;P500 2018'!O271</f>
        <v>-0.3382579196265354</v>
      </c>
      <c r="AG271" s="6">
        <f ca="1">P271-'S&amp;P500 2018'!P271</f>
        <v>-3.0032337989634428</v>
      </c>
      <c r="AH271" s="6">
        <f ca="1">Q271-'S&amp;P500 2018'!Q271</f>
        <v>0.36851432961604758</v>
      </c>
      <c r="AI271" s="6">
        <f ca="1">R271-'S&amp;P500 2018'!R271</f>
        <v>3.2833117882131901</v>
      </c>
      <c r="AJ271" s="6">
        <f ca="1">S271-'S&amp;P500 2018'!S271</f>
        <v>-0.97536771596436544</v>
      </c>
      <c r="AK271" s="6">
        <f ca="1">T271-'S&amp;P500 2018'!T271</f>
        <v>2.5462894438114603</v>
      </c>
      <c r="AL271" s="6">
        <f ca="1">U271-'S&amp;P500 2018'!U271</f>
        <v>0.90679816107196487</v>
      </c>
      <c r="AM271" s="6">
        <f ca="1">V271-'S&amp;P500 2018'!V271</f>
        <v>3.4096656774155534</v>
      </c>
    </row>
    <row r="272" spans="1:39" x14ac:dyDescent="0.3">
      <c r="A272" t="s">
        <v>653</v>
      </c>
      <c r="B272" t="s">
        <v>654</v>
      </c>
      <c r="C272" s="1" t="s">
        <v>2</v>
      </c>
      <c r="D272" s="1" t="s">
        <v>655</v>
      </c>
      <c r="E272" s="5">
        <f t="shared" ca="1" si="4"/>
        <v>51.883646028765568</v>
      </c>
      <c r="F272">
        <f ca="1">'S&amp;P500 2018'!F272*(1+IF(-$E$1+RAND()*1&lt;0,-0.1*RAND(),0.1*RAND()))</f>
        <v>42.12158621465521</v>
      </c>
      <c r="G272">
        <f ca="1">'S&amp;P500 2018'!G272*(1+IF(-$E$1+RAND()*1&lt;0,-0.1*RAND(),0.1*RAND()))</f>
        <v>60.092793820384749</v>
      </c>
      <c r="H272">
        <f ca="1">'S&amp;P500 2018'!H272*(1+IF(-$E$1+RAND()*1&lt;0,-0.1*RAND(),0.1*RAND()))</f>
        <v>40.901240458843859</v>
      </c>
      <c r="I272">
        <f ca="1">'S&amp;P500 2018'!I272*(1+IF(-$E$1+RAND()*1&lt;0,-0.1*RAND(),0.1*RAND()))</f>
        <v>65.376767707439939</v>
      </c>
      <c r="J272">
        <f ca="1">'S&amp;P500 2018'!J272*(1+IF(-$E$1+RAND()*1&lt;0,-0.1*RAND(),0.1*RAND()))</f>
        <v>69.398091026456513</v>
      </c>
      <c r="K272">
        <f ca="1">'S&amp;P500 2018'!K272*(1+IF(-$E$1+RAND()*1&lt;0,-0.1*RAND(),0.1*RAND()))</f>
        <v>53.449931737928438</v>
      </c>
      <c r="L272">
        <f ca="1">'S&amp;P500 2018'!L272*(1+IF(-$E$1+RAND()*1&lt;0,-0.1*RAND(),0.1*RAND()))</f>
        <v>51.56932488372442</v>
      </c>
      <c r="M272">
        <f ca="1">'S&amp;P500 2018'!M272*(1+IF(-$E$1+RAND()*1&lt;0,-0.1*RAND(),0.1*RAND()))</f>
        <v>53.155597517372406</v>
      </c>
      <c r="N272">
        <f ca="1">'S&amp;P500 2018'!N272*(1+IF(-$E$1+RAND()*1&lt;0,-0.1*RAND(),0.1*RAND()))</f>
        <v>74.032735431719374</v>
      </c>
      <c r="O272">
        <f ca="1">'S&amp;P500 2018'!O272*(1+IF(-$E$1+RAND()*1&lt;0,-0.1*RAND(),0.1*RAND()))</f>
        <v>46.432775517418079</v>
      </c>
      <c r="P272">
        <f ca="1">'S&amp;P500 2018'!P272*(1+IF(-$E$1+RAND()*1&lt;0,-0.1*RAND(),0.1*RAND()))</f>
        <v>52.516576892032575</v>
      </c>
      <c r="Q272">
        <f ca="1">'S&amp;P500 2018'!Q272*(1+IF(-$E$1+RAND()*1&lt;0,-0.1*RAND(),0.1*RAND()))</f>
        <v>34.057034934193503</v>
      </c>
      <c r="R272">
        <f ca="1">'S&amp;P500 2018'!R272*(1+IF(-$E$1+RAND()*1&lt;0,-0.1*RAND(),0.1*RAND()))</f>
        <v>58.257476520710838</v>
      </c>
      <c r="S272">
        <f ca="1">'S&amp;P500 2018'!S272*(1+IF(-$E$1+RAND()*1&lt;0,-0.1*RAND(),0.1*RAND()))</f>
        <v>29.642762096116254</v>
      </c>
      <c r="T272">
        <f ca="1">'S&amp;P500 2018'!T272*(1+IF(-$E$1+RAND()*1&lt;0,-0.1*RAND(),0.1*RAND()))</f>
        <v>46.445332854495732</v>
      </c>
      <c r="U272">
        <f ca="1">'S&amp;P500 2018'!U272*(1+IF(-$E$1+RAND()*1&lt;0,-0.1*RAND(),0.1*RAND()))</f>
        <v>52.408742612393752</v>
      </c>
      <c r="V272">
        <f ca="1">'S&amp;P500 2018'!V272*(1+IF(-$E$1+RAND()*1&lt;0,-0.1*RAND(),0.1*RAND()))</f>
        <v>52.163212263128905</v>
      </c>
      <c r="W272" s="6">
        <f ca="1">F272-'S&amp;P500 2018'!F272</f>
        <v>2.1215862146552098</v>
      </c>
      <c r="X272" s="6">
        <f ca="1">G272-'S&amp;P500 2018'!G272</f>
        <v>9.2793820384748926E-2</v>
      </c>
      <c r="Y272" s="6">
        <f ca="1">H272-'S&amp;P500 2018'!H272</f>
        <v>-2.0987595411561415</v>
      </c>
      <c r="Z272" s="6">
        <f ca="1">I272-'S&amp;P500 2018'!I272</f>
        <v>3.3767677074399387</v>
      </c>
      <c r="AA272" s="6">
        <f ca="1">J272-'S&amp;P500 2018'!J272</f>
        <v>1.3980910264565125</v>
      </c>
      <c r="AB272" s="6">
        <f ca="1">K272-'S&amp;P500 2018'!K272</f>
        <v>3.4499317379284378</v>
      </c>
      <c r="AC272" s="6">
        <f ca="1">L272-'S&amp;P500 2018'!L272</f>
        <v>3.5693248837244198</v>
      </c>
      <c r="AD272" s="6">
        <f ca="1">M272-'S&amp;P500 2018'!M272</f>
        <v>1.1555975173724065</v>
      </c>
      <c r="AE272" s="6">
        <f ca="1">N272-'S&amp;P500 2018'!N272</f>
        <v>6.0327354317193738</v>
      </c>
      <c r="AF272" s="6">
        <f ca="1">O272-'S&amp;P500 2018'!O272</f>
        <v>1.4327755174180794</v>
      </c>
      <c r="AG272" s="6">
        <f ca="1">P272-'S&amp;P500 2018'!P272</f>
        <v>4.5165768920325746</v>
      </c>
      <c r="AH272" s="6">
        <f ca="1">Q272-'S&amp;P500 2018'!Q272</f>
        <v>1.0570349341935028</v>
      </c>
      <c r="AI272" s="6">
        <f ca="1">R272-'S&amp;P500 2018'!R272</f>
        <v>1.2574765207108385</v>
      </c>
      <c r="AJ272" s="6">
        <f ca="1">S272-'S&amp;P500 2018'!S272</f>
        <v>-0.3572379038837461</v>
      </c>
      <c r="AK272" s="6">
        <f ca="1">T272-'S&amp;P500 2018'!T272</f>
        <v>-3.5546671455042684</v>
      </c>
      <c r="AL272" s="6">
        <f ca="1">U272-'S&amp;P500 2018'!U272</f>
        <v>2.4087426123937519</v>
      </c>
      <c r="AM272" s="6">
        <f ca="1">V272-'S&amp;P500 2018'!V272</f>
        <v>0.16321226312890502</v>
      </c>
    </row>
    <row r="273" spans="1:39" x14ac:dyDescent="0.3">
      <c r="A273" t="s">
        <v>656</v>
      </c>
      <c r="B273" t="s">
        <v>657</v>
      </c>
      <c r="C273" s="1" t="s">
        <v>2</v>
      </c>
      <c r="D273" s="1" t="s">
        <v>658</v>
      </c>
      <c r="E273" s="5">
        <f t="shared" ca="1" si="4"/>
        <v>38.734731990136687</v>
      </c>
      <c r="F273">
        <f ca="1">'S&amp;P500 2018'!F273*(1+IF(-$E$1+RAND()*1&lt;0,-0.1*RAND(),0.1*RAND()))</f>
        <v>40.561673884463453</v>
      </c>
      <c r="G273">
        <f ca="1">'S&amp;P500 2018'!G273*(1+IF(-$E$1+RAND()*1&lt;0,-0.1*RAND(),0.1*RAND()))</f>
        <v>37.744491063869262</v>
      </c>
      <c r="H273">
        <f ca="1">'S&amp;P500 2018'!H273*(1+IF(-$E$1+RAND()*1&lt;0,-0.1*RAND(),0.1*RAND()))</f>
        <v>42.401805043871001</v>
      </c>
      <c r="I273">
        <f ca="1">'S&amp;P500 2018'!I273*(1+IF(-$E$1+RAND()*1&lt;0,-0.1*RAND(),0.1*RAND()))</f>
        <v>51.773499760700211</v>
      </c>
      <c r="J273">
        <f ca="1">'S&amp;P500 2018'!J273*(1+IF(-$E$1+RAND()*1&lt;0,-0.1*RAND(),0.1*RAND()))</f>
        <v>38.249183933964694</v>
      </c>
      <c r="K273">
        <f ca="1">'S&amp;P500 2018'!K273*(1+IF(-$E$1+RAND()*1&lt;0,-0.1*RAND(),0.1*RAND()))</f>
        <v>42.153540264606484</v>
      </c>
      <c r="L273">
        <f ca="1">'S&amp;P500 2018'!L273*(1+IF(-$E$1+RAND()*1&lt;0,-0.1*RAND(),0.1*RAND()))</f>
        <v>29.793931056024398</v>
      </c>
      <c r="M273">
        <f ca="1">'S&amp;P500 2018'!M273*(1+IF(-$E$1+RAND()*1&lt;0,-0.1*RAND(),0.1*RAND()))</f>
        <v>46.680598163831576</v>
      </c>
      <c r="N273">
        <f ca="1">'S&amp;P500 2018'!N273*(1+IF(-$E$1+RAND()*1&lt;0,-0.1*RAND(),0.1*RAND()))</f>
        <v>38.536604703803768</v>
      </c>
      <c r="O273">
        <f ca="1">'S&amp;P500 2018'!O273*(1+IF(-$E$1+RAND()*1&lt;0,-0.1*RAND(),0.1*RAND()))</f>
        <v>40.368248055728998</v>
      </c>
      <c r="P273">
        <f ca="1">'S&amp;P500 2018'!P273*(1+IF(-$E$1+RAND()*1&lt;0,-0.1*RAND(),0.1*RAND()))</f>
        <v>20.90043564627495</v>
      </c>
      <c r="Q273">
        <f ca="1">'S&amp;P500 2018'!Q273*(1+IF(-$E$1+RAND()*1&lt;0,-0.1*RAND(),0.1*RAND()))</f>
        <v>56.469461637233358</v>
      </c>
      <c r="R273">
        <f ca="1">'S&amp;P500 2018'!R273*(1+IF(-$E$1+RAND()*1&lt;0,-0.1*RAND(),0.1*RAND()))</f>
        <v>42.905691821154491</v>
      </c>
      <c r="S273">
        <f ca="1">'S&amp;P500 2018'!S273*(1+IF(-$E$1+RAND()*1&lt;0,-0.1*RAND(),0.1*RAND()))</f>
        <v>32.614321710904065</v>
      </c>
      <c r="T273">
        <f ca="1">'S&amp;P500 2018'!T273*(1+IF(-$E$1+RAND()*1&lt;0,-0.1*RAND(),0.1*RAND()))</f>
        <v>46.295668272437503</v>
      </c>
      <c r="U273">
        <f ca="1">'S&amp;P500 2018'!U273*(1+IF(-$E$1+RAND()*1&lt;0,-0.1*RAND(),0.1*RAND()))</f>
        <v>22.743721477301694</v>
      </c>
      <c r="V273">
        <f ca="1">'S&amp;P500 2018'!V273*(1+IF(-$E$1+RAND()*1&lt;0,-0.1*RAND(),0.1*RAND()))</f>
        <v>28.297567336153747</v>
      </c>
      <c r="W273" s="6">
        <f ca="1">F273-'S&amp;P500 2018'!F273</f>
        <v>3.5616738844634526</v>
      </c>
      <c r="X273" s="6">
        <f ca="1">G273-'S&amp;P500 2018'!G273</f>
        <v>-3.2555089361307381</v>
      </c>
      <c r="Y273" s="6">
        <f ca="1">H273-'S&amp;P500 2018'!H273</f>
        <v>-3.5981949561289994</v>
      </c>
      <c r="Z273" s="6">
        <f ca="1">I273-'S&amp;P500 2018'!I273</f>
        <v>3.7734997607002114</v>
      </c>
      <c r="AA273" s="6">
        <f ca="1">J273-'S&amp;P500 2018'!J273</f>
        <v>-0.7508160660353056</v>
      </c>
      <c r="AB273" s="6">
        <f ca="1">K273-'S&amp;P500 2018'!K273</f>
        <v>-2.8464597353935162</v>
      </c>
      <c r="AC273" s="6">
        <f ca="1">L273-'S&amp;P500 2018'!L273</f>
        <v>-0.20606894397560183</v>
      </c>
      <c r="AD273" s="6">
        <f ca="1">M273-'S&amp;P500 2018'!M273</f>
        <v>3.6805981638315757</v>
      </c>
      <c r="AE273" s="6">
        <f ca="1">N273-'S&amp;P500 2018'!N273</f>
        <v>-1.4633952961962322</v>
      </c>
      <c r="AF273" s="6">
        <f ca="1">O273-'S&amp;P500 2018'!O273</f>
        <v>3.3682480557289978</v>
      </c>
      <c r="AG273" s="6">
        <f ca="1">P273-'S&amp;P500 2018'!P273</f>
        <v>-2.0995643537250501</v>
      </c>
      <c r="AH273" s="6">
        <f ca="1">Q273-'S&amp;P500 2018'!Q273</f>
        <v>4.4694616372333584</v>
      </c>
      <c r="AI273" s="6">
        <f ca="1">R273-'S&amp;P500 2018'!R273</f>
        <v>0.90569182115449109</v>
      </c>
      <c r="AJ273" s="6">
        <f ca="1">S273-'S&amp;P500 2018'!S273</f>
        <v>-2.3856782890959352</v>
      </c>
      <c r="AK273" s="6">
        <f ca="1">T273-'S&amp;P500 2018'!T273</f>
        <v>3.2956682724375028</v>
      </c>
      <c r="AL273" s="6">
        <f ca="1">U273-'S&amp;P500 2018'!U273</f>
        <v>0.74372147730169402</v>
      </c>
      <c r="AM273" s="6">
        <f ca="1">V273-'S&amp;P500 2018'!V273</f>
        <v>0.29756733615374742</v>
      </c>
    </row>
    <row r="274" spans="1:39" x14ac:dyDescent="0.3">
      <c r="A274" t="s">
        <v>659</v>
      </c>
      <c r="B274" t="s">
        <v>660</v>
      </c>
      <c r="C274" s="1" t="s">
        <v>88</v>
      </c>
      <c r="D274" s="1" t="s">
        <v>245</v>
      </c>
      <c r="E274" s="5">
        <f t="shared" ca="1" si="4"/>
        <v>44.196521063782363</v>
      </c>
      <c r="F274">
        <f ca="1">'S&amp;P500 2018'!F274*(1+IF(-$E$1+RAND()*1&lt;0,-0.1*RAND(),0.1*RAND()))</f>
        <v>38.232253833942757</v>
      </c>
      <c r="G274">
        <f ca="1">'S&amp;P500 2018'!G274*(1+IF(-$E$1+RAND()*1&lt;0,-0.1*RAND(),0.1*RAND()))</f>
        <v>55.081666635579303</v>
      </c>
      <c r="H274">
        <f ca="1">'S&amp;P500 2018'!H274*(1+IF(-$E$1+RAND()*1&lt;0,-0.1*RAND(),0.1*RAND()))</f>
        <v>42.582553811800487</v>
      </c>
      <c r="I274">
        <f ca="1">'S&amp;P500 2018'!I274*(1+IF(-$E$1+RAND()*1&lt;0,-0.1*RAND(),0.1*RAND()))</f>
        <v>41.995805110724099</v>
      </c>
      <c r="J274">
        <f ca="1">'S&amp;P500 2018'!J274*(1+IF(-$E$1+RAND()*1&lt;0,-0.1*RAND(),0.1*RAND()))</f>
        <v>47.943041849606857</v>
      </c>
      <c r="K274">
        <f ca="1">'S&amp;P500 2018'!K274*(1+IF(-$E$1+RAND()*1&lt;0,-0.1*RAND(),0.1*RAND()))</f>
        <v>41.13815309911427</v>
      </c>
      <c r="L274">
        <f ca="1">'S&amp;P500 2018'!L274*(1+IF(-$E$1+RAND()*1&lt;0,-0.1*RAND(),0.1*RAND()))</f>
        <v>38.000080119156024</v>
      </c>
      <c r="M274">
        <f ca="1">'S&amp;P500 2018'!M274*(1+IF(-$E$1+RAND()*1&lt;0,-0.1*RAND(),0.1*RAND()))</f>
        <v>36.084039612903446</v>
      </c>
      <c r="N274">
        <f ca="1">'S&amp;P500 2018'!N274*(1+IF(-$E$1+RAND()*1&lt;0,-0.1*RAND(),0.1*RAND()))</f>
        <v>38.037686773246001</v>
      </c>
      <c r="O274">
        <f ca="1">'S&amp;P500 2018'!O274*(1+IF(-$E$1+RAND()*1&lt;0,-0.1*RAND(),0.1*RAND()))</f>
        <v>40.208832137155468</v>
      </c>
      <c r="P274">
        <f ca="1">'S&amp;P500 2018'!P274*(1+IF(-$E$1+RAND()*1&lt;0,-0.1*RAND(),0.1*RAND()))</f>
        <v>43.004939552737518</v>
      </c>
      <c r="Q274">
        <f ca="1">'S&amp;P500 2018'!Q274*(1+IF(-$E$1+RAND()*1&lt;0,-0.1*RAND(),0.1*RAND()))</f>
        <v>63.137351960893433</v>
      </c>
      <c r="R274">
        <f ca="1">'S&amp;P500 2018'!R274*(1+IF(-$E$1+RAND()*1&lt;0,-0.1*RAND(),0.1*RAND()))</f>
        <v>44.609985429761288</v>
      </c>
      <c r="S274">
        <f ca="1">'S&amp;P500 2018'!S274*(1+IF(-$E$1+RAND()*1&lt;0,-0.1*RAND(),0.1*RAND()))</f>
        <v>45.714452175981528</v>
      </c>
      <c r="T274">
        <f ca="1">'S&amp;P500 2018'!T274*(1+IF(-$E$1+RAND()*1&lt;0,-0.1*RAND(),0.1*RAND()))</f>
        <v>47.838428833052504</v>
      </c>
      <c r="U274">
        <f ca="1">'S&amp;P500 2018'!U274*(1+IF(-$E$1+RAND()*1&lt;0,-0.1*RAND(),0.1*RAND()))</f>
        <v>32.189428506586829</v>
      </c>
      <c r="V274">
        <f ca="1">'S&amp;P500 2018'!V274*(1+IF(-$E$1+RAND()*1&lt;0,-0.1*RAND(),0.1*RAND()))</f>
        <v>55.542158642058489</v>
      </c>
      <c r="W274" s="6">
        <f ca="1">F274-'S&amp;P500 2018'!F274</f>
        <v>3.2322538339427567</v>
      </c>
      <c r="X274" s="6">
        <f ca="1">G274-'S&amp;P500 2018'!G274</f>
        <v>2.0816666355793032</v>
      </c>
      <c r="Y274" s="6">
        <f ca="1">H274-'S&amp;P500 2018'!H274</f>
        <v>2.5825538118004872</v>
      </c>
      <c r="Z274" s="6">
        <f ca="1">I274-'S&amp;P500 2018'!I274</f>
        <v>-1.0041948892759009</v>
      </c>
      <c r="AA274" s="6">
        <f ca="1">J274-'S&amp;P500 2018'!J274</f>
        <v>-5.6958150393143114E-2</v>
      </c>
      <c r="AB274" s="6">
        <f ca="1">K274-'S&amp;P500 2018'!K274</f>
        <v>-1.8618469008857303</v>
      </c>
      <c r="AC274" s="6">
        <f ca="1">L274-'S&amp;P500 2018'!L274</f>
        <v>1.0000801191560242</v>
      </c>
      <c r="AD274" s="6">
        <f ca="1">M274-'S&amp;P500 2018'!M274</f>
        <v>3.084039612903446</v>
      </c>
      <c r="AE274" s="6">
        <f ca="1">N274-'S&amp;P500 2018'!N274</f>
        <v>1.0376867732460013</v>
      </c>
      <c r="AF274" s="6">
        <f ca="1">O274-'S&amp;P500 2018'!O274</f>
        <v>0.20883213715546844</v>
      </c>
      <c r="AG274" s="6">
        <f ca="1">P274-'S&amp;P500 2018'!P274</f>
        <v>2.0049395527375182</v>
      </c>
      <c r="AH274" s="6">
        <f ca="1">Q274-'S&amp;P500 2018'!Q274</f>
        <v>4.137351960893433</v>
      </c>
      <c r="AI274" s="6">
        <f ca="1">R274-'S&amp;P500 2018'!R274</f>
        <v>2.6099854297612879</v>
      </c>
      <c r="AJ274" s="6">
        <f ca="1">S274-'S&amp;P500 2018'!S274</f>
        <v>-1.2855478240184723</v>
      </c>
      <c r="AK274" s="6">
        <f ca="1">T274-'S&amp;P500 2018'!T274</f>
        <v>3.8384288330525038</v>
      </c>
      <c r="AL274" s="6">
        <f ca="1">U274-'S&amp;P500 2018'!U274</f>
        <v>1.1894285065868289</v>
      </c>
      <c r="AM274" s="6">
        <f ca="1">V274-'S&amp;P500 2018'!V274</f>
        <v>0.54215864205848874</v>
      </c>
    </row>
    <row r="275" spans="1:39" x14ac:dyDescent="0.3">
      <c r="A275" t="s">
        <v>661</v>
      </c>
      <c r="B275" t="s">
        <v>662</v>
      </c>
      <c r="C275" s="1" t="s">
        <v>6</v>
      </c>
      <c r="D275" s="1" t="s">
        <v>10</v>
      </c>
      <c r="E275" s="5">
        <f t="shared" ca="1" si="4"/>
        <v>43.333475465360308</v>
      </c>
      <c r="F275">
        <f ca="1">'S&amp;P500 2018'!F275*(1+IF(-$E$1+RAND()*1&lt;0,-0.1*RAND(),0.1*RAND()))</f>
        <v>37.419784614656784</v>
      </c>
      <c r="G275">
        <f ca="1">'S&amp;P500 2018'!G275*(1+IF(-$E$1+RAND()*1&lt;0,-0.1*RAND(),0.1*RAND()))</f>
        <v>49.248959539826807</v>
      </c>
      <c r="H275">
        <f ca="1">'S&amp;P500 2018'!H275*(1+IF(-$E$1+RAND()*1&lt;0,-0.1*RAND(),0.1*RAND()))</f>
        <v>35.321947289419086</v>
      </c>
      <c r="I275">
        <f ca="1">'S&amp;P500 2018'!I275*(1+IF(-$E$1+RAND()*1&lt;0,-0.1*RAND(),0.1*RAND()))</f>
        <v>43.14732704120879</v>
      </c>
      <c r="J275">
        <f ca="1">'S&amp;P500 2018'!J275*(1+IF(-$E$1+RAND()*1&lt;0,-0.1*RAND(),0.1*RAND()))</f>
        <v>47.246279712477204</v>
      </c>
      <c r="K275">
        <f ca="1">'S&amp;P500 2018'!K275*(1+IF(-$E$1+RAND()*1&lt;0,-0.1*RAND(),0.1*RAND()))</f>
        <v>39.292585216522625</v>
      </c>
      <c r="L275">
        <f ca="1">'S&amp;P500 2018'!L275*(1+IF(-$E$1+RAND()*1&lt;0,-0.1*RAND(),0.1*RAND()))</f>
        <v>35.135920325934165</v>
      </c>
      <c r="M275">
        <f ca="1">'S&amp;P500 2018'!M275*(1+IF(-$E$1+RAND()*1&lt;0,-0.1*RAND(),0.1*RAND()))</f>
        <v>49.978896257502129</v>
      </c>
      <c r="N275">
        <f ca="1">'S&amp;P500 2018'!N275*(1+IF(-$E$1+RAND()*1&lt;0,-0.1*RAND(),0.1*RAND()))</f>
        <v>32.176598982958893</v>
      </c>
      <c r="O275">
        <f ca="1">'S&amp;P500 2018'!O275*(1+IF(-$E$1+RAND()*1&lt;0,-0.1*RAND(),0.1*RAND()))</f>
        <v>40.854815152466983</v>
      </c>
      <c r="P275">
        <f ca="1">'S&amp;P500 2018'!P275*(1+IF(-$E$1+RAND()*1&lt;0,-0.1*RAND(),0.1*RAND()))</f>
        <v>51.588606003700853</v>
      </c>
      <c r="Q275">
        <f ca="1">'S&amp;P500 2018'!Q275*(1+IF(-$E$1+RAND()*1&lt;0,-0.1*RAND(),0.1*RAND()))</f>
        <v>45.862493984902642</v>
      </c>
      <c r="R275">
        <f ca="1">'S&amp;P500 2018'!R275*(1+IF(-$E$1+RAND()*1&lt;0,-0.1*RAND(),0.1*RAND()))</f>
        <v>52.818103758555829</v>
      </c>
      <c r="S275">
        <f ca="1">'S&amp;P500 2018'!S275*(1+IF(-$E$1+RAND()*1&lt;0,-0.1*RAND(),0.1*RAND()))</f>
        <v>53.372789482287018</v>
      </c>
      <c r="T275">
        <f ca="1">'S&amp;P500 2018'!T275*(1+IF(-$E$1+RAND()*1&lt;0,-0.1*RAND(),0.1*RAND()))</f>
        <v>32.039346043370728</v>
      </c>
      <c r="U275">
        <f ca="1">'S&amp;P500 2018'!U275*(1+IF(-$E$1+RAND()*1&lt;0,-0.1*RAND(),0.1*RAND()))</f>
        <v>56.581458982792675</v>
      </c>
      <c r="V275">
        <f ca="1">'S&amp;P500 2018'!V275*(1+IF(-$E$1+RAND()*1&lt;0,-0.1*RAND(),0.1*RAND()))</f>
        <v>34.583170522541927</v>
      </c>
      <c r="W275" s="6">
        <f ca="1">F275-'S&amp;P500 2018'!F275</f>
        <v>1.4197846146567841</v>
      </c>
      <c r="X275" s="6">
        <f ca="1">G275-'S&amp;P500 2018'!G275</f>
        <v>4.2489595398268065</v>
      </c>
      <c r="Y275" s="6">
        <f ca="1">H275-'S&amp;P500 2018'!H275</f>
        <v>2.3219472894190858</v>
      </c>
      <c r="Z275" s="6">
        <f ca="1">I275-'S&amp;P500 2018'!I275</f>
        <v>-3.8526729587912101</v>
      </c>
      <c r="AA275" s="6">
        <f ca="1">J275-'S&amp;P500 2018'!J275</f>
        <v>-1.7537202875227962</v>
      </c>
      <c r="AB275" s="6">
        <f ca="1">K275-'S&amp;P500 2018'!K275</f>
        <v>-1.7074147834773754</v>
      </c>
      <c r="AC275" s="6">
        <f ca="1">L275-'S&amp;P500 2018'!L275</f>
        <v>0.13592032593416548</v>
      </c>
      <c r="AD275" s="6">
        <f ca="1">M275-'S&amp;P500 2018'!M275</f>
        <v>-5.0211037424978713</v>
      </c>
      <c r="AE275" s="6">
        <f ca="1">N275-'S&amp;P500 2018'!N275</f>
        <v>-2.8234010170411068</v>
      </c>
      <c r="AF275" s="6">
        <f ca="1">O275-'S&amp;P500 2018'!O275</f>
        <v>-1.1451848475330166</v>
      </c>
      <c r="AG275" s="6">
        <f ca="1">P275-'S&amp;P500 2018'!P275</f>
        <v>-0.41139399629914664</v>
      </c>
      <c r="AH275" s="6">
        <f ca="1">Q275-'S&amp;P500 2018'!Q275</f>
        <v>3.8624939849026418</v>
      </c>
      <c r="AI275" s="6">
        <f ca="1">R275-'S&amp;P500 2018'!R275</f>
        <v>-3.1818962414441714</v>
      </c>
      <c r="AJ275" s="6">
        <f ca="1">S275-'S&amp;P500 2018'!S275</f>
        <v>2.3727894822870184</v>
      </c>
      <c r="AK275" s="6">
        <f ca="1">T275-'S&amp;P500 2018'!T275</f>
        <v>3.9346043370727557E-2</v>
      </c>
      <c r="AL275" s="6">
        <f ca="1">U275-'S&amp;P500 2018'!U275</f>
        <v>-3.4185410172073247</v>
      </c>
      <c r="AM275" s="6">
        <f ca="1">V275-'S&amp;P500 2018'!V275</f>
        <v>2.583170522541927</v>
      </c>
    </row>
    <row r="276" spans="1:39" x14ac:dyDescent="0.3">
      <c r="A276" t="s">
        <v>663</v>
      </c>
      <c r="B276" t="s">
        <v>664</v>
      </c>
      <c r="C276" s="1" t="s">
        <v>2</v>
      </c>
      <c r="D276" s="1" t="s">
        <v>69</v>
      </c>
      <c r="E276" s="5">
        <f t="shared" ca="1" si="4"/>
        <v>57.971396649387181</v>
      </c>
      <c r="F276">
        <f ca="1">'S&amp;P500 2018'!F276*(1+IF(-$E$1+RAND()*1&lt;0,-0.1*RAND(),0.1*RAND()))</f>
        <v>69.180388710876798</v>
      </c>
      <c r="G276">
        <f ca="1">'S&amp;P500 2018'!G276*(1+IF(-$E$1+RAND()*1&lt;0,-0.1*RAND(),0.1*RAND()))</f>
        <v>52.140170294260869</v>
      </c>
      <c r="H276">
        <f ca="1">'S&amp;P500 2018'!H276*(1+IF(-$E$1+RAND()*1&lt;0,-0.1*RAND(),0.1*RAND()))</f>
        <v>59.441821591390493</v>
      </c>
      <c r="I276">
        <f ca="1">'S&amp;P500 2018'!I276*(1+IF(-$E$1+RAND()*1&lt;0,-0.1*RAND(),0.1*RAND()))</f>
        <v>51.718192143062168</v>
      </c>
      <c r="J276">
        <f ca="1">'S&amp;P500 2018'!J276*(1+IF(-$E$1+RAND()*1&lt;0,-0.1*RAND(),0.1*RAND()))</f>
        <v>54.774377542864876</v>
      </c>
      <c r="K276">
        <f ca="1">'S&amp;P500 2018'!K276*(1+IF(-$E$1+RAND()*1&lt;0,-0.1*RAND(),0.1*RAND()))</f>
        <v>58.162556160896791</v>
      </c>
      <c r="L276">
        <f ca="1">'S&amp;P500 2018'!L276*(1+IF(-$E$1+RAND()*1&lt;0,-0.1*RAND(),0.1*RAND()))</f>
        <v>39.923116247962561</v>
      </c>
      <c r="M276">
        <f ca="1">'S&amp;P500 2018'!M276*(1+IF(-$E$1+RAND()*1&lt;0,-0.1*RAND(),0.1*RAND()))</f>
        <v>53.999421921482949</v>
      </c>
      <c r="N276">
        <f ca="1">'S&amp;P500 2018'!N276*(1+IF(-$E$1+RAND()*1&lt;0,-0.1*RAND(),0.1*RAND()))</f>
        <v>77.223658972845939</v>
      </c>
      <c r="O276">
        <f ca="1">'S&amp;P500 2018'!O276*(1+IF(-$E$1+RAND()*1&lt;0,-0.1*RAND(),0.1*RAND()))</f>
        <v>73.482699461660644</v>
      </c>
      <c r="P276">
        <f ca="1">'S&amp;P500 2018'!P276*(1+IF(-$E$1+RAND()*1&lt;0,-0.1*RAND(),0.1*RAND()))</f>
        <v>48.809011726018539</v>
      </c>
      <c r="Q276">
        <f ca="1">'S&amp;P500 2018'!Q276*(1+IF(-$E$1+RAND()*1&lt;0,-0.1*RAND(),0.1*RAND()))</f>
        <v>52.811698488331388</v>
      </c>
      <c r="R276">
        <f ca="1">'S&amp;P500 2018'!R276*(1+IF(-$E$1+RAND()*1&lt;0,-0.1*RAND(),0.1*RAND()))</f>
        <v>50.367181274105775</v>
      </c>
      <c r="S276">
        <f ca="1">'S&amp;P500 2018'!S276*(1+IF(-$E$1+RAND()*1&lt;0,-0.1*RAND(),0.1*RAND()))</f>
        <v>81.338525050346689</v>
      </c>
      <c r="T276">
        <f ca="1">'S&amp;P500 2018'!T276*(1+IF(-$E$1+RAND()*1&lt;0,-0.1*RAND(),0.1*RAND()))</f>
        <v>69.971055996118167</v>
      </c>
      <c r="U276">
        <f ca="1">'S&amp;P500 2018'!U276*(1+IF(-$E$1+RAND()*1&lt;0,-0.1*RAND(),0.1*RAND()))</f>
        <v>48.635345879629874</v>
      </c>
      <c r="V276">
        <f ca="1">'S&amp;P500 2018'!V276*(1+IF(-$E$1+RAND()*1&lt;0,-0.1*RAND(),0.1*RAND()))</f>
        <v>43.53452157772751</v>
      </c>
      <c r="W276" s="6">
        <f ca="1">F276-'S&amp;P500 2018'!F276</f>
        <v>3.1803887108767981</v>
      </c>
      <c r="X276" s="6">
        <f ca="1">G276-'S&amp;P500 2018'!G276</f>
        <v>-3.8598297057391306</v>
      </c>
      <c r="Y276" s="6">
        <f ca="1">H276-'S&amp;P500 2018'!H276</f>
        <v>-2.558178408609507</v>
      </c>
      <c r="Z276" s="6">
        <f ca="1">I276-'S&amp;P500 2018'!I276</f>
        <v>-3.2818078569378315</v>
      </c>
      <c r="AA276" s="6">
        <f ca="1">J276-'S&amp;P500 2018'!J276</f>
        <v>3.774377542864876</v>
      </c>
      <c r="AB276" s="6">
        <f ca="1">K276-'S&amp;P500 2018'!K276</f>
        <v>0.16255616089679137</v>
      </c>
      <c r="AC276" s="6">
        <f ca="1">L276-'S&amp;P500 2018'!L276</f>
        <v>2.923116247962561</v>
      </c>
      <c r="AD276" s="6">
        <f ca="1">M276-'S&amp;P500 2018'!M276</f>
        <v>3.9994219214829485</v>
      </c>
      <c r="AE276" s="6">
        <f ca="1">N276-'S&amp;P500 2018'!N276</f>
        <v>-1.7763410271540607</v>
      </c>
      <c r="AF276" s="6">
        <f ca="1">O276-'S&amp;P500 2018'!O276</f>
        <v>4.4826994616606441</v>
      </c>
      <c r="AG276" s="6">
        <f ca="1">P276-'S&amp;P500 2018'!P276</f>
        <v>0.80901172601853943</v>
      </c>
      <c r="AH276" s="6">
        <f ca="1">Q276-'S&amp;P500 2018'!Q276</f>
        <v>-5.1883015116686124</v>
      </c>
      <c r="AI276" s="6">
        <f ca="1">R276-'S&amp;P500 2018'!R276</f>
        <v>2.3671812741057749</v>
      </c>
      <c r="AJ276" s="6">
        <f ca="1">S276-'S&amp;P500 2018'!S276</f>
        <v>6.3385250503466892</v>
      </c>
      <c r="AK276" s="6">
        <f ca="1">T276-'S&amp;P500 2018'!T276</f>
        <v>0.97105599611816729</v>
      </c>
      <c r="AL276" s="6">
        <f ca="1">U276-'S&amp;P500 2018'!U276</f>
        <v>-4.3646541203701261</v>
      </c>
      <c r="AM276" s="6">
        <f ca="1">V276-'S&amp;P500 2018'!V276</f>
        <v>-2.4654784222724899</v>
      </c>
    </row>
    <row r="277" spans="1:39" x14ac:dyDescent="0.3">
      <c r="A277" t="s">
        <v>665</v>
      </c>
      <c r="B277" t="s">
        <v>666</v>
      </c>
      <c r="C277" s="1" t="s">
        <v>37</v>
      </c>
      <c r="D277" s="1" t="s">
        <v>194</v>
      </c>
      <c r="E277" s="5">
        <f t="shared" ref="E277:E340" ca="1" si="5">AVERAGE(F277:V277)</f>
        <v>38.279675022812583</v>
      </c>
      <c r="F277">
        <f ca="1">'S&amp;P500 2018'!F277*(1+IF(-$E$1+RAND()*1&lt;0,-0.1*RAND(),0.1*RAND()))</f>
        <v>36.326189985601218</v>
      </c>
      <c r="G277">
        <f ca="1">'S&amp;P500 2018'!G277*(1+IF(-$E$1+RAND()*1&lt;0,-0.1*RAND(),0.1*RAND()))</f>
        <v>41.450324106657966</v>
      </c>
      <c r="H277">
        <f ca="1">'S&amp;P500 2018'!H277*(1+IF(-$E$1+RAND()*1&lt;0,-0.1*RAND(),0.1*RAND()))</f>
        <v>37.477434896240283</v>
      </c>
      <c r="I277">
        <f ca="1">'S&amp;P500 2018'!I277*(1+IF(-$E$1+RAND()*1&lt;0,-0.1*RAND(),0.1*RAND()))</f>
        <v>28.737180445171973</v>
      </c>
      <c r="J277">
        <f ca="1">'S&amp;P500 2018'!J277*(1+IF(-$E$1+RAND()*1&lt;0,-0.1*RAND(),0.1*RAND()))</f>
        <v>27.225166049366528</v>
      </c>
      <c r="K277">
        <f ca="1">'S&amp;P500 2018'!K277*(1+IF(-$E$1+RAND()*1&lt;0,-0.1*RAND(),0.1*RAND()))</f>
        <v>37.25984435737552</v>
      </c>
      <c r="L277">
        <f ca="1">'S&amp;P500 2018'!L277*(1+IF(-$E$1+RAND()*1&lt;0,-0.1*RAND(),0.1*RAND()))</f>
        <v>33.25101687541148</v>
      </c>
      <c r="M277">
        <f ca="1">'S&amp;P500 2018'!M277*(1+IF(-$E$1+RAND()*1&lt;0,-0.1*RAND(),0.1*RAND()))</f>
        <v>39.71432698534457</v>
      </c>
      <c r="N277">
        <f ca="1">'S&amp;P500 2018'!N277*(1+IF(-$E$1+RAND()*1&lt;0,-0.1*RAND(),0.1*RAND()))</f>
        <v>47.213297933151601</v>
      </c>
      <c r="O277">
        <f ca="1">'S&amp;P500 2018'!O277*(1+IF(-$E$1+RAND()*1&lt;0,-0.1*RAND(),0.1*RAND()))</f>
        <v>32.858479082277334</v>
      </c>
      <c r="P277">
        <f ca="1">'S&amp;P500 2018'!P277*(1+IF(-$E$1+RAND()*1&lt;0,-0.1*RAND(),0.1*RAND()))</f>
        <v>41.230672802827982</v>
      </c>
      <c r="Q277">
        <f ca="1">'S&amp;P500 2018'!Q277*(1+IF(-$E$1+RAND()*1&lt;0,-0.1*RAND(),0.1*RAND()))</f>
        <v>47.235341372803639</v>
      </c>
      <c r="R277">
        <f ca="1">'S&amp;P500 2018'!R277*(1+IF(-$E$1+RAND()*1&lt;0,-0.1*RAND(),0.1*RAND()))</f>
        <v>38.472441624407743</v>
      </c>
      <c r="S277">
        <f ca="1">'S&amp;P500 2018'!S277*(1+IF(-$E$1+RAND()*1&lt;0,-0.1*RAND(),0.1*RAND()))</f>
        <v>40.3537154090724</v>
      </c>
      <c r="T277">
        <f ca="1">'S&amp;P500 2018'!T277*(1+IF(-$E$1+RAND()*1&lt;0,-0.1*RAND(),0.1*RAND()))</f>
        <v>44.466418965849719</v>
      </c>
      <c r="U277">
        <f ca="1">'S&amp;P500 2018'!U277*(1+IF(-$E$1+RAND()*1&lt;0,-0.1*RAND(),0.1*RAND()))</f>
        <v>33.670660777264438</v>
      </c>
      <c r="V277">
        <f ca="1">'S&amp;P500 2018'!V277*(1+IF(-$E$1+RAND()*1&lt;0,-0.1*RAND(),0.1*RAND()))</f>
        <v>43.811963718989631</v>
      </c>
      <c r="W277" s="6">
        <f ca="1">F277-'S&amp;P500 2018'!F277</f>
        <v>1.3261899856012178</v>
      </c>
      <c r="X277" s="6">
        <f ca="1">G277-'S&amp;P500 2018'!G277</f>
        <v>3.4503241066579662</v>
      </c>
      <c r="Y277" s="6">
        <f ca="1">H277-'S&amp;P500 2018'!H277</f>
        <v>2.4774348962402826</v>
      </c>
      <c r="Z277" s="6">
        <f ca="1">I277-'S&amp;P500 2018'!I277</f>
        <v>0.73718044517197256</v>
      </c>
      <c r="AA277" s="6">
        <f ca="1">J277-'S&amp;P500 2018'!J277</f>
        <v>1.2251660493665284</v>
      </c>
      <c r="AB277" s="6">
        <f ca="1">K277-'S&amp;P500 2018'!K277</f>
        <v>2.2598443573755205</v>
      </c>
      <c r="AC277" s="6">
        <f ca="1">L277-'S&amp;P500 2018'!L277</f>
        <v>2.2510168754114801</v>
      </c>
      <c r="AD277" s="6">
        <f ca="1">M277-'S&amp;P500 2018'!M277</f>
        <v>-3.2856730146554298</v>
      </c>
      <c r="AE277" s="6">
        <f ca="1">N277-'S&amp;P500 2018'!N277</f>
        <v>3.2132979331516012</v>
      </c>
      <c r="AF277" s="6">
        <f ca="1">O277-'S&amp;P500 2018'!O277</f>
        <v>2.8584790822773343</v>
      </c>
      <c r="AG277" s="6">
        <f ca="1">P277-'S&amp;P500 2018'!P277</f>
        <v>3.2306728028279821</v>
      </c>
      <c r="AH277" s="6">
        <f ca="1">Q277-'S&amp;P500 2018'!Q277</f>
        <v>0.23534137280363865</v>
      </c>
      <c r="AI277" s="6">
        <f ca="1">R277-'S&amp;P500 2018'!R277</f>
        <v>3.4724416244077432</v>
      </c>
      <c r="AJ277" s="6">
        <f ca="1">S277-'S&amp;P500 2018'!S277</f>
        <v>1.3537154090724002</v>
      </c>
      <c r="AK277" s="6">
        <f ca="1">T277-'S&amp;P500 2018'!T277</f>
        <v>3.4664189658497193</v>
      </c>
      <c r="AL277" s="6">
        <f ca="1">U277-'S&amp;P500 2018'!U277</f>
        <v>-1.3293392227355625</v>
      </c>
      <c r="AM277" s="6">
        <f ca="1">V277-'S&amp;P500 2018'!V277</f>
        <v>0.81196371898963093</v>
      </c>
    </row>
    <row r="278" spans="1:39" x14ac:dyDescent="0.3">
      <c r="A278" t="s">
        <v>667</v>
      </c>
      <c r="B278" t="s">
        <v>668</v>
      </c>
      <c r="C278" s="1" t="s">
        <v>15</v>
      </c>
      <c r="D278" s="1" t="s">
        <v>163</v>
      </c>
      <c r="E278" s="5">
        <f t="shared" ca="1" si="5"/>
        <v>56.363601732110808</v>
      </c>
      <c r="F278">
        <f ca="1">'S&amp;P500 2018'!F278*(1+IF(-$E$1+RAND()*1&lt;0,-0.1*RAND(),0.1*RAND()))</f>
        <v>67.67040330430666</v>
      </c>
      <c r="G278">
        <f ca="1">'S&amp;P500 2018'!G278*(1+IF(-$E$1+RAND()*1&lt;0,-0.1*RAND(),0.1*RAND()))</f>
        <v>49.000476363179381</v>
      </c>
      <c r="H278">
        <f ca="1">'S&amp;P500 2018'!H278*(1+IF(-$E$1+RAND()*1&lt;0,-0.1*RAND(),0.1*RAND()))</f>
        <v>39.174437634368786</v>
      </c>
      <c r="I278">
        <f ca="1">'S&amp;P500 2018'!I278*(1+IF(-$E$1+RAND()*1&lt;0,-0.1*RAND(),0.1*RAND()))</f>
        <v>48.660519345165881</v>
      </c>
      <c r="J278">
        <f ca="1">'S&amp;P500 2018'!J278*(1+IF(-$E$1+RAND()*1&lt;0,-0.1*RAND(),0.1*RAND()))</f>
        <v>26.195540019311252</v>
      </c>
      <c r="K278">
        <f ca="1">'S&amp;P500 2018'!K278*(1+IF(-$E$1+RAND()*1&lt;0,-0.1*RAND(),0.1*RAND()))</f>
        <v>60.471447794569158</v>
      </c>
      <c r="L278">
        <f ca="1">'S&amp;P500 2018'!L278*(1+IF(-$E$1+RAND()*1&lt;0,-0.1*RAND(),0.1*RAND()))</f>
        <v>72.636977234297234</v>
      </c>
      <c r="M278">
        <f ca="1">'S&amp;P500 2018'!M278*(1+IF(-$E$1+RAND()*1&lt;0,-0.1*RAND(),0.1*RAND()))</f>
        <v>59.783488850909812</v>
      </c>
      <c r="N278">
        <f ca="1">'S&amp;P500 2018'!N278*(1+IF(-$E$1+RAND()*1&lt;0,-0.1*RAND(),0.1*RAND()))</f>
        <v>37.008270823129926</v>
      </c>
      <c r="O278">
        <f ca="1">'S&amp;P500 2018'!O278*(1+IF(-$E$1+RAND()*1&lt;0,-0.1*RAND(),0.1*RAND()))</f>
        <v>64.433931498950528</v>
      </c>
      <c r="P278">
        <f ca="1">'S&amp;P500 2018'!P278*(1+IF(-$E$1+RAND()*1&lt;0,-0.1*RAND(),0.1*RAND()))</f>
        <v>69.500002956928981</v>
      </c>
      <c r="Q278">
        <f ca="1">'S&amp;P500 2018'!Q278*(1+IF(-$E$1+RAND()*1&lt;0,-0.1*RAND(),0.1*RAND()))</f>
        <v>63.198754638585363</v>
      </c>
      <c r="R278">
        <f ca="1">'S&amp;P500 2018'!R278*(1+IF(-$E$1+RAND()*1&lt;0,-0.1*RAND(),0.1*RAND()))</f>
        <v>60.136766612999338</v>
      </c>
      <c r="S278">
        <f ca="1">'S&amp;P500 2018'!S278*(1+IF(-$E$1+RAND()*1&lt;0,-0.1*RAND(),0.1*RAND()))</f>
        <v>59.302595474497089</v>
      </c>
      <c r="T278">
        <f ca="1">'S&amp;P500 2018'!T278*(1+IF(-$E$1+RAND()*1&lt;0,-0.1*RAND(),0.1*RAND()))</f>
        <v>72.590883784937205</v>
      </c>
      <c r="U278">
        <f ca="1">'S&amp;P500 2018'!U278*(1+IF(-$E$1+RAND()*1&lt;0,-0.1*RAND(),0.1*RAND()))</f>
        <v>50.853222974112072</v>
      </c>
      <c r="V278">
        <f ca="1">'S&amp;P500 2018'!V278*(1+IF(-$E$1+RAND()*1&lt;0,-0.1*RAND(),0.1*RAND()))</f>
        <v>57.563510135635134</v>
      </c>
      <c r="W278" s="6">
        <f ca="1">F278-'S&amp;P500 2018'!F278</f>
        <v>-0.32959669569333983</v>
      </c>
      <c r="X278" s="6">
        <f ca="1">G278-'S&amp;P500 2018'!G278</f>
        <v>-2.9995236368206193</v>
      </c>
      <c r="Y278" s="6">
        <f ca="1">H278-'S&amp;P500 2018'!H278</f>
        <v>3.1744376343687861</v>
      </c>
      <c r="Z278" s="6">
        <f ca="1">I278-'S&amp;P500 2018'!I278</f>
        <v>-2.3394806548341194</v>
      </c>
      <c r="AA278" s="6">
        <f ca="1">J278-'S&amp;P500 2018'!J278</f>
        <v>-1.8044599806887476</v>
      </c>
      <c r="AB278" s="6">
        <f ca="1">K278-'S&amp;P500 2018'!K278</f>
        <v>2.4714477945691584</v>
      </c>
      <c r="AC278" s="6">
        <f ca="1">L278-'S&amp;P500 2018'!L278</f>
        <v>5.636977234297234</v>
      </c>
      <c r="AD278" s="6">
        <f ca="1">M278-'S&amp;P500 2018'!M278</f>
        <v>1.7834888509098121</v>
      </c>
      <c r="AE278" s="6">
        <f ca="1">N278-'S&amp;P500 2018'!N278</f>
        <v>-3.9917291768700736</v>
      </c>
      <c r="AF278" s="6">
        <f ca="1">O278-'S&amp;P500 2018'!O278</f>
        <v>0.43393149895052829</v>
      </c>
      <c r="AG278" s="6">
        <f ca="1">P278-'S&amp;P500 2018'!P278</f>
        <v>2.5000029569289808</v>
      </c>
      <c r="AH278" s="6">
        <f ca="1">Q278-'S&amp;P500 2018'!Q278</f>
        <v>0.19875463858536335</v>
      </c>
      <c r="AI278" s="6">
        <f ca="1">R278-'S&amp;P500 2018'!R278</f>
        <v>-2.8632333870006619</v>
      </c>
      <c r="AJ278" s="6">
        <f ca="1">S278-'S&amp;P500 2018'!S278</f>
        <v>1.3025954744970889</v>
      </c>
      <c r="AK278" s="6">
        <f ca="1">T278-'S&amp;P500 2018'!T278</f>
        <v>4.5908837849372048</v>
      </c>
      <c r="AL278" s="6">
        <f ca="1">U278-'S&amp;P500 2018'!U278</f>
        <v>-3.1467770258879284</v>
      </c>
      <c r="AM278" s="6">
        <f ca="1">V278-'S&amp;P500 2018'!V278</f>
        <v>-1.4364898643648658</v>
      </c>
    </row>
    <row r="279" spans="1:39" x14ac:dyDescent="0.3">
      <c r="A279" t="s">
        <v>669</v>
      </c>
      <c r="B279" t="s">
        <v>670</v>
      </c>
      <c r="C279" s="1" t="s">
        <v>2</v>
      </c>
      <c r="D279" s="1" t="s">
        <v>367</v>
      </c>
      <c r="E279" s="5">
        <f t="shared" ca="1" si="5"/>
        <v>52.760888516141286</v>
      </c>
      <c r="F279">
        <f ca="1">'S&amp;P500 2018'!F279*(1+IF(-$E$1+RAND()*1&lt;0,-0.1*RAND(),0.1*RAND()))</f>
        <v>71.523998128745234</v>
      </c>
      <c r="G279">
        <f ca="1">'S&amp;P500 2018'!G279*(1+IF(-$E$1+RAND()*1&lt;0,-0.1*RAND(),0.1*RAND()))</f>
        <v>57.673165570708505</v>
      </c>
      <c r="H279">
        <f ca="1">'S&amp;P500 2018'!H279*(1+IF(-$E$1+RAND()*1&lt;0,-0.1*RAND(),0.1*RAND()))</f>
        <v>44.279995352072987</v>
      </c>
      <c r="I279">
        <f ca="1">'S&amp;P500 2018'!I279*(1+IF(-$E$1+RAND()*1&lt;0,-0.1*RAND(),0.1*RAND()))</f>
        <v>55.433237213734557</v>
      </c>
      <c r="J279">
        <f ca="1">'S&amp;P500 2018'!J279*(1+IF(-$E$1+RAND()*1&lt;0,-0.1*RAND(),0.1*RAND()))</f>
        <v>54.195774649994824</v>
      </c>
      <c r="K279">
        <f ca="1">'S&amp;P500 2018'!K279*(1+IF(-$E$1+RAND()*1&lt;0,-0.1*RAND(),0.1*RAND()))</f>
        <v>61.180771271025222</v>
      </c>
      <c r="L279">
        <f ca="1">'S&amp;P500 2018'!L279*(1+IF(-$E$1+RAND()*1&lt;0,-0.1*RAND(),0.1*RAND()))</f>
        <v>42.223814686099388</v>
      </c>
      <c r="M279">
        <f ca="1">'S&amp;P500 2018'!M279*(1+IF(-$E$1+RAND()*1&lt;0,-0.1*RAND(),0.1*RAND()))</f>
        <v>52.352059817155379</v>
      </c>
      <c r="N279">
        <f ca="1">'S&amp;P500 2018'!N279*(1+IF(-$E$1+RAND()*1&lt;0,-0.1*RAND(),0.1*RAND()))</f>
        <v>55.356752157179606</v>
      </c>
      <c r="O279">
        <f ca="1">'S&amp;P500 2018'!O279*(1+IF(-$E$1+RAND()*1&lt;0,-0.1*RAND(),0.1*RAND()))</f>
        <v>47.677733716750737</v>
      </c>
      <c r="P279">
        <f ca="1">'S&amp;P500 2018'!P279*(1+IF(-$E$1+RAND()*1&lt;0,-0.1*RAND(),0.1*RAND()))</f>
        <v>52.214836421078651</v>
      </c>
      <c r="Q279">
        <f ca="1">'S&amp;P500 2018'!Q279*(1+IF(-$E$1+RAND()*1&lt;0,-0.1*RAND(),0.1*RAND()))</f>
        <v>49.429084752638552</v>
      </c>
      <c r="R279">
        <f ca="1">'S&amp;P500 2018'!R279*(1+IF(-$E$1+RAND()*1&lt;0,-0.1*RAND(),0.1*RAND()))</f>
        <v>45.343556492059804</v>
      </c>
      <c r="S279">
        <f ca="1">'S&amp;P500 2018'!S279*(1+IF(-$E$1+RAND()*1&lt;0,-0.1*RAND(),0.1*RAND()))</f>
        <v>47.297058637660832</v>
      </c>
      <c r="T279">
        <f ca="1">'S&amp;P500 2018'!T279*(1+IF(-$E$1+RAND()*1&lt;0,-0.1*RAND(),0.1*RAND()))</f>
        <v>61.751297935089404</v>
      </c>
      <c r="U279">
        <f ca="1">'S&amp;P500 2018'!U279*(1+IF(-$E$1+RAND()*1&lt;0,-0.1*RAND(),0.1*RAND()))</f>
        <v>62.069997208500816</v>
      </c>
      <c r="V279">
        <f ca="1">'S&amp;P500 2018'!V279*(1+IF(-$E$1+RAND()*1&lt;0,-0.1*RAND(),0.1*RAND()))</f>
        <v>36.931970763907444</v>
      </c>
      <c r="W279" s="6">
        <f ca="1">F279-'S&amp;P500 2018'!F279</f>
        <v>-2.4760018712547662</v>
      </c>
      <c r="X279" s="6">
        <f ca="1">G279-'S&amp;P500 2018'!G279</f>
        <v>4.6731655707085054</v>
      </c>
      <c r="Y279" s="6">
        <f ca="1">H279-'S&amp;P500 2018'!H279</f>
        <v>-0.7200046479270128</v>
      </c>
      <c r="Z279" s="6">
        <f ca="1">I279-'S&amp;P500 2018'!I279</f>
        <v>1.4332372137345573</v>
      </c>
      <c r="AA279" s="6">
        <f ca="1">J279-'S&amp;P500 2018'!J279</f>
        <v>4.1957746499948243</v>
      </c>
      <c r="AB279" s="6">
        <f ca="1">K279-'S&amp;P500 2018'!K279</f>
        <v>5.1807712710252218</v>
      </c>
      <c r="AC279" s="6">
        <f ca="1">L279-'S&amp;P500 2018'!L279</f>
        <v>-3.7761853139006121</v>
      </c>
      <c r="AD279" s="6">
        <f ca="1">M279-'S&amp;P500 2018'!M279</f>
        <v>-2.6479401828446214</v>
      </c>
      <c r="AE279" s="6">
        <f ca="1">N279-'S&amp;P500 2018'!N279</f>
        <v>2.3567521571796064</v>
      </c>
      <c r="AF279" s="6">
        <f ca="1">O279-'S&amp;P500 2018'!O279</f>
        <v>-3.3222662832492631</v>
      </c>
      <c r="AG279" s="6">
        <f ca="1">P279-'S&amp;P500 2018'!P279</f>
        <v>-3.7851635789213489</v>
      </c>
      <c r="AH279" s="6">
        <f ca="1">Q279-'S&amp;P500 2018'!Q279</f>
        <v>3.4290847526385519</v>
      </c>
      <c r="AI279" s="6">
        <f ca="1">R279-'S&amp;P500 2018'!R279</f>
        <v>0.34355649205980399</v>
      </c>
      <c r="AJ279" s="6">
        <f ca="1">S279-'S&amp;P500 2018'!S279</f>
        <v>1.2970586376608324</v>
      </c>
      <c r="AK279" s="6">
        <f ca="1">T279-'S&amp;P500 2018'!T279</f>
        <v>4.7512979350894042</v>
      </c>
      <c r="AL279" s="6">
        <f ca="1">U279-'S&amp;P500 2018'!U279</f>
        <v>1.0699972085008156</v>
      </c>
      <c r="AM279" s="6">
        <f ca="1">V279-'S&amp;P500 2018'!V279</f>
        <v>-4.0680292360925563</v>
      </c>
    </row>
    <row r="280" spans="1:39" x14ac:dyDescent="0.3">
      <c r="A280" t="s">
        <v>671</v>
      </c>
      <c r="B280" t="s">
        <v>672</v>
      </c>
      <c r="C280" s="1" t="s">
        <v>88</v>
      </c>
      <c r="D280" s="1" t="s">
        <v>245</v>
      </c>
      <c r="E280" s="5">
        <f t="shared" ca="1" si="5"/>
        <v>61.093101209235542</v>
      </c>
      <c r="F280">
        <f ca="1">'S&amp;P500 2018'!F280*(1+IF(-$E$1+RAND()*1&lt;0,-0.1*RAND(),0.1*RAND()))</f>
        <v>75.11517234433849</v>
      </c>
      <c r="G280">
        <f ca="1">'S&amp;P500 2018'!G280*(1+IF(-$E$1+RAND()*1&lt;0,-0.1*RAND(),0.1*RAND()))</f>
        <v>56.097573575855385</v>
      </c>
      <c r="H280">
        <f ca="1">'S&amp;P500 2018'!H280*(1+IF(-$E$1+RAND()*1&lt;0,-0.1*RAND(),0.1*RAND()))</f>
        <v>60.342127116704049</v>
      </c>
      <c r="I280">
        <f ca="1">'S&amp;P500 2018'!I280*(1+IF(-$E$1+RAND()*1&lt;0,-0.1*RAND(),0.1*RAND()))</f>
        <v>67.93039276687476</v>
      </c>
      <c r="J280">
        <f ca="1">'S&amp;P500 2018'!J280*(1+IF(-$E$1+RAND()*1&lt;0,-0.1*RAND(),0.1*RAND()))</f>
        <v>56.587011574124368</v>
      </c>
      <c r="K280">
        <f ca="1">'S&amp;P500 2018'!K280*(1+IF(-$E$1+RAND()*1&lt;0,-0.1*RAND(),0.1*RAND()))</f>
        <v>55.196615534466382</v>
      </c>
      <c r="L280">
        <f ca="1">'S&amp;P500 2018'!L280*(1+IF(-$E$1+RAND()*1&lt;0,-0.1*RAND(),0.1*RAND()))</f>
        <v>40.612337510113449</v>
      </c>
      <c r="M280">
        <f ca="1">'S&amp;P500 2018'!M280*(1+IF(-$E$1+RAND()*1&lt;0,-0.1*RAND(),0.1*RAND()))</f>
        <v>84.303127693004853</v>
      </c>
      <c r="N280">
        <f ca="1">'S&amp;P500 2018'!N280*(1+IF(-$E$1+RAND()*1&lt;0,-0.1*RAND(),0.1*RAND()))</f>
        <v>60.439839441798419</v>
      </c>
      <c r="O280">
        <f ca="1">'S&amp;P500 2018'!O280*(1+IF(-$E$1+RAND()*1&lt;0,-0.1*RAND(),0.1*RAND()))</f>
        <v>77.516323325839366</v>
      </c>
      <c r="P280">
        <f ca="1">'S&amp;P500 2018'!P280*(1+IF(-$E$1+RAND()*1&lt;0,-0.1*RAND(),0.1*RAND()))</f>
        <v>69.130993048317151</v>
      </c>
      <c r="Q280">
        <f ca="1">'S&amp;P500 2018'!Q280*(1+IF(-$E$1+RAND()*1&lt;0,-0.1*RAND(),0.1*RAND()))</f>
        <v>69.878776008607034</v>
      </c>
      <c r="R280">
        <f ca="1">'S&amp;P500 2018'!R280*(1+IF(-$E$1+RAND()*1&lt;0,-0.1*RAND(),0.1*RAND()))</f>
        <v>55.038893450597314</v>
      </c>
      <c r="S280">
        <f ca="1">'S&amp;P500 2018'!S280*(1+IF(-$E$1+RAND()*1&lt;0,-0.1*RAND(),0.1*RAND()))</f>
        <v>65.065245808311587</v>
      </c>
      <c r="T280">
        <f ca="1">'S&amp;P500 2018'!T280*(1+IF(-$E$1+RAND()*1&lt;0,-0.1*RAND(),0.1*RAND()))</f>
        <v>53.892563629645842</v>
      </c>
      <c r="U280">
        <f ca="1">'S&amp;P500 2018'!U280*(1+IF(-$E$1+RAND()*1&lt;0,-0.1*RAND(),0.1*RAND()))</f>
        <v>59.659693347518051</v>
      </c>
      <c r="V280">
        <f ca="1">'S&amp;P500 2018'!V280*(1+IF(-$E$1+RAND()*1&lt;0,-0.1*RAND(),0.1*RAND()))</f>
        <v>31.776034380887793</v>
      </c>
      <c r="W280" s="6">
        <f ca="1">F280-'S&amp;P500 2018'!F280</f>
        <v>2.1151723443384896</v>
      </c>
      <c r="X280" s="6">
        <f ca="1">G280-'S&amp;P500 2018'!G280</f>
        <v>-2.9024264241446147</v>
      </c>
      <c r="Y280" s="6">
        <f ca="1">H280-'S&amp;P500 2018'!H280</f>
        <v>2.3421271167040487</v>
      </c>
      <c r="Z280" s="6">
        <f ca="1">I280-'S&amp;P500 2018'!I280</f>
        <v>3.9303927668747605</v>
      </c>
      <c r="AA280" s="6">
        <f ca="1">J280-'S&amp;P500 2018'!J280</f>
        <v>2.587011574124368</v>
      </c>
      <c r="AB280" s="6">
        <f ca="1">K280-'S&amp;P500 2018'!K280</f>
        <v>-2.8033844655336182</v>
      </c>
      <c r="AC280" s="6">
        <f ca="1">L280-'S&amp;P500 2018'!L280</f>
        <v>2.6123375101134485</v>
      </c>
      <c r="AD280" s="6">
        <f ca="1">M280-'S&amp;P500 2018'!M280</f>
        <v>6.3031276930048534</v>
      </c>
      <c r="AE280" s="6">
        <f ca="1">N280-'S&amp;P500 2018'!N280</f>
        <v>0.43983944179841927</v>
      </c>
      <c r="AF280" s="6">
        <f ca="1">O280-'S&amp;P500 2018'!O280</f>
        <v>1.516323325839366</v>
      </c>
      <c r="AG280" s="6">
        <f ca="1">P280-'S&amp;P500 2018'!P280</f>
        <v>5.1309930483171513</v>
      </c>
      <c r="AH280" s="6">
        <f ca="1">Q280-'S&amp;P500 2018'!Q280</f>
        <v>3.8787760086070335</v>
      </c>
      <c r="AI280" s="6">
        <f ca="1">R280-'S&amp;P500 2018'!R280</f>
        <v>3.038893450597314</v>
      </c>
      <c r="AJ280" s="6">
        <f ca="1">S280-'S&amp;P500 2018'!S280</f>
        <v>4.0652458083115874</v>
      </c>
      <c r="AK280" s="6">
        <f ca="1">T280-'S&amp;P500 2018'!T280</f>
        <v>0.89256362964584213</v>
      </c>
      <c r="AL280" s="6">
        <f ca="1">U280-'S&amp;P500 2018'!U280</f>
        <v>-6.3403066524819494</v>
      </c>
      <c r="AM280" s="6">
        <f ca="1">V280-'S&amp;P500 2018'!V280</f>
        <v>-1.2239656191122066</v>
      </c>
    </row>
    <row r="281" spans="1:39" x14ac:dyDescent="0.3">
      <c r="A281" t="s">
        <v>673</v>
      </c>
      <c r="B281" t="s">
        <v>674</v>
      </c>
      <c r="C281" s="1" t="s">
        <v>37</v>
      </c>
      <c r="D281" s="1" t="s">
        <v>201</v>
      </c>
      <c r="E281" s="5">
        <f t="shared" ca="1" si="5"/>
        <v>46.242435563866763</v>
      </c>
      <c r="F281">
        <f ca="1">'S&amp;P500 2018'!F281*(1+IF(-$E$1+RAND()*1&lt;0,-0.1*RAND(),0.1*RAND()))</f>
        <v>60.953348778494266</v>
      </c>
      <c r="G281">
        <f ca="1">'S&amp;P500 2018'!G281*(1+IF(-$E$1+RAND()*1&lt;0,-0.1*RAND(),0.1*RAND()))</f>
        <v>39.114692214905993</v>
      </c>
      <c r="H281">
        <f ca="1">'S&amp;P500 2018'!H281*(1+IF(-$E$1+RAND()*1&lt;0,-0.1*RAND(),0.1*RAND()))</f>
        <v>51.515411974938701</v>
      </c>
      <c r="I281">
        <f ca="1">'S&amp;P500 2018'!I281*(1+IF(-$E$1+RAND()*1&lt;0,-0.1*RAND(),0.1*RAND()))</f>
        <v>39.77970431841181</v>
      </c>
      <c r="J281">
        <f ca="1">'S&amp;P500 2018'!J281*(1+IF(-$E$1+RAND()*1&lt;0,-0.1*RAND(),0.1*RAND()))</f>
        <v>41.716996527485918</v>
      </c>
      <c r="K281">
        <f ca="1">'S&amp;P500 2018'!K281*(1+IF(-$E$1+RAND()*1&lt;0,-0.1*RAND(),0.1*RAND()))</f>
        <v>49.142867382195789</v>
      </c>
      <c r="L281">
        <f ca="1">'S&amp;P500 2018'!L281*(1+IF(-$E$1+RAND()*1&lt;0,-0.1*RAND(),0.1*RAND()))</f>
        <v>25.134589022185846</v>
      </c>
      <c r="M281">
        <f ca="1">'S&amp;P500 2018'!M281*(1+IF(-$E$1+RAND()*1&lt;0,-0.1*RAND(),0.1*RAND()))</f>
        <v>60.990425652286696</v>
      </c>
      <c r="N281">
        <f ca="1">'S&amp;P500 2018'!N281*(1+IF(-$E$1+RAND()*1&lt;0,-0.1*RAND(),0.1*RAND()))</f>
        <v>60.017850559325055</v>
      </c>
      <c r="O281">
        <f ca="1">'S&amp;P500 2018'!O281*(1+IF(-$E$1+RAND()*1&lt;0,-0.1*RAND(),0.1*RAND()))</f>
        <v>21.578989015468988</v>
      </c>
      <c r="P281">
        <f ca="1">'S&amp;P500 2018'!P281*(1+IF(-$E$1+RAND()*1&lt;0,-0.1*RAND(),0.1*RAND()))</f>
        <v>41.024194965882273</v>
      </c>
      <c r="Q281">
        <f ca="1">'S&amp;P500 2018'!Q281*(1+IF(-$E$1+RAND()*1&lt;0,-0.1*RAND(),0.1*RAND()))</f>
        <v>62.875230948094256</v>
      </c>
      <c r="R281">
        <f ca="1">'S&amp;P500 2018'!R281*(1+IF(-$E$1+RAND()*1&lt;0,-0.1*RAND(),0.1*RAND()))</f>
        <v>52.916450183095833</v>
      </c>
      <c r="S281">
        <f ca="1">'S&amp;P500 2018'!S281*(1+IF(-$E$1+RAND()*1&lt;0,-0.1*RAND(),0.1*RAND()))</f>
        <v>41.026293771762511</v>
      </c>
      <c r="T281">
        <f ca="1">'S&amp;P500 2018'!T281*(1+IF(-$E$1+RAND()*1&lt;0,-0.1*RAND(),0.1*RAND()))</f>
        <v>42.19074537254042</v>
      </c>
      <c r="U281">
        <f ca="1">'S&amp;P500 2018'!U281*(1+IF(-$E$1+RAND()*1&lt;0,-0.1*RAND(),0.1*RAND()))</f>
        <v>46.947022226857626</v>
      </c>
      <c r="V281">
        <f ca="1">'S&amp;P500 2018'!V281*(1+IF(-$E$1+RAND()*1&lt;0,-0.1*RAND(),0.1*RAND()))</f>
        <v>49.196591671802899</v>
      </c>
      <c r="W281" s="6">
        <f ca="1">F281-'S&amp;P500 2018'!F281</f>
        <v>4.9533487784942665</v>
      </c>
      <c r="X281" s="6">
        <f ca="1">G281-'S&amp;P500 2018'!G281</f>
        <v>-2.8853077850940068</v>
      </c>
      <c r="Y281" s="6">
        <f ca="1">H281-'S&amp;P500 2018'!H281</f>
        <v>-4.4845880250612993</v>
      </c>
      <c r="Z281" s="6">
        <f ca="1">I281-'S&amp;P500 2018'!I281</f>
        <v>0.77970431841180954</v>
      </c>
      <c r="AA281" s="6">
        <f ca="1">J281-'S&amp;P500 2018'!J281</f>
        <v>2.716996527485918</v>
      </c>
      <c r="AB281" s="6">
        <f ca="1">K281-'S&amp;P500 2018'!K281</f>
        <v>3.1428673821957887</v>
      </c>
      <c r="AC281" s="6">
        <f ca="1">L281-'S&amp;P500 2018'!L281</f>
        <v>-1.8654109778141539</v>
      </c>
      <c r="AD281" s="6">
        <f ca="1">M281-'S&amp;P500 2018'!M281</f>
        <v>0.99042565228669588</v>
      </c>
      <c r="AE281" s="6">
        <f ca="1">N281-'S&amp;P500 2018'!N281</f>
        <v>1.785055932505486E-2</v>
      </c>
      <c r="AF281" s="6">
        <f ca="1">O281-'S&amp;P500 2018'!O281</f>
        <v>1.5789890154689878</v>
      </c>
      <c r="AG281" s="6">
        <f ca="1">P281-'S&amp;P500 2018'!P281</f>
        <v>2.0241949658822733</v>
      </c>
      <c r="AH281" s="6">
        <f ca="1">Q281-'S&amp;P500 2018'!Q281</f>
        <v>4.8752309480942557</v>
      </c>
      <c r="AI281" s="6">
        <f ca="1">R281-'S&amp;P500 2018'!R281</f>
        <v>2.9164501830958329</v>
      </c>
      <c r="AJ281" s="6">
        <f ca="1">S281-'S&amp;P500 2018'!S281</f>
        <v>2.0262937717625107</v>
      </c>
      <c r="AK281" s="6">
        <f ca="1">T281-'S&amp;P500 2018'!T281</f>
        <v>1.1907453725404196</v>
      </c>
      <c r="AL281" s="6">
        <f ca="1">U281-'S&amp;P500 2018'!U281</f>
        <v>1.9470222268576265</v>
      </c>
      <c r="AM281" s="6">
        <f ca="1">V281-'S&amp;P500 2018'!V281</f>
        <v>2.1965916718028993</v>
      </c>
    </row>
    <row r="282" spans="1:39" x14ac:dyDescent="0.3">
      <c r="A282" t="s">
        <v>675</v>
      </c>
      <c r="B282" t="s">
        <v>676</v>
      </c>
      <c r="C282" s="1" t="s">
        <v>15</v>
      </c>
      <c r="D282" s="1" t="s">
        <v>504</v>
      </c>
      <c r="E282" s="5">
        <f t="shared" ca="1" si="5"/>
        <v>51.592228574757385</v>
      </c>
      <c r="F282">
        <f ca="1">'S&amp;P500 2018'!F282*(1+IF(-$E$1+RAND()*1&lt;0,-0.1*RAND(),0.1*RAND()))</f>
        <v>42.94779473994231</v>
      </c>
      <c r="G282">
        <f ca="1">'S&amp;P500 2018'!G282*(1+IF(-$E$1+RAND()*1&lt;0,-0.1*RAND(),0.1*RAND()))</f>
        <v>55.989027674515199</v>
      </c>
      <c r="H282">
        <f ca="1">'S&amp;P500 2018'!H282*(1+IF(-$E$1+RAND()*1&lt;0,-0.1*RAND(),0.1*RAND()))</f>
        <v>30.3443182304011</v>
      </c>
      <c r="I282">
        <f ca="1">'S&amp;P500 2018'!I282*(1+IF(-$E$1+RAND()*1&lt;0,-0.1*RAND(),0.1*RAND()))</f>
        <v>46.514044342317931</v>
      </c>
      <c r="J282">
        <f ca="1">'S&amp;P500 2018'!J282*(1+IF(-$E$1+RAND()*1&lt;0,-0.1*RAND(),0.1*RAND()))</f>
        <v>57.266208545555045</v>
      </c>
      <c r="K282">
        <f ca="1">'S&amp;P500 2018'!K282*(1+IF(-$E$1+RAND()*1&lt;0,-0.1*RAND(),0.1*RAND()))</f>
        <v>40.37371528721166</v>
      </c>
      <c r="L282">
        <f ca="1">'S&amp;P500 2018'!L282*(1+IF(-$E$1+RAND()*1&lt;0,-0.1*RAND(),0.1*RAND()))</f>
        <v>46.231530560972281</v>
      </c>
      <c r="M282">
        <f ca="1">'S&amp;P500 2018'!M282*(1+IF(-$E$1+RAND()*1&lt;0,-0.1*RAND(),0.1*RAND()))</f>
        <v>58.349185947767225</v>
      </c>
      <c r="N282">
        <f ca="1">'S&amp;P500 2018'!N282*(1+IF(-$E$1+RAND()*1&lt;0,-0.1*RAND(),0.1*RAND()))</f>
        <v>44.0969690149361</v>
      </c>
      <c r="O282">
        <f ca="1">'S&amp;P500 2018'!O282*(1+IF(-$E$1+RAND()*1&lt;0,-0.1*RAND(),0.1*RAND()))</f>
        <v>51.474430117390824</v>
      </c>
      <c r="P282">
        <f ca="1">'S&amp;P500 2018'!P282*(1+IF(-$E$1+RAND()*1&lt;0,-0.1*RAND(),0.1*RAND()))</f>
        <v>61.322117725547955</v>
      </c>
      <c r="Q282">
        <f ca="1">'S&amp;P500 2018'!Q282*(1+IF(-$E$1+RAND()*1&lt;0,-0.1*RAND(),0.1*RAND()))</f>
        <v>67.354338193800501</v>
      </c>
      <c r="R282">
        <f ca="1">'S&amp;P500 2018'!R282*(1+IF(-$E$1+RAND()*1&lt;0,-0.1*RAND(),0.1*RAND()))</f>
        <v>68.729523464020758</v>
      </c>
      <c r="S282">
        <f ca="1">'S&amp;P500 2018'!S282*(1+IF(-$E$1+RAND()*1&lt;0,-0.1*RAND(),0.1*RAND()))</f>
        <v>43.787681533419175</v>
      </c>
      <c r="T282">
        <f ca="1">'S&amp;P500 2018'!T282*(1+IF(-$E$1+RAND()*1&lt;0,-0.1*RAND(),0.1*RAND()))</f>
        <v>68.570845555714868</v>
      </c>
      <c r="U282">
        <f ca="1">'S&amp;P500 2018'!U282*(1+IF(-$E$1+RAND()*1&lt;0,-0.1*RAND(),0.1*RAND()))</f>
        <v>44.893686890097491</v>
      </c>
      <c r="V282">
        <f ca="1">'S&amp;P500 2018'!V282*(1+IF(-$E$1+RAND()*1&lt;0,-0.1*RAND(),0.1*RAND()))</f>
        <v>48.822467947265231</v>
      </c>
      <c r="W282" s="6">
        <f ca="1">F282-'S&amp;P500 2018'!F282</f>
        <v>-3.0522052600576899</v>
      </c>
      <c r="X282" s="6">
        <f ca="1">G282-'S&amp;P500 2018'!G282</f>
        <v>0.98902767451519935</v>
      </c>
      <c r="Y282" s="6">
        <f ca="1">H282-'S&amp;P500 2018'!H282</f>
        <v>2.3443182304011003</v>
      </c>
      <c r="Z282" s="6">
        <f ca="1">I282-'S&amp;P500 2018'!I282</f>
        <v>-4.4859556576820694</v>
      </c>
      <c r="AA282" s="6">
        <f ca="1">J282-'S&amp;P500 2018'!J282</f>
        <v>0.26620854555504536</v>
      </c>
      <c r="AB282" s="6">
        <f ca="1">K282-'S&amp;P500 2018'!K282</f>
        <v>0.37371528721165959</v>
      </c>
      <c r="AC282" s="6">
        <f ca="1">L282-'S&amp;P500 2018'!L282</f>
        <v>-3.7684694390277187</v>
      </c>
      <c r="AD282" s="6">
        <f ca="1">M282-'S&amp;P500 2018'!M282</f>
        <v>3.349185947767225</v>
      </c>
      <c r="AE282" s="6">
        <f ca="1">N282-'S&amp;P500 2018'!N282</f>
        <v>-2.9030309850639</v>
      </c>
      <c r="AF282" s="6">
        <f ca="1">O282-'S&amp;P500 2018'!O282</f>
        <v>-3.5255698826091759</v>
      </c>
      <c r="AG282" s="6">
        <f ca="1">P282-'S&amp;P500 2018'!P282</f>
        <v>1.3221177255479546</v>
      </c>
      <c r="AH282" s="6">
        <f ca="1">Q282-'S&amp;P500 2018'!Q282</f>
        <v>2.3543381938005012</v>
      </c>
      <c r="AI282" s="6">
        <f ca="1">R282-'S&amp;P500 2018'!R282</f>
        <v>4.7295234640207582</v>
      </c>
      <c r="AJ282" s="6">
        <f ca="1">S282-'S&amp;P500 2018'!S282</f>
        <v>-4.2123184665808253</v>
      </c>
      <c r="AK282" s="6">
        <f ca="1">T282-'S&amp;P500 2018'!T282</f>
        <v>0.57084555571486817</v>
      </c>
      <c r="AL282" s="6">
        <f ca="1">U282-'S&amp;P500 2018'!U282</f>
        <v>1.8936868900974915</v>
      </c>
      <c r="AM282" s="6">
        <f ca="1">V282-'S&amp;P500 2018'!V282</f>
        <v>2.8224679472652312</v>
      </c>
    </row>
    <row r="283" spans="1:39" x14ac:dyDescent="0.3">
      <c r="A283" t="s">
        <v>677</v>
      </c>
      <c r="B283" t="s">
        <v>678</v>
      </c>
      <c r="C283" s="1" t="s">
        <v>88</v>
      </c>
      <c r="D283" s="1" t="s">
        <v>304</v>
      </c>
      <c r="E283" s="5">
        <f t="shared" ca="1" si="5"/>
        <v>37.275771900488373</v>
      </c>
      <c r="F283">
        <f ca="1">'S&amp;P500 2018'!F283*(1+IF(-$E$1+RAND()*1&lt;0,-0.1*RAND(),0.1*RAND()))</f>
        <v>39.468893320276159</v>
      </c>
      <c r="G283">
        <f ca="1">'S&amp;P500 2018'!G283*(1+IF(-$E$1+RAND()*1&lt;0,-0.1*RAND(),0.1*RAND()))</f>
        <v>28.581077012945588</v>
      </c>
      <c r="H283">
        <f ca="1">'S&amp;P500 2018'!H283*(1+IF(-$E$1+RAND()*1&lt;0,-0.1*RAND(),0.1*RAND()))</f>
        <v>22.252235366344429</v>
      </c>
      <c r="I283">
        <f ca="1">'S&amp;P500 2018'!I283*(1+IF(-$E$1+RAND()*1&lt;0,-0.1*RAND(),0.1*RAND()))</f>
        <v>26.755394451299349</v>
      </c>
      <c r="J283">
        <f ca="1">'S&amp;P500 2018'!J283*(1+IF(-$E$1+RAND()*1&lt;0,-0.1*RAND(),0.1*RAND()))</f>
        <v>31.697856689318261</v>
      </c>
      <c r="K283">
        <f ca="1">'S&amp;P500 2018'!K283*(1+IF(-$E$1+RAND()*1&lt;0,-0.1*RAND(),0.1*RAND()))</f>
        <v>43.4454354588527</v>
      </c>
      <c r="L283">
        <f ca="1">'S&amp;P500 2018'!L283*(1+IF(-$E$1+RAND()*1&lt;0,-0.1*RAND(),0.1*RAND()))</f>
        <v>43.519606996175362</v>
      </c>
      <c r="M283">
        <f ca="1">'S&amp;P500 2018'!M283*(1+IF(-$E$1+RAND()*1&lt;0,-0.1*RAND(),0.1*RAND()))</f>
        <v>38.773606055020444</v>
      </c>
      <c r="N283">
        <f ca="1">'S&amp;P500 2018'!N283*(1+IF(-$E$1+RAND()*1&lt;0,-0.1*RAND(),0.1*RAND()))</f>
        <v>35.507929537581717</v>
      </c>
      <c r="O283">
        <f ca="1">'S&amp;P500 2018'!O283*(1+IF(-$E$1+RAND()*1&lt;0,-0.1*RAND(),0.1*RAND()))</f>
        <v>37.569464643288313</v>
      </c>
      <c r="P283">
        <f ca="1">'S&amp;P500 2018'!P283*(1+IF(-$E$1+RAND()*1&lt;0,-0.1*RAND(),0.1*RAND()))</f>
        <v>38.754768055261415</v>
      </c>
      <c r="Q283">
        <f ca="1">'S&amp;P500 2018'!Q283*(1+IF(-$E$1+RAND()*1&lt;0,-0.1*RAND(),0.1*RAND()))</f>
        <v>36.562443590985836</v>
      </c>
      <c r="R283">
        <f ca="1">'S&amp;P500 2018'!R283*(1+IF(-$E$1+RAND()*1&lt;0,-0.1*RAND(),0.1*RAND()))</f>
        <v>27.40522196858603</v>
      </c>
      <c r="S283">
        <f ca="1">'S&amp;P500 2018'!S283*(1+IF(-$E$1+RAND()*1&lt;0,-0.1*RAND(),0.1*RAND()))</f>
        <v>44.43102233235976</v>
      </c>
      <c r="T283">
        <f ca="1">'S&amp;P500 2018'!T283*(1+IF(-$E$1+RAND()*1&lt;0,-0.1*RAND(),0.1*RAND()))</f>
        <v>57.138525325079875</v>
      </c>
      <c r="U283">
        <f ca="1">'S&amp;P500 2018'!U283*(1+IF(-$E$1+RAND()*1&lt;0,-0.1*RAND(),0.1*RAND()))</f>
        <v>35.636455714874174</v>
      </c>
      <c r="V283">
        <f ca="1">'S&amp;P500 2018'!V283*(1+IF(-$E$1+RAND()*1&lt;0,-0.1*RAND(),0.1*RAND()))</f>
        <v>46.188185790052877</v>
      </c>
      <c r="W283" s="6">
        <f ca="1">F283-'S&amp;P500 2018'!F283</f>
        <v>3.4688933202761589</v>
      </c>
      <c r="X283" s="6">
        <f ca="1">G283-'S&amp;P500 2018'!G283</f>
        <v>2.5810770129455882</v>
      </c>
      <c r="Y283" s="6">
        <f ca="1">H283-'S&amp;P500 2018'!H283</f>
        <v>-0.74776463365557078</v>
      </c>
      <c r="Z283" s="6">
        <f ca="1">I283-'S&amp;P500 2018'!I283</f>
        <v>-0.2446055487006511</v>
      </c>
      <c r="AA283" s="6">
        <f ca="1">J283-'S&amp;P500 2018'!J283</f>
        <v>-1.3021433106817391</v>
      </c>
      <c r="AB283" s="6">
        <f ca="1">K283-'S&amp;P500 2018'!K283</f>
        <v>-3.5545645411473004</v>
      </c>
      <c r="AC283" s="6">
        <f ca="1">L283-'S&amp;P500 2018'!L283</f>
        <v>3.5196069961753622</v>
      </c>
      <c r="AD283" s="6">
        <f ca="1">M283-'S&amp;P500 2018'!M283</f>
        <v>2.7736060550204442</v>
      </c>
      <c r="AE283" s="6">
        <f ca="1">N283-'S&amp;P500 2018'!N283</f>
        <v>0.50792953758171677</v>
      </c>
      <c r="AF283" s="6">
        <f ca="1">O283-'S&amp;P500 2018'!O283</f>
        <v>1.5694646432883133</v>
      </c>
      <c r="AG283" s="6">
        <f ca="1">P283-'S&amp;P500 2018'!P283</f>
        <v>1.7547680552614153</v>
      </c>
      <c r="AH283" s="6">
        <f ca="1">Q283-'S&amp;P500 2018'!Q283</f>
        <v>-1.4375564090141637</v>
      </c>
      <c r="AI283" s="6">
        <f ca="1">R283-'S&amp;P500 2018'!R283</f>
        <v>2.4052219685860301</v>
      </c>
      <c r="AJ283" s="6">
        <f ca="1">S283-'S&amp;P500 2018'!S283</f>
        <v>2.4310223323597597</v>
      </c>
      <c r="AK283" s="6">
        <f ca="1">T283-'S&amp;P500 2018'!T283</f>
        <v>3.1385253250798755</v>
      </c>
      <c r="AL283" s="6">
        <f ca="1">U283-'S&amp;P500 2018'!U283</f>
        <v>-0.36354428512582615</v>
      </c>
      <c r="AM283" s="6">
        <f ca="1">V283-'S&amp;P500 2018'!V283</f>
        <v>2.1881857900528772</v>
      </c>
    </row>
    <row r="284" spans="1:39" x14ac:dyDescent="0.3">
      <c r="A284" t="s">
        <v>679</v>
      </c>
      <c r="B284" t="s">
        <v>680</v>
      </c>
      <c r="C284" s="1" t="s">
        <v>59</v>
      </c>
      <c r="D284" s="1" t="s">
        <v>487</v>
      </c>
      <c r="E284" s="5">
        <f t="shared" ca="1" si="5"/>
        <v>67.230579072706774</v>
      </c>
      <c r="F284">
        <f ca="1">'S&amp;P500 2018'!F284*(1+IF(-$E$1+RAND()*1&lt;0,-0.1*RAND(),0.1*RAND()))</f>
        <v>41.792019142380866</v>
      </c>
      <c r="G284">
        <f ca="1">'S&amp;P500 2018'!G284*(1+IF(-$E$1+RAND()*1&lt;0,-0.1*RAND(),0.1*RAND()))</f>
        <v>82.881388865529971</v>
      </c>
      <c r="H284">
        <f ca="1">'S&amp;P500 2018'!H284*(1+IF(-$E$1+RAND()*1&lt;0,-0.1*RAND(),0.1*RAND()))</f>
        <v>92.73584704060751</v>
      </c>
      <c r="I284">
        <f ca="1">'S&amp;P500 2018'!I284*(1+IF(-$E$1+RAND()*1&lt;0,-0.1*RAND(),0.1*RAND()))</f>
        <v>80.763877103296139</v>
      </c>
      <c r="J284">
        <f ca="1">'S&amp;P500 2018'!J284*(1+IF(-$E$1+RAND()*1&lt;0,-0.1*RAND(),0.1*RAND()))</f>
        <v>60.85899772146665</v>
      </c>
      <c r="K284">
        <f ca="1">'S&amp;P500 2018'!K284*(1+IF(-$E$1+RAND()*1&lt;0,-0.1*RAND(),0.1*RAND()))</f>
        <v>72.997039758395985</v>
      </c>
      <c r="L284">
        <f ca="1">'S&amp;P500 2018'!L284*(1+IF(-$E$1+RAND()*1&lt;0,-0.1*RAND(),0.1*RAND()))</f>
        <v>101.90489232868177</v>
      </c>
      <c r="M284">
        <f ca="1">'S&amp;P500 2018'!M284*(1+IF(-$E$1+RAND()*1&lt;0,-0.1*RAND(),0.1*RAND()))</f>
        <v>52.637507436273886</v>
      </c>
      <c r="N284">
        <f ca="1">'S&amp;P500 2018'!N284*(1+IF(-$E$1+RAND()*1&lt;0,-0.1*RAND(),0.1*RAND()))</f>
        <v>68.169681908212169</v>
      </c>
      <c r="O284">
        <f ca="1">'S&amp;P500 2018'!O284*(1+IF(-$E$1+RAND()*1&lt;0,-0.1*RAND(),0.1*RAND()))</f>
        <v>79.040076227095028</v>
      </c>
      <c r="P284">
        <f ca="1">'S&amp;P500 2018'!P284*(1+IF(-$E$1+RAND()*1&lt;0,-0.1*RAND(),0.1*RAND()))</f>
        <v>34.800442471690474</v>
      </c>
      <c r="Q284">
        <f ca="1">'S&amp;P500 2018'!Q284*(1+IF(-$E$1+RAND()*1&lt;0,-0.1*RAND(),0.1*RAND()))</f>
        <v>48.669764058632843</v>
      </c>
      <c r="R284">
        <f ca="1">'S&amp;P500 2018'!R284*(1+IF(-$E$1+RAND()*1&lt;0,-0.1*RAND(),0.1*RAND()))</f>
        <v>55.098473378477351</v>
      </c>
      <c r="S284">
        <f ca="1">'S&amp;P500 2018'!S284*(1+IF(-$E$1+RAND()*1&lt;0,-0.1*RAND(),0.1*RAND()))</f>
        <v>86.157209983166879</v>
      </c>
      <c r="T284">
        <f ca="1">'S&amp;P500 2018'!T284*(1+IF(-$E$1+RAND()*1&lt;0,-0.1*RAND(),0.1*RAND()))</f>
        <v>50.780114760931106</v>
      </c>
      <c r="U284">
        <f ca="1">'S&amp;P500 2018'!U284*(1+IF(-$E$1+RAND()*1&lt;0,-0.1*RAND(),0.1*RAND()))</f>
        <v>67.080244608422589</v>
      </c>
      <c r="V284">
        <f ca="1">'S&amp;P500 2018'!V284*(1+IF(-$E$1+RAND()*1&lt;0,-0.1*RAND(),0.1*RAND()))</f>
        <v>66.552267442753759</v>
      </c>
      <c r="W284" s="6">
        <f ca="1">F284-'S&amp;P500 2018'!F284</f>
        <v>-4.207980857619134</v>
      </c>
      <c r="X284" s="6">
        <f ca="1">G284-'S&amp;P500 2018'!G284</f>
        <v>5.8813888655299706</v>
      </c>
      <c r="Y284" s="6">
        <f ca="1">H284-'S&amp;P500 2018'!H284</f>
        <v>5.7358470406075099</v>
      </c>
      <c r="Z284" s="6">
        <f ca="1">I284-'S&amp;P500 2018'!I284</f>
        <v>0.76387710329613867</v>
      </c>
      <c r="AA284" s="6">
        <f ca="1">J284-'S&amp;P500 2018'!J284</f>
        <v>-4.1410022785333496</v>
      </c>
      <c r="AB284" s="6">
        <f ca="1">K284-'S&amp;P500 2018'!K284</f>
        <v>2.9970397583959851</v>
      </c>
      <c r="AC284" s="6">
        <f ca="1">L284-'S&amp;P500 2018'!L284</f>
        <v>5.9048923286817683</v>
      </c>
      <c r="AD284" s="6">
        <f ca="1">M284-'S&amp;P500 2018'!M284</f>
        <v>-5.3624925637261143</v>
      </c>
      <c r="AE284" s="6">
        <f ca="1">N284-'S&amp;P500 2018'!N284</f>
        <v>-2.8303180917878308</v>
      </c>
      <c r="AF284" s="6">
        <f ca="1">O284-'S&amp;P500 2018'!O284</f>
        <v>7.0400762270950281</v>
      </c>
      <c r="AG284" s="6">
        <f ca="1">P284-'S&amp;P500 2018'!P284</f>
        <v>2.8004424716904737</v>
      </c>
      <c r="AH284" s="6">
        <f ca="1">Q284-'S&amp;P500 2018'!Q284</f>
        <v>1.6697640586328433</v>
      </c>
      <c r="AI284" s="6">
        <f ca="1">R284-'S&amp;P500 2018'!R284</f>
        <v>2.098473378477351</v>
      </c>
      <c r="AJ284" s="6">
        <f ca="1">S284-'S&amp;P500 2018'!S284</f>
        <v>6.1572099831668794</v>
      </c>
      <c r="AK284" s="6">
        <f ca="1">T284-'S&amp;P500 2018'!T284</f>
        <v>0.78011476093110588</v>
      </c>
      <c r="AL284" s="6">
        <f ca="1">U284-'S&amp;P500 2018'!U284</f>
        <v>2.0802446084225892</v>
      </c>
      <c r="AM284" s="6">
        <f ca="1">V284-'S&amp;P500 2018'!V284</f>
        <v>3.5522674427537595</v>
      </c>
    </row>
    <row r="285" spans="1:39" x14ac:dyDescent="0.3">
      <c r="A285" t="s">
        <v>681</v>
      </c>
      <c r="B285" t="s">
        <v>682</v>
      </c>
      <c r="C285" s="1" t="s">
        <v>141</v>
      </c>
      <c r="D285" s="1" t="s">
        <v>683</v>
      </c>
      <c r="E285" s="5">
        <f t="shared" ca="1" si="5"/>
        <v>42.383678799035387</v>
      </c>
      <c r="F285">
        <f ca="1">'S&amp;P500 2018'!F285*(1+IF(-$E$1+RAND()*1&lt;0,-0.1*RAND(),0.1*RAND()))</f>
        <v>26.810891971469403</v>
      </c>
      <c r="G285">
        <f ca="1">'S&amp;P500 2018'!G285*(1+IF(-$E$1+RAND()*1&lt;0,-0.1*RAND(),0.1*RAND()))</f>
        <v>46.278078294483855</v>
      </c>
      <c r="H285">
        <f ca="1">'S&amp;P500 2018'!H285*(1+IF(-$E$1+RAND()*1&lt;0,-0.1*RAND(),0.1*RAND()))</f>
        <v>30.923731929452451</v>
      </c>
      <c r="I285">
        <f ca="1">'S&amp;P500 2018'!I285*(1+IF(-$E$1+RAND()*1&lt;0,-0.1*RAND(),0.1*RAND()))</f>
        <v>43.212201467724526</v>
      </c>
      <c r="J285">
        <f ca="1">'S&amp;P500 2018'!J285*(1+IF(-$E$1+RAND()*1&lt;0,-0.1*RAND(),0.1*RAND()))</f>
        <v>55.900022527159891</v>
      </c>
      <c r="K285">
        <f ca="1">'S&amp;P500 2018'!K285*(1+IF(-$E$1+RAND()*1&lt;0,-0.1*RAND(),0.1*RAND()))</f>
        <v>46.399527578301395</v>
      </c>
      <c r="L285">
        <f ca="1">'S&amp;P500 2018'!L285*(1+IF(-$E$1+RAND()*1&lt;0,-0.1*RAND(),0.1*RAND()))</f>
        <v>56.092620872592306</v>
      </c>
      <c r="M285">
        <f ca="1">'S&amp;P500 2018'!M285*(1+IF(-$E$1+RAND()*1&lt;0,-0.1*RAND(),0.1*RAND()))</f>
        <v>42.104616807263341</v>
      </c>
      <c r="N285">
        <f ca="1">'S&amp;P500 2018'!N285*(1+IF(-$E$1+RAND()*1&lt;0,-0.1*RAND(),0.1*RAND()))</f>
        <v>48.954954122140208</v>
      </c>
      <c r="O285">
        <f ca="1">'S&amp;P500 2018'!O285*(1+IF(-$E$1+RAND()*1&lt;0,-0.1*RAND(),0.1*RAND()))</f>
        <v>31.107966138619158</v>
      </c>
      <c r="P285">
        <f ca="1">'S&amp;P500 2018'!P285*(1+IF(-$E$1+RAND()*1&lt;0,-0.1*RAND(),0.1*RAND()))</f>
        <v>25.444397190860112</v>
      </c>
      <c r="Q285">
        <f ca="1">'S&amp;P500 2018'!Q285*(1+IF(-$E$1+RAND()*1&lt;0,-0.1*RAND(),0.1*RAND()))</f>
        <v>45.946573694117447</v>
      </c>
      <c r="R285">
        <f ca="1">'S&amp;P500 2018'!R285*(1+IF(-$E$1+RAND()*1&lt;0,-0.1*RAND(),0.1*RAND()))</f>
        <v>37.105281690456962</v>
      </c>
      <c r="S285">
        <f ca="1">'S&amp;P500 2018'!S285*(1+IF(-$E$1+RAND()*1&lt;0,-0.1*RAND(),0.1*RAND()))</f>
        <v>65.600637821130078</v>
      </c>
      <c r="T285">
        <f ca="1">'S&amp;P500 2018'!T285*(1+IF(-$E$1+RAND()*1&lt;0,-0.1*RAND(),0.1*RAND()))</f>
        <v>40.407242853327382</v>
      </c>
      <c r="U285">
        <f ca="1">'S&amp;P500 2018'!U285*(1+IF(-$E$1+RAND()*1&lt;0,-0.1*RAND(),0.1*RAND()))</f>
        <v>39.434161503181343</v>
      </c>
      <c r="V285">
        <f ca="1">'S&amp;P500 2018'!V285*(1+IF(-$E$1+RAND()*1&lt;0,-0.1*RAND(),0.1*RAND()))</f>
        <v>38.799633121321783</v>
      </c>
      <c r="W285" s="6">
        <f ca="1">F285-'S&amp;P500 2018'!F285</f>
        <v>0.81089197146940251</v>
      </c>
      <c r="X285" s="6">
        <f ca="1">G285-'S&amp;P500 2018'!G285</f>
        <v>0.2780782944838549</v>
      </c>
      <c r="Y285" s="6">
        <f ca="1">H285-'S&amp;P500 2018'!H285</f>
        <v>-3.0762680705475489</v>
      </c>
      <c r="Z285" s="6">
        <f ca="1">I285-'S&amp;P500 2018'!I285</f>
        <v>-3.7877985322754739</v>
      </c>
      <c r="AA285" s="6">
        <f ca="1">J285-'S&amp;P500 2018'!J285</f>
        <v>2.9000225271598907</v>
      </c>
      <c r="AB285" s="6">
        <f ca="1">K285-'S&amp;P500 2018'!K285</f>
        <v>1.3995275783013952</v>
      </c>
      <c r="AC285" s="6">
        <f ca="1">L285-'S&amp;P500 2018'!L285</f>
        <v>3.0926208725923061</v>
      </c>
      <c r="AD285" s="6">
        <f ca="1">M285-'S&amp;P500 2018'!M285</f>
        <v>2.1046168072633407</v>
      </c>
      <c r="AE285" s="6">
        <f ca="1">N285-'S&amp;P500 2018'!N285</f>
        <v>-3.045045877859792</v>
      </c>
      <c r="AF285" s="6">
        <f ca="1">O285-'S&amp;P500 2018'!O285</f>
        <v>-1.8920338613808418</v>
      </c>
      <c r="AG285" s="6">
        <f ca="1">P285-'S&amp;P500 2018'!P285</f>
        <v>0.44439719086011209</v>
      </c>
      <c r="AH285" s="6">
        <f ca="1">Q285-'S&amp;P500 2018'!Q285</f>
        <v>3.946573694117447</v>
      </c>
      <c r="AI285" s="6">
        <f ca="1">R285-'S&amp;P500 2018'!R285</f>
        <v>2.1052816904569625</v>
      </c>
      <c r="AJ285" s="6">
        <f ca="1">S285-'S&amp;P500 2018'!S285</f>
        <v>-2.3993621788699215</v>
      </c>
      <c r="AK285" s="6">
        <f ca="1">T285-'S&amp;P500 2018'!T285</f>
        <v>2.4072428533273822</v>
      </c>
      <c r="AL285" s="6">
        <f ca="1">U285-'S&amp;P500 2018'!U285</f>
        <v>1.4341615031813433</v>
      </c>
      <c r="AM285" s="6">
        <f ca="1">V285-'S&amp;P500 2018'!V285</f>
        <v>-3.2003668786782171</v>
      </c>
    </row>
    <row r="286" spans="1:39" x14ac:dyDescent="0.3">
      <c r="A286" t="s">
        <v>684</v>
      </c>
      <c r="B286" t="s">
        <v>685</v>
      </c>
      <c r="C286" s="1" t="s">
        <v>15</v>
      </c>
      <c r="D286" s="1" t="s">
        <v>151</v>
      </c>
      <c r="E286" s="5">
        <f t="shared" ca="1" si="5"/>
        <v>39.739096890961122</v>
      </c>
      <c r="F286">
        <f ca="1">'S&amp;P500 2018'!F286*(1+IF(-$E$1+RAND()*1&lt;0,-0.1*RAND(),0.1*RAND()))</f>
        <v>33.366343093798449</v>
      </c>
      <c r="G286">
        <f ca="1">'S&amp;P500 2018'!G286*(1+IF(-$E$1+RAND()*1&lt;0,-0.1*RAND(),0.1*RAND()))</f>
        <v>52.571562398385588</v>
      </c>
      <c r="H286">
        <f ca="1">'S&amp;P500 2018'!H286*(1+IF(-$E$1+RAND()*1&lt;0,-0.1*RAND(),0.1*RAND()))</f>
        <v>53.70029576237291</v>
      </c>
      <c r="I286">
        <f ca="1">'S&amp;P500 2018'!I286*(1+IF(-$E$1+RAND()*1&lt;0,-0.1*RAND(),0.1*RAND()))</f>
        <v>49.848213894013263</v>
      </c>
      <c r="J286">
        <f ca="1">'S&amp;P500 2018'!J286*(1+IF(-$E$1+RAND()*1&lt;0,-0.1*RAND(),0.1*RAND()))</f>
        <v>47.676232387309575</v>
      </c>
      <c r="K286">
        <f ca="1">'S&amp;P500 2018'!K286*(1+IF(-$E$1+RAND()*1&lt;0,-0.1*RAND(),0.1*RAND()))</f>
        <v>39.310941148575317</v>
      </c>
      <c r="L286">
        <f ca="1">'S&amp;P500 2018'!L286*(1+IF(-$E$1+RAND()*1&lt;0,-0.1*RAND(),0.1*RAND()))</f>
        <v>42.79819614821821</v>
      </c>
      <c r="M286">
        <f ca="1">'S&amp;P500 2018'!M286*(1+IF(-$E$1+RAND()*1&lt;0,-0.1*RAND(),0.1*RAND()))</f>
        <v>25.483529211928694</v>
      </c>
      <c r="N286">
        <f ca="1">'S&amp;P500 2018'!N286*(1+IF(-$E$1+RAND()*1&lt;0,-0.1*RAND(),0.1*RAND()))</f>
        <v>35.888485299759814</v>
      </c>
      <c r="O286">
        <f ca="1">'S&amp;P500 2018'!O286*(1+IF(-$E$1+RAND()*1&lt;0,-0.1*RAND(),0.1*RAND()))</f>
        <v>29.503928425423798</v>
      </c>
      <c r="P286">
        <f ca="1">'S&amp;P500 2018'!P286*(1+IF(-$E$1+RAND()*1&lt;0,-0.1*RAND(),0.1*RAND()))</f>
        <v>39.796210849007259</v>
      </c>
      <c r="Q286">
        <f ca="1">'S&amp;P500 2018'!Q286*(1+IF(-$E$1+RAND()*1&lt;0,-0.1*RAND(),0.1*RAND()))</f>
        <v>37.251933408061156</v>
      </c>
      <c r="R286">
        <f ca="1">'S&amp;P500 2018'!R286*(1+IF(-$E$1+RAND()*1&lt;0,-0.1*RAND(),0.1*RAND()))</f>
        <v>44.839369060797537</v>
      </c>
      <c r="S286">
        <f ca="1">'S&amp;P500 2018'!S286*(1+IF(-$E$1+RAND()*1&lt;0,-0.1*RAND(),0.1*RAND()))</f>
        <v>40.049234436879907</v>
      </c>
      <c r="T286">
        <f ca="1">'S&amp;P500 2018'!T286*(1+IF(-$E$1+RAND()*1&lt;0,-0.1*RAND(),0.1*RAND()))</f>
        <v>33.279950074734963</v>
      </c>
      <c r="U286">
        <f ca="1">'S&amp;P500 2018'!U286*(1+IF(-$E$1+RAND()*1&lt;0,-0.1*RAND(),0.1*RAND()))</f>
        <v>32.149632762356418</v>
      </c>
      <c r="V286">
        <f ca="1">'S&amp;P500 2018'!V286*(1+IF(-$E$1+RAND()*1&lt;0,-0.1*RAND(),0.1*RAND()))</f>
        <v>38.050588784716282</v>
      </c>
      <c r="W286" s="6">
        <f ca="1">F286-'S&amp;P500 2018'!F286</f>
        <v>-0.63365690620155135</v>
      </c>
      <c r="X286" s="6">
        <f ca="1">G286-'S&amp;P500 2018'!G286</f>
        <v>2.5715623983855878</v>
      </c>
      <c r="Y286" s="6">
        <f ca="1">H286-'S&amp;P500 2018'!H286</f>
        <v>-3.2997042376270898</v>
      </c>
      <c r="Z286" s="6">
        <f ca="1">I286-'S&amp;P500 2018'!I286</f>
        <v>3.8482138940132629</v>
      </c>
      <c r="AA286" s="6">
        <f ca="1">J286-'S&amp;P500 2018'!J286</f>
        <v>0.67623238730957524</v>
      </c>
      <c r="AB286" s="6">
        <f ca="1">K286-'S&amp;P500 2018'!K286</f>
        <v>3.3109411485753171</v>
      </c>
      <c r="AC286" s="6">
        <f ca="1">L286-'S&amp;P500 2018'!L286</f>
        <v>-0.20180385178178994</v>
      </c>
      <c r="AD286" s="6">
        <f ca="1">M286-'S&amp;P500 2018'!M286</f>
        <v>-2.516470788071306</v>
      </c>
      <c r="AE286" s="6">
        <f ca="1">N286-'S&amp;P500 2018'!N286</f>
        <v>1.8884852997598145</v>
      </c>
      <c r="AF286" s="6">
        <f ca="1">O286-'S&amp;P500 2018'!O286</f>
        <v>1.5039284254237977</v>
      </c>
      <c r="AG286" s="6">
        <f ca="1">P286-'S&amp;P500 2018'!P286</f>
        <v>1.7962108490072595</v>
      </c>
      <c r="AH286" s="6">
        <f ca="1">Q286-'S&amp;P500 2018'!Q286</f>
        <v>-1.7480665919388443</v>
      </c>
      <c r="AI286" s="6">
        <f ca="1">R286-'S&amp;P500 2018'!R286</f>
        <v>0.83936906079753726</v>
      </c>
      <c r="AJ286" s="6">
        <f ca="1">S286-'S&amp;P500 2018'!S286</f>
        <v>2.0492344368799067</v>
      </c>
      <c r="AK286" s="6">
        <f ca="1">T286-'S&amp;P500 2018'!T286</f>
        <v>0.27995007473496258</v>
      </c>
      <c r="AL286" s="6">
        <f ca="1">U286-'S&amp;P500 2018'!U286</f>
        <v>-1.8503672376435816</v>
      </c>
      <c r="AM286" s="6">
        <f ca="1">V286-'S&amp;P500 2018'!V286</f>
        <v>5.0588784716282476E-2</v>
      </c>
    </row>
    <row r="287" spans="1:39" x14ac:dyDescent="0.3">
      <c r="A287" t="s">
        <v>686</v>
      </c>
      <c r="B287" t="s">
        <v>687</v>
      </c>
      <c r="C287" s="1" t="s">
        <v>29</v>
      </c>
      <c r="D287" s="1" t="s">
        <v>407</v>
      </c>
      <c r="E287" s="5">
        <f t="shared" ca="1" si="5"/>
        <v>38.586560130249538</v>
      </c>
      <c r="F287">
        <f ca="1">'S&amp;P500 2018'!F287*(1+IF(-$E$1+RAND()*1&lt;0,-0.1*RAND(),0.1*RAND()))</f>
        <v>24.466980201297289</v>
      </c>
      <c r="G287">
        <f ca="1">'S&amp;P500 2018'!G287*(1+IF(-$E$1+RAND()*1&lt;0,-0.1*RAND(),0.1*RAND()))</f>
        <v>34.870277959659134</v>
      </c>
      <c r="H287">
        <f ca="1">'S&amp;P500 2018'!H287*(1+IF(-$E$1+RAND()*1&lt;0,-0.1*RAND(),0.1*RAND()))</f>
        <v>57.475522810204978</v>
      </c>
      <c r="I287">
        <f ca="1">'S&amp;P500 2018'!I287*(1+IF(-$E$1+RAND()*1&lt;0,-0.1*RAND(),0.1*RAND()))</f>
        <v>39.357438142403645</v>
      </c>
      <c r="J287">
        <f ca="1">'S&amp;P500 2018'!J287*(1+IF(-$E$1+RAND()*1&lt;0,-0.1*RAND(),0.1*RAND()))</f>
        <v>50.409755950391066</v>
      </c>
      <c r="K287">
        <f ca="1">'S&amp;P500 2018'!K287*(1+IF(-$E$1+RAND()*1&lt;0,-0.1*RAND(),0.1*RAND()))</f>
        <v>40.081591485122367</v>
      </c>
      <c r="L287">
        <f ca="1">'S&amp;P500 2018'!L287*(1+IF(-$E$1+RAND()*1&lt;0,-0.1*RAND(),0.1*RAND()))</f>
        <v>37.024278476451798</v>
      </c>
      <c r="M287">
        <f ca="1">'S&amp;P500 2018'!M287*(1+IF(-$E$1+RAND()*1&lt;0,-0.1*RAND(),0.1*RAND()))</f>
        <v>30.701794278271219</v>
      </c>
      <c r="N287">
        <f ca="1">'S&amp;P500 2018'!N287*(1+IF(-$E$1+RAND()*1&lt;0,-0.1*RAND(),0.1*RAND()))</f>
        <v>45.832235371971727</v>
      </c>
      <c r="O287">
        <f ca="1">'S&amp;P500 2018'!O287*(1+IF(-$E$1+RAND()*1&lt;0,-0.1*RAND(),0.1*RAND()))</f>
        <v>36.815284896556406</v>
      </c>
      <c r="P287">
        <f ca="1">'S&amp;P500 2018'!P287*(1+IF(-$E$1+RAND()*1&lt;0,-0.1*RAND(),0.1*RAND()))</f>
        <v>42.158673519245539</v>
      </c>
      <c r="Q287">
        <f ca="1">'S&amp;P500 2018'!Q287*(1+IF(-$E$1+RAND()*1&lt;0,-0.1*RAND(),0.1*RAND()))</f>
        <v>46.523422698540138</v>
      </c>
      <c r="R287">
        <f ca="1">'S&amp;P500 2018'!R287*(1+IF(-$E$1+RAND()*1&lt;0,-0.1*RAND(),0.1*RAND()))</f>
        <v>36.012819821394054</v>
      </c>
      <c r="S287">
        <f ca="1">'S&amp;P500 2018'!S287*(1+IF(-$E$1+RAND()*1&lt;0,-0.1*RAND(),0.1*RAND()))</f>
        <v>36.088390265611586</v>
      </c>
      <c r="T287">
        <f ca="1">'S&amp;P500 2018'!T287*(1+IF(-$E$1+RAND()*1&lt;0,-0.1*RAND(),0.1*RAND()))</f>
        <v>35.418948322934938</v>
      </c>
      <c r="U287">
        <f ca="1">'S&amp;P500 2018'!U287*(1+IF(-$E$1+RAND()*1&lt;0,-0.1*RAND(),0.1*RAND()))</f>
        <v>31.87530496286471</v>
      </c>
      <c r="V287">
        <f ca="1">'S&amp;P500 2018'!V287*(1+IF(-$E$1+RAND()*1&lt;0,-0.1*RAND(),0.1*RAND()))</f>
        <v>30.858803051321516</v>
      </c>
      <c r="W287" s="6">
        <f ca="1">F287-'S&amp;P500 2018'!F287</f>
        <v>-1.5330197987027105</v>
      </c>
      <c r="X287" s="6">
        <f ca="1">G287-'S&amp;P500 2018'!G287</f>
        <v>-2.1297220403408659</v>
      </c>
      <c r="Y287" s="6">
        <f ca="1">H287-'S&amp;P500 2018'!H287</f>
        <v>0.47552281020497844</v>
      </c>
      <c r="Z287" s="6">
        <f ca="1">I287-'S&amp;P500 2018'!I287</f>
        <v>1.3574381424036446</v>
      </c>
      <c r="AA287" s="6">
        <f ca="1">J287-'S&amp;P500 2018'!J287</f>
        <v>0.40975595039106594</v>
      </c>
      <c r="AB287" s="6">
        <f ca="1">K287-'S&amp;P500 2018'!K287</f>
        <v>-1.9184085148776333</v>
      </c>
      <c r="AC287" s="6">
        <f ca="1">L287-'S&amp;P500 2018'!L287</f>
        <v>-1.9757215235482022</v>
      </c>
      <c r="AD287" s="6">
        <f ca="1">M287-'S&amp;P500 2018'!M287</f>
        <v>2.701794278271219</v>
      </c>
      <c r="AE287" s="6">
        <f ca="1">N287-'S&amp;P500 2018'!N287</f>
        <v>1.832235371971727</v>
      </c>
      <c r="AF287" s="6">
        <f ca="1">O287-'S&amp;P500 2018'!O287</f>
        <v>-1.1847151034435939</v>
      </c>
      <c r="AG287" s="6">
        <f ca="1">P287-'S&amp;P500 2018'!P287</f>
        <v>3.1586735192455393</v>
      </c>
      <c r="AH287" s="6">
        <f ca="1">Q287-'S&amp;P500 2018'!Q287</f>
        <v>0.52342269854013779</v>
      </c>
      <c r="AI287" s="6">
        <f ca="1">R287-'S&amp;P500 2018'!R287</f>
        <v>2.0128198213940536</v>
      </c>
      <c r="AJ287" s="6">
        <f ca="1">S287-'S&amp;P500 2018'!S287</f>
        <v>8.8390265611586472E-2</v>
      </c>
      <c r="AK287" s="6">
        <f ca="1">T287-'S&amp;P500 2018'!T287</f>
        <v>0.41894832293493778</v>
      </c>
      <c r="AL287" s="6">
        <f ca="1">U287-'S&amp;P500 2018'!U287</f>
        <v>0.87530496286471049</v>
      </c>
      <c r="AM287" s="6">
        <f ca="1">V287-'S&amp;P500 2018'!V287</f>
        <v>1.8588030513215159</v>
      </c>
    </row>
    <row r="288" spans="1:39" x14ac:dyDescent="0.3">
      <c r="A288" t="s">
        <v>688</v>
      </c>
      <c r="B288" t="s">
        <v>689</v>
      </c>
      <c r="C288" s="1" t="s">
        <v>88</v>
      </c>
      <c r="D288" s="1" t="s">
        <v>245</v>
      </c>
      <c r="E288" s="5">
        <f t="shared" ca="1" si="5"/>
        <v>63.111988520867001</v>
      </c>
      <c r="F288">
        <f ca="1">'S&amp;P500 2018'!F288*(1+IF(-$E$1+RAND()*1&lt;0,-0.1*RAND(),0.1*RAND()))</f>
        <v>52.419518222946202</v>
      </c>
      <c r="G288">
        <f ca="1">'S&amp;P500 2018'!G288*(1+IF(-$E$1+RAND()*1&lt;0,-0.1*RAND(),0.1*RAND()))</f>
        <v>53.381313504304984</v>
      </c>
      <c r="H288">
        <f ca="1">'S&amp;P500 2018'!H288*(1+IF(-$E$1+RAND()*1&lt;0,-0.1*RAND(),0.1*RAND()))</f>
        <v>70.39228958986223</v>
      </c>
      <c r="I288">
        <f ca="1">'S&amp;P500 2018'!I288*(1+IF(-$E$1+RAND()*1&lt;0,-0.1*RAND(),0.1*RAND()))</f>
        <v>58.635414134622962</v>
      </c>
      <c r="J288">
        <f ca="1">'S&amp;P500 2018'!J288*(1+IF(-$E$1+RAND()*1&lt;0,-0.1*RAND(),0.1*RAND()))</f>
        <v>54.59156271426675</v>
      </c>
      <c r="K288">
        <f ca="1">'S&amp;P500 2018'!K288*(1+IF(-$E$1+RAND()*1&lt;0,-0.1*RAND(),0.1*RAND()))</f>
        <v>54.948013022336028</v>
      </c>
      <c r="L288">
        <f ca="1">'S&amp;P500 2018'!L288*(1+IF(-$E$1+RAND()*1&lt;0,-0.1*RAND(),0.1*RAND()))</f>
        <v>59.154333052673294</v>
      </c>
      <c r="M288">
        <f ca="1">'S&amp;P500 2018'!M288*(1+IF(-$E$1+RAND()*1&lt;0,-0.1*RAND(),0.1*RAND()))</f>
        <v>77.187125015722614</v>
      </c>
      <c r="N288">
        <f ca="1">'S&amp;P500 2018'!N288*(1+IF(-$E$1+RAND()*1&lt;0,-0.1*RAND(),0.1*RAND()))</f>
        <v>85.142586302753017</v>
      </c>
      <c r="O288">
        <f ca="1">'S&amp;P500 2018'!O288*(1+IF(-$E$1+RAND()*1&lt;0,-0.1*RAND(),0.1*RAND()))</f>
        <v>66.749574759293793</v>
      </c>
      <c r="P288">
        <f ca="1">'S&amp;P500 2018'!P288*(1+IF(-$E$1+RAND()*1&lt;0,-0.1*RAND(),0.1*RAND()))</f>
        <v>60.03020179582979</v>
      </c>
      <c r="Q288">
        <f ca="1">'S&amp;P500 2018'!Q288*(1+IF(-$E$1+RAND()*1&lt;0,-0.1*RAND(),0.1*RAND()))</f>
        <v>87.080270721024533</v>
      </c>
      <c r="R288">
        <f ca="1">'S&amp;P500 2018'!R288*(1+IF(-$E$1+RAND()*1&lt;0,-0.1*RAND(),0.1*RAND()))</f>
        <v>57.123133382038077</v>
      </c>
      <c r="S288">
        <f ca="1">'S&amp;P500 2018'!S288*(1+IF(-$E$1+RAND()*1&lt;0,-0.1*RAND(),0.1*RAND()))</f>
        <v>61.944966656157114</v>
      </c>
      <c r="T288">
        <f ca="1">'S&amp;P500 2018'!T288*(1+IF(-$E$1+RAND()*1&lt;0,-0.1*RAND(),0.1*RAND()))</f>
        <v>51.731558593647776</v>
      </c>
      <c r="U288">
        <f ca="1">'S&amp;P500 2018'!U288*(1+IF(-$E$1+RAND()*1&lt;0,-0.1*RAND(),0.1*RAND()))</f>
        <v>64.151842582777107</v>
      </c>
      <c r="V288">
        <f ca="1">'S&amp;P500 2018'!V288*(1+IF(-$E$1+RAND()*1&lt;0,-0.1*RAND(),0.1*RAND()))</f>
        <v>58.240100804482807</v>
      </c>
      <c r="W288" s="6">
        <f ca="1">F288-'S&amp;P500 2018'!F288</f>
        <v>-0.580481777053798</v>
      </c>
      <c r="X288" s="6">
        <f ca="1">G288-'S&amp;P500 2018'!G288</f>
        <v>0.38131350430498401</v>
      </c>
      <c r="Y288" s="6">
        <f ca="1">H288-'S&amp;P500 2018'!H288</f>
        <v>2.3922895898622301</v>
      </c>
      <c r="Z288" s="6">
        <f ca="1">I288-'S&amp;P500 2018'!I288</f>
        <v>1.6354141346229625</v>
      </c>
      <c r="AA288" s="6">
        <f ca="1">J288-'S&amp;P500 2018'!J288</f>
        <v>4.5915627142667503</v>
      </c>
      <c r="AB288" s="6">
        <f ca="1">K288-'S&amp;P500 2018'!K288</f>
        <v>2.9480130223360277</v>
      </c>
      <c r="AC288" s="6">
        <f ca="1">L288-'S&amp;P500 2018'!L288</f>
        <v>2.1543330526732944</v>
      </c>
      <c r="AD288" s="6">
        <f ca="1">M288-'S&amp;P500 2018'!M288</f>
        <v>6.1871250157226143</v>
      </c>
      <c r="AE288" s="6">
        <f ca="1">N288-'S&amp;P500 2018'!N288</f>
        <v>3.142586302753017</v>
      </c>
      <c r="AF288" s="6">
        <f ca="1">O288-'S&amp;P500 2018'!O288</f>
        <v>1.7495747592937931</v>
      </c>
      <c r="AG288" s="6">
        <f ca="1">P288-'S&amp;P500 2018'!P288</f>
        <v>-2.9697982041702105</v>
      </c>
      <c r="AH288" s="6">
        <f ca="1">Q288-'S&amp;P500 2018'!Q288</f>
        <v>5.080270721024533</v>
      </c>
      <c r="AI288" s="6">
        <f ca="1">R288-'S&amp;P500 2018'!R288</f>
        <v>3.1231333820380769</v>
      </c>
      <c r="AJ288" s="6">
        <f ca="1">S288-'S&amp;P500 2018'!S288</f>
        <v>2.9449666561571135</v>
      </c>
      <c r="AK288" s="6">
        <f ca="1">T288-'S&amp;P500 2018'!T288</f>
        <v>1.731558593647776</v>
      </c>
      <c r="AL288" s="6">
        <f ca="1">U288-'S&amp;P500 2018'!U288</f>
        <v>-0.84815741722289317</v>
      </c>
      <c r="AM288" s="6">
        <f ca="1">V288-'S&amp;P500 2018'!V288</f>
        <v>-2.7598991955171925</v>
      </c>
    </row>
    <row r="289" spans="1:39" x14ac:dyDescent="0.3">
      <c r="A289" t="s">
        <v>690</v>
      </c>
      <c r="B289" t="s">
        <v>691</v>
      </c>
      <c r="C289" s="1" t="s">
        <v>88</v>
      </c>
      <c r="D289" s="1" t="s">
        <v>692</v>
      </c>
      <c r="E289" s="5">
        <f t="shared" ca="1" si="5"/>
        <v>65.217415676120083</v>
      </c>
      <c r="F289">
        <f ca="1">'S&amp;P500 2018'!F289*(1+IF(-$E$1+RAND()*1&lt;0,-0.1*RAND(),0.1*RAND()))</f>
        <v>73.413675257002637</v>
      </c>
      <c r="G289">
        <f ca="1">'S&amp;P500 2018'!G289*(1+IF(-$E$1+RAND()*1&lt;0,-0.1*RAND(),0.1*RAND()))</f>
        <v>53.258447592788528</v>
      </c>
      <c r="H289">
        <f ca="1">'S&amp;P500 2018'!H289*(1+IF(-$E$1+RAND()*1&lt;0,-0.1*RAND(),0.1*RAND()))</f>
        <v>89.941401224675801</v>
      </c>
      <c r="I289">
        <f ca="1">'S&amp;P500 2018'!I289*(1+IF(-$E$1+RAND()*1&lt;0,-0.1*RAND(),0.1*RAND()))</f>
        <v>73.192223503010894</v>
      </c>
      <c r="J289">
        <f ca="1">'S&amp;P500 2018'!J289*(1+IF(-$E$1+RAND()*1&lt;0,-0.1*RAND(),0.1*RAND()))</f>
        <v>48.023047320310845</v>
      </c>
      <c r="K289">
        <f ca="1">'S&amp;P500 2018'!K289*(1+IF(-$E$1+RAND()*1&lt;0,-0.1*RAND(),0.1*RAND()))</f>
        <v>56.790123047221826</v>
      </c>
      <c r="L289">
        <f ca="1">'S&amp;P500 2018'!L289*(1+IF(-$E$1+RAND()*1&lt;0,-0.1*RAND(),0.1*RAND()))</f>
        <v>70.563845186262299</v>
      </c>
      <c r="M289">
        <f ca="1">'S&amp;P500 2018'!M289*(1+IF(-$E$1+RAND()*1&lt;0,-0.1*RAND(),0.1*RAND()))</f>
        <v>77.652775850720872</v>
      </c>
      <c r="N289">
        <f ca="1">'S&amp;P500 2018'!N289*(1+IF(-$E$1+RAND()*1&lt;0,-0.1*RAND(),0.1*RAND()))</f>
        <v>57.313451822640964</v>
      </c>
      <c r="O289">
        <f ca="1">'S&amp;P500 2018'!O289*(1+IF(-$E$1+RAND()*1&lt;0,-0.1*RAND(),0.1*RAND()))</f>
        <v>52.094465149283501</v>
      </c>
      <c r="P289">
        <f ca="1">'S&amp;P500 2018'!P289*(1+IF(-$E$1+RAND()*1&lt;0,-0.1*RAND(),0.1*RAND()))</f>
        <v>64.30535504537805</v>
      </c>
      <c r="Q289">
        <f ca="1">'S&amp;P500 2018'!Q289*(1+IF(-$E$1+RAND()*1&lt;0,-0.1*RAND(),0.1*RAND()))</f>
        <v>66.69958772679081</v>
      </c>
      <c r="R289">
        <f ca="1">'S&amp;P500 2018'!R289*(1+IF(-$E$1+RAND()*1&lt;0,-0.1*RAND(),0.1*RAND()))</f>
        <v>58.923869250681136</v>
      </c>
      <c r="S289">
        <f ca="1">'S&amp;P500 2018'!S289*(1+IF(-$E$1+RAND()*1&lt;0,-0.1*RAND(),0.1*RAND()))</f>
        <v>71.347403204146659</v>
      </c>
      <c r="T289">
        <f ca="1">'S&amp;P500 2018'!T289*(1+IF(-$E$1+RAND()*1&lt;0,-0.1*RAND(),0.1*RAND()))</f>
        <v>82.960208064917424</v>
      </c>
      <c r="U289">
        <f ca="1">'S&amp;P500 2018'!U289*(1+IF(-$E$1+RAND()*1&lt;0,-0.1*RAND(),0.1*RAND()))</f>
        <v>50.215053700250898</v>
      </c>
      <c r="V289">
        <f ca="1">'S&amp;P500 2018'!V289*(1+IF(-$E$1+RAND()*1&lt;0,-0.1*RAND(),0.1*RAND()))</f>
        <v>62.001133547958332</v>
      </c>
      <c r="W289" s="6">
        <f ca="1">F289-'S&amp;P500 2018'!F289</f>
        <v>6.4136752570026374</v>
      </c>
      <c r="X289" s="6">
        <f ca="1">G289-'S&amp;P500 2018'!G289</f>
        <v>-4.7415524072114721</v>
      </c>
      <c r="Y289" s="6">
        <f ca="1">H289-'S&amp;P500 2018'!H289</f>
        <v>3.9414012246758006</v>
      </c>
      <c r="Z289" s="6">
        <f ca="1">I289-'S&amp;P500 2018'!I289</f>
        <v>6.1922235030108936</v>
      </c>
      <c r="AA289" s="6">
        <f ca="1">J289-'S&amp;P500 2018'!J289</f>
        <v>2.3047320310844555E-2</v>
      </c>
      <c r="AB289" s="6">
        <f ca="1">K289-'S&amp;P500 2018'!K289</f>
        <v>-6.2098769527781741</v>
      </c>
      <c r="AC289" s="6">
        <f ca="1">L289-'S&amp;P500 2018'!L289</f>
        <v>1.5638451862622986</v>
      </c>
      <c r="AD289" s="6">
        <f ca="1">M289-'S&amp;P500 2018'!M289</f>
        <v>6.6527758507208716</v>
      </c>
      <c r="AE289" s="6">
        <f ca="1">N289-'S&amp;P500 2018'!N289</f>
        <v>4.3134518226409639</v>
      </c>
      <c r="AF289" s="6">
        <f ca="1">O289-'S&amp;P500 2018'!O289</f>
        <v>2.0944651492835007</v>
      </c>
      <c r="AG289" s="6">
        <f ca="1">P289-'S&amp;P500 2018'!P289</f>
        <v>3.3053550453780502</v>
      </c>
      <c r="AH289" s="6">
        <f ca="1">Q289-'S&amp;P500 2018'!Q289</f>
        <v>5.6995877267908099</v>
      </c>
      <c r="AI289" s="6">
        <f ca="1">R289-'S&amp;P500 2018'!R289</f>
        <v>-3.0761307493188639</v>
      </c>
      <c r="AJ289" s="6">
        <f ca="1">S289-'S&amp;P500 2018'!S289</f>
        <v>4.3474032041466586</v>
      </c>
      <c r="AK289" s="6">
        <f ca="1">T289-'S&amp;P500 2018'!T289</f>
        <v>0.96020806491742405</v>
      </c>
      <c r="AL289" s="6">
        <f ca="1">U289-'S&amp;P500 2018'!U289</f>
        <v>1.2150537002508983</v>
      </c>
      <c r="AM289" s="6">
        <f ca="1">V289-'S&amp;P500 2018'!V289</f>
        <v>2.0011335479583323</v>
      </c>
    </row>
    <row r="290" spans="1:39" x14ac:dyDescent="0.3">
      <c r="A290" t="s">
        <v>693</v>
      </c>
      <c r="B290" t="s">
        <v>694</v>
      </c>
      <c r="C290" s="1" t="s">
        <v>29</v>
      </c>
      <c r="D290" s="1" t="s">
        <v>531</v>
      </c>
      <c r="E290" s="5">
        <f t="shared" ca="1" si="5"/>
        <v>53.18779329740736</v>
      </c>
      <c r="F290">
        <f ca="1">'S&amp;P500 2018'!F290*(1+IF(-$E$1+RAND()*1&lt;0,-0.1*RAND(),0.1*RAND()))</f>
        <v>38.443176299327746</v>
      </c>
      <c r="G290">
        <f ca="1">'S&amp;P500 2018'!G290*(1+IF(-$E$1+RAND()*1&lt;0,-0.1*RAND(),0.1*RAND()))</f>
        <v>39.05532618721584</v>
      </c>
      <c r="H290">
        <f ca="1">'S&amp;P500 2018'!H290*(1+IF(-$E$1+RAND()*1&lt;0,-0.1*RAND(),0.1*RAND()))</f>
        <v>39.665327671012712</v>
      </c>
      <c r="I290">
        <f ca="1">'S&amp;P500 2018'!I290*(1+IF(-$E$1+RAND()*1&lt;0,-0.1*RAND(),0.1*RAND()))</f>
        <v>59.027638913855782</v>
      </c>
      <c r="J290">
        <f ca="1">'S&amp;P500 2018'!J290*(1+IF(-$E$1+RAND()*1&lt;0,-0.1*RAND(),0.1*RAND()))</f>
        <v>71.127546003787813</v>
      </c>
      <c r="K290">
        <f ca="1">'S&amp;P500 2018'!K290*(1+IF(-$E$1+RAND()*1&lt;0,-0.1*RAND(),0.1*RAND()))</f>
        <v>60.013193047440396</v>
      </c>
      <c r="L290">
        <f ca="1">'S&amp;P500 2018'!L290*(1+IF(-$E$1+RAND()*1&lt;0,-0.1*RAND(),0.1*RAND()))</f>
        <v>50.799542410408463</v>
      </c>
      <c r="M290">
        <f ca="1">'S&amp;P500 2018'!M290*(1+IF(-$E$1+RAND()*1&lt;0,-0.1*RAND(),0.1*RAND()))</f>
        <v>53.972735402202915</v>
      </c>
      <c r="N290">
        <f ca="1">'S&amp;P500 2018'!N290*(1+IF(-$E$1+RAND()*1&lt;0,-0.1*RAND(),0.1*RAND()))</f>
        <v>67.580929050585212</v>
      </c>
      <c r="O290">
        <f ca="1">'S&amp;P500 2018'!O290*(1+IF(-$E$1+RAND()*1&lt;0,-0.1*RAND(),0.1*RAND()))</f>
        <v>62.608326559393035</v>
      </c>
      <c r="P290">
        <f ca="1">'S&amp;P500 2018'!P290*(1+IF(-$E$1+RAND()*1&lt;0,-0.1*RAND(),0.1*RAND()))</f>
        <v>53.016437166051915</v>
      </c>
      <c r="Q290">
        <f ca="1">'S&amp;P500 2018'!Q290*(1+IF(-$E$1+RAND()*1&lt;0,-0.1*RAND(),0.1*RAND()))</f>
        <v>67.39634287097293</v>
      </c>
      <c r="R290">
        <f ca="1">'S&amp;P500 2018'!R290*(1+IF(-$E$1+RAND()*1&lt;0,-0.1*RAND(),0.1*RAND()))</f>
        <v>57.250131175205375</v>
      </c>
      <c r="S290">
        <f ca="1">'S&amp;P500 2018'!S290*(1+IF(-$E$1+RAND()*1&lt;0,-0.1*RAND(),0.1*RAND()))</f>
        <v>46.019819285684918</v>
      </c>
      <c r="T290">
        <f ca="1">'S&amp;P500 2018'!T290*(1+IF(-$E$1+RAND()*1&lt;0,-0.1*RAND(),0.1*RAND()))</f>
        <v>48.994609165842412</v>
      </c>
      <c r="U290">
        <f ca="1">'S&amp;P500 2018'!U290*(1+IF(-$E$1+RAND()*1&lt;0,-0.1*RAND(),0.1*RAND()))</f>
        <v>47.198161980491648</v>
      </c>
      <c r="V290">
        <f ca="1">'S&amp;P500 2018'!V290*(1+IF(-$E$1+RAND()*1&lt;0,-0.1*RAND(),0.1*RAND()))</f>
        <v>42.023242866445869</v>
      </c>
      <c r="W290" s="6">
        <f ca="1">F290-'S&amp;P500 2018'!F290</f>
        <v>-3.5568237006722541</v>
      </c>
      <c r="X290" s="6">
        <f ca="1">G290-'S&amp;P500 2018'!G290</f>
        <v>3.0553261872158402</v>
      </c>
      <c r="Y290" s="6">
        <f ca="1">H290-'S&amp;P500 2018'!H290</f>
        <v>-4.3346723289872884</v>
      </c>
      <c r="Z290" s="6">
        <f ca="1">I290-'S&amp;P500 2018'!I290</f>
        <v>2.0276389138557818</v>
      </c>
      <c r="AA290" s="6">
        <f ca="1">J290-'S&amp;P500 2018'!J290</f>
        <v>4.1275460037878133</v>
      </c>
      <c r="AB290" s="6">
        <f ca="1">K290-'S&amp;P500 2018'!K290</f>
        <v>5.0131930474403958</v>
      </c>
      <c r="AC290" s="6">
        <f ca="1">L290-'S&amp;P500 2018'!L290</f>
        <v>0.79954241040846341</v>
      </c>
      <c r="AD290" s="6">
        <f ca="1">M290-'S&amp;P500 2018'!M290</f>
        <v>-3.0272645977970853</v>
      </c>
      <c r="AE290" s="6">
        <f ca="1">N290-'S&amp;P500 2018'!N290</f>
        <v>-1.4190709494147882</v>
      </c>
      <c r="AF290" s="6">
        <f ca="1">O290-'S&amp;P500 2018'!O290</f>
        <v>0.60832655939303493</v>
      </c>
      <c r="AG290" s="6">
        <f ca="1">P290-'S&amp;P500 2018'!P290</f>
        <v>2.0164371660519151</v>
      </c>
      <c r="AH290" s="6">
        <f ca="1">Q290-'S&amp;P500 2018'!Q290</f>
        <v>3.39634287097293</v>
      </c>
      <c r="AI290" s="6">
        <f ca="1">R290-'S&amp;P500 2018'!R290</f>
        <v>-1.7498688247946248</v>
      </c>
      <c r="AJ290" s="6">
        <f ca="1">S290-'S&amp;P500 2018'!S290</f>
        <v>1.9819285684917531E-2</v>
      </c>
      <c r="AK290" s="6">
        <f ca="1">T290-'S&amp;P500 2018'!T290</f>
        <v>1.9946091658424123</v>
      </c>
      <c r="AL290" s="6">
        <f ca="1">U290-'S&amp;P500 2018'!U290</f>
        <v>3.1981619804916477</v>
      </c>
      <c r="AM290" s="6">
        <f ca="1">V290-'S&amp;P500 2018'!V290</f>
        <v>-3.9767571335541305</v>
      </c>
    </row>
    <row r="291" spans="1:39" x14ac:dyDescent="0.3">
      <c r="A291" t="s">
        <v>695</v>
      </c>
      <c r="B291" t="s">
        <v>696</v>
      </c>
      <c r="C291" s="1" t="s">
        <v>2</v>
      </c>
      <c r="D291" s="1" t="s">
        <v>160</v>
      </c>
      <c r="E291" s="5">
        <f t="shared" ca="1" si="5"/>
        <v>49.704614469972789</v>
      </c>
      <c r="F291">
        <f ca="1">'S&amp;P500 2018'!F291*(1+IF(-$E$1+RAND()*1&lt;0,-0.1*RAND(),0.1*RAND()))</f>
        <v>57.587375886564793</v>
      </c>
      <c r="G291">
        <f ca="1">'S&amp;P500 2018'!G291*(1+IF(-$E$1+RAND()*1&lt;0,-0.1*RAND(),0.1*RAND()))</f>
        <v>47.720911766336805</v>
      </c>
      <c r="H291">
        <f ca="1">'S&amp;P500 2018'!H291*(1+IF(-$E$1+RAND()*1&lt;0,-0.1*RAND(),0.1*RAND()))</f>
        <v>53.548208355497721</v>
      </c>
      <c r="I291">
        <f ca="1">'S&amp;P500 2018'!I291*(1+IF(-$E$1+RAND()*1&lt;0,-0.1*RAND(),0.1*RAND()))</f>
        <v>55.449342466652681</v>
      </c>
      <c r="J291">
        <f ca="1">'S&amp;P500 2018'!J291*(1+IF(-$E$1+RAND()*1&lt;0,-0.1*RAND(),0.1*RAND()))</f>
        <v>51.900583247832671</v>
      </c>
      <c r="K291">
        <f ca="1">'S&amp;P500 2018'!K291*(1+IF(-$E$1+RAND()*1&lt;0,-0.1*RAND(),0.1*RAND()))</f>
        <v>49.660297431553907</v>
      </c>
      <c r="L291">
        <f ca="1">'S&amp;P500 2018'!L291*(1+IF(-$E$1+RAND()*1&lt;0,-0.1*RAND(),0.1*RAND()))</f>
        <v>46.833351413768057</v>
      </c>
      <c r="M291">
        <f ca="1">'S&amp;P500 2018'!M291*(1+IF(-$E$1+RAND()*1&lt;0,-0.1*RAND(),0.1*RAND()))</f>
        <v>47.726180679742143</v>
      </c>
      <c r="N291">
        <f ca="1">'S&amp;P500 2018'!N291*(1+IF(-$E$1+RAND()*1&lt;0,-0.1*RAND(),0.1*RAND()))</f>
        <v>47.249409852028798</v>
      </c>
      <c r="O291">
        <f ca="1">'S&amp;P500 2018'!O291*(1+IF(-$E$1+RAND()*1&lt;0,-0.1*RAND(),0.1*RAND()))</f>
        <v>51.177982909278008</v>
      </c>
      <c r="P291">
        <f ca="1">'S&amp;P500 2018'!P291*(1+IF(-$E$1+RAND()*1&lt;0,-0.1*RAND(),0.1*RAND()))</f>
        <v>52.64105840107618</v>
      </c>
      <c r="Q291">
        <f ca="1">'S&amp;P500 2018'!Q291*(1+IF(-$E$1+RAND()*1&lt;0,-0.1*RAND(),0.1*RAND()))</f>
        <v>47.082004242571429</v>
      </c>
      <c r="R291">
        <f ca="1">'S&amp;P500 2018'!R291*(1+IF(-$E$1+RAND()*1&lt;0,-0.1*RAND(),0.1*RAND()))</f>
        <v>55.432670508569757</v>
      </c>
      <c r="S291">
        <f ca="1">'S&amp;P500 2018'!S291*(1+IF(-$E$1+RAND()*1&lt;0,-0.1*RAND(),0.1*RAND()))</f>
        <v>42.324809186932903</v>
      </c>
      <c r="T291">
        <f ca="1">'S&amp;P500 2018'!T291*(1+IF(-$E$1+RAND()*1&lt;0,-0.1*RAND(),0.1*RAND()))</f>
        <v>52.016682107515095</v>
      </c>
      <c r="U291">
        <f ca="1">'S&amp;P500 2018'!U291*(1+IF(-$E$1+RAND()*1&lt;0,-0.1*RAND(),0.1*RAND()))</f>
        <v>37.301250273003987</v>
      </c>
      <c r="V291">
        <f ca="1">'S&amp;P500 2018'!V291*(1+IF(-$E$1+RAND()*1&lt;0,-0.1*RAND(),0.1*RAND()))</f>
        <v>49.326327260612452</v>
      </c>
      <c r="W291" s="6">
        <f ca="1">F291-'S&amp;P500 2018'!F291</f>
        <v>3.5873758865647929</v>
      </c>
      <c r="X291" s="6">
        <f ca="1">G291-'S&amp;P500 2018'!G291</f>
        <v>2.7209117663368048</v>
      </c>
      <c r="Y291" s="6">
        <f ca="1">H291-'S&amp;P500 2018'!H291</f>
        <v>3.5482083554977208</v>
      </c>
      <c r="Z291" s="6">
        <f ca="1">I291-'S&amp;P500 2018'!I291</f>
        <v>2.4493424666526806</v>
      </c>
      <c r="AA291" s="6">
        <f ca="1">J291-'S&amp;P500 2018'!J291</f>
        <v>-9.9416752167329037E-2</v>
      </c>
      <c r="AB291" s="6">
        <f ca="1">K291-'S&amp;P500 2018'!K291</f>
        <v>-1.3397025684460928</v>
      </c>
      <c r="AC291" s="6">
        <f ca="1">L291-'S&amp;P500 2018'!L291</f>
        <v>-1.1666485862319433</v>
      </c>
      <c r="AD291" s="6">
        <f ca="1">M291-'S&amp;P500 2018'!M291</f>
        <v>-1.2738193202578572</v>
      </c>
      <c r="AE291" s="6">
        <f ca="1">N291-'S&amp;P500 2018'!N291</f>
        <v>3.2494098520287977</v>
      </c>
      <c r="AF291" s="6">
        <f ca="1">O291-'S&amp;P500 2018'!O291</f>
        <v>4.1779829092780076</v>
      </c>
      <c r="AG291" s="6">
        <f ca="1">P291-'S&amp;P500 2018'!P291</f>
        <v>2.6410584010761795</v>
      </c>
      <c r="AH291" s="6">
        <f ca="1">Q291-'S&amp;P500 2018'!Q291</f>
        <v>4.0820042425714291</v>
      </c>
      <c r="AI291" s="6">
        <f ca="1">R291-'S&amp;P500 2018'!R291</f>
        <v>3.4326705085697569</v>
      </c>
      <c r="AJ291" s="6">
        <f ca="1">S291-'S&amp;P500 2018'!S291</f>
        <v>1.3248091869329031</v>
      </c>
      <c r="AK291" s="6">
        <f ca="1">T291-'S&amp;P500 2018'!T291</f>
        <v>4.0166821075150949</v>
      </c>
      <c r="AL291" s="6">
        <f ca="1">U291-'S&amp;P500 2018'!U291</f>
        <v>2.301250273003987</v>
      </c>
      <c r="AM291" s="6">
        <f ca="1">V291-'S&amp;P500 2018'!V291</f>
        <v>2.3263272606124517</v>
      </c>
    </row>
    <row r="292" spans="1:39" x14ac:dyDescent="0.3">
      <c r="A292" t="s">
        <v>697</v>
      </c>
      <c r="B292" t="s">
        <v>698</v>
      </c>
      <c r="C292" s="1" t="s">
        <v>6</v>
      </c>
      <c r="D292" s="1" t="s">
        <v>373</v>
      </c>
      <c r="E292" s="5">
        <f t="shared" ca="1" si="5"/>
        <v>48.325258409199208</v>
      </c>
      <c r="F292">
        <f ca="1">'S&amp;P500 2018'!F292*(1+IF(-$E$1+RAND()*1&lt;0,-0.1*RAND(),0.1*RAND()))</f>
        <v>39.187289523376144</v>
      </c>
      <c r="G292">
        <f ca="1">'S&amp;P500 2018'!G292*(1+IF(-$E$1+RAND()*1&lt;0,-0.1*RAND(),0.1*RAND()))</f>
        <v>55.023252712738476</v>
      </c>
      <c r="H292">
        <f ca="1">'S&amp;P500 2018'!H292*(1+IF(-$E$1+RAND()*1&lt;0,-0.1*RAND(),0.1*RAND()))</f>
        <v>58.2725252853336</v>
      </c>
      <c r="I292">
        <f ca="1">'S&amp;P500 2018'!I292*(1+IF(-$E$1+RAND()*1&lt;0,-0.1*RAND(),0.1*RAND()))</f>
        <v>36.001519516285605</v>
      </c>
      <c r="J292">
        <f ca="1">'S&amp;P500 2018'!J292*(1+IF(-$E$1+RAND()*1&lt;0,-0.1*RAND(),0.1*RAND()))</f>
        <v>47.338566788682385</v>
      </c>
      <c r="K292">
        <f ca="1">'S&amp;P500 2018'!K292*(1+IF(-$E$1+RAND()*1&lt;0,-0.1*RAND(),0.1*RAND()))</f>
        <v>50.943667695978874</v>
      </c>
      <c r="L292">
        <f ca="1">'S&amp;P500 2018'!L292*(1+IF(-$E$1+RAND()*1&lt;0,-0.1*RAND(),0.1*RAND()))</f>
        <v>49.156628785388982</v>
      </c>
      <c r="M292">
        <f ca="1">'S&amp;P500 2018'!M292*(1+IF(-$E$1+RAND()*1&lt;0,-0.1*RAND(),0.1*RAND()))</f>
        <v>48.404071369598157</v>
      </c>
      <c r="N292">
        <f ca="1">'S&amp;P500 2018'!N292*(1+IF(-$E$1+RAND()*1&lt;0,-0.1*RAND(),0.1*RAND()))</f>
        <v>45.732183313530946</v>
      </c>
      <c r="O292">
        <f ca="1">'S&amp;P500 2018'!O292*(1+IF(-$E$1+RAND()*1&lt;0,-0.1*RAND(),0.1*RAND()))</f>
        <v>41.733839197601277</v>
      </c>
      <c r="P292">
        <f ca="1">'S&amp;P500 2018'!P292*(1+IF(-$E$1+RAND()*1&lt;0,-0.1*RAND(),0.1*RAND()))</f>
        <v>51.739446977963311</v>
      </c>
      <c r="Q292">
        <f ca="1">'S&amp;P500 2018'!Q292*(1+IF(-$E$1+RAND()*1&lt;0,-0.1*RAND(),0.1*RAND()))</f>
        <v>34.19388270309301</v>
      </c>
      <c r="R292">
        <f ca="1">'S&amp;P500 2018'!R292*(1+IF(-$E$1+RAND()*1&lt;0,-0.1*RAND(),0.1*RAND()))</f>
        <v>45.325403538681087</v>
      </c>
      <c r="S292">
        <f ca="1">'S&amp;P500 2018'!S292*(1+IF(-$E$1+RAND()*1&lt;0,-0.1*RAND(),0.1*RAND()))</f>
        <v>65.643118148174509</v>
      </c>
      <c r="T292">
        <f ca="1">'S&amp;P500 2018'!T292*(1+IF(-$E$1+RAND()*1&lt;0,-0.1*RAND(),0.1*RAND()))</f>
        <v>50.257817686518408</v>
      </c>
      <c r="U292">
        <f ca="1">'S&amp;P500 2018'!U292*(1+IF(-$E$1+RAND()*1&lt;0,-0.1*RAND(),0.1*RAND()))</f>
        <v>53.420351696445366</v>
      </c>
      <c r="V292">
        <f ca="1">'S&amp;P500 2018'!V292*(1+IF(-$E$1+RAND()*1&lt;0,-0.1*RAND(),0.1*RAND()))</f>
        <v>49.155828016996438</v>
      </c>
      <c r="W292" s="6">
        <f ca="1">F292-'S&amp;P500 2018'!F292</f>
        <v>3.187289523376144</v>
      </c>
      <c r="X292" s="6">
        <f ca="1">G292-'S&amp;P500 2018'!G292</f>
        <v>1.0232527127384756</v>
      </c>
      <c r="Y292" s="6">
        <f ca="1">H292-'S&amp;P500 2018'!H292</f>
        <v>0.27252528533360021</v>
      </c>
      <c r="Z292" s="6">
        <f ca="1">I292-'S&amp;P500 2018'!I292</f>
        <v>1.0015195162856045</v>
      </c>
      <c r="AA292" s="6">
        <f ca="1">J292-'S&amp;P500 2018'!J292</f>
        <v>-0.66143321131761468</v>
      </c>
      <c r="AB292" s="6">
        <f ca="1">K292-'S&amp;P500 2018'!K292</f>
        <v>2.9436676959788741</v>
      </c>
      <c r="AC292" s="6">
        <f ca="1">L292-'S&amp;P500 2018'!L292</f>
        <v>2.1566287853889818</v>
      </c>
      <c r="AD292" s="6">
        <f ca="1">M292-'S&amp;P500 2018'!M292</f>
        <v>0.40407136959815659</v>
      </c>
      <c r="AE292" s="6">
        <f ca="1">N292-'S&amp;P500 2018'!N292</f>
        <v>3.7321833135309461</v>
      </c>
      <c r="AF292" s="6">
        <f ca="1">O292-'S&amp;P500 2018'!O292</f>
        <v>-3.2661608023987228</v>
      </c>
      <c r="AG292" s="6">
        <f ca="1">P292-'S&amp;P500 2018'!P292</f>
        <v>3.7394469779633113</v>
      </c>
      <c r="AH292" s="6">
        <f ca="1">Q292-'S&amp;P500 2018'!Q292</f>
        <v>-1.8061172969069901</v>
      </c>
      <c r="AI292" s="6">
        <f ca="1">R292-'S&amp;P500 2018'!R292</f>
        <v>-1.674596461318913</v>
      </c>
      <c r="AJ292" s="6">
        <f ca="1">S292-'S&amp;P500 2018'!S292</f>
        <v>4.6431181481745085</v>
      </c>
      <c r="AK292" s="6">
        <f ca="1">T292-'S&amp;P500 2018'!T292</f>
        <v>4.2578176865184076</v>
      </c>
      <c r="AL292" s="6">
        <f ca="1">U292-'S&amp;P500 2018'!U292</f>
        <v>2.4203516964453655</v>
      </c>
      <c r="AM292" s="6">
        <f ca="1">V292-'S&amp;P500 2018'!V292</f>
        <v>-2.8441719830035623</v>
      </c>
    </row>
    <row r="293" spans="1:39" x14ac:dyDescent="0.3">
      <c r="A293" t="s">
        <v>699</v>
      </c>
      <c r="B293" t="s">
        <v>700</v>
      </c>
      <c r="C293" s="1" t="s">
        <v>15</v>
      </c>
      <c r="D293" s="1" t="s">
        <v>151</v>
      </c>
      <c r="E293" s="5">
        <f t="shared" ca="1" si="5"/>
        <v>62.252607872210504</v>
      </c>
      <c r="F293">
        <f ca="1">'S&amp;P500 2018'!F293*(1+IF(-$E$1+RAND()*1&lt;0,-0.1*RAND(),0.1*RAND()))</f>
        <v>82.041694788877436</v>
      </c>
      <c r="G293">
        <f ca="1">'S&amp;P500 2018'!G293*(1+IF(-$E$1+RAND()*1&lt;0,-0.1*RAND(),0.1*RAND()))</f>
        <v>72.859747843552583</v>
      </c>
      <c r="H293">
        <f ca="1">'S&amp;P500 2018'!H293*(1+IF(-$E$1+RAND()*1&lt;0,-0.1*RAND(),0.1*RAND()))</f>
        <v>71.997637642260756</v>
      </c>
      <c r="I293">
        <f ca="1">'S&amp;P500 2018'!I293*(1+IF(-$E$1+RAND()*1&lt;0,-0.1*RAND(),0.1*RAND()))</f>
        <v>54.027659956018944</v>
      </c>
      <c r="J293">
        <f ca="1">'S&amp;P500 2018'!J293*(1+IF(-$E$1+RAND()*1&lt;0,-0.1*RAND(),0.1*RAND()))</f>
        <v>33.482464164238642</v>
      </c>
      <c r="K293">
        <f ca="1">'S&amp;P500 2018'!K293*(1+IF(-$E$1+RAND()*1&lt;0,-0.1*RAND(),0.1*RAND()))</f>
        <v>52.240244110458541</v>
      </c>
      <c r="L293">
        <f ca="1">'S&amp;P500 2018'!L293*(1+IF(-$E$1+RAND()*1&lt;0,-0.1*RAND(),0.1*RAND()))</f>
        <v>69.384879848464308</v>
      </c>
      <c r="M293">
        <f ca="1">'S&amp;P500 2018'!M293*(1+IF(-$E$1+RAND()*1&lt;0,-0.1*RAND(),0.1*RAND()))</f>
        <v>72.876926920507458</v>
      </c>
      <c r="N293">
        <f ca="1">'S&amp;P500 2018'!N293*(1+IF(-$E$1+RAND()*1&lt;0,-0.1*RAND(),0.1*RAND()))</f>
        <v>34.434162266637429</v>
      </c>
      <c r="O293">
        <f ca="1">'S&amp;P500 2018'!O293*(1+IF(-$E$1+RAND()*1&lt;0,-0.1*RAND(),0.1*RAND()))</f>
        <v>59.124926224638187</v>
      </c>
      <c r="P293">
        <f ca="1">'S&amp;P500 2018'!P293*(1+IF(-$E$1+RAND()*1&lt;0,-0.1*RAND(),0.1*RAND()))</f>
        <v>96.679046263095216</v>
      </c>
      <c r="Q293">
        <f ca="1">'S&amp;P500 2018'!Q293*(1+IF(-$E$1+RAND()*1&lt;0,-0.1*RAND(),0.1*RAND()))</f>
        <v>58.236663012682378</v>
      </c>
      <c r="R293">
        <f ca="1">'S&amp;P500 2018'!R293*(1+IF(-$E$1+RAND()*1&lt;0,-0.1*RAND(),0.1*RAND()))</f>
        <v>82.907724607159238</v>
      </c>
      <c r="S293">
        <f ca="1">'S&amp;P500 2018'!S293*(1+IF(-$E$1+RAND()*1&lt;0,-0.1*RAND(),0.1*RAND()))</f>
        <v>52.338963123498672</v>
      </c>
      <c r="T293">
        <f ca="1">'S&amp;P500 2018'!T293*(1+IF(-$E$1+RAND()*1&lt;0,-0.1*RAND(),0.1*RAND()))</f>
        <v>54.162132534134997</v>
      </c>
      <c r="U293">
        <f ca="1">'S&amp;P500 2018'!U293*(1+IF(-$E$1+RAND()*1&lt;0,-0.1*RAND(),0.1*RAND()))</f>
        <v>52.125488198203762</v>
      </c>
      <c r="V293">
        <f ca="1">'S&amp;P500 2018'!V293*(1+IF(-$E$1+RAND()*1&lt;0,-0.1*RAND(),0.1*RAND()))</f>
        <v>59.373972323149886</v>
      </c>
      <c r="W293" s="6">
        <f ca="1">F293-'S&amp;P500 2018'!F293</f>
        <v>5.0416947888774359</v>
      </c>
      <c r="X293" s="6">
        <f ca="1">G293-'S&amp;P500 2018'!G293</f>
        <v>0.85974784355258294</v>
      </c>
      <c r="Y293" s="6">
        <f ca="1">H293-'S&amp;P500 2018'!H293</f>
        <v>-4.0023623577392442</v>
      </c>
      <c r="Z293" s="6">
        <f ca="1">I293-'S&amp;P500 2018'!I293</f>
        <v>2.7659956018943888E-2</v>
      </c>
      <c r="AA293" s="6">
        <f ca="1">J293-'S&amp;P500 2018'!J293</f>
        <v>1.4824641642386425</v>
      </c>
      <c r="AB293" s="6">
        <f ca="1">K293-'S&amp;P500 2018'!K293</f>
        <v>0.24024411045854066</v>
      </c>
      <c r="AC293" s="6">
        <f ca="1">L293-'S&amp;P500 2018'!L293</f>
        <v>-0.61512015153569166</v>
      </c>
      <c r="AD293" s="6">
        <f ca="1">M293-'S&amp;P500 2018'!M293</f>
        <v>1.8769269205074579</v>
      </c>
      <c r="AE293" s="6">
        <f ca="1">N293-'S&amp;P500 2018'!N293</f>
        <v>-3.5658377333625708</v>
      </c>
      <c r="AF293" s="6">
        <f ca="1">O293-'S&amp;P500 2018'!O293</f>
        <v>-1.8750737753618125</v>
      </c>
      <c r="AG293" s="6">
        <f ca="1">P293-'S&amp;P500 2018'!P293</f>
        <v>5.6790462630952163</v>
      </c>
      <c r="AH293" s="6">
        <f ca="1">Q293-'S&amp;P500 2018'!Q293</f>
        <v>-1.7633369873176221</v>
      </c>
      <c r="AI293" s="6">
        <f ca="1">R293-'S&amp;P500 2018'!R293</f>
        <v>5.9077246071592384</v>
      </c>
      <c r="AJ293" s="6">
        <f ca="1">S293-'S&amp;P500 2018'!S293</f>
        <v>-3.6610368765013277</v>
      </c>
      <c r="AK293" s="6">
        <f ca="1">T293-'S&amp;P500 2018'!T293</f>
        <v>-2.8378674658650027</v>
      </c>
      <c r="AL293" s="6">
        <f ca="1">U293-'S&amp;P500 2018'!U293</f>
        <v>-2.8745118017962383</v>
      </c>
      <c r="AM293" s="6">
        <f ca="1">V293-'S&amp;P500 2018'!V293</f>
        <v>3.3739723231498857</v>
      </c>
    </row>
    <row r="294" spans="1:39" x14ac:dyDescent="0.3">
      <c r="A294" t="s">
        <v>701</v>
      </c>
      <c r="B294" t="s">
        <v>702</v>
      </c>
      <c r="C294" s="1" t="s">
        <v>88</v>
      </c>
      <c r="D294" s="1" t="s">
        <v>245</v>
      </c>
      <c r="E294" s="5">
        <f t="shared" ca="1" si="5"/>
        <v>49.630104261388837</v>
      </c>
      <c r="F294">
        <f ca="1">'S&amp;P500 2018'!F294*(1+IF(-$E$1+RAND()*1&lt;0,-0.1*RAND(),0.1*RAND()))</f>
        <v>46.844461787187768</v>
      </c>
      <c r="G294">
        <f ca="1">'S&amp;P500 2018'!G294*(1+IF(-$E$1+RAND()*1&lt;0,-0.1*RAND(),0.1*RAND()))</f>
        <v>50.628656104464497</v>
      </c>
      <c r="H294">
        <f ca="1">'S&amp;P500 2018'!H294*(1+IF(-$E$1+RAND()*1&lt;0,-0.1*RAND(),0.1*RAND()))</f>
        <v>50.163640968147654</v>
      </c>
      <c r="I294">
        <f ca="1">'S&amp;P500 2018'!I294*(1+IF(-$E$1+RAND()*1&lt;0,-0.1*RAND(),0.1*RAND()))</f>
        <v>48.445781696449529</v>
      </c>
      <c r="J294">
        <f ca="1">'S&amp;P500 2018'!J294*(1+IF(-$E$1+RAND()*1&lt;0,-0.1*RAND(),0.1*RAND()))</f>
        <v>63.646685545120903</v>
      </c>
      <c r="K294">
        <f ca="1">'S&amp;P500 2018'!K294*(1+IF(-$E$1+RAND()*1&lt;0,-0.1*RAND(),0.1*RAND()))</f>
        <v>37.499616334649239</v>
      </c>
      <c r="L294">
        <f ca="1">'S&amp;P500 2018'!L294*(1+IF(-$E$1+RAND()*1&lt;0,-0.1*RAND(),0.1*RAND()))</f>
        <v>41.180072612014712</v>
      </c>
      <c r="M294">
        <f ca="1">'S&amp;P500 2018'!M294*(1+IF(-$E$1+RAND()*1&lt;0,-0.1*RAND(),0.1*RAND()))</f>
        <v>58.142856336749766</v>
      </c>
      <c r="N294">
        <f ca="1">'S&amp;P500 2018'!N294*(1+IF(-$E$1+RAND()*1&lt;0,-0.1*RAND(),0.1*RAND()))</f>
        <v>54.004941318698393</v>
      </c>
      <c r="O294">
        <f ca="1">'S&amp;P500 2018'!O294*(1+IF(-$E$1+RAND()*1&lt;0,-0.1*RAND(),0.1*RAND()))</f>
        <v>43.62888281772095</v>
      </c>
      <c r="P294">
        <f ca="1">'S&amp;P500 2018'!P294*(1+IF(-$E$1+RAND()*1&lt;0,-0.1*RAND(),0.1*RAND()))</f>
        <v>35.533691390460319</v>
      </c>
      <c r="Q294">
        <f ca="1">'S&amp;P500 2018'!Q294*(1+IF(-$E$1+RAND()*1&lt;0,-0.1*RAND(),0.1*RAND()))</f>
        <v>58.954016480376779</v>
      </c>
      <c r="R294">
        <f ca="1">'S&amp;P500 2018'!R294*(1+IF(-$E$1+RAND()*1&lt;0,-0.1*RAND(),0.1*RAND()))</f>
        <v>49.634125823701346</v>
      </c>
      <c r="S294">
        <f ca="1">'S&amp;P500 2018'!S294*(1+IF(-$E$1+RAND()*1&lt;0,-0.1*RAND(),0.1*RAND()))</f>
        <v>58.085858437888234</v>
      </c>
      <c r="T294">
        <f ca="1">'S&amp;P500 2018'!T294*(1+IF(-$E$1+RAND()*1&lt;0,-0.1*RAND(),0.1*RAND()))</f>
        <v>57.70729673269031</v>
      </c>
      <c r="U294">
        <f ca="1">'S&amp;P500 2018'!U294*(1+IF(-$E$1+RAND()*1&lt;0,-0.1*RAND(),0.1*RAND()))</f>
        <v>52.314426229918269</v>
      </c>
      <c r="V294">
        <f ca="1">'S&amp;P500 2018'!V294*(1+IF(-$E$1+RAND()*1&lt;0,-0.1*RAND(),0.1*RAND()))</f>
        <v>37.296761827371526</v>
      </c>
      <c r="W294" s="6">
        <f ca="1">F294-'S&amp;P500 2018'!F294</f>
        <v>0.84446178718776821</v>
      </c>
      <c r="X294" s="6">
        <f ca="1">G294-'S&amp;P500 2018'!G294</f>
        <v>-0.37134389553550307</v>
      </c>
      <c r="Y294" s="6">
        <f ca="1">H294-'S&amp;P500 2018'!H294</f>
        <v>3.1636409681476536</v>
      </c>
      <c r="Z294" s="6">
        <f ca="1">I294-'S&amp;P500 2018'!I294</f>
        <v>-0.55421830355047064</v>
      </c>
      <c r="AA294" s="6">
        <f ca="1">J294-'S&amp;P500 2018'!J294</f>
        <v>5.6466855451209028</v>
      </c>
      <c r="AB294" s="6">
        <f ca="1">K294-'S&amp;P500 2018'!K294</f>
        <v>1.4996163346492395</v>
      </c>
      <c r="AC294" s="6">
        <f ca="1">L294-'S&amp;P500 2018'!L294</f>
        <v>-2.8199273879852882</v>
      </c>
      <c r="AD294" s="6">
        <f ca="1">M294-'S&amp;P500 2018'!M294</f>
        <v>1.1428563367497659</v>
      </c>
      <c r="AE294" s="6">
        <f ca="1">N294-'S&amp;P500 2018'!N294</f>
        <v>4.9413186983926494E-3</v>
      </c>
      <c r="AF294" s="6">
        <f ca="1">O294-'S&amp;P500 2018'!O294</f>
        <v>1.6288828177209496</v>
      </c>
      <c r="AG294" s="6">
        <f ca="1">P294-'S&amp;P500 2018'!P294</f>
        <v>-2.4663086095396807</v>
      </c>
      <c r="AH294" s="6">
        <f ca="1">Q294-'S&amp;P500 2018'!Q294</f>
        <v>3.9540164803767794</v>
      </c>
      <c r="AI294" s="6">
        <f ca="1">R294-'S&amp;P500 2018'!R294</f>
        <v>2.6341258237013463</v>
      </c>
      <c r="AJ294" s="6">
        <f ca="1">S294-'S&amp;P500 2018'!S294</f>
        <v>-4.9141415621117659</v>
      </c>
      <c r="AK294" s="6">
        <f ca="1">T294-'S&amp;P500 2018'!T294</f>
        <v>3.7072967326903097</v>
      </c>
      <c r="AL294" s="6">
        <f ca="1">U294-'S&amp;P500 2018'!U294</f>
        <v>3.3144262299182685</v>
      </c>
      <c r="AM294" s="6">
        <f ca="1">V294-'S&amp;P500 2018'!V294</f>
        <v>1.296761827371526</v>
      </c>
    </row>
    <row r="295" spans="1:39" x14ac:dyDescent="0.3">
      <c r="A295" t="s">
        <v>703</v>
      </c>
      <c r="B295" t="s">
        <v>704</v>
      </c>
      <c r="C295" s="1" t="s">
        <v>29</v>
      </c>
      <c r="D295" s="1" t="s">
        <v>705</v>
      </c>
      <c r="E295" s="5">
        <f t="shared" ca="1" si="5"/>
        <v>50.386394153303137</v>
      </c>
      <c r="F295">
        <f ca="1">'S&amp;P500 2018'!F295*(1+IF(-$E$1+RAND()*1&lt;0,-0.1*RAND(),0.1*RAND()))</f>
        <v>50.500357569911628</v>
      </c>
      <c r="G295">
        <f ca="1">'S&amp;P500 2018'!G295*(1+IF(-$E$1+RAND()*1&lt;0,-0.1*RAND(),0.1*RAND()))</f>
        <v>35.744072682998365</v>
      </c>
      <c r="H295">
        <f ca="1">'S&amp;P500 2018'!H295*(1+IF(-$E$1+RAND()*1&lt;0,-0.1*RAND(),0.1*RAND()))</f>
        <v>65.786022710477269</v>
      </c>
      <c r="I295">
        <f ca="1">'S&amp;P500 2018'!I295*(1+IF(-$E$1+RAND()*1&lt;0,-0.1*RAND(),0.1*RAND()))</f>
        <v>54.833053588991916</v>
      </c>
      <c r="J295">
        <f ca="1">'S&amp;P500 2018'!J295*(1+IF(-$E$1+RAND()*1&lt;0,-0.1*RAND(),0.1*RAND()))</f>
        <v>55.066724051937044</v>
      </c>
      <c r="K295">
        <f ca="1">'S&amp;P500 2018'!K295*(1+IF(-$E$1+RAND()*1&lt;0,-0.1*RAND(),0.1*RAND()))</f>
        <v>62.304949602961784</v>
      </c>
      <c r="L295">
        <f ca="1">'S&amp;P500 2018'!L295*(1+IF(-$E$1+RAND()*1&lt;0,-0.1*RAND(),0.1*RAND()))</f>
        <v>65.783770124882764</v>
      </c>
      <c r="M295">
        <f ca="1">'S&amp;P500 2018'!M295*(1+IF(-$E$1+RAND()*1&lt;0,-0.1*RAND(),0.1*RAND()))</f>
        <v>43.029591759555686</v>
      </c>
      <c r="N295">
        <f ca="1">'S&amp;P500 2018'!N295*(1+IF(-$E$1+RAND()*1&lt;0,-0.1*RAND(),0.1*RAND()))</f>
        <v>53.74479292110054</v>
      </c>
      <c r="O295">
        <f ca="1">'S&amp;P500 2018'!O295*(1+IF(-$E$1+RAND()*1&lt;0,-0.1*RAND(),0.1*RAND()))</f>
        <v>55.423622105695117</v>
      </c>
      <c r="P295">
        <f ca="1">'S&amp;P500 2018'!P295*(1+IF(-$E$1+RAND()*1&lt;0,-0.1*RAND(),0.1*RAND()))</f>
        <v>70.121877138012252</v>
      </c>
      <c r="Q295">
        <f ca="1">'S&amp;P500 2018'!Q295*(1+IF(-$E$1+RAND()*1&lt;0,-0.1*RAND(),0.1*RAND()))</f>
        <v>47.603319546901979</v>
      </c>
      <c r="R295">
        <f ca="1">'S&amp;P500 2018'!R295*(1+IF(-$E$1+RAND()*1&lt;0,-0.1*RAND(),0.1*RAND()))</f>
        <v>38.015941602483331</v>
      </c>
      <c r="S295">
        <f ca="1">'S&amp;P500 2018'!S295*(1+IF(-$E$1+RAND()*1&lt;0,-0.1*RAND(),0.1*RAND()))</f>
        <v>37.141801439028008</v>
      </c>
      <c r="T295">
        <f ca="1">'S&amp;P500 2018'!T295*(1+IF(-$E$1+RAND()*1&lt;0,-0.1*RAND(),0.1*RAND()))</f>
        <v>48.079323989876933</v>
      </c>
      <c r="U295">
        <f ca="1">'S&amp;P500 2018'!U295*(1+IF(-$E$1+RAND()*1&lt;0,-0.1*RAND(),0.1*RAND()))</f>
        <v>38.957504550389302</v>
      </c>
      <c r="V295">
        <f ca="1">'S&amp;P500 2018'!V295*(1+IF(-$E$1+RAND()*1&lt;0,-0.1*RAND(),0.1*RAND()))</f>
        <v>34.43197522094956</v>
      </c>
      <c r="W295" s="6">
        <f ca="1">F295-'S&amp;P500 2018'!F295</f>
        <v>0.50035756991162827</v>
      </c>
      <c r="X295" s="6">
        <f ca="1">G295-'S&amp;P500 2018'!G295</f>
        <v>0.7440726829983646</v>
      </c>
      <c r="Y295" s="6">
        <f ca="1">H295-'S&amp;P500 2018'!H295</f>
        <v>5.786022710477269</v>
      </c>
      <c r="Z295" s="6">
        <f ca="1">I295-'S&amp;P500 2018'!I295</f>
        <v>2.8330535889919162</v>
      </c>
      <c r="AA295" s="6">
        <f ca="1">J295-'S&amp;P500 2018'!J295</f>
        <v>4.0667240519370438</v>
      </c>
      <c r="AB295" s="6">
        <f ca="1">K295-'S&amp;P500 2018'!K295</f>
        <v>2.3049496029617842</v>
      </c>
      <c r="AC295" s="6">
        <f ca="1">L295-'S&amp;P500 2018'!L295</f>
        <v>4.7837701248827642</v>
      </c>
      <c r="AD295" s="6">
        <f ca="1">M295-'S&amp;P500 2018'!M295</f>
        <v>-1.9704082404443142</v>
      </c>
      <c r="AE295" s="6">
        <f ca="1">N295-'S&amp;P500 2018'!N295</f>
        <v>0.74479292110054018</v>
      </c>
      <c r="AF295" s="6">
        <f ca="1">O295-'S&amp;P500 2018'!O295</f>
        <v>-1.5763778943048834</v>
      </c>
      <c r="AG295" s="6">
        <f ca="1">P295-'S&amp;P500 2018'!P295</f>
        <v>5.1218771380122519</v>
      </c>
      <c r="AH295" s="6">
        <f ca="1">Q295-'S&amp;P500 2018'!Q295</f>
        <v>0.60331954690197875</v>
      </c>
      <c r="AI295" s="6">
        <f ca="1">R295-'S&amp;P500 2018'!R295</f>
        <v>-3.9840583975166695</v>
      </c>
      <c r="AJ295" s="6">
        <f ca="1">S295-'S&amp;P500 2018'!S295</f>
        <v>-2.8581985609719922</v>
      </c>
      <c r="AK295" s="6">
        <f ca="1">T295-'S&amp;P500 2018'!T295</f>
        <v>-3.9206760101230671</v>
      </c>
      <c r="AL295" s="6">
        <f ca="1">U295-'S&amp;P500 2018'!U295</f>
        <v>0.95750455038930227</v>
      </c>
      <c r="AM295" s="6">
        <f ca="1">V295-'S&amp;P500 2018'!V295</f>
        <v>1.4319752209495604</v>
      </c>
    </row>
    <row r="296" spans="1:39" x14ac:dyDescent="0.3">
      <c r="A296" t="s">
        <v>706</v>
      </c>
      <c r="B296" t="s">
        <v>707</v>
      </c>
      <c r="C296" s="1" t="s">
        <v>29</v>
      </c>
      <c r="D296" s="1" t="s">
        <v>708</v>
      </c>
      <c r="E296" s="5">
        <f t="shared" ca="1" si="5"/>
        <v>52.70795699949344</v>
      </c>
      <c r="F296">
        <f ca="1">'S&amp;P500 2018'!F296*(1+IF(-$E$1+RAND()*1&lt;0,-0.1*RAND(),0.1*RAND()))</f>
        <v>64.853789574926708</v>
      </c>
      <c r="G296">
        <f ca="1">'S&amp;P500 2018'!G296*(1+IF(-$E$1+RAND()*1&lt;0,-0.1*RAND(),0.1*RAND()))</f>
        <v>58.753187349147986</v>
      </c>
      <c r="H296">
        <f ca="1">'S&amp;P500 2018'!H296*(1+IF(-$E$1+RAND()*1&lt;0,-0.1*RAND(),0.1*RAND()))</f>
        <v>72.128233268855851</v>
      </c>
      <c r="I296">
        <f ca="1">'S&amp;P500 2018'!I296*(1+IF(-$E$1+RAND()*1&lt;0,-0.1*RAND(),0.1*RAND()))</f>
        <v>51.28905233650466</v>
      </c>
      <c r="J296">
        <f ca="1">'S&amp;P500 2018'!J296*(1+IF(-$E$1+RAND()*1&lt;0,-0.1*RAND(),0.1*RAND()))</f>
        <v>45.439554453150812</v>
      </c>
      <c r="K296">
        <f ca="1">'S&amp;P500 2018'!K296*(1+IF(-$E$1+RAND()*1&lt;0,-0.1*RAND(),0.1*RAND()))</f>
        <v>63.729181002202999</v>
      </c>
      <c r="L296">
        <f ca="1">'S&amp;P500 2018'!L296*(1+IF(-$E$1+RAND()*1&lt;0,-0.1*RAND(),0.1*RAND()))</f>
        <v>52.438675888847769</v>
      </c>
      <c r="M296">
        <f ca="1">'S&amp;P500 2018'!M296*(1+IF(-$E$1+RAND()*1&lt;0,-0.1*RAND(),0.1*RAND()))</f>
        <v>54.115068587015308</v>
      </c>
      <c r="N296">
        <f ca="1">'S&amp;P500 2018'!N296*(1+IF(-$E$1+RAND()*1&lt;0,-0.1*RAND(),0.1*RAND()))</f>
        <v>47.215262046254459</v>
      </c>
      <c r="O296">
        <f ca="1">'S&amp;P500 2018'!O296*(1+IF(-$E$1+RAND()*1&lt;0,-0.1*RAND(),0.1*RAND()))</f>
        <v>51.215891445838267</v>
      </c>
      <c r="P296">
        <f ca="1">'S&amp;P500 2018'!P296*(1+IF(-$E$1+RAND()*1&lt;0,-0.1*RAND(),0.1*RAND()))</f>
        <v>51.797835609372889</v>
      </c>
      <c r="Q296">
        <f ca="1">'S&amp;P500 2018'!Q296*(1+IF(-$E$1+RAND()*1&lt;0,-0.1*RAND(),0.1*RAND()))</f>
        <v>48.495660666101294</v>
      </c>
      <c r="R296">
        <f ca="1">'S&amp;P500 2018'!R296*(1+IF(-$E$1+RAND()*1&lt;0,-0.1*RAND(),0.1*RAND()))</f>
        <v>41.787413249235996</v>
      </c>
      <c r="S296">
        <f ca="1">'S&amp;P500 2018'!S296*(1+IF(-$E$1+RAND()*1&lt;0,-0.1*RAND(),0.1*RAND()))</f>
        <v>44.777366611292393</v>
      </c>
      <c r="T296">
        <f ca="1">'S&amp;P500 2018'!T296*(1+IF(-$E$1+RAND()*1&lt;0,-0.1*RAND(),0.1*RAND()))</f>
        <v>66.912463363948362</v>
      </c>
      <c r="U296">
        <f ca="1">'S&amp;P500 2018'!U296*(1+IF(-$E$1+RAND()*1&lt;0,-0.1*RAND(),0.1*RAND()))</f>
        <v>33.739971567078108</v>
      </c>
      <c r="V296">
        <f ca="1">'S&amp;P500 2018'!V296*(1+IF(-$E$1+RAND()*1&lt;0,-0.1*RAND(),0.1*RAND()))</f>
        <v>47.34666197161458</v>
      </c>
      <c r="W296" s="6">
        <f ca="1">F296-'S&amp;P500 2018'!F296</f>
        <v>5.8537895749267079</v>
      </c>
      <c r="X296" s="6">
        <f ca="1">G296-'S&amp;P500 2018'!G296</f>
        <v>1.7531873491479857</v>
      </c>
      <c r="Y296" s="6">
        <f ca="1">H296-'S&amp;P500 2018'!H296</f>
        <v>0.12823326885585118</v>
      </c>
      <c r="Z296" s="6">
        <f ca="1">I296-'S&amp;P500 2018'!I296</f>
        <v>1.2890523365046604</v>
      </c>
      <c r="AA296" s="6">
        <f ca="1">J296-'S&amp;P500 2018'!J296</f>
        <v>2.4395544531508122</v>
      </c>
      <c r="AB296" s="6">
        <f ca="1">K296-'S&amp;P500 2018'!K296</f>
        <v>5.7291810022029992</v>
      </c>
      <c r="AC296" s="6">
        <f ca="1">L296-'S&amp;P500 2018'!L296</f>
        <v>1.4386758888477686</v>
      </c>
      <c r="AD296" s="6">
        <f ca="1">M296-'S&amp;P500 2018'!M296</f>
        <v>1.1150685870153083</v>
      </c>
      <c r="AE296" s="6">
        <f ca="1">N296-'S&amp;P500 2018'!N296</f>
        <v>2.215262046254459</v>
      </c>
      <c r="AF296" s="6">
        <f ca="1">O296-'S&amp;P500 2018'!O296</f>
        <v>1.2158914458382668</v>
      </c>
      <c r="AG296" s="6">
        <f ca="1">P296-'S&amp;P500 2018'!P296</f>
        <v>1.7978356093728891</v>
      </c>
      <c r="AH296" s="6">
        <f ca="1">Q296-'S&amp;P500 2018'!Q296</f>
        <v>3.4956606661012941</v>
      </c>
      <c r="AI296" s="6">
        <f ca="1">R296-'S&amp;P500 2018'!R296</f>
        <v>-0.2125867507640038</v>
      </c>
      <c r="AJ296" s="6">
        <f ca="1">S296-'S&amp;P500 2018'!S296</f>
        <v>-4.2226333887076066</v>
      </c>
      <c r="AK296" s="6">
        <f ca="1">T296-'S&amp;P500 2018'!T296</f>
        <v>2.9124633639483619</v>
      </c>
      <c r="AL296" s="6">
        <f ca="1">U296-'S&amp;P500 2018'!U296</f>
        <v>-1.2600284329218923</v>
      </c>
      <c r="AM296" s="6">
        <f ca="1">V296-'S&amp;P500 2018'!V296</f>
        <v>0.34666197161458001</v>
      </c>
    </row>
    <row r="297" spans="1:39" x14ac:dyDescent="0.3">
      <c r="A297" t="s">
        <v>709</v>
      </c>
      <c r="B297" t="s">
        <v>710</v>
      </c>
      <c r="C297" s="1" t="s">
        <v>15</v>
      </c>
      <c r="D297" s="1" t="s">
        <v>16</v>
      </c>
      <c r="E297" s="5">
        <f t="shared" ca="1" si="5"/>
        <v>35.73457329611437</v>
      </c>
      <c r="F297">
        <f ca="1">'S&amp;P500 2018'!F297*(1+IF(-$E$1+RAND()*1&lt;0,-0.1*RAND(),0.1*RAND()))</f>
        <v>39.238516631736339</v>
      </c>
      <c r="G297">
        <f ca="1">'S&amp;P500 2018'!G297*(1+IF(-$E$1+RAND()*1&lt;0,-0.1*RAND(),0.1*RAND()))</f>
        <v>38.97115456130679</v>
      </c>
      <c r="H297">
        <f ca="1">'S&amp;P500 2018'!H297*(1+IF(-$E$1+RAND()*1&lt;0,-0.1*RAND(),0.1*RAND()))</f>
        <v>22.166990816323537</v>
      </c>
      <c r="I297">
        <f ca="1">'S&amp;P500 2018'!I297*(1+IF(-$E$1+RAND()*1&lt;0,-0.1*RAND(),0.1*RAND()))</f>
        <v>28.799370854393956</v>
      </c>
      <c r="J297">
        <f ca="1">'S&amp;P500 2018'!J297*(1+IF(-$E$1+RAND()*1&lt;0,-0.1*RAND(),0.1*RAND()))</f>
        <v>36.133117740696306</v>
      </c>
      <c r="K297">
        <f ca="1">'S&amp;P500 2018'!K297*(1+IF(-$E$1+RAND()*1&lt;0,-0.1*RAND(),0.1*RAND()))</f>
        <v>32.040204685790449</v>
      </c>
      <c r="L297">
        <f ca="1">'S&amp;P500 2018'!L297*(1+IF(-$E$1+RAND()*1&lt;0,-0.1*RAND(),0.1*RAND()))</f>
        <v>43.417624329715366</v>
      </c>
      <c r="M297">
        <f ca="1">'S&amp;P500 2018'!M297*(1+IF(-$E$1+RAND()*1&lt;0,-0.1*RAND(),0.1*RAND()))</f>
        <v>48.350820156180276</v>
      </c>
      <c r="N297">
        <f ca="1">'S&amp;P500 2018'!N297*(1+IF(-$E$1+RAND()*1&lt;0,-0.1*RAND(),0.1*RAND()))</f>
        <v>37.382250947857301</v>
      </c>
      <c r="O297">
        <f ca="1">'S&amp;P500 2018'!O297*(1+IF(-$E$1+RAND()*1&lt;0,-0.1*RAND(),0.1*RAND()))</f>
        <v>37.297706872889556</v>
      </c>
      <c r="P297">
        <f ca="1">'S&amp;P500 2018'!P297*(1+IF(-$E$1+RAND()*1&lt;0,-0.1*RAND(),0.1*RAND()))</f>
        <v>31.619908821036397</v>
      </c>
      <c r="Q297">
        <f ca="1">'S&amp;P500 2018'!Q297*(1+IF(-$E$1+RAND()*1&lt;0,-0.1*RAND(),0.1*RAND()))</f>
        <v>38.144886660751403</v>
      </c>
      <c r="R297">
        <f ca="1">'S&amp;P500 2018'!R297*(1+IF(-$E$1+RAND()*1&lt;0,-0.1*RAND(),0.1*RAND()))</f>
        <v>34.920111518173321</v>
      </c>
      <c r="S297">
        <f ca="1">'S&amp;P500 2018'!S297*(1+IF(-$E$1+RAND()*1&lt;0,-0.1*RAND(),0.1*RAND()))</f>
        <v>32.75462528103612</v>
      </c>
      <c r="T297">
        <f ca="1">'S&amp;P500 2018'!T297*(1+IF(-$E$1+RAND()*1&lt;0,-0.1*RAND(),0.1*RAND()))</f>
        <v>32.703569859528379</v>
      </c>
      <c r="U297">
        <f ca="1">'S&amp;P500 2018'!U297*(1+IF(-$E$1+RAND()*1&lt;0,-0.1*RAND(),0.1*RAND()))</f>
        <v>46.347215872685247</v>
      </c>
      <c r="V297">
        <f ca="1">'S&amp;P500 2018'!V297*(1+IF(-$E$1+RAND()*1&lt;0,-0.1*RAND(),0.1*RAND()))</f>
        <v>27.199670423843596</v>
      </c>
      <c r="W297" s="6">
        <f ca="1">F297-'S&amp;P500 2018'!F297</f>
        <v>-2.7614833682636615</v>
      </c>
      <c r="X297" s="6">
        <f ca="1">G297-'S&amp;P500 2018'!G297</f>
        <v>0.97115456130678979</v>
      </c>
      <c r="Y297" s="6">
        <f ca="1">H297-'S&amp;P500 2018'!H297</f>
        <v>0.16699081632353696</v>
      </c>
      <c r="Z297" s="6">
        <f ca="1">I297-'S&amp;P500 2018'!I297</f>
        <v>1.7993708543939562</v>
      </c>
      <c r="AA297" s="6">
        <f ca="1">J297-'S&amp;P500 2018'!J297</f>
        <v>3.1331177406963064</v>
      </c>
      <c r="AB297" s="6">
        <f ca="1">K297-'S&amp;P500 2018'!K297</f>
        <v>1.0402046857904494</v>
      </c>
      <c r="AC297" s="6">
        <f ca="1">L297-'S&amp;P500 2018'!L297</f>
        <v>-0.58237567028463388</v>
      </c>
      <c r="AD297" s="6">
        <f ca="1">M297-'S&amp;P500 2018'!M297</f>
        <v>2.3508201561802764</v>
      </c>
      <c r="AE297" s="6">
        <f ca="1">N297-'S&amp;P500 2018'!N297</f>
        <v>2.3822509478573011</v>
      </c>
      <c r="AF297" s="6">
        <f ca="1">O297-'S&amp;P500 2018'!O297</f>
        <v>-3.702293127110444</v>
      </c>
      <c r="AG297" s="6">
        <f ca="1">P297-'S&amp;P500 2018'!P297</f>
        <v>1.6199088210363968</v>
      </c>
      <c r="AH297" s="6">
        <f ca="1">Q297-'S&amp;P500 2018'!Q297</f>
        <v>3.1448866607514034</v>
      </c>
      <c r="AI297" s="6">
        <f ca="1">R297-'S&amp;P500 2018'!R297</f>
        <v>0.92011151817332149</v>
      </c>
      <c r="AJ297" s="6">
        <f ca="1">S297-'S&amp;P500 2018'!S297</f>
        <v>-0.24537471896388041</v>
      </c>
      <c r="AK297" s="6">
        <f ca="1">T297-'S&amp;P500 2018'!T297</f>
        <v>1.703569859528379</v>
      </c>
      <c r="AL297" s="6">
        <f ca="1">U297-'S&amp;P500 2018'!U297</f>
        <v>2.347215872685247</v>
      </c>
      <c r="AM297" s="6">
        <f ca="1">V297-'S&amp;P500 2018'!V297</f>
        <v>2.199670423843596</v>
      </c>
    </row>
    <row r="298" spans="1:39" x14ac:dyDescent="0.3">
      <c r="A298" t="s">
        <v>711</v>
      </c>
      <c r="B298" t="s">
        <v>712</v>
      </c>
      <c r="C298" s="1" t="s">
        <v>29</v>
      </c>
      <c r="D298" s="1" t="s">
        <v>376</v>
      </c>
      <c r="E298" s="5">
        <f t="shared" ca="1" si="5"/>
        <v>62.783217316531896</v>
      </c>
      <c r="F298">
        <f ca="1">'S&amp;P500 2018'!F298*(1+IF(-$E$1+RAND()*1&lt;0,-0.1*RAND(),0.1*RAND()))</f>
        <v>62.716774285364671</v>
      </c>
      <c r="G298">
        <f ca="1">'S&amp;P500 2018'!G298*(1+IF(-$E$1+RAND()*1&lt;0,-0.1*RAND(),0.1*RAND()))</f>
        <v>40.020929719227446</v>
      </c>
      <c r="H298">
        <f ca="1">'S&amp;P500 2018'!H298*(1+IF(-$E$1+RAND()*1&lt;0,-0.1*RAND(),0.1*RAND()))</f>
        <v>49.758977305281412</v>
      </c>
      <c r="I298">
        <f ca="1">'S&amp;P500 2018'!I298*(1+IF(-$E$1+RAND()*1&lt;0,-0.1*RAND(),0.1*RAND()))</f>
        <v>77.635496960768336</v>
      </c>
      <c r="J298">
        <f ca="1">'S&amp;P500 2018'!J298*(1+IF(-$E$1+RAND()*1&lt;0,-0.1*RAND(),0.1*RAND()))</f>
        <v>57.734044479592711</v>
      </c>
      <c r="K298">
        <f ca="1">'S&amp;P500 2018'!K298*(1+IF(-$E$1+RAND()*1&lt;0,-0.1*RAND(),0.1*RAND()))</f>
        <v>66.175747299612709</v>
      </c>
      <c r="L298">
        <f ca="1">'S&amp;P500 2018'!L298*(1+IF(-$E$1+RAND()*1&lt;0,-0.1*RAND(),0.1*RAND()))</f>
        <v>64.494467901105224</v>
      </c>
      <c r="M298">
        <f ca="1">'S&amp;P500 2018'!M298*(1+IF(-$E$1+RAND()*1&lt;0,-0.1*RAND(),0.1*RAND()))</f>
        <v>63.650703298920448</v>
      </c>
      <c r="N298">
        <f ca="1">'S&amp;P500 2018'!N298*(1+IF(-$E$1+RAND()*1&lt;0,-0.1*RAND(),0.1*RAND()))</f>
        <v>75.364958028007152</v>
      </c>
      <c r="O298">
        <f ca="1">'S&amp;P500 2018'!O298*(1+IF(-$E$1+RAND()*1&lt;0,-0.1*RAND(),0.1*RAND()))</f>
        <v>80.853673782350171</v>
      </c>
      <c r="P298">
        <f ca="1">'S&amp;P500 2018'!P298*(1+IF(-$E$1+RAND()*1&lt;0,-0.1*RAND(),0.1*RAND()))</f>
        <v>66.481344604780801</v>
      </c>
      <c r="Q298">
        <f ca="1">'S&amp;P500 2018'!Q298*(1+IF(-$E$1+RAND()*1&lt;0,-0.1*RAND(),0.1*RAND()))</f>
        <v>58.989031644304333</v>
      </c>
      <c r="R298">
        <f ca="1">'S&amp;P500 2018'!R298*(1+IF(-$E$1+RAND()*1&lt;0,-0.1*RAND(),0.1*RAND()))</f>
        <v>78.588751136968369</v>
      </c>
      <c r="S298">
        <f ca="1">'S&amp;P500 2018'!S298*(1+IF(-$E$1+RAND()*1&lt;0,-0.1*RAND(),0.1*RAND()))</f>
        <v>68.465108174948412</v>
      </c>
      <c r="T298">
        <f ca="1">'S&amp;P500 2018'!T298*(1+IF(-$E$1+RAND()*1&lt;0,-0.1*RAND(),0.1*RAND()))</f>
        <v>46.185845688425246</v>
      </c>
      <c r="U298">
        <f ca="1">'S&amp;P500 2018'!U298*(1+IF(-$E$1+RAND()*1&lt;0,-0.1*RAND(),0.1*RAND()))</f>
        <v>66.803982758898286</v>
      </c>
      <c r="V298">
        <f ca="1">'S&amp;P500 2018'!V298*(1+IF(-$E$1+RAND()*1&lt;0,-0.1*RAND(),0.1*RAND()))</f>
        <v>43.394857312486486</v>
      </c>
      <c r="W298" s="6">
        <f ca="1">F298-'S&amp;P500 2018'!F298</f>
        <v>2.7167742853646715</v>
      </c>
      <c r="X298" s="6">
        <f ca="1">G298-'S&amp;P500 2018'!G298</f>
        <v>2.0209297192274462</v>
      </c>
      <c r="Y298" s="6">
        <f ca="1">H298-'S&amp;P500 2018'!H298</f>
        <v>-1.2410226947185876</v>
      </c>
      <c r="Z298" s="6">
        <f ca="1">I298-'S&amp;P500 2018'!I298</f>
        <v>2.6354969607683358</v>
      </c>
      <c r="AA298" s="6">
        <f ca="1">J298-'S&amp;P500 2018'!J298</f>
        <v>0.73404447959271124</v>
      </c>
      <c r="AB298" s="6">
        <f ca="1">K298-'S&amp;P500 2018'!K298</f>
        <v>4.1757472996127092</v>
      </c>
      <c r="AC298" s="6">
        <f ca="1">L298-'S&amp;P500 2018'!L298</f>
        <v>5.4944679011052244</v>
      </c>
      <c r="AD298" s="6">
        <f ca="1">M298-'S&amp;P500 2018'!M298</f>
        <v>3.6507032989204475</v>
      </c>
      <c r="AE298" s="6">
        <f ca="1">N298-'S&amp;P500 2018'!N298</f>
        <v>-2.6350419719928482</v>
      </c>
      <c r="AF298" s="6">
        <f ca="1">O298-'S&amp;P500 2018'!O298</f>
        <v>6.853673782350171</v>
      </c>
      <c r="AG298" s="6">
        <f ca="1">P298-'S&amp;P500 2018'!P298</f>
        <v>2.4813446047808014</v>
      </c>
      <c r="AH298" s="6">
        <f ca="1">Q298-'S&amp;P500 2018'!Q298</f>
        <v>0.98903164430433321</v>
      </c>
      <c r="AI298" s="6">
        <f ca="1">R298-'S&amp;P500 2018'!R298</f>
        <v>6.5887511369683693</v>
      </c>
      <c r="AJ298" s="6">
        <f ca="1">S298-'S&amp;P500 2018'!S298</f>
        <v>-6.5348918250515879</v>
      </c>
      <c r="AK298" s="6">
        <f ca="1">T298-'S&amp;P500 2018'!T298</f>
        <v>1.1858456884252462</v>
      </c>
      <c r="AL298" s="6">
        <f ca="1">U298-'S&amp;P500 2018'!U298</f>
        <v>5.803982758898286</v>
      </c>
      <c r="AM298" s="6">
        <f ca="1">V298-'S&amp;P500 2018'!V298</f>
        <v>0.39485731248648648</v>
      </c>
    </row>
    <row r="299" spans="1:39" x14ac:dyDescent="0.3">
      <c r="A299" t="s">
        <v>713</v>
      </c>
      <c r="B299" t="s">
        <v>714</v>
      </c>
      <c r="C299" s="1" t="s">
        <v>6</v>
      </c>
      <c r="D299" s="1" t="s">
        <v>10</v>
      </c>
      <c r="E299" s="5">
        <f t="shared" ca="1" si="5"/>
        <v>53.49426601024981</v>
      </c>
      <c r="F299">
        <f ca="1">'S&amp;P500 2018'!F299*(1+IF(-$E$1+RAND()*1&lt;0,-0.1*RAND(),0.1*RAND()))</f>
        <v>39.196673469369841</v>
      </c>
      <c r="G299">
        <f ca="1">'S&amp;P500 2018'!G299*(1+IF(-$E$1+RAND()*1&lt;0,-0.1*RAND(),0.1*RAND()))</f>
        <v>60.750250289770278</v>
      </c>
      <c r="H299">
        <f ca="1">'S&amp;P500 2018'!H299*(1+IF(-$E$1+RAND()*1&lt;0,-0.1*RAND(),0.1*RAND()))</f>
        <v>60.839289782086439</v>
      </c>
      <c r="I299">
        <f ca="1">'S&amp;P500 2018'!I299*(1+IF(-$E$1+RAND()*1&lt;0,-0.1*RAND(),0.1*RAND()))</f>
        <v>52.917638146355372</v>
      </c>
      <c r="J299">
        <f ca="1">'S&amp;P500 2018'!J299*(1+IF(-$E$1+RAND()*1&lt;0,-0.1*RAND(),0.1*RAND()))</f>
        <v>61.43068850257032</v>
      </c>
      <c r="K299">
        <f ca="1">'S&amp;P500 2018'!K299*(1+IF(-$E$1+RAND()*1&lt;0,-0.1*RAND(),0.1*RAND()))</f>
        <v>51.8115388693356</v>
      </c>
      <c r="L299">
        <f ca="1">'S&amp;P500 2018'!L299*(1+IF(-$E$1+RAND()*1&lt;0,-0.1*RAND(),0.1*RAND()))</f>
        <v>40.951955748565652</v>
      </c>
      <c r="M299">
        <f ca="1">'S&amp;P500 2018'!M299*(1+IF(-$E$1+RAND()*1&lt;0,-0.1*RAND(),0.1*RAND()))</f>
        <v>62.930705459559867</v>
      </c>
      <c r="N299">
        <f ca="1">'S&amp;P500 2018'!N299*(1+IF(-$E$1+RAND()*1&lt;0,-0.1*RAND(),0.1*RAND()))</f>
        <v>56.018028182500132</v>
      </c>
      <c r="O299">
        <f ca="1">'S&amp;P500 2018'!O299*(1+IF(-$E$1+RAND()*1&lt;0,-0.1*RAND(),0.1*RAND()))</f>
        <v>31.336682715142111</v>
      </c>
      <c r="P299">
        <f ca="1">'S&amp;P500 2018'!P299*(1+IF(-$E$1+RAND()*1&lt;0,-0.1*RAND(),0.1*RAND()))</f>
        <v>71.398677615100354</v>
      </c>
      <c r="Q299">
        <f ca="1">'S&amp;P500 2018'!Q299*(1+IF(-$E$1+RAND()*1&lt;0,-0.1*RAND(),0.1*RAND()))</f>
        <v>47.228839754026133</v>
      </c>
      <c r="R299">
        <f ca="1">'S&amp;P500 2018'!R299*(1+IF(-$E$1+RAND()*1&lt;0,-0.1*RAND(),0.1*RAND()))</f>
        <v>53.987865345957971</v>
      </c>
      <c r="S299">
        <f ca="1">'S&amp;P500 2018'!S299*(1+IF(-$E$1+RAND()*1&lt;0,-0.1*RAND(),0.1*RAND()))</f>
        <v>52.080749738046947</v>
      </c>
      <c r="T299">
        <f ca="1">'S&amp;P500 2018'!T299*(1+IF(-$E$1+RAND()*1&lt;0,-0.1*RAND(),0.1*RAND()))</f>
        <v>60.810106578938274</v>
      </c>
      <c r="U299">
        <f ca="1">'S&amp;P500 2018'!U299*(1+IF(-$E$1+RAND()*1&lt;0,-0.1*RAND(),0.1*RAND()))</f>
        <v>52.111016638988836</v>
      </c>
      <c r="V299">
        <f ca="1">'S&amp;P500 2018'!V299*(1+IF(-$E$1+RAND()*1&lt;0,-0.1*RAND(),0.1*RAND()))</f>
        <v>53.601815337932564</v>
      </c>
      <c r="W299" s="6">
        <f ca="1">F299-'S&amp;P500 2018'!F299</f>
        <v>2.1966734693698413</v>
      </c>
      <c r="X299" s="6">
        <f ca="1">G299-'S&amp;P500 2018'!G299</f>
        <v>4.7502502897702783</v>
      </c>
      <c r="Y299" s="6">
        <f ca="1">H299-'S&amp;P500 2018'!H299</f>
        <v>3.8392897820864391</v>
      </c>
      <c r="Z299" s="6">
        <f ca="1">I299-'S&amp;P500 2018'!I299</f>
        <v>0.91763814635537244</v>
      </c>
      <c r="AA299" s="6">
        <f ca="1">J299-'S&amp;P500 2018'!J299</f>
        <v>2.4306885025703195</v>
      </c>
      <c r="AB299" s="6">
        <f ca="1">K299-'S&amp;P500 2018'!K299</f>
        <v>2.8115388693355996</v>
      </c>
      <c r="AC299" s="6">
        <f ca="1">L299-'S&amp;P500 2018'!L299</f>
        <v>-2.048044251434348</v>
      </c>
      <c r="AD299" s="6">
        <f ca="1">M299-'S&amp;P500 2018'!M299</f>
        <v>0.93070545955986717</v>
      </c>
      <c r="AE299" s="6">
        <f ca="1">N299-'S&amp;P500 2018'!N299</f>
        <v>-0.98197181749986839</v>
      </c>
      <c r="AF299" s="6">
        <f ca="1">O299-'S&amp;P500 2018'!O299</f>
        <v>-2.6633172848578894</v>
      </c>
      <c r="AG299" s="6">
        <f ca="1">P299-'S&amp;P500 2018'!P299</f>
        <v>-1.6013223848996461</v>
      </c>
      <c r="AH299" s="6">
        <f ca="1">Q299-'S&amp;P500 2018'!Q299</f>
        <v>3.2288397540261329</v>
      </c>
      <c r="AI299" s="6">
        <f ca="1">R299-'S&amp;P500 2018'!R299</f>
        <v>-5.0121346540420291</v>
      </c>
      <c r="AJ299" s="6">
        <f ca="1">S299-'S&amp;P500 2018'!S299</f>
        <v>4.0807497380469471</v>
      </c>
      <c r="AK299" s="6">
        <f ca="1">T299-'S&amp;P500 2018'!T299</f>
        <v>3.8101065789382744</v>
      </c>
      <c r="AL299" s="6">
        <f ca="1">U299-'S&amp;P500 2018'!U299</f>
        <v>2.1110166389888363</v>
      </c>
      <c r="AM299" s="6">
        <f ca="1">V299-'S&amp;P500 2018'!V299</f>
        <v>4.6018153379325639</v>
      </c>
    </row>
    <row r="300" spans="1:39" x14ac:dyDescent="0.3">
      <c r="A300" t="s">
        <v>715</v>
      </c>
      <c r="B300" t="s">
        <v>716</v>
      </c>
      <c r="C300" s="1" t="s">
        <v>37</v>
      </c>
      <c r="D300" s="1" t="s">
        <v>168</v>
      </c>
      <c r="E300" s="5">
        <f t="shared" ca="1" si="5"/>
        <v>34.924214440737352</v>
      </c>
      <c r="F300">
        <f ca="1">'S&amp;P500 2018'!F300*(1+IF(-$E$1+RAND()*1&lt;0,-0.1*RAND(),0.1*RAND()))</f>
        <v>34.545542792918766</v>
      </c>
      <c r="G300">
        <f ca="1">'S&amp;P500 2018'!G300*(1+IF(-$E$1+RAND()*1&lt;0,-0.1*RAND(),0.1*RAND()))</f>
        <v>33.370460152491482</v>
      </c>
      <c r="H300">
        <f ca="1">'S&amp;P500 2018'!H300*(1+IF(-$E$1+RAND()*1&lt;0,-0.1*RAND(),0.1*RAND()))</f>
        <v>28.172839352533607</v>
      </c>
      <c r="I300">
        <f ca="1">'S&amp;P500 2018'!I300*(1+IF(-$E$1+RAND()*1&lt;0,-0.1*RAND(),0.1*RAND()))</f>
        <v>33.979797960904996</v>
      </c>
      <c r="J300">
        <f ca="1">'S&amp;P500 2018'!J300*(1+IF(-$E$1+RAND()*1&lt;0,-0.1*RAND(),0.1*RAND()))</f>
        <v>41.803533803891767</v>
      </c>
      <c r="K300">
        <f ca="1">'S&amp;P500 2018'!K300*(1+IF(-$E$1+RAND()*1&lt;0,-0.1*RAND(),0.1*RAND()))</f>
        <v>38.437485008983245</v>
      </c>
      <c r="L300">
        <f ca="1">'S&amp;P500 2018'!L300*(1+IF(-$E$1+RAND()*1&lt;0,-0.1*RAND(),0.1*RAND()))</f>
        <v>38.141143678807332</v>
      </c>
      <c r="M300">
        <f ca="1">'S&amp;P500 2018'!M300*(1+IF(-$E$1+RAND()*1&lt;0,-0.1*RAND(),0.1*RAND()))</f>
        <v>40.863359640872936</v>
      </c>
      <c r="N300">
        <f ca="1">'S&amp;P500 2018'!N300*(1+IF(-$E$1+RAND()*1&lt;0,-0.1*RAND(),0.1*RAND()))</f>
        <v>43.813512054221704</v>
      </c>
      <c r="O300">
        <f ca="1">'S&amp;P500 2018'!O300*(1+IF(-$E$1+RAND()*1&lt;0,-0.1*RAND(),0.1*RAND()))</f>
        <v>31.077201407684246</v>
      </c>
      <c r="P300">
        <f ca="1">'S&amp;P500 2018'!P300*(1+IF(-$E$1+RAND()*1&lt;0,-0.1*RAND(),0.1*RAND()))</f>
        <v>33.85558412155649</v>
      </c>
      <c r="Q300">
        <f ca="1">'S&amp;P500 2018'!Q300*(1+IF(-$E$1+RAND()*1&lt;0,-0.1*RAND(),0.1*RAND()))</f>
        <v>30.863532667736891</v>
      </c>
      <c r="R300">
        <f ca="1">'S&amp;P500 2018'!R300*(1+IF(-$E$1+RAND()*1&lt;0,-0.1*RAND(),0.1*RAND()))</f>
        <v>28.489707996377369</v>
      </c>
      <c r="S300">
        <f ca="1">'S&amp;P500 2018'!S300*(1+IF(-$E$1+RAND()*1&lt;0,-0.1*RAND(),0.1*RAND()))</f>
        <v>43.226440617819222</v>
      </c>
      <c r="T300">
        <f ca="1">'S&amp;P500 2018'!T300*(1+IF(-$E$1+RAND()*1&lt;0,-0.1*RAND(),0.1*RAND()))</f>
        <v>33.319086769096657</v>
      </c>
      <c r="U300">
        <f ca="1">'S&amp;P500 2018'!U300*(1+IF(-$E$1+RAND()*1&lt;0,-0.1*RAND(),0.1*RAND()))</f>
        <v>24.838921362932751</v>
      </c>
      <c r="V300">
        <f ca="1">'S&amp;P500 2018'!V300*(1+IF(-$E$1+RAND()*1&lt;0,-0.1*RAND(),0.1*RAND()))</f>
        <v>34.913496103705562</v>
      </c>
      <c r="W300" s="6">
        <f ca="1">F300-'S&amp;P500 2018'!F300</f>
        <v>2.5455427929187664</v>
      </c>
      <c r="X300" s="6">
        <f ca="1">G300-'S&amp;P500 2018'!G300</f>
        <v>0.37046015249148212</v>
      </c>
      <c r="Y300" s="6">
        <f ca="1">H300-'S&amp;P500 2018'!H300</f>
        <v>0.17283935253360738</v>
      </c>
      <c r="Z300" s="6">
        <f ca="1">I300-'S&amp;P500 2018'!I300</f>
        <v>1.979797960904996</v>
      </c>
      <c r="AA300" s="6">
        <f ca="1">J300-'S&amp;P500 2018'!J300</f>
        <v>-4.1964661961082328</v>
      </c>
      <c r="AB300" s="6">
        <f ca="1">K300-'S&amp;P500 2018'!K300</f>
        <v>2.4374850089832449</v>
      </c>
      <c r="AC300" s="6">
        <f ca="1">L300-'S&amp;P500 2018'!L300</f>
        <v>1.1411436788073317</v>
      </c>
      <c r="AD300" s="6">
        <f ca="1">M300-'S&amp;P500 2018'!M300</f>
        <v>1.863359640872936</v>
      </c>
      <c r="AE300" s="6">
        <f ca="1">N300-'S&amp;P500 2018'!N300</f>
        <v>1.8135120542217038</v>
      </c>
      <c r="AF300" s="6">
        <f ca="1">O300-'S&amp;P500 2018'!O300</f>
        <v>-0.92279859231575401</v>
      </c>
      <c r="AG300" s="6">
        <f ca="1">P300-'S&amp;P500 2018'!P300</f>
        <v>2.8555841215564897</v>
      </c>
      <c r="AH300" s="6">
        <f ca="1">Q300-'S&amp;P500 2018'!Q300</f>
        <v>1.8635326677368909</v>
      </c>
      <c r="AI300" s="6">
        <f ca="1">R300-'S&amp;P500 2018'!R300</f>
        <v>0.48970799637736917</v>
      </c>
      <c r="AJ300" s="6">
        <f ca="1">S300-'S&amp;P500 2018'!S300</f>
        <v>-4.7735593821807782</v>
      </c>
      <c r="AK300" s="6">
        <f ca="1">T300-'S&amp;P500 2018'!T300</f>
        <v>0.31908676909665701</v>
      </c>
      <c r="AL300" s="6">
        <f ca="1">U300-'S&amp;P500 2018'!U300</f>
        <v>0.83892136293275144</v>
      </c>
      <c r="AM300" s="6">
        <f ca="1">V300-'S&amp;P500 2018'!V300</f>
        <v>-8.6503896294438221E-2</v>
      </c>
    </row>
    <row r="301" spans="1:39" x14ac:dyDescent="0.3">
      <c r="A301" t="s">
        <v>717</v>
      </c>
      <c r="B301" t="s">
        <v>718</v>
      </c>
      <c r="C301" s="1" t="s">
        <v>46</v>
      </c>
      <c r="D301" s="1" t="s">
        <v>47</v>
      </c>
      <c r="E301" s="5">
        <f t="shared" ca="1" si="5"/>
        <v>42.089649148400348</v>
      </c>
      <c r="F301">
        <f ca="1">'S&amp;P500 2018'!F301*(1+IF(-$E$1+RAND()*1&lt;0,-0.1*RAND(),0.1*RAND()))</f>
        <v>41.685859476865431</v>
      </c>
      <c r="G301">
        <f ca="1">'S&amp;P500 2018'!G301*(1+IF(-$E$1+RAND()*1&lt;0,-0.1*RAND(),0.1*RAND()))</f>
        <v>39.006456614888023</v>
      </c>
      <c r="H301">
        <f ca="1">'S&amp;P500 2018'!H301*(1+IF(-$E$1+RAND()*1&lt;0,-0.1*RAND(),0.1*RAND()))</f>
        <v>44.250006129576072</v>
      </c>
      <c r="I301">
        <f ca="1">'S&amp;P500 2018'!I301*(1+IF(-$E$1+RAND()*1&lt;0,-0.1*RAND(),0.1*RAND()))</f>
        <v>46.544792957427731</v>
      </c>
      <c r="J301">
        <f ca="1">'S&amp;P500 2018'!J301*(1+IF(-$E$1+RAND()*1&lt;0,-0.1*RAND(),0.1*RAND()))</f>
        <v>48.200527973165151</v>
      </c>
      <c r="K301">
        <f ca="1">'S&amp;P500 2018'!K301*(1+IF(-$E$1+RAND()*1&lt;0,-0.1*RAND(),0.1*RAND()))</f>
        <v>38.156424737738092</v>
      </c>
      <c r="L301">
        <f ca="1">'S&amp;P500 2018'!L301*(1+IF(-$E$1+RAND()*1&lt;0,-0.1*RAND(),0.1*RAND()))</f>
        <v>46.621554715162794</v>
      </c>
      <c r="M301">
        <f ca="1">'S&amp;P500 2018'!M301*(1+IF(-$E$1+RAND()*1&lt;0,-0.1*RAND(),0.1*RAND()))</f>
        <v>40.050131392023872</v>
      </c>
      <c r="N301">
        <f ca="1">'S&amp;P500 2018'!N301*(1+IF(-$E$1+RAND()*1&lt;0,-0.1*RAND(),0.1*RAND()))</f>
        <v>41.646645665106504</v>
      </c>
      <c r="O301">
        <f ca="1">'S&amp;P500 2018'!O301*(1+IF(-$E$1+RAND()*1&lt;0,-0.1*RAND(),0.1*RAND()))</f>
        <v>43.703757571802015</v>
      </c>
      <c r="P301">
        <f ca="1">'S&amp;P500 2018'!P301*(1+IF(-$E$1+RAND()*1&lt;0,-0.1*RAND(),0.1*RAND()))</f>
        <v>43.7308046078332</v>
      </c>
      <c r="Q301">
        <f ca="1">'S&amp;P500 2018'!Q301*(1+IF(-$E$1+RAND()*1&lt;0,-0.1*RAND(),0.1*RAND()))</f>
        <v>36.424761790048493</v>
      </c>
      <c r="R301">
        <f ca="1">'S&amp;P500 2018'!R301*(1+IF(-$E$1+RAND()*1&lt;0,-0.1*RAND(),0.1*RAND()))</f>
        <v>43.580535070961211</v>
      </c>
      <c r="S301">
        <f ca="1">'S&amp;P500 2018'!S301*(1+IF(-$E$1+RAND()*1&lt;0,-0.1*RAND(),0.1*RAND()))</f>
        <v>40.920357983209961</v>
      </c>
      <c r="T301">
        <f ca="1">'S&amp;P500 2018'!T301*(1+IF(-$E$1+RAND()*1&lt;0,-0.1*RAND(),0.1*RAND()))</f>
        <v>30.140832845900853</v>
      </c>
      <c r="U301">
        <f ca="1">'S&amp;P500 2018'!U301*(1+IF(-$E$1+RAND()*1&lt;0,-0.1*RAND(),0.1*RAND()))</f>
        <v>36.913524882881788</v>
      </c>
      <c r="V301">
        <f ca="1">'S&amp;P500 2018'!V301*(1+IF(-$E$1+RAND()*1&lt;0,-0.1*RAND(),0.1*RAND()))</f>
        <v>53.947061108214591</v>
      </c>
      <c r="W301" s="6">
        <f ca="1">F301-'S&amp;P500 2018'!F301</f>
        <v>-4.3141405231345686</v>
      </c>
      <c r="X301" s="6">
        <f ca="1">G301-'S&amp;P500 2018'!G301</f>
        <v>3.0064566148880232</v>
      </c>
      <c r="Y301" s="6">
        <f ca="1">H301-'S&amp;P500 2018'!H301</f>
        <v>2.2500061295760716</v>
      </c>
      <c r="Z301" s="6">
        <f ca="1">I301-'S&amp;P500 2018'!I301</f>
        <v>0.54479295742773104</v>
      </c>
      <c r="AA301" s="6">
        <f ca="1">J301-'S&amp;P500 2018'!J301</f>
        <v>0.20052797316515125</v>
      </c>
      <c r="AB301" s="6">
        <f ca="1">K301-'S&amp;P500 2018'!K301</f>
        <v>0.15642473773809229</v>
      </c>
      <c r="AC301" s="6">
        <f ca="1">L301-'S&amp;P500 2018'!L301</f>
        <v>0.62155471516279448</v>
      </c>
      <c r="AD301" s="6">
        <f ca="1">M301-'S&amp;P500 2018'!M301</f>
        <v>-0.94986860797612849</v>
      </c>
      <c r="AE301" s="6">
        <f ca="1">N301-'S&amp;P500 2018'!N301</f>
        <v>1.6466456651065045</v>
      </c>
      <c r="AF301" s="6">
        <f ca="1">O301-'S&amp;P500 2018'!O301</f>
        <v>2.703757571802015</v>
      </c>
      <c r="AG301" s="6">
        <f ca="1">P301-'S&amp;P500 2018'!P301</f>
        <v>-3.2691953921668002</v>
      </c>
      <c r="AH301" s="6">
        <f ca="1">Q301-'S&amp;P500 2018'!Q301</f>
        <v>2.4247617900484926</v>
      </c>
      <c r="AI301" s="6">
        <f ca="1">R301-'S&amp;P500 2018'!R301</f>
        <v>1.5805350709612114</v>
      </c>
      <c r="AJ301" s="6">
        <f ca="1">S301-'S&amp;P500 2018'!S301</f>
        <v>2.9203579832099607</v>
      </c>
      <c r="AK301" s="6">
        <f ca="1">T301-'S&amp;P500 2018'!T301</f>
        <v>-0.85916715409914701</v>
      </c>
      <c r="AL301" s="6">
        <f ca="1">U301-'S&amp;P500 2018'!U301</f>
        <v>-8.6475117118212097E-2</v>
      </c>
      <c r="AM301" s="6">
        <f ca="1">V301-'S&amp;P500 2018'!V301</f>
        <v>0.94706110821459077</v>
      </c>
    </row>
    <row r="302" spans="1:39" x14ac:dyDescent="0.3">
      <c r="A302" t="s">
        <v>719</v>
      </c>
      <c r="B302" t="s">
        <v>720</v>
      </c>
      <c r="C302" s="1" t="s">
        <v>29</v>
      </c>
      <c r="D302" s="1" t="s">
        <v>721</v>
      </c>
      <c r="E302" s="5">
        <f t="shared" ca="1" si="5"/>
        <v>40.045392376861486</v>
      </c>
      <c r="F302">
        <f ca="1">'S&amp;P500 2018'!F302*(1+IF(-$E$1+RAND()*1&lt;0,-0.1*RAND(),0.1*RAND()))</f>
        <v>35.273755783318727</v>
      </c>
      <c r="G302">
        <f ca="1">'S&amp;P500 2018'!G302*(1+IF(-$E$1+RAND()*1&lt;0,-0.1*RAND(),0.1*RAND()))</f>
        <v>28.079657620105237</v>
      </c>
      <c r="H302">
        <f ca="1">'S&amp;P500 2018'!H302*(1+IF(-$E$1+RAND()*1&lt;0,-0.1*RAND(),0.1*RAND()))</f>
        <v>34.132524300583619</v>
      </c>
      <c r="I302">
        <f ca="1">'S&amp;P500 2018'!I302*(1+IF(-$E$1+RAND()*1&lt;0,-0.1*RAND(),0.1*RAND()))</f>
        <v>24.98434177328312</v>
      </c>
      <c r="J302">
        <f ca="1">'S&amp;P500 2018'!J302*(1+IF(-$E$1+RAND()*1&lt;0,-0.1*RAND(),0.1*RAND()))</f>
        <v>36.873678821546839</v>
      </c>
      <c r="K302">
        <f ca="1">'S&amp;P500 2018'!K302*(1+IF(-$E$1+RAND()*1&lt;0,-0.1*RAND(),0.1*RAND()))</f>
        <v>48.382516664378123</v>
      </c>
      <c r="L302">
        <f ca="1">'S&amp;P500 2018'!L302*(1+IF(-$E$1+RAND()*1&lt;0,-0.1*RAND(),0.1*RAND()))</f>
        <v>43.857367056494994</v>
      </c>
      <c r="M302">
        <f ca="1">'S&amp;P500 2018'!M302*(1+IF(-$E$1+RAND()*1&lt;0,-0.1*RAND(),0.1*RAND()))</f>
        <v>41.994640649709808</v>
      </c>
      <c r="N302">
        <f ca="1">'S&amp;P500 2018'!N302*(1+IF(-$E$1+RAND()*1&lt;0,-0.1*RAND(),0.1*RAND()))</f>
        <v>38.458130649490805</v>
      </c>
      <c r="O302">
        <f ca="1">'S&amp;P500 2018'!O302*(1+IF(-$E$1+RAND()*1&lt;0,-0.1*RAND(),0.1*RAND()))</f>
        <v>53.36725127739755</v>
      </c>
      <c r="P302">
        <f ca="1">'S&amp;P500 2018'!P302*(1+IF(-$E$1+RAND()*1&lt;0,-0.1*RAND(),0.1*RAND()))</f>
        <v>34.803511488473475</v>
      </c>
      <c r="Q302">
        <f ca="1">'S&amp;P500 2018'!Q302*(1+IF(-$E$1+RAND()*1&lt;0,-0.1*RAND(),0.1*RAND()))</f>
        <v>59.938461315799969</v>
      </c>
      <c r="R302">
        <f ca="1">'S&amp;P500 2018'!R302*(1+IF(-$E$1+RAND()*1&lt;0,-0.1*RAND(),0.1*RAND()))</f>
        <v>44.140325323708311</v>
      </c>
      <c r="S302">
        <f ca="1">'S&amp;P500 2018'!S302*(1+IF(-$E$1+RAND()*1&lt;0,-0.1*RAND(),0.1*RAND()))</f>
        <v>41.413135472433453</v>
      </c>
      <c r="T302">
        <f ca="1">'S&amp;P500 2018'!T302*(1+IF(-$E$1+RAND()*1&lt;0,-0.1*RAND(),0.1*RAND()))</f>
        <v>42.412327555612848</v>
      </c>
      <c r="U302">
        <f ca="1">'S&amp;P500 2018'!U302*(1+IF(-$E$1+RAND()*1&lt;0,-0.1*RAND(),0.1*RAND()))</f>
        <v>29.104189964207169</v>
      </c>
      <c r="V302">
        <f ca="1">'S&amp;P500 2018'!V302*(1+IF(-$E$1+RAND()*1&lt;0,-0.1*RAND(),0.1*RAND()))</f>
        <v>43.555854690101093</v>
      </c>
      <c r="W302" s="6">
        <f ca="1">F302-'S&amp;P500 2018'!F302</f>
        <v>-2.7262442166812733</v>
      </c>
      <c r="X302" s="6">
        <f ca="1">G302-'S&amp;P500 2018'!G302</f>
        <v>-2.9203423798947625</v>
      </c>
      <c r="Y302" s="6">
        <f ca="1">H302-'S&amp;P500 2018'!H302</f>
        <v>1.1325243005836185</v>
      </c>
      <c r="Z302" s="6">
        <f ca="1">I302-'S&amp;P500 2018'!I302</f>
        <v>1.9843417732831199</v>
      </c>
      <c r="AA302" s="6">
        <f ca="1">J302-'S&amp;P500 2018'!J302</f>
        <v>2.8736788215468394</v>
      </c>
      <c r="AB302" s="6">
        <f ca="1">K302-'S&amp;P500 2018'!K302</f>
        <v>4.382516664378123</v>
      </c>
      <c r="AC302" s="6">
        <f ca="1">L302-'S&amp;P500 2018'!L302</f>
        <v>2.8573670564949936</v>
      </c>
      <c r="AD302" s="6">
        <f ca="1">M302-'S&amp;P500 2018'!M302</f>
        <v>2.9946406497098081</v>
      </c>
      <c r="AE302" s="6">
        <f ca="1">N302-'S&amp;P500 2018'!N302</f>
        <v>-0.54186935050919516</v>
      </c>
      <c r="AF302" s="6">
        <f ca="1">O302-'S&amp;P500 2018'!O302</f>
        <v>4.3672512773975498</v>
      </c>
      <c r="AG302" s="6">
        <f ca="1">P302-'S&amp;P500 2018'!P302</f>
        <v>-0.19648851152652469</v>
      </c>
      <c r="AH302" s="6">
        <f ca="1">Q302-'S&amp;P500 2018'!Q302</f>
        <v>3.9384613157999695</v>
      </c>
      <c r="AI302" s="6">
        <f ca="1">R302-'S&amp;P500 2018'!R302</f>
        <v>3.1403253237083106</v>
      </c>
      <c r="AJ302" s="6">
        <f ca="1">S302-'S&amp;P500 2018'!S302</f>
        <v>-0.58686452756654717</v>
      </c>
      <c r="AK302" s="6">
        <f ca="1">T302-'S&amp;P500 2018'!T302</f>
        <v>2.4123275556128476</v>
      </c>
      <c r="AL302" s="6">
        <f ca="1">U302-'S&amp;P500 2018'!U302</f>
        <v>2.1041899642071691</v>
      </c>
      <c r="AM302" s="6">
        <f ca="1">V302-'S&amp;P500 2018'!V302</f>
        <v>-0.44414530989890721</v>
      </c>
    </row>
    <row r="303" spans="1:39" x14ac:dyDescent="0.3">
      <c r="A303" t="s">
        <v>722</v>
      </c>
      <c r="B303" t="s">
        <v>723</v>
      </c>
      <c r="C303" s="1" t="s">
        <v>2</v>
      </c>
      <c r="D303" s="1" t="s">
        <v>160</v>
      </c>
      <c r="E303" s="5">
        <f t="shared" ca="1" si="5"/>
        <v>69.896770241855734</v>
      </c>
      <c r="F303">
        <f ca="1">'S&amp;P500 2018'!F303*(1+IF(-$E$1+RAND()*1&lt;0,-0.1*RAND(),0.1*RAND()))</f>
        <v>72.968047303735958</v>
      </c>
      <c r="G303">
        <f ca="1">'S&amp;P500 2018'!G303*(1+IF(-$E$1+RAND()*1&lt;0,-0.1*RAND(),0.1*RAND()))</f>
        <v>59.182218568720039</v>
      </c>
      <c r="H303">
        <f ca="1">'S&amp;P500 2018'!H303*(1+IF(-$E$1+RAND()*1&lt;0,-0.1*RAND(),0.1*RAND()))</f>
        <v>38.301860030567937</v>
      </c>
      <c r="I303">
        <f ca="1">'S&amp;P500 2018'!I303*(1+IF(-$E$1+RAND()*1&lt;0,-0.1*RAND(),0.1*RAND()))</f>
        <v>77.539815316533918</v>
      </c>
      <c r="J303">
        <f ca="1">'S&amp;P500 2018'!J303*(1+IF(-$E$1+RAND()*1&lt;0,-0.1*RAND(),0.1*RAND()))</f>
        <v>29.841923209983928</v>
      </c>
      <c r="K303">
        <f ca="1">'S&amp;P500 2018'!K303*(1+IF(-$E$1+RAND()*1&lt;0,-0.1*RAND(),0.1*RAND()))</f>
        <v>77.609789321677994</v>
      </c>
      <c r="L303">
        <f ca="1">'S&amp;P500 2018'!L303*(1+IF(-$E$1+RAND()*1&lt;0,-0.1*RAND(),0.1*RAND()))</f>
        <v>89.068909779109092</v>
      </c>
      <c r="M303">
        <f ca="1">'S&amp;P500 2018'!M303*(1+IF(-$E$1+RAND()*1&lt;0,-0.1*RAND(),0.1*RAND()))</f>
        <v>72.154576419243213</v>
      </c>
      <c r="N303">
        <f ca="1">'S&amp;P500 2018'!N303*(1+IF(-$E$1+RAND()*1&lt;0,-0.1*RAND(),0.1*RAND()))</f>
        <v>68.736740253647923</v>
      </c>
      <c r="O303">
        <f ca="1">'S&amp;P500 2018'!O303*(1+IF(-$E$1+RAND()*1&lt;0,-0.1*RAND(),0.1*RAND()))</f>
        <v>82.791067349696704</v>
      </c>
      <c r="P303">
        <f ca="1">'S&amp;P500 2018'!P303*(1+IF(-$E$1+RAND()*1&lt;0,-0.1*RAND(),0.1*RAND()))</f>
        <v>75.140871102351824</v>
      </c>
      <c r="Q303">
        <f ca="1">'S&amp;P500 2018'!Q303*(1+IF(-$E$1+RAND()*1&lt;0,-0.1*RAND(),0.1*RAND()))</f>
        <v>70.931919475469215</v>
      </c>
      <c r="R303">
        <f ca="1">'S&amp;P500 2018'!R303*(1+IF(-$E$1+RAND()*1&lt;0,-0.1*RAND(),0.1*RAND()))</f>
        <v>57.367225267604546</v>
      </c>
      <c r="S303">
        <f ca="1">'S&amp;P500 2018'!S303*(1+IF(-$E$1+RAND()*1&lt;0,-0.1*RAND(),0.1*RAND()))</f>
        <v>75.20779307148338</v>
      </c>
      <c r="T303">
        <f ca="1">'S&amp;P500 2018'!T303*(1+IF(-$E$1+RAND()*1&lt;0,-0.1*RAND(),0.1*RAND()))</f>
        <v>79.316276342959611</v>
      </c>
      <c r="U303">
        <f ca="1">'S&amp;P500 2018'!U303*(1+IF(-$E$1+RAND()*1&lt;0,-0.1*RAND(),0.1*RAND()))</f>
        <v>81.299486432347976</v>
      </c>
      <c r="V303">
        <f ca="1">'S&amp;P500 2018'!V303*(1+IF(-$E$1+RAND()*1&lt;0,-0.1*RAND(),0.1*RAND()))</f>
        <v>80.786574866414043</v>
      </c>
      <c r="W303" s="6">
        <f ca="1">F303-'S&amp;P500 2018'!F303</f>
        <v>2.9680473037359576</v>
      </c>
      <c r="X303" s="6">
        <f ca="1">G303-'S&amp;P500 2018'!G303</f>
        <v>-3.8177814312799612</v>
      </c>
      <c r="Y303" s="6">
        <f ca="1">H303-'S&amp;P500 2018'!H303</f>
        <v>0.30186003056793709</v>
      </c>
      <c r="Z303" s="6">
        <f ca="1">I303-'S&amp;P500 2018'!I303</f>
        <v>2.5398153165339181</v>
      </c>
      <c r="AA303" s="6">
        <f ca="1">J303-'S&amp;P500 2018'!J303</f>
        <v>0.84192320998392844</v>
      </c>
      <c r="AB303" s="6">
        <f ca="1">K303-'S&amp;P500 2018'!K303</f>
        <v>5.6097893216779937</v>
      </c>
      <c r="AC303" s="6">
        <f ca="1">L303-'S&amp;P500 2018'!L303</f>
        <v>5.0689097791090916</v>
      </c>
      <c r="AD303" s="6">
        <f ca="1">M303-'S&amp;P500 2018'!M303</f>
        <v>0.15457641924321308</v>
      </c>
      <c r="AE303" s="6">
        <f ca="1">N303-'S&amp;P500 2018'!N303</f>
        <v>5.7367402536479233</v>
      </c>
      <c r="AF303" s="6">
        <f ca="1">O303-'S&amp;P500 2018'!O303</f>
        <v>6.7910673496967036</v>
      </c>
      <c r="AG303" s="6">
        <f ca="1">P303-'S&amp;P500 2018'!P303</f>
        <v>-1.8591288976481763</v>
      </c>
      <c r="AH303" s="6">
        <f ca="1">Q303-'S&amp;P500 2018'!Q303</f>
        <v>-2.0680805245307852</v>
      </c>
      <c r="AI303" s="6">
        <f ca="1">R303-'S&amp;P500 2018'!R303</f>
        <v>3.367225267604546</v>
      </c>
      <c r="AJ303" s="6">
        <f ca="1">S303-'S&amp;P500 2018'!S303</f>
        <v>6.2077930714833798</v>
      </c>
      <c r="AK303" s="6">
        <f ca="1">T303-'S&amp;P500 2018'!T303</f>
        <v>1.3162763429596112</v>
      </c>
      <c r="AL303" s="6">
        <f ca="1">U303-'S&amp;P500 2018'!U303</f>
        <v>7.299486432347976</v>
      </c>
      <c r="AM303" s="6">
        <f ca="1">V303-'S&amp;P500 2018'!V303</f>
        <v>0.78657486641404262</v>
      </c>
    </row>
    <row r="304" spans="1:39" x14ac:dyDescent="0.3">
      <c r="A304" t="s">
        <v>724</v>
      </c>
      <c r="B304" t="s">
        <v>725</v>
      </c>
      <c r="C304" s="1" t="s">
        <v>37</v>
      </c>
      <c r="D304" s="1" t="s">
        <v>168</v>
      </c>
      <c r="E304" s="5">
        <f t="shared" ca="1" si="5"/>
        <v>59.751022677409324</v>
      </c>
      <c r="F304">
        <f ca="1">'S&amp;P500 2018'!F304*(1+IF(-$E$1+RAND()*1&lt;0,-0.1*RAND(),0.1*RAND()))</f>
        <v>62.488225592254231</v>
      </c>
      <c r="G304">
        <f ca="1">'S&amp;P500 2018'!G304*(1+IF(-$E$1+RAND()*1&lt;0,-0.1*RAND(),0.1*RAND()))</f>
        <v>46.678476846209783</v>
      </c>
      <c r="H304">
        <f ca="1">'S&amp;P500 2018'!H304*(1+IF(-$E$1+RAND()*1&lt;0,-0.1*RAND(),0.1*RAND()))</f>
        <v>66.388666254228383</v>
      </c>
      <c r="I304">
        <f ca="1">'S&amp;P500 2018'!I304*(1+IF(-$E$1+RAND()*1&lt;0,-0.1*RAND(),0.1*RAND()))</f>
        <v>44.630067311285195</v>
      </c>
      <c r="J304">
        <f ca="1">'S&amp;P500 2018'!J304*(1+IF(-$E$1+RAND()*1&lt;0,-0.1*RAND(),0.1*RAND()))</f>
        <v>40.573962318266297</v>
      </c>
      <c r="K304">
        <f ca="1">'S&amp;P500 2018'!K304*(1+IF(-$E$1+RAND()*1&lt;0,-0.1*RAND(),0.1*RAND()))</f>
        <v>77.919234883575641</v>
      </c>
      <c r="L304">
        <f ca="1">'S&amp;P500 2018'!L304*(1+IF(-$E$1+RAND()*1&lt;0,-0.1*RAND(),0.1*RAND()))</f>
        <v>54.424002158622976</v>
      </c>
      <c r="M304">
        <f ca="1">'S&amp;P500 2018'!M304*(1+IF(-$E$1+RAND()*1&lt;0,-0.1*RAND(),0.1*RAND()))</f>
        <v>49.49967828942092</v>
      </c>
      <c r="N304">
        <f ca="1">'S&amp;P500 2018'!N304*(1+IF(-$E$1+RAND()*1&lt;0,-0.1*RAND(),0.1*RAND()))</f>
        <v>83.374975631263752</v>
      </c>
      <c r="O304">
        <f ca="1">'S&amp;P500 2018'!O304*(1+IF(-$E$1+RAND()*1&lt;0,-0.1*RAND(),0.1*RAND()))</f>
        <v>71.270475534931748</v>
      </c>
      <c r="P304">
        <f ca="1">'S&amp;P500 2018'!P304*(1+IF(-$E$1+RAND()*1&lt;0,-0.1*RAND(),0.1*RAND()))</f>
        <v>56.589976750037252</v>
      </c>
      <c r="Q304">
        <f ca="1">'S&amp;P500 2018'!Q304*(1+IF(-$E$1+RAND()*1&lt;0,-0.1*RAND(),0.1*RAND()))</f>
        <v>56.126091709885941</v>
      </c>
      <c r="R304">
        <f ca="1">'S&amp;P500 2018'!R304*(1+IF(-$E$1+RAND()*1&lt;0,-0.1*RAND(),0.1*RAND()))</f>
        <v>75.196028594128009</v>
      </c>
      <c r="S304">
        <f ca="1">'S&amp;P500 2018'!S304*(1+IF(-$E$1+RAND()*1&lt;0,-0.1*RAND(),0.1*RAND()))</f>
        <v>58.608526585745174</v>
      </c>
      <c r="T304">
        <f ca="1">'S&amp;P500 2018'!T304*(1+IF(-$E$1+RAND()*1&lt;0,-0.1*RAND(),0.1*RAND()))</f>
        <v>60.639179202603991</v>
      </c>
      <c r="U304">
        <f ca="1">'S&amp;P500 2018'!U304*(1+IF(-$E$1+RAND()*1&lt;0,-0.1*RAND(),0.1*RAND()))</f>
        <v>57.597411064424143</v>
      </c>
      <c r="V304">
        <f ca="1">'S&amp;P500 2018'!V304*(1+IF(-$E$1+RAND()*1&lt;0,-0.1*RAND(),0.1*RAND()))</f>
        <v>53.762406789075065</v>
      </c>
      <c r="W304" s="6">
        <f ca="1">F304-'S&amp;P500 2018'!F304</f>
        <v>2.4882255922542313</v>
      </c>
      <c r="X304" s="6">
        <f ca="1">G304-'S&amp;P500 2018'!G304</f>
        <v>1.678476846209783</v>
      </c>
      <c r="Y304" s="6">
        <f ca="1">H304-'S&amp;P500 2018'!H304</f>
        <v>2.388666254228383</v>
      </c>
      <c r="Z304" s="6">
        <f ca="1">I304-'S&amp;P500 2018'!I304</f>
        <v>-4.3699326887148047</v>
      </c>
      <c r="AA304" s="6">
        <f ca="1">J304-'S&amp;P500 2018'!J304</f>
        <v>2.5739623182662967</v>
      </c>
      <c r="AB304" s="6">
        <f ca="1">K304-'S&amp;P500 2018'!K304</f>
        <v>4.9192348835756405</v>
      </c>
      <c r="AC304" s="6">
        <f ca="1">L304-'S&amp;P500 2018'!L304</f>
        <v>-3.5759978413770241</v>
      </c>
      <c r="AD304" s="6">
        <f ca="1">M304-'S&amp;P500 2018'!M304</f>
        <v>3.4996782894209204</v>
      </c>
      <c r="AE304" s="6">
        <f ca="1">N304-'S&amp;P500 2018'!N304</f>
        <v>1.3749756312637516</v>
      </c>
      <c r="AF304" s="6">
        <f ca="1">O304-'S&amp;P500 2018'!O304</f>
        <v>4.270475534931748</v>
      </c>
      <c r="AG304" s="6">
        <f ca="1">P304-'S&amp;P500 2018'!P304</f>
        <v>1.5899767500372519</v>
      </c>
      <c r="AH304" s="6">
        <f ca="1">Q304-'S&amp;P500 2018'!Q304</f>
        <v>0.12609170988594087</v>
      </c>
      <c r="AI304" s="6">
        <f ca="1">R304-'S&amp;P500 2018'!R304</f>
        <v>6.1960285941280091</v>
      </c>
      <c r="AJ304" s="6">
        <f ca="1">S304-'S&amp;P500 2018'!S304</f>
        <v>3.6085265857451745</v>
      </c>
      <c r="AK304" s="6">
        <f ca="1">T304-'S&amp;P500 2018'!T304</f>
        <v>3.6391792026039909</v>
      </c>
      <c r="AL304" s="6">
        <f ca="1">U304-'S&amp;P500 2018'!U304</f>
        <v>-5.4025889355758565</v>
      </c>
      <c r="AM304" s="6">
        <f ca="1">V304-'S&amp;P500 2018'!V304</f>
        <v>3.7624067890750652</v>
      </c>
    </row>
    <row r="305" spans="1:39" x14ac:dyDescent="0.3">
      <c r="A305" t="s">
        <v>726</v>
      </c>
      <c r="B305" t="s">
        <v>727</v>
      </c>
      <c r="C305" s="1" t="s">
        <v>29</v>
      </c>
      <c r="D305" s="1" t="s">
        <v>594</v>
      </c>
      <c r="E305" s="5">
        <f t="shared" ca="1" si="5"/>
        <v>59.366441963925119</v>
      </c>
      <c r="F305">
        <f ca="1">'S&amp;P500 2018'!F305*(1+IF(-$E$1+RAND()*1&lt;0,-0.1*RAND(),0.1*RAND()))</f>
        <v>47.754068452742032</v>
      </c>
      <c r="G305">
        <f ca="1">'S&amp;P500 2018'!G305*(1+IF(-$E$1+RAND()*1&lt;0,-0.1*RAND(),0.1*RAND()))</f>
        <v>71.740835643200327</v>
      </c>
      <c r="H305">
        <f ca="1">'S&amp;P500 2018'!H305*(1+IF(-$E$1+RAND()*1&lt;0,-0.1*RAND(),0.1*RAND()))</f>
        <v>67.359502493757418</v>
      </c>
      <c r="I305">
        <f ca="1">'S&amp;P500 2018'!I305*(1+IF(-$E$1+RAND()*1&lt;0,-0.1*RAND(),0.1*RAND()))</f>
        <v>58.492470510057359</v>
      </c>
      <c r="J305">
        <f ca="1">'S&amp;P500 2018'!J305*(1+IF(-$E$1+RAND()*1&lt;0,-0.1*RAND(),0.1*RAND()))</f>
        <v>71.982205695194153</v>
      </c>
      <c r="K305">
        <f ca="1">'S&amp;P500 2018'!K305*(1+IF(-$E$1+RAND()*1&lt;0,-0.1*RAND(),0.1*RAND()))</f>
        <v>66.752464093457974</v>
      </c>
      <c r="L305">
        <f ca="1">'S&amp;P500 2018'!L305*(1+IF(-$E$1+RAND()*1&lt;0,-0.1*RAND(),0.1*RAND()))</f>
        <v>73.434506679932738</v>
      </c>
      <c r="M305">
        <f ca="1">'S&amp;P500 2018'!M305*(1+IF(-$E$1+RAND()*1&lt;0,-0.1*RAND(),0.1*RAND()))</f>
        <v>52.612654121323899</v>
      </c>
      <c r="N305">
        <f ca="1">'S&amp;P500 2018'!N305*(1+IF(-$E$1+RAND()*1&lt;0,-0.1*RAND(),0.1*RAND()))</f>
        <v>48.938763920013812</v>
      </c>
      <c r="O305">
        <f ca="1">'S&amp;P500 2018'!O305*(1+IF(-$E$1+RAND()*1&lt;0,-0.1*RAND(),0.1*RAND()))</f>
        <v>60.114867232781975</v>
      </c>
      <c r="P305">
        <f ca="1">'S&amp;P500 2018'!P305*(1+IF(-$E$1+RAND()*1&lt;0,-0.1*RAND(),0.1*RAND()))</f>
        <v>80.757697917183378</v>
      </c>
      <c r="Q305">
        <f ca="1">'S&amp;P500 2018'!Q305*(1+IF(-$E$1+RAND()*1&lt;0,-0.1*RAND(),0.1*RAND()))</f>
        <v>49.992417858931077</v>
      </c>
      <c r="R305">
        <f ca="1">'S&amp;P500 2018'!R305*(1+IF(-$E$1+RAND()*1&lt;0,-0.1*RAND(),0.1*RAND()))</f>
        <v>40.802780029539569</v>
      </c>
      <c r="S305">
        <f ca="1">'S&amp;P500 2018'!S305*(1+IF(-$E$1+RAND()*1&lt;0,-0.1*RAND(),0.1*RAND()))</f>
        <v>62.584125571632804</v>
      </c>
      <c r="T305">
        <f ca="1">'S&amp;P500 2018'!T305*(1+IF(-$E$1+RAND()*1&lt;0,-0.1*RAND(),0.1*RAND()))</f>
        <v>53.123861300838925</v>
      </c>
      <c r="U305">
        <f ca="1">'S&amp;P500 2018'!U305*(1+IF(-$E$1+RAND()*1&lt;0,-0.1*RAND(),0.1*RAND()))</f>
        <v>48.349228168495088</v>
      </c>
      <c r="V305">
        <f ca="1">'S&amp;P500 2018'!V305*(1+IF(-$E$1+RAND()*1&lt;0,-0.1*RAND(),0.1*RAND()))</f>
        <v>54.43706369764444</v>
      </c>
      <c r="W305" s="6">
        <f ca="1">F305-'S&amp;P500 2018'!F305</f>
        <v>0.75406845274203249</v>
      </c>
      <c r="X305" s="6">
        <f ca="1">G305-'S&amp;P500 2018'!G305</f>
        <v>3.7408356432003274</v>
      </c>
      <c r="Y305" s="6">
        <f ca="1">H305-'S&amp;P500 2018'!H305</f>
        <v>5.3595024937574181</v>
      </c>
      <c r="Z305" s="6">
        <f ca="1">I305-'S&amp;P500 2018'!I305</f>
        <v>2.492470510057359</v>
      </c>
      <c r="AA305" s="6">
        <f ca="1">J305-'S&amp;P500 2018'!J305</f>
        <v>2.9822056951941533</v>
      </c>
      <c r="AB305" s="6">
        <f ca="1">K305-'S&amp;P500 2018'!K305</f>
        <v>-2.2475359065420264</v>
      </c>
      <c r="AC305" s="6">
        <f ca="1">L305-'S&amp;P500 2018'!L305</f>
        <v>-0.56549332006726161</v>
      </c>
      <c r="AD305" s="6">
        <f ca="1">M305-'S&amp;P500 2018'!M305</f>
        <v>-4.3873458786761006</v>
      </c>
      <c r="AE305" s="6">
        <f ca="1">N305-'S&amp;P500 2018'!N305</f>
        <v>1.9387639200138125</v>
      </c>
      <c r="AF305" s="6">
        <f ca="1">O305-'S&amp;P500 2018'!O305</f>
        <v>3.1148672327819753</v>
      </c>
      <c r="AG305" s="6">
        <f ca="1">P305-'S&amp;P500 2018'!P305</f>
        <v>-0.24230208281662158</v>
      </c>
      <c r="AH305" s="6">
        <f ca="1">Q305-'S&amp;P500 2018'!Q305</f>
        <v>3.992417858931077</v>
      </c>
      <c r="AI305" s="6">
        <f ca="1">R305-'S&amp;P500 2018'!R305</f>
        <v>1.8027800295395693</v>
      </c>
      <c r="AJ305" s="6">
        <f ca="1">S305-'S&amp;P500 2018'!S305</f>
        <v>1.5841255716328035</v>
      </c>
      <c r="AK305" s="6">
        <f ca="1">T305-'S&amp;P500 2018'!T305</f>
        <v>1.1238613008389251</v>
      </c>
      <c r="AL305" s="6">
        <f ca="1">U305-'S&amp;P500 2018'!U305</f>
        <v>4.3492281684950882</v>
      </c>
      <c r="AM305" s="6">
        <f ca="1">V305-'S&amp;P500 2018'!V305</f>
        <v>-1.5629363023555598</v>
      </c>
    </row>
    <row r="306" spans="1:39" x14ac:dyDescent="0.3">
      <c r="A306" t="s">
        <v>728</v>
      </c>
      <c r="B306" t="s">
        <v>729</v>
      </c>
      <c r="C306" s="1" t="s">
        <v>46</v>
      </c>
      <c r="D306" s="1" t="s">
        <v>56</v>
      </c>
      <c r="E306" s="5">
        <f t="shared" ca="1" si="5"/>
        <v>39.86370402633468</v>
      </c>
      <c r="F306">
        <f ca="1">'S&amp;P500 2018'!F306*(1+IF(-$E$1+RAND()*1&lt;0,-0.1*RAND(),0.1*RAND()))</f>
        <v>45.708480339801099</v>
      </c>
      <c r="G306">
        <f ca="1">'S&amp;P500 2018'!G306*(1+IF(-$E$1+RAND()*1&lt;0,-0.1*RAND(),0.1*RAND()))</f>
        <v>49.158106129603127</v>
      </c>
      <c r="H306">
        <f ca="1">'S&amp;P500 2018'!H306*(1+IF(-$E$1+RAND()*1&lt;0,-0.1*RAND(),0.1*RAND()))</f>
        <v>26.591449589630084</v>
      </c>
      <c r="I306">
        <f ca="1">'S&amp;P500 2018'!I306*(1+IF(-$E$1+RAND()*1&lt;0,-0.1*RAND(),0.1*RAND()))</f>
        <v>42.162315789629048</v>
      </c>
      <c r="J306">
        <f ca="1">'S&amp;P500 2018'!J306*(1+IF(-$E$1+RAND()*1&lt;0,-0.1*RAND(),0.1*RAND()))</f>
        <v>35.25844648361921</v>
      </c>
      <c r="K306">
        <f ca="1">'S&amp;P500 2018'!K306*(1+IF(-$E$1+RAND()*1&lt;0,-0.1*RAND(),0.1*RAND()))</f>
        <v>46.405929875900931</v>
      </c>
      <c r="L306">
        <f ca="1">'S&amp;P500 2018'!L306*(1+IF(-$E$1+RAND()*1&lt;0,-0.1*RAND(),0.1*RAND()))</f>
        <v>48.755134273273015</v>
      </c>
      <c r="M306">
        <f ca="1">'S&amp;P500 2018'!M306*(1+IF(-$E$1+RAND()*1&lt;0,-0.1*RAND(),0.1*RAND()))</f>
        <v>49.293983544153491</v>
      </c>
      <c r="N306">
        <f ca="1">'S&amp;P500 2018'!N306*(1+IF(-$E$1+RAND()*1&lt;0,-0.1*RAND(),0.1*RAND()))</f>
        <v>35.263854405293003</v>
      </c>
      <c r="O306">
        <f ca="1">'S&amp;P500 2018'!O306*(1+IF(-$E$1+RAND()*1&lt;0,-0.1*RAND(),0.1*RAND()))</f>
        <v>43.954761037312743</v>
      </c>
      <c r="P306">
        <f ca="1">'S&amp;P500 2018'!P306*(1+IF(-$E$1+RAND()*1&lt;0,-0.1*RAND(),0.1*RAND()))</f>
        <v>40.184692465846148</v>
      </c>
      <c r="Q306">
        <f ca="1">'S&amp;P500 2018'!Q306*(1+IF(-$E$1+RAND()*1&lt;0,-0.1*RAND(),0.1*RAND()))</f>
        <v>31.758077003043496</v>
      </c>
      <c r="R306">
        <f ca="1">'S&amp;P500 2018'!R306*(1+IF(-$E$1+RAND()*1&lt;0,-0.1*RAND(),0.1*RAND()))</f>
        <v>34.885985249533746</v>
      </c>
      <c r="S306">
        <f ca="1">'S&amp;P500 2018'!S306*(1+IF(-$E$1+RAND()*1&lt;0,-0.1*RAND(),0.1*RAND()))</f>
        <v>27.040971455223808</v>
      </c>
      <c r="T306">
        <f ca="1">'S&amp;P500 2018'!T306*(1+IF(-$E$1+RAND()*1&lt;0,-0.1*RAND(),0.1*RAND()))</f>
        <v>42.301401235325642</v>
      </c>
      <c r="U306">
        <f ca="1">'S&amp;P500 2018'!U306*(1+IF(-$E$1+RAND()*1&lt;0,-0.1*RAND(),0.1*RAND()))</f>
        <v>43.674399075500567</v>
      </c>
      <c r="V306">
        <f ca="1">'S&amp;P500 2018'!V306*(1+IF(-$E$1+RAND()*1&lt;0,-0.1*RAND(),0.1*RAND()))</f>
        <v>35.284980495000312</v>
      </c>
      <c r="W306" s="6">
        <f ca="1">F306-'S&amp;P500 2018'!F306</f>
        <v>2.708480339801099</v>
      </c>
      <c r="X306" s="6">
        <f ca="1">G306-'S&amp;P500 2018'!G306</f>
        <v>-0.84189387039687347</v>
      </c>
      <c r="Y306" s="6">
        <f ca="1">H306-'S&amp;P500 2018'!H306</f>
        <v>1.5914495896300842</v>
      </c>
      <c r="Z306" s="6">
        <f ca="1">I306-'S&amp;P500 2018'!I306</f>
        <v>3.1623157896290479</v>
      </c>
      <c r="AA306" s="6">
        <f ca="1">J306-'S&amp;P500 2018'!J306</f>
        <v>-2.7415535163807903</v>
      </c>
      <c r="AB306" s="6">
        <f ca="1">K306-'S&amp;P500 2018'!K306</f>
        <v>3.4059298759009309</v>
      </c>
      <c r="AC306" s="6">
        <f ca="1">L306-'S&amp;P500 2018'!L306</f>
        <v>1.7551342732730149</v>
      </c>
      <c r="AD306" s="6">
        <f ca="1">M306-'S&amp;P500 2018'!M306</f>
        <v>4.293983544153491</v>
      </c>
      <c r="AE306" s="6">
        <f ca="1">N306-'S&amp;P500 2018'!N306</f>
        <v>-0.73614559470699703</v>
      </c>
      <c r="AF306" s="6">
        <f ca="1">O306-'S&amp;P500 2018'!O306</f>
        <v>0.95476103731274264</v>
      </c>
      <c r="AG306" s="6">
        <f ca="1">P306-'S&amp;P500 2018'!P306</f>
        <v>0.18469246584614751</v>
      </c>
      <c r="AH306" s="6">
        <f ca="1">Q306-'S&amp;P500 2018'!Q306</f>
        <v>-2.2419229969565038</v>
      </c>
      <c r="AI306" s="6">
        <f ca="1">R306-'S&amp;P500 2018'!R306</f>
        <v>2.8859852495337464</v>
      </c>
      <c r="AJ306" s="6">
        <f ca="1">S306-'S&amp;P500 2018'!S306</f>
        <v>-0.95902854477619215</v>
      </c>
      <c r="AK306" s="6">
        <f ca="1">T306-'S&amp;P500 2018'!T306</f>
        <v>1.3014012353256419</v>
      </c>
      <c r="AL306" s="6">
        <f ca="1">U306-'S&amp;P500 2018'!U306</f>
        <v>-1.3256009244994331</v>
      </c>
      <c r="AM306" s="6">
        <f ca="1">V306-'S&amp;P500 2018'!V306</f>
        <v>0.28498049500031186</v>
      </c>
    </row>
    <row r="307" spans="1:39" x14ac:dyDescent="0.3">
      <c r="A307" t="s">
        <v>730</v>
      </c>
      <c r="B307" t="s">
        <v>731</v>
      </c>
      <c r="C307" s="1" t="s">
        <v>37</v>
      </c>
      <c r="D307" s="1" t="s">
        <v>201</v>
      </c>
      <c r="E307" s="5">
        <f t="shared" ca="1" si="5"/>
        <v>65.783917490376993</v>
      </c>
      <c r="F307">
        <f ca="1">'S&amp;P500 2018'!F307*(1+IF(-$E$1+RAND()*1&lt;0,-0.1*RAND(),0.1*RAND()))</f>
        <v>63.285203218167453</v>
      </c>
      <c r="G307">
        <f ca="1">'S&amp;P500 2018'!G307*(1+IF(-$E$1+RAND()*1&lt;0,-0.1*RAND(),0.1*RAND()))</f>
        <v>68.611202375943364</v>
      </c>
      <c r="H307">
        <f ca="1">'S&amp;P500 2018'!H307*(1+IF(-$E$1+RAND()*1&lt;0,-0.1*RAND(),0.1*RAND()))</f>
        <v>78.382532952229639</v>
      </c>
      <c r="I307">
        <f ca="1">'S&amp;P500 2018'!I307*(1+IF(-$E$1+RAND()*1&lt;0,-0.1*RAND(),0.1*RAND()))</f>
        <v>68.945562955163723</v>
      </c>
      <c r="J307">
        <f ca="1">'S&amp;P500 2018'!J307*(1+IF(-$E$1+RAND()*1&lt;0,-0.1*RAND(),0.1*RAND()))</f>
        <v>65.088954915448724</v>
      </c>
      <c r="K307">
        <f ca="1">'S&amp;P500 2018'!K307*(1+IF(-$E$1+RAND()*1&lt;0,-0.1*RAND(),0.1*RAND()))</f>
        <v>76.44523647552333</v>
      </c>
      <c r="L307">
        <f ca="1">'S&amp;P500 2018'!L307*(1+IF(-$E$1+RAND()*1&lt;0,-0.1*RAND(),0.1*RAND()))</f>
        <v>55.569196152556287</v>
      </c>
      <c r="M307">
        <f ca="1">'S&amp;P500 2018'!M307*(1+IF(-$E$1+RAND()*1&lt;0,-0.1*RAND(),0.1*RAND()))</f>
        <v>53.61785258183621</v>
      </c>
      <c r="N307">
        <f ca="1">'S&amp;P500 2018'!N307*(1+IF(-$E$1+RAND()*1&lt;0,-0.1*RAND(),0.1*RAND()))</f>
        <v>62.857264099803302</v>
      </c>
      <c r="O307">
        <f ca="1">'S&amp;P500 2018'!O307*(1+IF(-$E$1+RAND()*1&lt;0,-0.1*RAND(),0.1*RAND()))</f>
        <v>77.273455076611029</v>
      </c>
      <c r="P307">
        <f ca="1">'S&amp;P500 2018'!P307*(1+IF(-$E$1+RAND()*1&lt;0,-0.1*RAND(),0.1*RAND()))</f>
        <v>54.339231785426207</v>
      </c>
      <c r="Q307">
        <f ca="1">'S&amp;P500 2018'!Q307*(1+IF(-$E$1+RAND()*1&lt;0,-0.1*RAND(),0.1*RAND()))</f>
        <v>59.351084529999746</v>
      </c>
      <c r="R307">
        <f ca="1">'S&amp;P500 2018'!R307*(1+IF(-$E$1+RAND()*1&lt;0,-0.1*RAND(),0.1*RAND()))</f>
        <v>107.09651406359511</v>
      </c>
      <c r="S307">
        <f ca="1">'S&amp;P500 2018'!S307*(1+IF(-$E$1+RAND()*1&lt;0,-0.1*RAND(),0.1*RAND()))</f>
        <v>54.121608057666649</v>
      </c>
      <c r="T307">
        <f ca="1">'S&amp;P500 2018'!T307*(1+IF(-$E$1+RAND()*1&lt;0,-0.1*RAND(),0.1*RAND()))</f>
        <v>74.467027089001064</v>
      </c>
      <c r="U307">
        <f ca="1">'S&amp;P500 2018'!U307*(1+IF(-$E$1+RAND()*1&lt;0,-0.1*RAND(),0.1*RAND()))</f>
        <v>59.808439972562333</v>
      </c>
      <c r="V307">
        <f ca="1">'S&amp;P500 2018'!V307*(1+IF(-$E$1+RAND()*1&lt;0,-0.1*RAND(),0.1*RAND()))</f>
        <v>39.066231034874633</v>
      </c>
      <c r="W307" s="6">
        <f ca="1">F307-'S&amp;P500 2018'!F307</f>
        <v>-0.71479678183254691</v>
      </c>
      <c r="X307" s="6">
        <f ca="1">G307-'S&amp;P500 2018'!G307</f>
        <v>4.611202375943364</v>
      </c>
      <c r="Y307" s="6">
        <f ca="1">H307-'S&amp;P500 2018'!H307</f>
        <v>5.3825329522296386</v>
      </c>
      <c r="Z307" s="6">
        <f ca="1">I307-'S&amp;P500 2018'!I307</f>
        <v>0.94556295516372302</v>
      </c>
      <c r="AA307" s="6">
        <f ca="1">J307-'S&amp;P500 2018'!J307</f>
        <v>4.0889549154487241</v>
      </c>
      <c r="AB307" s="6">
        <f ca="1">K307-'S&amp;P500 2018'!K307</f>
        <v>-5.5547635244766695</v>
      </c>
      <c r="AC307" s="6">
        <f ca="1">L307-'S&amp;P500 2018'!L307</f>
        <v>4.5691961525562874</v>
      </c>
      <c r="AD307" s="6">
        <f ca="1">M307-'S&amp;P500 2018'!M307</f>
        <v>-4.3821474181637896</v>
      </c>
      <c r="AE307" s="6">
        <f ca="1">N307-'S&amp;P500 2018'!N307</f>
        <v>-1.1427359001966977</v>
      </c>
      <c r="AF307" s="6">
        <f ca="1">O307-'S&amp;P500 2018'!O307</f>
        <v>3.2734550766110289</v>
      </c>
      <c r="AG307" s="6">
        <f ca="1">P307-'S&amp;P500 2018'!P307</f>
        <v>-1.6607682145737925</v>
      </c>
      <c r="AH307" s="6">
        <f ca="1">Q307-'S&amp;P500 2018'!Q307</f>
        <v>-3.6489154700002544</v>
      </c>
      <c r="AI307" s="6">
        <f ca="1">R307-'S&amp;P500 2018'!R307</f>
        <v>7.0965140635951087</v>
      </c>
      <c r="AJ307" s="6">
        <f ca="1">S307-'S&amp;P500 2018'!S307</f>
        <v>3.1216080576666485</v>
      </c>
      <c r="AK307" s="6">
        <f ca="1">T307-'S&amp;P500 2018'!T307</f>
        <v>-5.5329729109989358</v>
      </c>
      <c r="AL307" s="6">
        <f ca="1">U307-'S&amp;P500 2018'!U307</f>
        <v>3.8084399725623328</v>
      </c>
      <c r="AM307" s="6">
        <f ca="1">V307-'S&amp;P500 2018'!V307</f>
        <v>1.0662310348746331</v>
      </c>
    </row>
    <row r="308" spans="1:39" x14ac:dyDescent="0.3">
      <c r="A308" t="s">
        <v>732</v>
      </c>
      <c r="B308" t="s">
        <v>733</v>
      </c>
      <c r="C308" s="1" t="s">
        <v>59</v>
      </c>
      <c r="D308" s="1" t="s">
        <v>487</v>
      </c>
      <c r="E308" s="5">
        <f t="shared" ca="1" si="5"/>
        <v>59.903955513479204</v>
      </c>
      <c r="F308">
        <f ca="1">'S&amp;P500 2018'!F308*(1+IF(-$E$1+RAND()*1&lt;0,-0.1*RAND(),0.1*RAND()))</f>
        <v>64.992432223681462</v>
      </c>
      <c r="G308">
        <f ca="1">'S&amp;P500 2018'!G308*(1+IF(-$E$1+RAND()*1&lt;0,-0.1*RAND(),0.1*RAND()))</f>
        <v>62.296145790985747</v>
      </c>
      <c r="H308">
        <f ca="1">'S&amp;P500 2018'!H308*(1+IF(-$E$1+RAND()*1&lt;0,-0.1*RAND(),0.1*RAND()))</f>
        <v>60.287008799860502</v>
      </c>
      <c r="I308">
        <f ca="1">'S&amp;P500 2018'!I308*(1+IF(-$E$1+RAND()*1&lt;0,-0.1*RAND(),0.1*RAND()))</f>
        <v>43.125645957746876</v>
      </c>
      <c r="J308">
        <f ca="1">'S&amp;P500 2018'!J308*(1+IF(-$E$1+RAND()*1&lt;0,-0.1*RAND(),0.1*RAND()))</f>
        <v>62.648113607223785</v>
      </c>
      <c r="K308">
        <f ca="1">'S&amp;P500 2018'!K308*(1+IF(-$E$1+RAND()*1&lt;0,-0.1*RAND(),0.1*RAND()))</f>
        <v>71.852581733025559</v>
      </c>
      <c r="L308">
        <f ca="1">'S&amp;P500 2018'!L308*(1+IF(-$E$1+RAND()*1&lt;0,-0.1*RAND(),0.1*RAND()))</f>
        <v>76.676436987438109</v>
      </c>
      <c r="M308">
        <f ca="1">'S&amp;P500 2018'!M308*(1+IF(-$E$1+RAND()*1&lt;0,-0.1*RAND(),0.1*RAND()))</f>
        <v>43.799702136223353</v>
      </c>
      <c r="N308">
        <f ca="1">'S&amp;P500 2018'!N308*(1+IF(-$E$1+RAND()*1&lt;0,-0.1*RAND(),0.1*RAND()))</f>
        <v>38.578985433616694</v>
      </c>
      <c r="O308">
        <f ca="1">'S&amp;P500 2018'!O308*(1+IF(-$E$1+RAND()*1&lt;0,-0.1*RAND(),0.1*RAND()))</f>
        <v>61.780984422369656</v>
      </c>
      <c r="P308">
        <f ca="1">'S&amp;P500 2018'!P308*(1+IF(-$E$1+RAND()*1&lt;0,-0.1*RAND(),0.1*RAND()))</f>
        <v>54.619661907286002</v>
      </c>
      <c r="Q308">
        <f ca="1">'S&amp;P500 2018'!Q308*(1+IF(-$E$1+RAND()*1&lt;0,-0.1*RAND(),0.1*RAND()))</f>
        <v>50.423224506985214</v>
      </c>
      <c r="R308">
        <f ca="1">'S&amp;P500 2018'!R308*(1+IF(-$E$1+RAND()*1&lt;0,-0.1*RAND(),0.1*RAND()))</f>
        <v>66.848085335338013</v>
      </c>
      <c r="S308">
        <f ca="1">'S&amp;P500 2018'!S308*(1+IF(-$E$1+RAND()*1&lt;0,-0.1*RAND(),0.1*RAND()))</f>
        <v>73.25515948083212</v>
      </c>
      <c r="T308">
        <f ca="1">'S&amp;P500 2018'!T308*(1+IF(-$E$1+RAND()*1&lt;0,-0.1*RAND(),0.1*RAND()))</f>
        <v>54.614343642331377</v>
      </c>
      <c r="U308">
        <f ca="1">'S&amp;P500 2018'!U308*(1+IF(-$E$1+RAND()*1&lt;0,-0.1*RAND(),0.1*RAND()))</f>
        <v>58.700006884168744</v>
      </c>
      <c r="V308">
        <f ca="1">'S&amp;P500 2018'!V308*(1+IF(-$E$1+RAND()*1&lt;0,-0.1*RAND(),0.1*RAND()))</f>
        <v>73.868724880033099</v>
      </c>
      <c r="W308" s="6">
        <f ca="1">F308-'S&amp;P500 2018'!F308</f>
        <v>4.9924322236814618</v>
      </c>
      <c r="X308" s="6">
        <f ca="1">G308-'S&amp;P500 2018'!G308</f>
        <v>3.2961457909857472</v>
      </c>
      <c r="Y308" s="6">
        <f ca="1">H308-'S&amp;P500 2018'!H308</f>
        <v>-1.7129912001394985</v>
      </c>
      <c r="Z308" s="6">
        <f ca="1">I308-'S&amp;P500 2018'!I308</f>
        <v>0.12564595774687604</v>
      </c>
      <c r="AA308" s="6">
        <f ca="1">J308-'S&amp;P500 2018'!J308</f>
        <v>5.6481136072237845</v>
      </c>
      <c r="AB308" s="6">
        <f ca="1">K308-'S&amp;P500 2018'!K308</f>
        <v>4.8525817330255592</v>
      </c>
      <c r="AC308" s="6">
        <f ca="1">L308-'S&amp;P500 2018'!L308</f>
        <v>0.67643698743810887</v>
      </c>
      <c r="AD308" s="6">
        <f ca="1">M308-'S&amp;P500 2018'!M308</f>
        <v>1.7997021362233525</v>
      </c>
      <c r="AE308" s="6">
        <f ca="1">N308-'S&amp;P500 2018'!N308</f>
        <v>-1.421014566383306</v>
      </c>
      <c r="AF308" s="6">
        <f ca="1">O308-'S&amp;P500 2018'!O308</f>
        <v>4.7809844223696558</v>
      </c>
      <c r="AG308" s="6">
        <f ca="1">P308-'S&amp;P500 2018'!P308</f>
        <v>4.6196619072860017</v>
      </c>
      <c r="AH308" s="6">
        <f ca="1">Q308-'S&amp;P500 2018'!Q308</f>
        <v>1.4232245069852141</v>
      </c>
      <c r="AI308" s="6">
        <f ca="1">R308-'S&amp;P500 2018'!R308</f>
        <v>4.8480853353380127</v>
      </c>
      <c r="AJ308" s="6">
        <f ca="1">S308-'S&amp;P500 2018'!S308</f>
        <v>2.2551594808321198</v>
      </c>
      <c r="AK308" s="6">
        <f ca="1">T308-'S&amp;P500 2018'!T308</f>
        <v>1.6143436423313773</v>
      </c>
      <c r="AL308" s="6">
        <f ca="1">U308-'S&amp;P500 2018'!U308</f>
        <v>4.7000068841687437</v>
      </c>
      <c r="AM308" s="6">
        <f ca="1">V308-'S&amp;P500 2018'!V308</f>
        <v>0.86872488003309911</v>
      </c>
    </row>
    <row r="309" spans="1:39" x14ac:dyDescent="0.3">
      <c r="A309" t="s">
        <v>734</v>
      </c>
      <c r="B309" t="s">
        <v>735</v>
      </c>
      <c r="C309" s="1" t="s">
        <v>29</v>
      </c>
      <c r="D309" s="1" t="s">
        <v>736</v>
      </c>
      <c r="E309" s="5">
        <f t="shared" ca="1" si="5"/>
        <v>40.502244518705197</v>
      </c>
      <c r="F309">
        <f ca="1">'S&amp;P500 2018'!F309*(1+IF(-$E$1+RAND()*1&lt;0,-0.1*RAND(),0.1*RAND()))</f>
        <v>33.312101921712106</v>
      </c>
      <c r="G309">
        <f ca="1">'S&amp;P500 2018'!G309*(1+IF(-$E$1+RAND()*1&lt;0,-0.1*RAND(),0.1*RAND()))</f>
        <v>19.297918702629794</v>
      </c>
      <c r="H309">
        <f ca="1">'S&amp;P500 2018'!H309*(1+IF(-$E$1+RAND()*1&lt;0,-0.1*RAND(),0.1*RAND()))</f>
        <v>40.780904536859744</v>
      </c>
      <c r="I309">
        <f ca="1">'S&amp;P500 2018'!I309*(1+IF(-$E$1+RAND()*1&lt;0,-0.1*RAND(),0.1*RAND()))</f>
        <v>46.336488803500096</v>
      </c>
      <c r="J309">
        <f ca="1">'S&amp;P500 2018'!J309*(1+IF(-$E$1+RAND()*1&lt;0,-0.1*RAND(),0.1*RAND()))</f>
        <v>50.746025061372535</v>
      </c>
      <c r="K309">
        <f ca="1">'S&amp;P500 2018'!K309*(1+IF(-$E$1+RAND()*1&lt;0,-0.1*RAND(),0.1*RAND()))</f>
        <v>43.637609185541905</v>
      </c>
      <c r="L309">
        <f ca="1">'S&amp;P500 2018'!L309*(1+IF(-$E$1+RAND()*1&lt;0,-0.1*RAND(),0.1*RAND()))</f>
        <v>39.80467645605524</v>
      </c>
      <c r="M309">
        <f ca="1">'S&amp;P500 2018'!M309*(1+IF(-$E$1+RAND()*1&lt;0,-0.1*RAND(),0.1*RAND()))</f>
        <v>47.264811326310948</v>
      </c>
      <c r="N309">
        <f ca="1">'S&amp;P500 2018'!N309*(1+IF(-$E$1+RAND()*1&lt;0,-0.1*RAND(),0.1*RAND()))</f>
        <v>45.704572047596855</v>
      </c>
      <c r="O309">
        <f ca="1">'S&amp;P500 2018'!O309*(1+IF(-$E$1+RAND()*1&lt;0,-0.1*RAND(),0.1*RAND()))</f>
        <v>42.594656907593553</v>
      </c>
      <c r="P309">
        <f ca="1">'S&amp;P500 2018'!P309*(1+IF(-$E$1+RAND()*1&lt;0,-0.1*RAND(),0.1*RAND()))</f>
        <v>44.625257890956497</v>
      </c>
      <c r="Q309">
        <f ca="1">'S&amp;P500 2018'!Q309*(1+IF(-$E$1+RAND()*1&lt;0,-0.1*RAND(),0.1*RAND()))</f>
        <v>46.445838093221319</v>
      </c>
      <c r="R309">
        <f ca="1">'S&amp;P500 2018'!R309*(1+IF(-$E$1+RAND()*1&lt;0,-0.1*RAND(),0.1*RAND()))</f>
        <v>37.946156039950026</v>
      </c>
      <c r="S309">
        <f ca="1">'S&amp;P500 2018'!S309*(1+IF(-$E$1+RAND()*1&lt;0,-0.1*RAND(),0.1*RAND()))</f>
        <v>45.74179757318047</v>
      </c>
      <c r="T309">
        <f ca="1">'S&amp;P500 2018'!T309*(1+IF(-$E$1+RAND()*1&lt;0,-0.1*RAND(),0.1*RAND()))</f>
        <v>32.551452380535338</v>
      </c>
      <c r="U309">
        <f ca="1">'S&amp;P500 2018'!U309*(1+IF(-$E$1+RAND()*1&lt;0,-0.1*RAND(),0.1*RAND()))</f>
        <v>21.860944745006474</v>
      </c>
      <c r="V309">
        <f ca="1">'S&amp;P500 2018'!V309*(1+IF(-$E$1+RAND()*1&lt;0,-0.1*RAND(),0.1*RAND()))</f>
        <v>49.886945145965498</v>
      </c>
      <c r="W309" s="6">
        <f ca="1">F309-'S&amp;P500 2018'!F309</f>
        <v>-3.6878980782878941</v>
      </c>
      <c r="X309" s="6">
        <f ca="1">G309-'S&amp;P500 2018'!G309</f>
        <v>1.2979187026297936</v>
      </c>
      <c r="Y309" s="6">
        <f ca="1">H309-'S&amp;P500 2018'!H309</f>
        <v>0.78090453685974381</v>
      </c>
      <c r="Z309" s="6">
        <f ca="1">I309-'S&amp;P500 2018'!I309</f>
        <v>0.33648880350009591</v>
      </c>
      <c r="AA309" s="6">
        <f ca="1">J309-'S&amp;P500 2018'!J309</f>
        <v>0.74602506137253499</v>
      </c>
      <c r="AB309" s="6">
        <f ca="1">K309-'S&amp;P500 2018'!K309</f>
        <v>2.6376091855419048</v>
      </c>
      <c r="AC309" s="6">
        <f ca="1">L309-'S&amp;P500 2018'!L309</f>
        <v>2.8046764560552404</v>
      </c>
      <c r="AD309" s="6">
        <f ca="1">M309-'S&amp;P500 2018'!M309</f>
        <v>3.2648113263109479</v>
      </c>
      <c r="AE309" s="6">
        <f ca="1">N309-'S&amp;P500 2018'!N309</f>
        <v>3.7045720475968551</v>
      </c>
      <c r="AF309" s="6">
        <f ca="1">O309-'S&amp;P500 2018'!O309</f>
        <v>-0.40534309240644717</v>
      </c>
      <c r="AG309" s="6">
        <f ca="1">P309-'S&amp;P500 2018'!P309</f>
        <v>3.6252578909564974</v>
      </c>
      <c r="AH309" s="6">
        <f ca="1">Q309-'S&amp;P500 2018'!Q309</f>
        <v>3.4458380932213188</v>
      </c>
      <c r="AI309" s="6">
        <f ca="1">R309-'S&amp;P500 2018'!R309</f>
        <v>-2.0538439600499743</v>
      </c>
      <c r="AJ309" s="6">
        <f ca="1">S309-'S&amp;P500 2018'!S309</f>
        <v>0.74179757318047024</v>
      </c>
      <c r="AK309" s="6">
        <f ca="1">T309-'S&amp;P500 2018'!T309</f>
        <v>-1.4485476194646623</v>
      </c>
      <c r="AL309" s="6">
        <f ca="1">U309-'S&amp;P500 2018'!U309</f>
        <v>0.86094474500647422</v>
      </c>
      <c r="AM309" s="6">
        <f ca="1">V309-'S&amp;P500 2018'!V309</f>
        <v>2.8869451459654982</v>
      </c>
    </row>
    <row r="310" spans="1:39" x14ac:dyDescent="0.3">
      <c r="A310" t="s">
        <v>737</v>
      </c>
      <c r="B310" t="s">
        <v>738</v>
      </c>
      <c r="C310" s="1" t="s">
        <v>141</v>
      </c>
      <c r="D310" s="1" t="s">
        <v>142</v>
      </c>
      <c r="E310" s="5">
        <f t="shared" ca="1" si="5"/>
        <v>40.221735440014918</v>
      </c>
      <c r="F310">
        <f ca="1">'S&amp;P500 2018'!F310*(1+IF(-$E$1+RAND()*1&lt;0,-0.1*RAND(),0.1*RAND()))</f>
        <v>25.581691861158401</v>
      </c>
      <c r="G310">
        <f ca="1">'S&amp;P500 2018'!G310*(1+IF(-$E$1+RAND()*1&lt;0,-0.1*RAND(),0.1*RAND()))</f>
        <v>38.386087756693044</v>
      </c>
      <c r="H310">
        <f ca="1">'S&amp;P500 2018'!H310*(1+IF(-$E$1+RAND()*1&lt;0,-0.1*RAND(),0.1*RAND()))</f>
        <v>29.515075754139357</v>
      </c>
      <c r="I310">
        <f ca="1">'S&amp;P500 2018'!I310*(1+IF(-$E$1+RAND()*1&lt;0,-0.1*RAND(),0.1*RAND()))</f>
        <v>45.877033228500615</v>
      </c>
      <c r="J310">
        <f ca="1">'S&amp;P500 2018'!J310*(1+IF(-$E$1+RAND()*1&lt;0,-0.1*RAND(),0.1*RAND()))</f>
        <v>57.582374459946763</v>
      </c>
      <c r="K310">
        <f ca="1">'S&amp;P500 2018'!K310*(1+IF(-$E$1+RAND()*1&lt;0,-0.1*RAND(),0.1*RAND()))</f>
        <v>42.231634393098247</v>
      </c>
      <c r="L310">
        <f ca="1">'S&amp;P500 2018'!L310*(1+IF(-$E$1+RAND()*1&lt;0,-0.1*RAND(),0.1*RAND()))</f>
        <v>34.3441596250942</v>
      </c>
      <c r="M310">
        <f ca="1">'S&amp;P500 2018'!M310*(1+IF(-$E$1+RAND()*1&lt;0,-0.1*RAND(),0.1*RAND()))</f>
        <v>38.749525475548687</v>
      </c>
      <c r="N310">
        <f ca="1">'S&amp;P500 2018'!N310*(1+IF(-$E$1+RAND()*1&lt;0,-0.1*RAND(),0.1*RAND()))</f>
        <v>33.978271766737592</v>
      </c>
      <c r="O310">
        <f ca="1">'S&amp;P500 2018'!O310*(1+IF(-$E$1+RAND()*1&lt;0,-0.1*RAND(),0.1*RAND()))</f>
        <v>51.644544354022052</v>
      </c>
      <c r="P310">
        <f ca="1">'S&amp;P500 2018'!P310*(1+IF(-$E$1+RAND()*1&lt;0,-0.1*RAND(),0.1*RAND()))</f>
        <v>42.551090121614543</v>
      </c>
      <c r="Q310">
        <f ca="1">'S&amp;P500 2018'!Q310*(1+IF(-$E$1+RAND()*1&lt;0,-0.1*RAND(),0.1*RAND()))</f>
        <v>40.435246106849796</v>
      </c>
      <c r="R310">
        <f ca="1">'S&amp;P500 2018'!R310*(1+IF(-$E$1+RAND()*1&lt;0,-0.1*RAND(),0.1*RAND()))</f>
        <v>45.41138726355139</v>
      </c>
      <c r="S310">
        <f ca="1">'S&amp;P500 2018'!S310*(1+IF(-$E$1+RAND()*1&lt;0,-0.1*RAND(),0.1*RAND()))</f>
        <v>44.784540022122627</v>
      </c>
      <c r="T310">
        <f ca="1">'S&amp;P500 2018'!T310*(1+IF(-$E$1+RAND()*1&lt;0,-0.1*RAND(),0.1*RAND()))</f>
        <v>30.017434290261566</v>
      </c>
      <c r="U310">
        <f ca="1">'S&amp;P500 2018'!U310*(1+IF(-$E$1+RAND()*1&lt;0,-0.1*RAND(),0.1*RAND()))</f>
        <v>43.710749720321118</v>
      </c>
      <c r="V310">
        <f ca="1">'S&amp;P500 2018'!V310*(1+IF(-$E$1+RAND()*1&lt;0,-0.1*RAND(),0.1*RAND()))</f>
        <v>38.968656280593414</v>
      </c>
      <c r="W310" s="6">
        <f ca="1">F310-'S&amp;P500 2018'!F310</f>
        <v>0.58169186115840077</v>
      </c>
      <c r="X310" s="6">
        <f ca="1">G310-'S&amp;P500 2018'!G310</f>
        <v>2.3860877566930441</v>
      </c>
      <c r="Y310" s="6">
        <f ca="1">H310-'S&amp;P500 2018'!H310</f>
        <v>-1.4849242458606433</v>
      </c>
      <c r="Z310" s="6">
        <f ca="1">I310-'S&amp;P500 2018'!I310</f>
        <v>2.8770332285006148</v>
      </c>
      <c r="AA310" s="6">
        <f ca="1">J310-'S&amp;P500 2018'!J310</f>
        <v>0.58237445994676307</v>
      </c>
      <c r="AB310" s="6">
        <f ca="1">K310-'S&amp;P500 2018'!K310</f>
        <v>-1.768365606901753</v>
      </c>
      <c r="AC310" s="6">
        <f ca="1">L310-'S&amp;P500 2018'!L310</f>
        <v>-2.6558403749058002</v>
      </c>
      <c r="AD310" s="6">
        <f ca="1">M310-'S&amp;P500 2018'!M310</f>
        <v>1.7495254755486869</v>
      </c>
      <c r="AE310" s="6">
        <f ca="1">N310-'S&amp;P500 2018'!N310</f>
        <v>0.97827176673759197</v>
      </c>
      <c r="AF310" s="6">
        <f ca="1">O310-'S&amp;P500 2018'!O310</f>
        <v>0.64454435402205235</v>
      </c>
      <c r="AG310" s="6">
        <f ca="1">P310-'S&amp;P500 2018'!P310</f>
        <v>0.55109012161454274</v>
      </c>
      <c r="AH310" s="6">
        <f ca="1">Q310-'S&amp;P500 2018'!Q310</f>
        <v>1.4352461068497959</v>
      </c>
      <c r="AI310" s="6">
        <f ca="1">R310-'S&amp;P500 2018'!R310</f>
        <v>3.41138726355139</v>
      </c>
      <c r="AJ310" s="6">
        <f ca="1">S310-'S&amp;P500 2018'!S310</f>
        <v>1.7845400221226271</v>
      </c>
      <c r="AK310" s="6">
        <f ca="1">T310-'S&amp;P500 2018'!T310</f>
        <v>1.7434290261565621E-2</v>
      </c>
      <c r="AL310" s="6">
        <f ca="1">U310-'S&amp;P500 2018'!U310</f>
        <v>3.7107497203211182</v>
      </c>
      <c r="AM310" s="6">
        <f ca="1">V310-'S&amp;P500 2018'!V310</f>
        <v>0.96865628059341446</v>
      </c>
    </row>
    <row r="311" spans="1:39" x14ac:dyDescent="0.3">
      <c r="A311" t="s">
        <v>739</v>
      </c>
      <c r="B311" t="s">
        <v>740</v>
      </c>
      <c r="C311" s="1" t="s">
        <v>141</v>
      </c>
      <c r="D311" s="1" t="s">
        <v>589</v>
      </c>
      <c r="E311" s="5">
        <f t="shared" ca="1" si="5"/>
        <v>49.994640586086163</v>
      </c>
      <c r="F311">
        <f ca="1">'S&amp;P500 2018'!F311*(1+IF(-$E$1+RAND()*1&lt;0,-0.1*RAND(),0.1*RAND()))</f>
        <v>54.738747775148482</v>
      </c>
      <c r="G311">
        <f ca="1">'S&amp;P500 2018'!G311*(1+IF(-$E$1+RAND()*1&lt;0,-0.1*RAND(),0.1*RAND()))</f>
        <v>56.014862570837522</v>
      </c>
      <c r="H311">
        <f ca="1">'S&amp;P500 2018'!H311*(1+IF(-$E$1+RAND()*1&lt;0,-0.1*RAND(),0.1*RAND()))</f>
        <v>56.215893027951935</v>
      </c>
      <c r="I311">
        <f ca="1">'S&amp;P500 2018'!I311*(1+IF(-$E$1+RAND()*1&lt;0,-0.1*RAND(),0.1*RAND()))</f>
        <v>55.869139113110514</v>
      </c>
      <c r="J311">
        <f ca="1">'S&amp;P500 2018'!J311*(1+IF(-$E$1+RAND()*1&lt;0,-0.1*RAND(),0.1*RAND()))</f>
        <v>66.219273037908977</v>
      </c>
      <c r="K311">
        <f ca="1">'S&amp;P500 2018'!K311*(1+IF(-$E$1+RAND()*1&lt;0,-0.1*RAND(),0.1*RAND()))</f>
        <v>43.478973607413792</v>
      </c>
      <c r="L311">
        <f ca="1">'S&amp;P500 2018'!L311*(1+IF(-$E$1+RAND()*1&lt;0,-0.1*RAND(),0.1*RAND()))</f>
        <v>53.389498852937535</v>
      </c>
      <c r="M311">
        <f ca="1">'S&amp;P500 2018'!M311*(1+IF(-$E$1+RAND()*1&lt;0,-0.1*RAND(),0.1*RAND()))</f>
        <v>57.639297369100397</v>
      </c>
      <c r="N311">
        <f ca="1">'S&amp;P500 2018'!N311*(1+IF(-$E$1+RAND()*1&lt;0,-0.1*RAND(),0.1*RAND()))</f>
        <v>41.896680818161684</v>
      </c>
      <c r="O311">
        <f ca="1">'S&amp;P500 2018'!O311*(1+IF(-$E$1+RAND()*1&lt;0,-0.1*RAND(),0.1*RAND()))</f>
        <v>34.534903188442655</v>
      </c>
      <c r="P311">
        <f ca="1">'S&amp;P500 2018'!P311*(1+IF(-$E$1+RAND()*1&lt;0,-0.1*RAND(),0.1*RAND()))</f>
        <v>64.862535322141767</v>
      </c>
      <c r="Q311">
        <f ca="1">'S&amp;P500 2018'!Q311*(1+IF(-$E$1+RAND()*1&lt;0,-0.1*RAND(),0.1*RAND()))</f>
        <v>40.079546717945263</v>
      </c>
      <c r="R311">
        <f ca="1">'S&amp;P500 2018'!R311*(1+IF(-$E$1+RAND()*1&lt;0,-0.1*RAND(),0.1*RAND()))</f>
        <v>56.347376209693323</v>
      </c>
      <c r="S311">
        <f ca="1">'S&amp;P500 2018'!S311*(1+IF(-$E$1+RAND()*1&lt;0,-0.1*RAND(),0.1*RAND()))</f>
        <v>14.231083243358865</v>
      </c>
      <c r="T311">
        <f ca="1">'S&amp;P500 2018'!T311*(1+IF(-$E$1+RAND()*1&lt;0,-0.1*RAND(),0.1*RAND()))</f>
        <v>46.318468512765641</v>
      </c>
      <c r="U311">
        <f ca="1">'S&amp;P500 2018'!U311*(1+IF(-$E$1+RAND()*1&lt;0,-0.1*RAND(),0.1*RAND()))</f>
        <v>69.056618177249902</v>
      </c>
      <c r="V311">
        <f ca="1">'S&amp;P500 2018'!V311*(1+IF(-$E$1+RAND()*1&lt;0,-0.1*RAND(),0.1*RAND()))</f>
        <v>39.015992419296516</v>
      </c>
      <c r="W311" s="6">
        <f ca="1">F311-'S&amp;P500 2018'!F311</f>
        <v>-5.2612522248515177</v>
      </c>
      <c r="X311" s="6">
        <f ca="1">G311-'S&amp;P500 2018'!G311</f>
        <v>5.0148625708375221</v>
      </c>
      <c r="Y311" s="6">
        <f ca="1">H311-'S&amp;P500 2018'!H311</f>
        <v>-2.7841069720480647</v>
      </c>
      <c r="Z311" s="6">
        <f ca="1">I311-'S&amp;P500 2018'!I311</f>
        <v>-5.1308608868894865</v>
      </c>
      <c r="AA311" s="6">
        <f ca="1">J311-'S&amp;P500 2018'!J311</f>
        <v>5.2192730379089767</v>
      </c>
      <c r="AB311" s="6">
        <f ca="1">K311-'S&amp;P500 2018'!K311</f>
        <v>0.47897360741379202</v>
      </c>
      <c r="AC311" s="6">
        <f ca="1">L311-'S&amp;P500 2018'!L311</f>
        <v>-1.6105011470624646</v>
      </c>
      <c r="AD311" s="6">
        <f ca="1">M311-'S&amp;P500 2018'!M311</f>
        <v>-3.3607026308996026</v>
      </c>
      <c r="AE311" s="6">
        <f ca="1">N311-'S&amp;P500 2018'!N311</f>
        <v>1.8966808181616841</v>
      </c>
      <c r="AF311" s="6">
        <f ca="1">O311-'S&amp;P500 2018'!O311</f>
        <v>2.5349031884426552</v>
      </c>
      <c r="AG311" s="6">
        <f ca="1">P311-'S&amp;P500 2018'!P311</f>
        <v>2.8625353221417669</v>
      </c>
      <c r="AH311" s="6">
        <f ca="1">Q311-'S&amp;P500 2018'!Q311</f>
        <v>2.0795467179452629</v>
      </c>
      <c r="AI311" s="6">
        <f ca="1">R311-'S&amp;P500 2018'!R311</f>
        <v>-1.6526237903066772</v>
      </c>
      <c r="AJ311" s="6">
        <f ca="1">S311-'S&amp;P500 2018'!S311</f>
        <v>-0.76891675664113457</v>
      </c>
      <c r="AK311" s="6">
        <f ca="1">T311-'S&amp;P500 2018'!T311</f>
        <v>-1.6815314872343592</v>
      </c>
      <c r="AL311" s="6">
        <f ca="1">U311-'S&amp;P500 2018'!U311</f>
        <v>-2.9433818227500979</v>
      </c>
      <c r="AM311" s="6">
        <f ca="1">V311-'S&amp;P500 2018'!V311</f>
        <v>2.0159924192965164</v>
      </c>
    </row>
    <row r="312" spans="1:39" x14ac:dyDescent="0.3">
      <c r="A312" t="s">
        <v>741</v>
      </c>
      <c r="B312" t="s">
        <v>742</v>
      </c>
      <c r="C312" s="1" t="s">
        <v>37</v>
      </c>
      <c r="D312" s="1" t="s">
        <v>263</v>
      </c>
      <c r="E312" s="5">
        <f t="shared" ca="1" si="5"/>
        <v>37.6248464654958</v>
      </c>
      <c r="F312">
        <f ca="1">'S&amp;P500 2018'!F312*(1+IF(-$E$1+RAND()*1&lt;0,-0.1*RAND(),0.1*RAND()))</f>
        <v>30.794130800126119</v>
      </c>
      <c r="G312">
        <f ca="1">'S&amp;P500 2018'!G312*(1+IF(-$E$1+RAND()*1&lt;0,-0.1*RAND(),0.1*RAND()))</f>
        <v>31.169553462183622</v>
      </c>
      <c r="H312">
        <f ca="1">'S&amp;P500 2018'!H312*(1+IF(-$E$1+RAND()*1&lt;0,-0.1*RAND(),0.1*RAND()))</f>
        <v>36.302297961181615</v>
      </c>
      <c r="I312">
        <f ca="1">'S&amp;P500 2018'!I312*(1+IF(-$E$1+RAND()*1&lt;0,-0.1*RAND(),0.1*RAND()))</f>
        <v>38.934235321748147</v>
      </c>
      <c r="J312">
        <f ca="1">'S&amp;P500 2018'!J312*(1+IF(-$E$1+RAND()*1&lt;0,-0.1*RAND(),0.1*RAND()))</f>
        <v>41.545743403691873</v>
      </c>
      <c r="K312">
        <f ca="1">'S&amp;P500 2018'!K312*(1+IF(-$E$1+RAND()*1&lt;0,-0.1*RAND(),0.1*RAND()))</f>
        <v>38.514997299098866</v>
      </c>
      <c r="L312">
        <f ca="1">'S&amp;P500 2018'!L312*(1+IF(-$E$1+RAND()*1&lt;0,-0.1*RAND(),0.1*RAND()))</f>
        <v>36.243238493088967</v>
      </c>
      <c r="M312">
        <f ca="1">'S&amp;P500 2018'!M312*(1+IF(-$E$1+RAND()*1&lt;0,-0.1*RAND(),0.1*RAND()))</f>
        <v>37.578892124781767</v>
      </c>
      <c r="N312">
        <f ca="1">'S&amp;P500 2018'!N312*(1+IF(-$E$1+RAND()*1&lt;0,-0.1*RAND(),0.1*RAND()))</f>
        <v>42.559262301057807</v>
      </c>
      <c r="O312">
        <f ca="1">'S&amp;P500 2018'!O312*(1+IF(-$E$1+RAND()*1&lt;0,-0.1*RAND(),0.1*RAND()))</f>
        <v>49.484928827999369</v>
      </c>
      <c r="P312">
        <f ca="1">'S&amp;P500 2018'!P312*(1+IF(-$E$1+RAND()*1&lt;0,-0.1*RAND(),0.1*RAND()))</f>
        <v>23.970818947692468</v>
      </c>
      <c r="Q312">
        <f ca="1">'S&amp;P500 2018'!Q312*(1+IF(-$E$1+RAND()*1&lt;0,-0.1*RAND(),0.1*RAND()))</f>
        <v>37.436866185191974</v>
      </c>
      <c r="R312">
        <f ca="1">'S&amp;P500 2018'!R312*(1+IF(-$E$1+RAND()*1&lt;0,-0.1*RAND(),0.1*RAND()))</f>
        <v>45.268911849994097</v>
      </c>
      <c r="S312">
        <f ca="1">'S&amp;P500 2018'!S312*(1+IF(-$E$1+RAND()*1&lt;0,-0.1*RAND(),0.1*RAND()))</f>
        <v>47.23297022275991</v>
      </c>
      <c r="T312">
        <f ca="1">'S&amp;P500 2018'!T312*(1+IF(-$E$1+RAND()*1&lt;0,-0.1*RAND(),0.1*RAND()))</f>
        <v>27.580664455748998</v>
      </c>
      <c r="U312">
        <f ca="1">'S&amp;P500 2018'!U312*(1+IF(-$E$1+RAND()*1&lt;0,-0.1*RAND(),0.1*RAND()))</f>
        <v>37.819781587011548</v>
      </c>
      <c r="V312">
        <f ca="1">'S&amp;P500 2018'!V312*(1+IF(-$E$1+RAND()*1&lt;0,-0.1*RAND(),0.1*RAND()))</f>
        <v>37.185096670071431</v>
      </c>
      <c r="W312" s="6">
        <f ca="1">F312-'S&amp;P500 2018'!F312</f>
        <v>1.7941308001261191</v>
      </c>
      <c r="X312" s="6">
        <f ca="1">G312-'S&amp;P500 2018'!G312</f>
        <v>0.16955346218362166</v>
      </c>
      <c r="Y312" s="6">
        <f ca="1">H312-'S&amp;P500 2018'!H312</f>
        <v>2.3022979611816154</v>
      </c>
      <c r="Z312" s="6">
        <f ca="1">I312-'S&amp;P500 2018'!I312</f>
        <v>-6.5764678251852615E-2</v>
      </c>
      <c r="AA312" s="6">
        <f ca="1">J312-'S&amp;P500 2018'!J312</f>
        <v>1.5457434036918727</v>
      </c>
      <c r="AB312" s="6">
        <f ca="1">K312-'S&amp;P500 2018'!K312</f>
        <v>-1.4850027009011342</v>
      </c>
      <c r="AC312" s="6">
        <f ca="1">L312-'S&amp;P500 2018'!L312</f>
        <v>3.2432384930889668</v>
      </c>
      <c r="AD312" s="6">
        <f ca="1">M312-'S&amp;P500 2018'!M312</f>
        <v>-1.4211078752182331</v>
      </c>
      <c r="AE312" s="6">
        <f ca="1">N312-'S&amp;P500 2018'!N312</f>
        <v>1.5592623010578066</v>
      </c>
      <c r="AF312" s="6">
        <f ca="1">O312-'S&amp;P500 2018'!O312</f>
        <v>3.4849288279993687</v>
      </c>
      <c r="AG312" s="6">
        <f ca="1">P312-'S&amp;P500 2018'!P312</f>
        <v>0.97081894769246802</v>
      </c>
      <c r="AH312" s="6">
        <f ca="1">Q312-'S&amp;P500 2018'!Q312</f>
        <v>0.43686618519197395</v>
      </c>
      <c r="AI312" s="6">
        <f ca="1">R312-'S&amp;P500 2018'!R312</f>
        <v>2.2689118499940975</v>
      </c>
      <c r="AJ312" s="6">
        <f ca="1">S312-'S&amp;P500 2018'!S312</f>
        <v>-2.76702977724009</v>
      </c>
      <c r="AK312" s="6">
        <f ca="1">T312-'S&amp;P500 2018'!T312</f>
        <v>-2.4193355442510018</v>
      </c>
      <c r="AL312" s="6">
        <f ca="1">U312-'S&amp;P500 2018'!U312</f>
        <v>0.81978158701154769</v>
      </c>
      <c r="AM312" s="6">
        <f ca="1">V312-'S&amp;P500 2018'!V312</f>
        <v>3.1850966700714309</v>
      </c>
    </row>
    <row r="313" spans="1:39" x14ac:dyDescent="0.3">
      <c r="A313" t="s">
        <v>743</v>
      </c>
      <c r="B313" t="s">
        <v>744</v>
      </c>
      <c r="C313" s="1" t="s">
        <v>29</v>
      </c>
      <c r="D313" s="1" t="s">
        <v>257</v>
      </c>
      <c r="E313" s="5">
        <f t="shared" ca="1" si="5"/>
        <v>67.490064496029788</v>
      </c>
      <c r="F313">
        <f ca="1">'S&amp;P500 2018'!F313*(1+IF(-$E$1+RAND()*1&lt;0,-0.1*RAND(),0.1*RAND()))</f>
        <v>40.227412198188752</v>
      </c>
      <c r="G313">
        <f ca="1">'S&amp;P500 2018'!G313*(1+IF(-$E$1+RAND()*1&lt;0,-0.1*RAND(),0.1*RAND()))</f>
        <v>79.234878465060206</v>
      </c>
      <c r="H313">
        <f ca="1">'S&amp;P500 2018'!H313*(1+IF(-$E$1+RAND()*1&lt;0,-0.1*RAND(),0.1*RAND()))</f>
        <v>51.973187465098164</v>
      </c>
      <c r="I313">
        <f ca="1">'S&amp;P500 2018'!I313*(1+IF(-$E$1+RAND()*1&lt;0,-0.1*RAND(),0.1*RAND()))</f>
        <v>50.163329898319631</v>
      </c>
      <c r="J313">
        <f ca="1">'S&amp;P500 2018'!J313*(1+IF(-$E$1+RAND()*1&lt;0,-0.1*RAND(),0.1*RAND()))</f>
        <v>70.622149851421057</v>
      </c>
      <c r="K313">
        <f ca="1">'S&amp;P500 2018'!K313*(1+IF(-$E$1+RAND()*1&lt;0,-0.1*RAND(),0.1*RAND()))</f>
        <v>67.618617634832972</v>
      </c>
      <c r="L313">
        <f ca="1">'S&amp;P500 2018'!L313*(1+IF(-$E$1+RAND()*1&lt;0,-0.1*RAND(),0.1*RAND()))</f>
        <v>66.928277212278417</v>
      </c>
      <c r="M313">
        <f ca="1">'S&amp;P500 2018'!M313*(1+IF(-$E$1+RAND()*1&lt;0,-0.1*RAND(),0.1*RAND()))</f>
        <v>59.257097807732812</v>
      </c>
      <c r="N313">
        <f ca="1">'S&amp;P500 2018'!N313*(1+IF(-$E$1+RAND()*1&lt;0,-0.1*RAND(),0.1*RAND()))</f>
        <v>73.374911794464467</v>
      </c>
      <c r="O313">
        <f ca="1">'S&amp;P500 2018'!O313*(1+IF(-$E$1+RAND()*1&lt;0,-0.1*RAND(),0.1*RAND()))</f>
        <v>74.019529507895683</v>
      </c>
      <c r="P313">
        <f ca="1">'S&amp;P500 2018'!P313*(1+IF(-$E$1+RAND()*1&lt;0,-0.1*RAND(),0.1*RAND()))</f>
        <v>60.605024908884218</v>
      </c>
      <c r="Q313">
        <f ca="1">'S&amp;P500 2018'!Q313*(1+IF(-$E$1+RAND()*1&lt;0,-0.1*RAND(),0.1*RAND()))</f>
        <v>90.007378403652197</v>
      </c>
      <c r="R313">
        <f ca="1">'S&amp;P500 2018'!R313*(1+IF(-$E$1+RAND()*1&lt;0,-0.1*RAND(),0.1*RAND()))</f>
        <v>87.863230535054541</v>
      </c>
      <c r="S313">
        <f ca="1">'S&amp;P500 2018'!S313*(1+IF(-$E$1+RAND()*1&lt;0,-0.1*RAND(),0.1*RAND()))</f>
        <v>70.288517237327468</v>
      </c>
      <c r="T313">
        <f ca="1">'S&amp;P500 2018'!T313*(1+IF(-$E$1+RAND()*1&lt;0,-0.1*RAND(),0.1*RAND()))</f>
        <v>64.696897831689455</v>
      </c>
      <c r="U313">
        <f ca="1">'S&amp;P500 2018'!U313*(1+IF(-$E$1+RAND()*1&lt;0,-0.1*RAND(),0.1*RAND()))</f>
        <v>81.933181098858498</v>
      </c>
      <c r="V313">
        <f ca="1">'S&amp;P500 2018'!V313*(1+IF(-$E$1+RAND()*1&lt;0,-0.1*RAND(),0.1*RAND()))</f>
        <v>58.517474581748004</v>
      </c>
      <c r="W313" s="6">
        <f ca="1">F313-'S&amp;P500 2018'!F313</f>
        <v>3.2274121981887518</v>
      </c>
      <c r="X313" s="6">
        <f ca="1">G313-'S&amp;P500 2018'!G313</f>
        <v>3.2348784650602056</v>
      </c>
      <c r="Y313" s="6">
        <f ca="1">H313-'S&amp;P500 2018'!H313</f>
        <v>2.9731874650981638</v>
      </c>
      <c r="Z313" s="6">
        <f ca="1">I313-'S&amp;P500 2018'!I313</f>
        <v>3.1633298983196312</v>
      </c>
      <c r="AA313" s="6">
        <f ca="1">J313-'S&amp;P500 2018'!J313</f>
        <v>-5.3778501485789434</v>
      </c>
      <c r="AB313" s="6">
        <f ca="1">K313-'S&amp;P500 2018'!K313</f>
        <v>2.6186176348329724</v>
      </c>
      <c r="AC313" s="6">
        <f ca="1">L313-'S&amp;P500 2018'!L313</f>
        <v>-4.0717227877215834</v>
      </c>
      <c r="AD313" s="6">
        <f ca="1">M313-'S&amp;P500 2018'!M313</f>
        <v>0.2570978077328121</v>
      </c>
      <c r="AE313" s="6">
        <f ca="1">N313-'S&amp;P500 2018'!N313</f>
        <v>0.37491179446446665</v>
      </c>
      <c r="AF313" s="6">
        <f ca="1">O313-'S&amp;P500 2018'!O313</f>
        <v>1.0195295078956832</v>
      </c>
      <c r="AG313" s="6">
        <f ca="1">P313-'S&amp;P500 2018'!P313</f>
        <v>-0.39497509111578211</v>
      </c>
      <c r="AH313" s="6">
        <f ca="1">Q313-'S&amp;P500 2018'!Q313</f>
        <v>-0.99262159634780289</v>
      </c>
      <c r="AI313" s="6">
        <f ca="1">R313-'S&amp;P500 2018'!R313</f>
        <v>-3.1367694649454592</v>
      </c>
      <c r="AJ313" s="6">
        <f ca="1">S313-'S&amp;P500 2018'!S313</f>
        <v>1.2885172373274685</v>
      </c>
      <c r="AK313" s="6">
        <f ca="1">T313-'S&amp;P500 2018'!T313</f>
        <v>-0.30310216831054504</v>
      </c>
      <c r="AL313" s="6">
        <f ca="1">U313-'S&amp;P500 2018'!U313</f>
        <v>5.9331810988584976</v>
      </c>
      <c r="AM313" s="6">
        <f ca="1">V313-'S&amp;P500 2018'!V313</f>
        <v>1.5174745817480044</v>
      </c>
    </row>
    <row r="314" spans="1:39" x14ac:dyDescent="0.3">
      <c r="A314" t="s">
        <v>745</v>
      </c>
      <c r="B314" t="s">
        <v>746</v>
      </c>
      <c r="C314" s="1" t="s">
        <v>37</v>
      </c>
      <c r="D314" s="1" t="s">
        <v>136</v>
      </c>
      <c r="E314" s="5">
        <f t="shared" ca="1" si="5"/>
        <v>36.842603210673531</v>
      </c>
      <c r="F314">
        <f ca="1">'S&amp;P500 2018'!F314*(1+IF(-$E$1+RAND()*1&lt;0,-0.1*RAND(),0.1*RAND()))</f>
        <v>42.890096383190624</v>
      </c>
      <c r="G314">
        <f ca="1">'S&amp;P500 2018'!G314*(1+IF(-$E$1+RAND()*1&lt;0,-0.1*RAND(),0.1*RAND()))</f>
        <v>41.670234140568709</v>
      </c>
      <c r="H314">
        <f ca="1">'S&amp;P500 2018'!H314*(1+IF(-$E$1+RAND()*1&lt;0,-0.1*RAND(),0.1*RAND()))</f>
        <v>35.285315340940869</v>
      </c>
      <c r="I314">
        <f ca="1">'S&amp;P500 2018'!I314*(1+IF(-$E$1+RAND()*1&lt;0,-0.1*RAND(),0.1*RAND()))</f>
        <v>32.990028269740975</v>
      </c>
      <c r="J314">
        <f ca="1">'S&amp;P500 2018'!J314*(1+IF(-$E$1+RAND()*1&lt;0,-0.1*RAND(),0.1*RAND()))</f>
        <v>35.142164772308696</v>
      </c>
      <c r="K314">
        <f ca="1">'S&amp;P500 2018'!K314*(1+IF(-$E$1+RAND()*1&lt;0,-0.1*RAND(),0.1*RAND()))</f>
        <v>41.204091885466788</v>
      </c>
      <c r="L314">
        <f ca="1">'S&amp;P500 2018'!L314*(1+IF(-$E$1+RAND()*1&lt;0,-0.1*RAND(),0.1*RAND()))</f>
        <v>29.390511317884499</v>
      </c>
      <c r="M314">
        <f ca="1">'S&amp;P500 2018'!M314*(1+IF(-$E$1+RAND()*1&lt;0,-0.1*RAND(),0.1*RAND()))</f>
        <v>38.15347621524807</v>
      </c>
      <c r="N314">
        <f ca="1">'S&amp;P500 2018'!N314*(1+IF(-$E$1+RAND()*1&lt;0,-0.1*RAND(),0.1*RAND()))</f>
        <v>32.010135000242471</v>
      </c>
      <c r="O314">
        <f ca="1">'S&amp;P500 2018'!O314*(1+IF(-$E$1+RAND()*1&lt;0,-0.1*RAND(),0.1*RAND()))</f>
        <v>35.66823660694584</v>
      </c>
      <c r="P314">
        <f ca="1">'S&amp;P500 2018'!P314*(1+IF(-$E$1+RAND()*1&lt;0,-0.1*RAND(),0.1*RAND()))</f>
        <v>44.296909656984802</v>
      </c>
      <c r="Q314">
        <f ca="1">'S&amp;P500 2018'!Q314*(1+IF(-$E$1+RAND()*1&lt;0,-0.1*RAND(),0.1*RAND()))</f>
        <v>34.749680061223195</v>
      </c>
      <c r="R314">
        <f ca="1">'S&amp;P500 2018'!R314*(1+IF(-$E$1+RAND()*1&lt;0,-0.1*RAND(),0.1*RAND()))</f>
        <v>32.484876527510025</v>
      </c>
      <c r="S314">
        <f ca="1">'S&amp;P500 2018'!S314*(1+IF(-$E$1+RAND()*1&lt;0,-0.1*RAND(),0.1*RAND()))</f>
        <v>30.988061426615715</v>
      </c>
      <c r="T314">
        <f ca="1">'S&amp;P500 2018'!T314*(1+IF(-$E$1+RAND()*1&lt;0,-0.1*RAND(),0.1*RAND()))</f>
        <v>57.168137963093045</v>
      </c>
      <c r="U314">
        <f ca="1">'S&amp;P500 2018'!U314*(1+IF(-$E$1+RAND()*1&lt;0,-0.1*RAND(),0.1*RAND()))</f>
        <v>29.758326995232796</v>
      </c>
      <c r="V314">
        <f ca="1">'S&amp;P500 2018'!V314*(1+IF(-$E$1+RAND()*1&lt;0,-0.1*RAND(),0.1*RAND()))</f>
        <v>32.473972018252837</v>
      </c>
      <c r="W314" s="6">
        <f ca="1">F314-'S&amp;P500 2018'!F314</f>
        <v>0.8900963831906239</v>
      </c>
      <c r="X314" s="6">
        <f ca="1">G314-'S&amp;P500 2018'!G314</f>
        <v>3.6702341405687093</v>
      </c>
      <c r="Y314" s="6">
        <f ca="1">H314-'S&amp;P500 2018'!H314</f>
        <v>1.2853153409408691</v>
      </c>
      <c r="Z314" s="6">
        <f ca="1">I314-'S&amp;P500 2018'!I314</f>
        <v>-1.009971730259025</v>
      </c>
      <c r="AA314" s="6">
        <f ca="1">J314-'S&amp;P500 2018'!J314</f>
        <v>0.14216477230869629</v>
      </c>
      <c r="AB314" s="6">
        <f ca="1">K314-'S&amp;P500 2018'!K314</f>
        <v>-1.7959081145332121</v>
      </c>
      <c r="AC314" s="6">
        <f ca="1">L314-'S&amp;P500 2018'!L314</f>
        <v>2.3905113178844992</v>
      </c>
      <c r="AD314" s="6">
        <f ca="1">M314-'S&amp;P500 2018'!M314</f>
        <v>2.1534762152480695</v>
      </c>
      <c r="AE314" s="6">
        <f ca="1">N314-'S&amp;P500 2018'!N314</f>
        <v>-2.9898649997575291</v>
      </c>
      <c r="AF314" s="6">
        <f ca="1">O314-'S&amp;P500 2018'!O314</f>
        <v>-2.3317633930541604</v>
      </c>
      <c r="AG314" s="6">
        <f ca="1">P314-'S&amp;P500 2018'!P314</f>
        <v>2.296909656984802</v>
      </c>
      <c r="AH314" s="6">
        <f ca="1">Q314-'S&amp;P500 2018'!Q314</f>
        <v>-1.2503199387768049</v>
      </c>
      <c r="AI314" s="6">
        <f ca="1">R314-'S&amp;P500 2018'!R314</f>
        <v>-0.51512347248997514</v>
      </c>
      <c r="AJ314" s="6">
        <f ca="1">S314-'S&amp;P500 2018'!S314</f>
        <v>-2.0119385733842847</v>
      </c>
      <c r="AK314" s="6">
        <f ca="1">T314-'S&amp;P500 2018'!T314</f>
        <v>3.1681379630930451</v>
      </c>
      <c r="AL314" s="6">
        <f ca="1">U314-'S&amp;P500 2018'!U314</f>
        <v>0.75832699523279601</v>
      </c>
      <c r="AM314" s="6">
        <f ca="1">V314-'S&amp;P500 2018'!V314</f>
        <v>-2.5260279817471627</v>
      </c>
    </row>
    <row r="315" spans="1:39" x14ac:dyDescent="0.3">
      <c r="A315" t="s">
        <v>747</v>
      </c>
      <c r="B315" t="s">
        <v>748</v>
      </c>
      <c r="C315" s="1" t="s">
        <v>46</v>
      </c>
      <c r="D315" s="1" t="s">
        <v>749</v>
      </c>
      <c r="E315" s="5">
        <f t="shared" ca="1" si="5"/>
        <v>56.234137442263545</v>
      </c>
      <c r="F315">
        <f ca="1">'S&amp;P500 2018'!F315*(1+IF(-$E$1+RAND()*1&lt;0,-0.1*RAND(),0.1*RAND()))</f>
        <v>68.297529934027054</v>
      </c>
      <c r="G315">
        <f ca="1">'S&amp;P500 2018'!G315*(1+IF(-$E$1+RAND()*1&lt;0,-0.1*RAND(),0.1*RAND()))</f>
        <v>74.928751983778511</v>
      </c>
      <c r="H315">
        <f ca="1">'S&amp;P500 2018'!H315*(1+IF(-$E$1+RAND()*1&lt;0,-0.1*RAND(),0.1*RAND()))</f>
        <v>56.525453288439657</v>
      </c>
      <c r="I315">
        <f ca="1">'S&amp;P500 2018'!I315*(1+IF(-$E$1+RAND()*1&lt;0,-0.1*RAND(),0.1*RAND()))</f>
        <v>53.27445320134975</v>
      </c>
      <c r="J315">
        <f ca="1">'S&amp;P500 2018'!J315*(1+IF(-$E$1+RAND()*1&lt;0,-0.1*RAND(),0.1*RAND()))</f>
        <v>11.646436373337931</v>
      </c>
      <c r="K315">
        <f ca="1">'S&amp;P500 2018'!K315*(1+IF(-$E$1+RAND()*1&lt;0,-0.1*RAND(),0.1*RAND()))</f>
        <v>52.950590471203697</v>
      </c>
      <c r="L315">
        <f ca="1">'S&amp;P500 2018'!L315*(1+IF(-$E$1+RAND()*1&lt;0,-0.1*RAND(),0.1*RAND()))</f>
        <v>64.258067899577654</v>
      </c>
      <c r="M315">
        <f ca="1">'S&amp;P500 2018'!M315*(1+IF(-$E$1+RAND()*1&lt;0,-0.1*RAND(),0.1*RAND()))</f>
        <v>62.021535381942343</v>
      </c>
      <c r="N315">
        <f ca="1">'S&amp;P500 2018'!N315*(1+IF(-$E$1+RAND()*1&lt;0,-0.1*RAND(),0.1*RAND()))</f>
        <v>59.047967917066579</v>
      </c>
      <c r="O315">
        <f ca="1">'S&amp;P500 2018'!O315*(1+IF(-$E$1+RAND()*1&lt;0,-0.1*RAND(),0.1*RAND()))</f>
        <v>58.877003863182665</v>
      </c>
      <c r="P315">
        <f ca="1">'S&amp;P500 2018'!P315*(1+IF(-$E$1+RAND()*1&lt;0,-0.1*RAND(),0.1*RAND()))</f>
        <v>66.629754624561002</v>
      </c>
      <c r="Q315">
        <f ca="1">'S&amp;P500 2018'!Q315*(1+IF(-$E$1+RAND()*1&lt;0,-0.1*RAND(),0.1*RAND()))</f>
        <v>47.639421041475913</v>
      </c>
      <c r="R315">
        <f ca="1">'S&amp;P500 2018'!R315*(1+IF(-$E$1+RAND()*1&lt;0,-0.1*RAND(),0.1*RAND()))</f>
        <v>39.960770032922312</v>
      </c>
      <c r="S315">
        <f ca="1">'S&amp;P500 2018'!S315*(1+IF(-$E$1+RAND()*1&lt;0,-0.1*RAND(),0.1*RAND()))</f>
        <v>56.023929305892139</v>
      </c>
      <c r="T315">
        <f ca="1">'S&amp;P500 2018'!T315*(1+IF(-$E$1+RAND()*1&lt;0,-0.1*RAND(),0.1*RAND()))</f>
        <v>63.924330844681954</v>
      </c>
      <c r="U315">
        <f ca="1">'S&amp;P500 2018'!U315*(1+IF(-$E$1+RAND()*1&lt;0,-0.1*RAND(),0.1*RAND()))</f>
        <v>62.47072832026781</v>
      </c>
      <c r="V315">
        <f ca="1">'S&amp;P500 2018'!V315*(1+IF(-$E$1+RAND()*1&lt;0,-0.1*RAND(),0.1*RAND()))</f>
        <v>57.503612034773333</v>
      </c>
      <c r="W315" s="6">
        <f ca="1">F315-'S&amp;P500 2018'!F315</f>
        <v>-1.7024700659729461</v>
      </c>
      <c r="X315" s="6">
        <f ca="1">G315-'S&amp;P500 2018'!G315</f>
        <v>0.9287519837785112</v>
      </c>
      <c r="Y315" s="6">
        <f ca="1">H315-'S&amp;P500 2018'!H315</f>
        <v>-2.4745467115603432</v>
      </c>
      <c r="Z315" s="6">
        <f ca="1">I315-'S&amp;P500 2018'!I315</f>
        <v>1.2744532013497505</v>
      </c>
      <c r="AA315" s="6">
        <f ca="1">J315-'S&amp;P500 2018'!J315</f>
        <v>-0.3535636266620692</v>
      </c>
      <c r="AB315" s="6">
        <f ca="1">K315-'S&amp;P500 2018'!K315</f>
        <v>0.95059047120369655</v>
      </c>
      <c r="AC315" s="6">
        <f ca="1">L315-'S&amp;P500 2018'!L315</f>
        <v>1.2580678995776537</v>
      </c>
      <c r="AD315" s="6">
        <f ca="1">M315-'S&amp;P500 2018'!M315</f>
        <v>5.0215353819423427</v>
      </c>
      <c r="AE315" s="6">
        <f ca="1">N315-'S&amp;P500 2018'!N315</f>
        <v>-3.952032082933421</v>
      </c>
      <c r="AF315" s="6">
        <f ca="1">O315-'S&amp;P500 2018'!O315</f>
        <v>2.8770038631826651</v>
      </c>
      <c r="AG315" s="6">
        <f ca="1">P315-'S&amp;P500 2018'!P315</f>
        <v>-3.3702453754389978</v>
      </c>
      <c r="AH315" s="6">
        <f ca="1">Q315-'S&amp;P500 2018'!Q315</f>
        <v>3.6394210414759129</v>
      </c>
      <c r="AI315" s="6">
        <f ca="1">R315-'S&amp;P500 2018'!R315</f>
        <v>-3.9229967077687888E-2</v>
      </c>
      <c r="AJ315" s="6">
        <f ca="1">S315-'S&amp;P500 2018'!S315</f>
        <v>4.023929305892139</v>
      </c>
      <c r="AK315" s="6">
        <f ca="1">T315-'S&amp;P500 2018'!T315</f>
        <v>-4.075669155318046</v>
      </c>
      <c r="AL315" s="6">
        <f ca="1">U315-'S&amp;P500 2018'!U315</f>
        <v>1.4707283202678099</v>
      </c>
      <c r="AM315" s="6">
        <f ca="1">V315-'S&amp;P500 2018'!V315</f>
        <v>2.5036120347733331</v>
      </c>
    </row>
    <row r="316" spans="1:39" x14ac:dyDescent="0.3">
      <c r="A316" t="s">
        <v>750</v>
      </c>
      <c r="B316" t="s">
        <v>751</v>
      </c>
      <c r="C316" s="1" t="s">
        <v>2</v>
      </c>
      <c r="D316" s="1" t="s">
        <v>69</v>
      </c>
      <c r="E316" s="5">
        <f t="shared" ca="1" si="5"/>
        <v>45.120541115777208</v>
      </c>
      <c r="F316">
        <f ca="1">'S&amp;P500 2018'!F316*(1+IF(-$E$1+RAND()*1&lt;0,-0.1*RAND(),0.1*RAND()))</f>
        <v>29.81838608469867</v>
      </c>
      <c r="G316">
        <f ca="1">'S&amp;P500 2018'!G316*(1+IF(-$E$1+RAND()*1&lt;0,-0.1*RAND(),0.1*RAND()))</f>
        <v>41.320509913330703</v>
      </c>
      <c r="H316">
        <f ca="1">'S&amp;P500 2018'!H316*(1+IF(-$E$1+RAND()*1&lt;0,-0.1*RAND(),0.1*RAND()))</f>
        <v>57.130286810373008</v>
      </c>
      <c r="I316">
        <f ca="1">'S&amp;P500 2018'!I316*(1+IF(-$E$1+RAND()*1&lt;0,-0.1*RAND(),0.1*RAND()))</f>
        <v>47.864704730991399</v>
      </c>
      <c r="J316">
        <f ca="1">'S&amp;P500 2018'!J316*(1+IF(-$E$1+RAND()*1&lt;0,-0.1*RAND(),0.1*RAND()))</f>
        <v>63.561558666176978</v>
      </c>
      <c r="K316">
        <f ca="1">'S&amp;P500 2018'!K316*(1+IF(-$E$1+RAND()*1&lt;0,-0.1*RAND(),0.1*RAND()))</f>
        <v>29.138882764172603</v>
      </c>
      <c r="L316">
        <f ca="1">'S&amp;P500 2018'!L316*(1+IF(-$E$1+RAND()*1&lt;0,-0.1*RAND(),0.1*RAND()))</f>
        <v>58.433488547479023</v>
      </c>
      <c r="M316">
        <f ca="1">'S&amp;P500 2018'!M316*(1+IF(-$E$1+RAND()*1&lt;0,-0.1*RAND(),0.1*RAND()))</f>
        <v>60.100005846335144</v>
      </c>
      <c r="N316">
        <f ca="1">'S&amp;P500 2018'!N316*(1+IF(-$E$1+RAND()*1&lt;0,-0.1*RAND(),0.1*RAND()))</f>
        <v>45.400418139766458</v>
      </c>
      <c r="O316">
        <f ca="1">'S&amp;P500 2018'!O316*(1+IF(-$E$1+RAND()*1&lt;0,-0.1*RAND(),0.1*RAND()))</f>
        <v>48.363349131325563</v>
      </c>
      <c r="P316">
        <f ca="1">'S&amp;P500 2018'!P316*(1+IF(-$E$1+RAND()*1&lt;0,-0.1*RAND(),0.1*RAND()))</f>
        <v>44.476917879456231</v>
      </c>
      <c r="Q316">
        <f ca="1">'S&amp;P500 2018'!Q316*(1+IF(-$E$1+RAND()*1&lt;0,-0.1*RAND(),0.1*RAND()))</f>
        <v>33.512734278563677</v>
      </c>
      <c r="R316">
        <f ca="1">'S&amp;P500 2018'!R316*(1+IF(-$E$1+RAND()*1&lt;0,-0.1*RAND(),0.1*RAND()))</f>
        <v>29.609974455736921</v>
      </c>
      <c r="S316">
        <f ca="1">'S&amp;P500 2018'!S316*(1+IF(-$E$1+RAND()*1&lt;0,-0.1*RAND(),0.1*RAND()))</f>
        <v>41.60475543064905</v>
      </c>
      <c r="T316">
        <f ca="1">'S&amp;P500 2018'!T316*(1+IF(-$E$1+RAND()*1&lt;0,-0.1*RAND(),0.1*RAND()))</f>
        <v>38.37453643725015</v>
      </c>
      <c r="U316">
        <f ca="1">'S&amp;P500 2018'!U316*(1+IF(-$E$1+RAND()*1&lt;0,-0.1*RAND(),0.1*RAND()))</f>
        <v>43.266299647259558</v>
      </c>
      <c r="V316">
        <f ca="1">'S&amp;P500 2018'!V316*(1+IF(-$E$1+RAND()*1&lt;0,-0.1*RAND(),0.1*RAND()))</f>
        <v>55.072390204647363</v>
      </c>
      <c r="W316" s="6">
        <f ca="1">F316-'S&amp;P500 2018'!F316</f>
        <v>1.8183860846986697</v>
      </c>
      <c r="X316" s="6">
        <f ca="1">G316-'S&amp;P500 2018'!G316</f>
        <v>-3.679490086669297</v>
      </c>
      <c r="Y316" s="6">
        <f ca="1">H316-'S&amp;P500 2018'!H316</f>
        <v>1.1302868103730077</v>
      </c>
      <c r="Z316" s="6">
        <f ca="1">I316-'S&amp;P500 2018'!I316</f>
        <v>3.8647047309913987</v>
      </c>
      <c r="AA316" s="6">
        <f ca="1">J316-'S&amp;P500 2018'!J316</f>
        <v>5.5615586661769782</v>
      </c>
      <c r="AB316" s="6">
        <f ca="1">K316-'S&amp;P500 2018'!K316</f>
        <v>-2.8611172358273969</v>
      </c>
      <c r="AC316" s="6">
        <f ca="1">L316-'S&amp;P500 2018'!L316</f>
        <v>4.4334885474790227</v>
      </c>
      <c r="AD316" s="6">
        <f ca="1">M316-'S&amp;P500 2018'!M316</f>
        <v>3.1000058463351436</v>
      </c>
      <c r="AE316" s="6">
        <f ca="1">N316-'S&amp;P500 2018'!N316</f>
        <v>2.4004181397664581</v>
      </c>
      <c r="AF316" s="6">
        <f ca="1">O316-'S&amp;P500 2018'!O316</f>
        <v>-3.6366508686744368</v>
      </c>
      <c r="AG316" s="6">
        <f ca="1">P316-'S&amp;P500 2018'!P316</f>
        <v>-1.5230821205437692</v>
      </c>
      <c r="AH316" s="6">
        <f ca="1">Q316-'S&amp;P500 2018'!Q316</f>
        <v>2.512734278563677</v>
      </c>
      <c r="AI316" s="6">
        <f ca="1">R316-'S&amp;P500 2018'!R316</f>
        <v>2.6099744557369213</v>
      </c>
      <c r="AJ316" s="6">
        <f ca="1">S316-'S&amp;P500 2018'!S316</f>
        <v>0.60475543064904969</v>
      </c>
      <c r="AK316" s="6">
        <f ca="1">T316-'S&amp;P500 2018'!T316</f>
        <v>-0.62546356274985015</v>
      </c>
      <c r="AL316" s="6">
        <f ca="1">U316-'S&amp;P500 2018'!U316</f>
        <v>-0.73370035274044199</v>
      </c>
      <c r="AM316" s="6">
        <f ca="1">V316-'S&amp;P500 2018'!V316</f>
        <v>1.0723902046473626</v>
      </c>
    </row>
    <row r="317" spans="1:39" x14ac:dyDescent="0.3">
      <c r="A317" t="s">
        <v>752</v>
      </c>
      <c r="B317" t="s">
        <v>753</v>
      </c>
      <c r="C317" s="1" t="s">
        <v>15</v>
      </c>
      <c r="D317" s="1" t="s">
        <v>74</v>
      </c>
      <c r="E317" s="5">
        <f t="shared" ca="1" si="5"/>
        <v>37.407368432956851</v>
      </c>
      <c r="F317">
        <f ca="1">'S&amp;P500 2018'!F317*(1+IF(-$E$1+RAND()*1&lt;0,-0.1*RAND(),0.1*RAND()))</f>
        <v>47.227580933020732</v>
      </c>
      <c r="G317">
        <f ca="1">'S&amp;P500 2018'!G317*(1+IF(-$E$1+RAND()*1&lt;0,-0.1*RAND(),0.1*RAND()))</f>
        <v>20.237152704311804</v>
      </c>
      <c r="H317">
        <f ca="1">'S&amp;P500 2018'!H317*(1+IF(-$E$1+RAND()*1&lt;0,-0.1*RAND(),0.1*RAND()))</f>
        <v>31.972489933048372</v>
      </c>
      <c r="I317">
        <f ca="1">'S&amp;P500 2018'!I317*(1+IF(-$E$1+RAND()*1&lt;0,-0.1*RAND(),0.1*RAND()))</f>
        <v>31.364417024838843</v>
      </c>
      <c r="J317">
        <f ca="1">'S&amp;P500 2018'!J317*(1+IF(-$E$1+RAND()*1&lt;0,-0.1*RAND(),0.1*RAND()))</f>
        <v>48.203122878748516</v>
      </c>
      <c r="K317">
        <f ca="1">'S&amp;P500 2018'!K317*(1+IF(-$E$1+RAND()*1&lt;0,-0.1*RAND(),0.1*RAND()))</f>
        <v>41.371106276314592</v>
      </c>
      <c r="L317">
        <f ca="1">'S&amp;P500 2018'!L317*(1+IF(-$E$1+RAND()*1&lt;0,-0.1*RAND(),0.1*RAND()))</f>
        <v>44.596953250363882</v>
      </c>
      <c r="M317">
        <f ca="1">'S&amp;P500 2018'!M317*(1+IF(-$E$1+RAND()*1&lt;0,-0.1*RAND(),0.1*RAND()))</f>
        <v>43.137100291545067</v>
      </c>
      <c r="N317">
        <f ca="1">'S&amp;P500 2018'!N317*(1+IF(-$E$1+RAND()*1&lt;0,-0.1*RAND(),0.1*RAND()))</f>
        <v>38.371320980213603</v>
      </c>
      <c r="O317">
        <f ca="1">'S&amp;P500 2018'!O317*(1+IF(-$E$1+RAND()*1&lt;0,-0.1*RAND(),0.1*RAND()))</f>
        <v>21.75180417494046</v>
      </c>
      <c r="P317">
        <f ca="1">'S&amp;P500 2018'!P317*(1+IF(-$E$1+RAND()*1&lt;0,-0.1*RAND(),0.1*RAND()))</f>
        <v>38.45435587624106</v>
      </c>
      <c r="Q317">
        <f ca="1">'S&amp;P500 2018'!Q317*(1+IF(-$E$1+RAND()*1&lt;0,-0.1*RAND(),0.1*RAND()))</f>
        <v>37.281834558105686</v>
      </c>
      <c r="R317">
        <f ca="1">'S&amp;P500 2018'!R317*(1+IF(-$E$1+RAND()*1&lt;0,-0.1*RAND(),0.1*RAND()))</f>
        <v>29.827305166932067</v>
      </c>
      <c r="S317">
        <f ca="1">'S&amp;P500 2018'!S317*(1+IF(-$E$1+RAND()*1&lt;0,-0.1*RAND(),0.1*RAND()))</f>
        <v>42.709617735318552</v>
      </c>
      <c r="T317">
        <f ca="1">'S&amp;P500 2018'!T317*(1+IF(-$E$1+RAND()*1&lt;0,-0.1*RAND(),0.1*RAND()))</f>
        <v>39.615442889542173</v>
      </c>
      <c r="U317">
        <f ca="1">'S&amp;P500 2018'!U317*(1+IF(-$E$1+RAND()*1&lt;0,-0.1*RAND(),0.1*RAND()))</f>
        <v>31.477656513391747</v>
      </c>
      <c r="V317">
        <f ca="1">'S&amp;P500 2018'!V317*(1+IF(-$E$1+RAND()*1&lt;0,-0.1*RAND(),0.1*RAND()))</f>
        <v>48.326002173389504</v>
      </c>
      <c r="W317" s="6">
        <f ca="1">F317-'S&amp;P500 2018'!F317</f>
        <v>1.2275809330207323</v>
      </c>
      <c r="X317" s="6">
        <f ca="1">G317-'S&amp;P500 2018'!G317</f>
        <v>1.2371527043118036</v>
      </c>
      <c r="Y317" s="6">
        <f ca="1">H317-'S&amp;P500 2018'!H317</f>
        <v>0.97248993304837228</v>
      </c>
      <c r="Z317" s="6">
        <f ca="1">I317-'S&amp;P500 2018'!I317</f>
        <v>0.36441702483884342</v>
      </c>
      <c r="AA317" s="6">
        <f ca="1">J317-'S&amp;P500 2018'!J317</f>
        <v>4.2031228787485162</v>
      </c>
      <c r="AB317" s="6">
        <f ca="1">K317-'S&amp;P500 2018'!K317</f>
        <v>0.37110627631459181</v>
      </c>
      <c r="AC317" s="6">
        <f ca="1">L317-'S&amp;P500 2018'!L317</f>
        <v>2.5969532503638817</v>
      </c>
      <c r="AD317" s="6">
        <f ca="1">M317-'S&amp;P500 2018'!M317</f>
        <v>0.13710029154506742</v>
      </c>
      <c r="AE317" s="6">
        <f ca="1">N317-'S&amp;P500 2018'!N317</f>
        <v>2.3713209802136035</v>
      </c>
      <c r="AF317" s="6">
        <f ca="1">O317-'S&amp;P500 2018'!O317</f>
        <v>-0.24819582505953974</v>
      </c>
      <c r="AG317" s="6">
        <f ca="1">P317-'S&amp;P500 2018'!P317</f>
        <v>1.4543558762410598</v>
      </c>
      <c r="AH317" s="6">
        <f ca="1">Q317-'S&amp;P500 2018'!Q317</f>
        <v>3.281834558105686</v>
      </c>
      <c r="AI317" s="6">
        <f ca="1">R317-'S&amp;P500 2018'!R317</f>
        <v>-3.1726948330679328</v>
      </c>
      <c r="AJ317" s="6">
        <f ca="1">S317-'S&amp;P500 2018'!S317</f>
        <v>0.70961773531855243</v>
      </c>
      <c r="AK317" s="6">
        <f ca="1">T317-'S&amp;P500 2018'!T317</f>
        <v>-0.38455711045782692</v>
      </c>
      <c r="AL317" s="6">
        <f ca="1">U317-'S&amp;P500 2018'!U317</f>
        <v>0.47765651339174653</v>
      </c>
      <c r="AM317" s="6">
        <f ca="1">V317-'S&amp;P500 2018'!V317</f>
        <v>1.3260021733895044</v>
      </c>
    </row>
    <row r="318" spans="1:39" x14ac:dyDescent="0.3">
      <c r="A318" t="s">
        <v>754</v>
      </c>
      <c r="B318" t="s">
        <v>755</v>
      </c>
      <c r="C318" s="1" t="s">
        <v>88</v>
      </c>
      <c r="D318" s="1" t="s">
        <v>245</v>
      </c>
      <c r="E318" s="5">
        <f t="shared" ca="1" si="5"/>
        <v>47.151023414975796</v>
      </c>
      <c r="F318">
        <f ca="1">'S&amp;P500 2018'!F318*(1+IF(-$E$1+RAND()*1&lt;0,-0.1*RAND(),0.1*RAND()))</f>
        <v>49.405108737249279</v>
      </c>
      <c r="G318">
        <f ca="1">'S&amp;P500 2018'!G318*(1+IF(-$E$1+RAND()*1&lt;0,-0.1*RAND(),0.1*RAND()))</f>
        <v>53.193099025265454</v>
      </c>
      <c r="H318">
        <f ca="1">'S&amp;P500 2018'!H318*(1+IF(-$E$1+RAND()*1&lt;0,-0.1*RAND(),0.1*RAND()))</f>
        <v>36.556822408216107</v>
      </c>
      <c r="I318">
        <f ca="1">'S&amp;P500 2018'!I318*(1+IF(-$E$1+RAND()*1&lt;0,-0.1*RAND(),0.1*RAND()))</f>
        <v>40.540894170316399</v>
      </c>
      <c r="J318">
        <f ca="1">'S&amp;P500 2018'!J318*(1+IF(-$E$1+RAND()*1&lt;0,-0.1*RAND(),0.1*RAND()))</f>
        <v>49.847713369494137</v>
      </c>
      <c r="K318">
        <f ca="1">'S&amp;P500 2018'!K318*(1+IF(-$E$1+RAND()*1&lt;0,-0.1*RAND(),0.1*RAND()))</f>
        <v>53.52340871983742</v>
      </c>
      <c r="L318">
        <f ca="1">'S&amp;P500 2018'!L318*(1+IF(-$E$1+RAND()*1&lt;0,-0.1*RAND(),0.1*RAND()))</f>
        <v>38.432354256426699</v>
      </c>
      <c r="M318">
        <f ca="1">'S&amp;P500 2018'!M318*(1+IF(-$E$1+RAND()*1&lt;0,-0.1*RAND(),0.1*RAND()))</f>
        <v>25.036388967509339</v>
      </c>
      <c r="N318">
        <f ca="1">'S&amp;P500 2018'!N318*(1+IF(-$E$1+RAND()*1&lt;0,-0.1*RAND(),0.1*RAND()))</f>
        <v>51.115311728536916</v>
      </c>
      <c r="O318">
        <f ca="1">'S&amp;P500 2018'!O318*(1+IF(-$E$1+RAND()*1&lt;0,-0.1*RAND(),0.1*RAND()))</f>
        <v>51.190039884099853</v>
      </c>
      <c r="P318">
        <f ca="1">'S&amp;P500 2018'!P318*(1+IF(-$E$1+RAND()*1&lt;0,-0.1*RAND(),0.1*RAND()))</f>
        <v>43.856503095096038</v>
      </c>
      <c r="Q318">
        <f ca="1">'S&amp;P500 2018'!Q318*(1+IF(-$E$1+RAND()*1&lt;0,-0.1*RAND(),0.1*RAND()))</f>
        <v>62.420737862618992</v>
      </c>
      <c r="R318">
        <f ca="1">'S&amp;P500 2018'!R318*(1+IF(-$E$1+RAND()*1&lt;0,-0.1*RAND(),0.1*RAND()))</f>
        <v>64.467561718141624</v>
      </c>
      <c r="S318">
        <f ca="1">'S&amp;P500 2018'!S318*(1+IF(-$E$1+RAND()*1&lt;0,-0.1*RAND(),0.1*RAND()))</f>
        <v>44.428144955341835</v>
      </c>
      <c r="T318">
        <f ca="1">'S&amp;P500 2018'!T318*(1+IF(-$E$1+RAND()*1&lt;0,-0.1*RAND(),0.1*RAND()))</f>
        <v>55.526529824848637</v>
      </c>
      <c r="U318">
        <f ca="1">'S&amp;P500 2018'!U318*(1+IF(-$E$1+RAND()*1&lt;0,-0.1*RAND(),0.1*RAND()))</f>
        <v>41.673568730917331</v>
      </c>
      <c r="V318">
        <f ca="1">'S&amp;P500 2018'!V318*(1+IF(-$E$1+RAND()*1&lt;0,-0.1*RAND(),0.1*RAND()))</f>
        <v>40.353210600672625</v>
      </c>
      <c r="W318" s="6">
        <f ca="1">F318-'S&amp;P500 2018'!F318</f>
        <v>1.4051087372492788</v>
      </c>
      <c r="X318" s="6">
        <f ca="1">G318-'S&amp;P500 2018'!G318</f>
        <v>4.1930990252654539</v>
      </c>
      <c r="Y318" s="6">
        <f ca="1">H318-'S&amp;P500 2018'!H318</f>
        <v>0.55682240821610662</v>
      </c>
      <c r="Z318" s="6">
        <f ca="1">I318-'S&amp;P500 2018'!I318</f>
        <v>-0.45910582968360103</v>
      </c>
      <c r="AA318" s="6">
        <f ca="1">J318-'S&amp;P500 2018'!J318</f>
        <v>2.8477133694941372</v>
      </c>
      <c r="AB318" s="6">
        <f ca="1">K318-'S&amp;P500 2018'!K318</f>
        <v>3.5234087198374198</v>
      </c>
      <c r="AC318" s="6">
        <f ca="1">L318-'S&amp;P500 2018'!L318</f>
        <v>-2.5676457435733013</v>
      </c>
      <c r="AD318" s="6">
        <f ca="1">M318-'S&amp;P500 2018'!M318</f>
        <v>3.6388967509338954E-2</v>
      </c>
      <c r="AE318" s="6">
        <f ca="1">N318-'S&amp;P500 2018'!N318</f>
        <v>1.1153117285369163</v>
      </c>
      <c r="AF318" s="6">
        <f ca="1">O318-'S&amp;P500 2018'!O318</f>
        <v>4.1900398840998534</v>
      </c>
      <c r="AG318" s="6">
        <f ca="1">P318-'S&amp;P500 2018'!P318</f>
        <v>-3.1434969049039623</v>
      </c>
      <c r="AH318" s="6">
        <f ca="1">Q318-'S&amp;P500 2018'!Q318</f>
        <v>0.42073786261899215</v>
      </c>
      <c r="AI318" s="6">
        <f ca="1">R318-'S&amp;P500 2018'!R318</f>
        <v>2.4675617181416243</v>
      </c>
      <c r="AJ318" s="6">
        <f ca="1">S318-'S&amp;P500 2018'!S318</f>
        <v>-1.5718550446581645</v>
      </c>
      <c r="AK318" s="6">
        <f ca="1">T318-'S&amp;P500 2018'!T318</f>
        <v>4.5265298248486374</v>
      </c>
      <c r="AL318" s="6">
        <f ca="1">U318-'S&amp;P500 2018'!U318</f>
        <v>3.6735687309173315</v>
      </c>
      <c r="AM318" s="6">
        <f ca="1">V318-'S&amp;P500 2018'!V318</f>
        <v>3.3532106006726252</v>
      </c>
    </row>
    <row r="319" spans="1:39" x14ac:dyDescent="0.3">
      <c r="A319" t="s">
        <v>756</v>
      </c>
      <c r="B319" t="s">
        <v>757</v>
      </c>
      <c r="C319" s="1" t="s">
        <v>15</v>
      </c>
      <c r="D319" s="1" t="s">
        <v>26</v>
      </c>
      <c r="E319" s="5">
        <f t="shared" ca="1" si="5"/>
        <v>44.042072001150409</v>
      </c>
      <c r="F319">
        <f ca="1">'S&amp;P500 2018'!F319*(1+IF(-$E$1+RAND()*1&lt;0,-0.1*RAND(),0.1*RAND()))</f>
        <v>37.887219879661522</v>
      </c>
      <c r="G319">
        <f ca="1">'S&amp;P500 2018'!G319*(1+IF(-$E$1+RAND()*1&lt;0,-0.1*RAND(),0.1*RAND()))</f>
        <v>32.194588880815132</v>
      </c>
      <c r="H319">
        <f ca="1">'S&amp;P500 2018'!H319*(1+IF(-$E$1+RAND()*1&lt;0,-0.1*RAND(),0.1*RAND()))</f>
        <v>52.97050394165948</v>
      </c>
      <c r="I319">
        <f ca="1">'S&amp;P500 2018'!I319*(1+IF(-$E$1+RAND()*1&lt;0,-0.1*RAND(),0.1*RAND()))</f>
        <v>29.807382207515502</v>
      </c>
      <c r="J319">
        <f ca="1">'S&amp;P500 2018'!J319*(1+IF(-$E$1+RAND()*1&lt;0,-0.1*RAND(),0.1*RAND()))</f>
        <v>39.866824694722112</v>
      </c>
      <c r="K319">
        <f ca="1">'S&amp;P500 2018'!K319*(1+IF(-$E$1+RAND()*1&lt;0,-0.1*RAND(),0.1*RAND()))</f>
        <v>42.434363120387054</v>
      </c>
      <c r="L319">
        <f ca="1">'S&amp;P500 2018'!L319*(1+IF(-$E$1+RAND()*1&lt;0,-0.1*RAND(),0.1*RAND()))</f>
        <v>51.844051503337376</v>
      </c>
      <c r="M319">
        <f ca="1">'S&amp;P500 2018'!M319*(1+IF(-$E$1+RAND()*1&lt;0,-0.1*RAND(),0.1*RAND()))</f>
        <v>46.739513464285231</v>
      </c>
      <c r="N319">
        <f ca="1">'S&amp;P500 2018'!N319*(1+IF(-$E$1+RAND()*1&lt;0,-0.1*RAND(),0.1*RAND()))</f>
        <v>39.11336868330153</v>
      </c>
      <c r="O319">
        <f ca="1">'S&amp;P500 2018'!O319*(1+IF(-$E$1+RAND()*1&lt;0,-0.1*RAND(),0.1*RAND()))</f>
        <v>54.149712756678305</v>
      </c>
      <c r="P319">
        <f ca="1">'S&amp;P500 2018'!P319*(1+IF(-$E$1+RAND()*1&lt;0,-0.1*RAND(),0.1*RAND()))</f>
        <v>52.945551799030952</v>
      </c>
      <c r="Q319">
        <f ca="1">'S&amp;P500 2018'!Q319*(1+IF(-$E$1+RAND()*1&lt;0,-0.1*RAND(),0.1*RAND()))</f>
        <v>35.786942207889901</v>
      </c>
      <c r="R319">
        <f ca="1">'S&amp;P500 2018'!R319*(1+IF(-$E$1+RAND()*1&lt;0,-0.1*RAND(),0.1*RAND()))</f>
        <v>39.162542013955267</v>
      </c>
      <c r="S319">
        <f ca="1">'S&amp;P500 2018'!S319*(1+IF(-$E$1+RAND()*1&lt;0,-0.1*RAND(),0.1*RAND()))</f>
        <v>49.063896097818549</v>
      </c>
      <c r="T319">
        <f ca="1">'S&amp;P500 2018'!T319*(1+IF(-$E$1+RAND()*1&lt;0,-0.1*RAND(),0.1*RAND()))</f>
        <v>51.268259759621742</v>
      </c>
      <c r="U319">
        <f ca="1">'S&amp;P500 2018'!U319*(1+IF(-$E$1+RAND()*1&lt;0,-0.1*RAND(),0.1*RAND()))</f>
        <v>42.625831046499869</v>
      </c>
      <c r="V319">
        <f ca="1">'S&amp;P500 2018'!V319*(1+IF(-$E$1+RAND()*1&lt;0,-0.1*RAND(),0.1*RAND()))</f>
        <v>50.85467196237736</v>
      </c>
      <c r="W319" s="6">
        <f ca="1">F319-'S&amp;P500 2018'!F319</f>
        <v>2.8872198796615223</v>
      </c>
      <c r="X319" s="6">
        <f ca="1">G319-'S&amp;P500 2018'!G319</f>
        <v>1.1945888808151324</v>
      </c>
      <c r="Y319" s="6">
        <f ca="1">H319-'S&amp;P500 2018'!H319</f>
        <v>-2.9496058340519937E-2</v>
      </c>
      <c r="Z319" s="6">
        <f ca="1">I319-'S&amp;P500 2018'!I319</f>
        <v>-3.1926177924844978</v>
      </c>
      <c r="AA319" s="6">
        <f ca="1">J319-'S&amp;P500 2018'!J319</f>
        <v>-4.1331753052778879</v>
      </c>
      <c r="AB319" s="6">
        <f ca="1">K319-'S&amp;P500 2018'!K319</f>
        <v>0.43436312038705438</v>
      </c>
      <c r="AC319" s="6">
        <f ca="1">L319-'S&amp;P500 2018'!L319</f>
        <v>-1.1559484966626243</v>
      </c>
      <c r="AD319" s="6">
        <f ca="1">M319-'S&amp;P500 2018'!M319</f>
        <v>3.7395134642852312</v>
      </c>
      <c r="AE319" s="6">
        <f ca="1">N319-'S&amp;P500 2018'!N319</f>
        <v>-2.8866313166984696</v>
      </c>
      <c r="AF319" s="6">
        <f ca="1">O319-'S&amp;P500 2018'!O319</f>
        <v>4.149712756678305</v>
      </c>
      <c r="AG319" s="6">
        <f ca="1">P319-'S&amp;P500 2018'!P319</f>
        <v>1.9455517990309517</v>
      </c>
      <c r="AH319" s="6">
        <f ca="1">Q319-'S&amp;P500 2018'!Q319</f>
        <v>0.78694220788990066</v>
      </c>
      <c r="AI319" s="6">
        <f ca="1">R319-'S&amp;P500 2018'!R319</f>
        <v>0.16254201395526735</v>
      </c>
      <c r="AJ319" s="6">
        <f ca="1">S319-'S&amp;P500 2018'!S319</f>
        <v>4.0638960978185494</v>
      </c>
      <c r="AK319" s="6">
        <f ca="1">T319-'S&amp;P500 2018'!T319</f>
        <v>4.268259759621742</v>
      </c>
      <c r="AL319" s="6">
        <f ca="1">U319-'S&amp;P500 2018'!U319</f>
        <v>3.6258310464998686</v>
      </c>
      <c r="AM319" s="6">
        <f ca="1">V319-'S&amp;P500 2018'!V319</f>
        <v>2.8546719623773598</v>
      </c>
    </row>
    <row r="320" spans="1:39" x14ac:dyDescent="0.3">
      <c r="A320" t="s">
        <v>758</v>
      </c>
      <c r="B320" t="s">
        <v>759</v>
      </c>
      <c r="C320" s="1" t="s">
        <v>29</v>
      </c>
      <c r="D320" s="1" t="s">
        <v>299</v>
      </c>
      <c r="E320" s="5">
        <f t="shared" ca="1" si="5"/>
        <v>60.954987976371804</v>
      </c>
      <c r="F320">
        <f ca="1">'S&amp;P500 2018'!F320*(1+IF(-$E$1+RAND()*1&lt;0,-0.1*RAND(),0.1*RAND()))</f>
        <v>59.229464957599127</v>
      </c>
      <c r="G320">
        <f ca="1">'S&amp;P500 2018'!G320*(1+IF(-$E$1+RAND()*1&lt;0,-0.1*RAND(),0.1*RAND()))</f>
        <v>61.850049504360072</v>
      </c>
      <c r="H320">
        <f ca="1">'S&amp;P500 2018'!H320*(1+IF(-$E$1+RAND()*1&lt;0,-0.1*RAND(),0.1*RAND()))</f>
        <v>63.565426044909259</v>
      </c>
      <c r="I320">
        <f ca="1">'S&amp;P500 2018'!I320*(1+IF(-$E$1+RAND()*1&lt;0,-0.1*RAND(),0.1*RAND()))</f>
        <v>76.352704239707464</v>
      </c>
      <c r="J320">
        <f ca="1">'S&amp;P500 2018'!J320*(1+IF(-$E$1+RAND()*1&lt;0,-0.1*RAND(),0.1*RAND()))</f>
        <v>55.370180106391999</v>
      </c>
      <c r="K320">
        <f ca="1">'S&amp;P500 2018'!K320*(1+IF(-$E$1+RAND()*1&lt;0,-0.1*RAND(),0.1*RAND()))</f>
        <v>55.349912573760506</v>
      </c>
      <c r="L320">
        <f ca="1">'S&amp;P500 2018'!L320*(1+IF(-$E$1+RAND()*1&lt;0,-0.1*RAND(),0.1*RAND()))</f>
        <v>64.773792791471024</v>
      </c>
      <c r="M320">
        <f ca="1">'S&amp;P500 2018'!M320*(1+IF(-$E$1+RAND()*1&lt;0,-0.1*RAND(),0.1*RAND()))</f>
        <v>53.187370455060091</v>
      </c>
      <c r="N320">
        <f ca="1">'S&amp;P500 2018'!N320*(1+IF(-$E$1+RAND()*1&lt;0,-0.1*RAND(),0.1*RAND()))</f>
        <v>58.237567279709829</v>
      </c>
      <c r="O320">
        <f ca="1">'S&amp;P500 2018'!O320*(1+IF(-$E$1+RAND()*1&lt;0,-0.1*RAND(),0.1*RAND()))</f>
        <v>70.244815385569339</v>
      </c>
      <c r="P320">
        <f ca="1">'S&amp;P500 2018'!P320*(1+IF(-$E$1+RAND()*1&lt;0,-0.1*RAND(),0.1*RAND()))</f>
        <v>46.047722358201995</v>
      </c>
      <c r="Q320">
        <f ca="1">'S&amp;P500 2018'!Q320*(1+IF(-$E$1+RAND()*1&lt;0,-0.1*RAND(),0.1*RAND()))</f>
        <v>54.842914849646142</v>
      </c>
      <c r="R320">
        <f ca="1">'S&amp;P500 2018'!R320*(1+IF(-$E$1+RAND()*1&lt;0,-0.1*RAND(),0.1*RAND()))</f>
        <v>73.267895491413483</v>
      </c>
      <c r="S320">
        <f ca="1">'S&amp;P500 2018'!S320*(1+IF(-$E$1+RAND()*1&lt;0,-0.1*RAND(),0.1*RAND()))</f>
        <v>57.726110041156389</v>
      </c>
      <c r="T320">
        <f ca="1">'S&amp;P500 2018'!T320*(1+IF(-$E$1+RAND()*1&lt;0,-0.1*RAND(),0.1*RAND()))</f>
        <v>61.132066625707843</v>
      </c>
      <c r="U320">
        <f ca="1">'S&amp;P500 2018'!U320*(1+IF(-$E$1+RAND()*1&lt;0,-0.1*RAND(),0.1*RAND()))</f>
        <v>54.244144602712062</v>
      </c>
      <c r="V320">
        <f ca="1">'S&amp;P500 2018'!V320*(1+IF(-$E$1+RAND()*1&lt;0,-0.1*RAND(),0.1*RAND()))</f>
        <v>70.812658290944071</v>
      </c>
      <c r="W320" s="6">
        <f ca="1">F320-'S&amp;P500 2018'!F320</f>
        <v>1.2294649575991272</v>
      </c>
      <c r="X320" s="6">
        <f ca="1">G320-'S&amp;P500 2018'!G320</f>
        <v>4.8500495043600722</v>
      </c>
      <c r="Y320" s="6">
        <f ca="1">H320-'S&amp;P500 2018'!H320</f>
        <v>1.565426044909259</v>
      </c>
      <c r="Z320" s="6">
        <f ca="1">I320-'S&amp;P500 2018'!I320</f>
        <v>4.3527042397074638</v>
      </c>
      <c r="AA320" s="6">
        <f ca="1">J320-'S&amp;P500 2018'!J320</f>
        <v>4.3701801063919987</v>
      </c>
      <c r="AB320" s="6">
        <f ca="1">K320-'S&amp;P500 2018'!K320</f>
        <v>-0.65008742623949445</v>
      </c>
      <c r="AC320" s="6">
        <f ca="1">L320-'S&amp;P500 2018'!L320</f>
        <v>3.7737927914710241</v>
      </c>
      <c r="AD320" s="6">
        <f ca="1">M320-'S&amp;P500 2018'!M320</f>
        <v>-2.8126295449399095</v>
      </c>
      <c r="AE320" s="6">
        <f ca="1">N320-'S&amp;P500 2018'!N320</f>
        <v>1.2375672797098289</v>
      </c>
      <c r="AF320" s="6">
        <f ca="1">O320-'S&amp;P500 2018'!O320</f>
        <v>-2.7551846144306609</v>
      </c>
      <c r="AG320" s="6">
        <f ca="1">P320-'S&amp;P500 2018'!P320</f>
        <v>4.0477223582019946</v>
      </c>
      <c r="AH320" s="6">
        <f ca="1">Q320-'S&amp;P500 2018'!Q320</f>
        <v>4.8429148496461423</v>
      </c>
      <c r="AI320" s="6">
        <f ca="1">R320-'S&amp;P500 2018'!R320</f>
        <v>5.2678954914134835</v>
      </c>
      <c r="AJ320" s="6">
        <f ca="1">S320-'S&amp;P500 2018'!S320</f>
        <v>3.7261100411563888</v>
      </c>
      <c r="AK320" s="6">
        <f ca="1">T320-'S&amp;P500 2018'!T320</f>
        <v>5.1320666257078429</v>
      </c>
      <c r="AL320" s="6">
        <f ca="1">U320-'S&amp;P500 2018'!U320</f>
        <v>4.244144602712062</v>
      </c>
      <c r="AM320" s="6">
        <f ca="1">V320-'S&amp;P500 2018'!V320</f>
        <v>3.8126582909440714</v>
      </c>
    </row>
    <row r="321" spans="1:39" x14ac:dyDescent="0.3">
      <c r="A321" t="s">
        <v>760</v>
      </c>
      <c r="B321" t="s">
        <v>761</v>
      </c>
      <c r="C321" s="1" t="s">
        <v>6</v>
      </c>
      <c r="D321" s="1" t="s">
        <v>118</v>
      </c>
      <c r="E321" s="5">
        <f t="shared" ca="1" si="5"/>
        <v>58.426737184795655</v>
      </c>
      <c r="F321">
        <f ca="1">'S&amp;P500 2018'!F321*(1+IF(-$E$1+RAND()*1&lt;0,-0.1*RAND(),0.1*RAND()))</f>
        <v>67.350694119894712</v>
      </c>
      <c r="G321">
        <f ca="1">'S&amp;P500 2018'!G321*(1+IF(-$E$1+RAND()*1&lt;0,-0.1*RAND(),0.1*RAND()))</f>
        <v>45.061767855053347</v>
      </c>
      <c r="H321">
        <f ca="1">'S&amp;P500 2018'!H321*(1+IF(-$E$1+RAND()*1&lt;0,-0.1*RAND(),0.1*RAND()))</f>
        <v>70.218945590381736</v>
      </c>
      <c r="I321">
        <f ca="1">'S&amp;P500 2018'!I321*(1+IF(-$E$1+RAND()*1&lt;0,-0.1*RAND(),0.1*RAND()))</f>
        <v>66.083277010939483</v>
      </c>
      <c r="J321">
        <f ca="1">'S&amp;P500 2018'!J321*(1+IF(-$E$1+RAND()*1&lt;0,-0.1*RAND(),0.1*RAND()))</f>
        <v>66.704278832425075</v>
      </c>
      <c r="K321">
        <f ca="1">'S&amp;P500 2018'!K321*(1+IF(-$E$1+RAND()*1&lt;0,-0.1*RAND(),0.1*RAND()))</f>
        <v>35.366339160728664</v>
      </c>
      <c r="L321">
        <f ca="1">'S&amp;P500 2018'!L321*(1+IF(-$E$1+RAND()*1&lt;0,-0.1*RAND(),0.1*RAND()))</f>
        <v>65.090053121974165</v>
      </c>
      <c r="M321">
        <f ca="1">'S&amp;P500 2018'!M321*(1+IF(-$E$1+RAND()*1&lt;0,-0.1*RAND(),0.1*RAND()))</f>
        <v>80.564736979993711</v>
      </c>
      <c r="N321">
        <f ca="1">'S&amp;P500 2018'!N321*(1+IF(-$E$1+RAND()*1&lt;0,-0.1*RAND(),0.1*RAND()))</f>
        <v>59.336952812583988</v>
      </c>
      <c r="O321">
        <f ca="1">'S&amp;P500 2018'!O321*(1+IF(-$E$1+RAND()*1&lt;0,-0.1*RAND(),0.1*RAND()))</f>
        <v>64.428600016661321</v>
      </c>
      <c r="P321">
        <f ca="1">'S&amp;P500 2018'!P321*(1+IF(-$E$1+RAND()*1&lt;0,-0.1*RAND(),0.1*RAND()))</f>
        <v>64.613996464665632</v>
      </c>
      <c r="Q321">
        <f ca="1">'S&amp;P500 2018'!Q321*(1+IF(-$E$1+RAND()*1&lt;0,-0.1*RAND(),0.1*RAND()))</f>
        <v>62.627046100294194</v>
      </c>
      <c r="R321">
        <f ca="1">'S&amp;P500 2018'!R321*(1+IF(-$E$1+RAND()*1&lt;0,-0.1*RAND(),0.1*RAND()))</f>
        <v>45.032256865892251</v>
      </c>
      <c r="S321">
        <f ca="1">'S&amp;P500 2018'!S321*(1+IF(-$E$1+RAND()*1&lt;0,-0.1*RAND(),0.1*RAND()))</f>
        <v>38.16570804747446</v>
      </c>
      <c r="T321">
        <f ca="1">'S&amp;P500 2018'!T321*(1+IF(-$E$1+RAND()*1&lt;0,-0.1*RAND(),0.1*RAND()))</f>
        <v>56.070778573591411</v>
      </c>
      <c r="U321">
        <f ca="1">'S&amp;P500 2018'!U321*(1+IF(-$E$1+RAND()*1&lt;0,-0.1*RAND(),0.1*RAND()))</f>
        <v>38.041144285435763</v>
      </c>
      <c r="V321">
        <f ca="1">'S&amp;P500 2018'!V321*(1+IF(-$E$1+RAND()*1&lt;0,-0.1*RAND(),0.1*RAND()))</f>
        <v>68.497956303536228</v>
      </c>
      <c r="W321" s="6">
        <f ca="1">F321-'S&amp;P500 2018'!F321</f>
        <v>5.3506941198947118</v>
      </c>
      <c r="X321" s="6">
        <f ca="1">G321-'S&amp;P500 2018'!G321</f>
        <v>-3.9382321449466531</v>
      </c>
      <c r="Y321" s="6">
        <f ca="1">H321-'S&amp;P500 2018'!H321</f>
        <v>5.2189455903817361</v>
      </c>
      <c r="Z321" s="6">
        <f ca="1">I321-'S&amp;P500 2018'!I321</f>
        <v>2.0832770109394829</v>
      </c>
      <c r="AA321" s="6">
        <f ca="1">J321-'S&amp;P500 2018'!J321</f>
        <v>5.7042788324250751</v>
      </c>
      <c r="AB321" s="6">
        <f ca="1">K321-'S&amp;P500 2018'!K321</f>
        <v>-3.6336608392713359</v>
      </c>
      <c r="AC321" s="6">
        <f ca="1">L321-'S&amp;P500 2018'!L321</f>
        <v>1.0900531219741652</v>
      </c>
      <c r="AD321" s="6">
        <f ca="1">M321-'S&amp;P500 2018'!M321</f>
        <v>5.564736979993711</v>
      </c>
      <c r="AE321" s="6">
        <f ca="1">N321-'S&amp;P500 2018'!N321</f>
        <v>-0.66304718741601221</v>
      </c>
      <c r="AF321" s="6">
        <f ca="1">O321-'S&amp;P500 2018'!O321</f>
        <v>2.4286000166613206</v>
      </c>
      <c r="AG321" s="6">
        <f ca="1">P321-'S&amp;P500 2018'!P321</f>
        <v>2.6139964646656324</v>
      </c>
      <c r="AH321" s="6">
        <f ca="1">Q321-'S&amp;P500 2018'!Q321</f>
        <v>3.6270461002941943</v>
      </c>
      <c r="AI321" s="6">
        <f ca="1">R321-'S&amp;P500 2018'!R321</f>
        <v>-4.9677431341077494</v>
      </c>
      <c r="AJ321" s="6">
        <f ca="1">S321-'S&amp;P500 2018'!S321</f>
        <v>-0.83429195252553967</v>
      </c>
      <c r="AK321" s="6">
        <f ca="1">T321-'S&amp;P500 2018'!T321</f>
        <v>1.0707785735914115</v>
      </c>
      <c r="AL321" s="6">
        <f ca="1">U321-'S&amp;P500 2018'!U321</f>
        <v>-1.9588557145642369</v>
      </c>
      <c r="AM321" s="6">
        <f ca="1">V321-'S&amp;P500 2018'!V321</f>
        <v>-3.5020436964637724</v>
      </c>
    </row>
    <row r="322" spans="1:39" x14ac:dyDescent="0.3">
      <c r="A322" t="s">
        <v>762</v>
      </c>
      <c r="B322" t="s">
        <v>763</v>
      </c>
      <c r="C322" s="1" t="s">
        <v>6</v>
      </c>
      <c r="D322" s="1" t="s">
        <v>7</v>
      </c>
      <c r="E322" s="5">
        <f t="shared" ca="1" si="5"/>
        <v>49.132278769135901</v>
      </c>
      <c r="F322">
        <f ca="1">'S&amp;P500 2018'!F322*(1+IF(-$E$1+RAND()*1&lt;0,-0.1*RAND(),0.1*RAND()))</f>
        <v>52.060261796388048</v>
      </c>
      <c r="G322">
        <f ca="1">'S&amp;P500 2018'!G322*(1+IF(-$E$1+RAND()*1&lt;0,-0.1*RAND(),0.1*RAND()))</f>
        <v>61.396332964087868</v>
      </c>
      <c r="H322">
        <f ca="1">'S&amp;P500 2018'!H322*(1+IF(-$E$1+RAND()*1&lt;0,-0.1*RAND(),0.1*RAND()))</f>
        <v>52.882069021665941</v>
      </c>
      <c r="I322">
        <f ca="1">'S&amp;P500 2018'!I322*(1+IF(-$E$1+RAND()*1&lt;0,-0.1*RAND(),0.1*RAND()))</f>
        <v>57.045093786581148</v>
      </c>
      <c r="J322">
        <f ca="1">'S&amp;P500 2018'!J322*(1+IF(-$E$1+RAND()*1&lt;0,-0.1*RAND(),0.1*RAND()))</f>
        <v>35.552359734030333</v>
      </c>
      <c r="K322">
        <f ca="1">'S&amp;P500 2018'!K322*(1+IF(-$E$1+RAND()*1&lt;0,-0.1*RAND(),0.1*RAND()))</f>
        <v>47.013419322958896</v>
      </c>
      <c r="L322">
        <f ca="1">'S&amp;P500 2018'!L322*(1+IF(-$E$1+RAND()*1&lt;0,-0.1*RAND(),0.1*RAND()))</f>
        <v>49.220295308362878</v>
      </c>
      <c r="M322">
        <f ca="1">'S&amp;P500 2018'!M322*(1+IF(-$E$1+RAND()*1&lt;0,-0.1*RAND(),0.1*RAND()))</f>
        <v>48.676369029293269</v>
      </c>
      <c r="N322">
        <f ca="1">'S&amp;P500 2018'!N322*(1+IF(-$E$1+RAND()*1&lt;0,-0.1*RAND(),0.1*RAND()))</f>
        <v>47.213682421047217</v>
      </c>
      <c r="O322">
        <f ca="1">'S&amp;P500 2018'!O322*(1+IF(-$E$1+RAND()*1&lt;0,-0.1*RAND(),0.1*RAND()))</f>
        <v>52.209077938636213</v>
      </c>
      <c r="P322">
        <f ca="1">'S&amp;P500 2018'!P322*(1+IF(-$E$1+RAND()*1&lt;0,-0.1*RAND(),0.1*RAND()))</f>
        <v>28.161401880932832</v>
      </c>
      <c r="Q322">
        <f ca="1">'S&amp;P500 2018'!Q322*(1+IF(-$E$1+RAND()*1&lt;0,-0.1*RAND(),0.1*RAND()))</f>
        <v>58.560961058675559</v>
      </c>
      <c r="R322">
        <f ca="1">'S&amp;P500 2018'!R322*(1+IF(-$E$1+RAND()*1&lt;0,-0.1*RAND(),0.1*RAND()))</f>
        <v>43.701384822422774</v>
      </c>
      <c r="S322">
        <f ca="1">'S&amp;P500 2018'!S322*(1+IF(-$E$1+RAND()*1&lt;0,-0.1*RAND(),0.1*RAND()))</f>
        <v>47.764098836517626</v>
      </c>
      <c r="T322">
        <f ca="1">'S&amp;P500 2018'!T322*(1+IF(-$E$1+RAND()*1&lt;0,-0.1*RAND(),0.1*RAND()))</f>
        <v>46.598032032257976</v>
      </c>
      <c r="U322">
        <f ca="1">'S&amp;P500 2018'!U322*(1+IF(-$E$1+RAND()*1&lt;0,-0.1*RAND(),0.1*RAND()))</f>
        <v>47.811258178804955</v>
      </c>
      <c r="V322">
        <f ca="1">'S&amp;P500 2018'!V322*(1+IF(-$E$1+RAND()*1&lt;0,-0.1*RAND(),0.1*RAND()))</f>
        <v>59.382640942646688</v>
      </c>
      <c r="W322" s="6">
        <f ca="1">F322-'S&amp;P500 2018'!F322</f>
        <v>6.0261796388047628E-2</v>
      </c>
      <c r="X322" s="6">
        <f ca="1">G322-'S&amp;P500 2018'!G322</f>
        <v>3.3963329640878683</v>
      </c>
      <c r="Y322" s="6">
        <f ca="1">H322-'S&amp;P500 2018'!H322</f>
        <v>-3.1179309783340585</v>
      </c>
      <c r="Z322" s="6">
        <f ca="1">I322-'S&amp;P500 2018'!I322</f>
        <v>1.0450937865811483</v>
      </c>
      <c r="AA322" s="6">
        <f ca="1">J322-'S&amp;P500 2018'!J322</f>
        <v>0.55235973403033256</v>
      </c>
      <c r="AB322" s="6">
        <f ca="1">K322-'S&amp;P500 2018'!K322</f>
        <v>1.3419322958895918E-2</v>
      </c>
      <c r="AC322" s="6">
        <f ca="1">L322-'S&amp;P500 2018'!L322</f>
        <v>3.2202953083628785</v>
      </c>
      <c r="AD322" s="6">
        <f ca="1">M322-'S&amp;P500 2018'!M322</f>
        <v>0.67636902929326936</v>
      </c>
      <c r="AE322" s="6">
        <f ca="1">N322-'S&amp;P500 2018'!N322</f>
        <v>1.213682421047217</v>
      </c>
      <c r="AF322" s="6">
        <f ca="1">O322-'S&amp;P500 2018'!O322</f>
        <v>0.20907793863621293</v>
      </c>
      <c r="AG322" s="6">
        <f ca="1">P322-'S&amp;P500 2018'!P322</f>
        <v>-0.83859811906716786</v>
      </c>
      <c r="AH322" s="6">
        <f ca="1">Q322-'S&amp;P500 2018'!Q322</f>
        <v>3.5609610586755593</v>
      </c>
      <c r="AI322" s="6">
        <f ca="1">R322-'S&amp;P500 2018'!R322</f>
        <v>0.70138482242277433</v>
      </c>
      <c r="AJ322" s="6">
        <f ca="1">S322-'S&amp;P500 2018'!S322</f>
        <v>-3.2359011634823744</v>
      </c>
      <c r="AK322" s="6">
        <f ca="1">T322-'S&amp;P500 2018'!T322</f>
        <v>-2.4019679677420243</v>
      </c>
      <c r="AL322" s="6">
        <f ca="1">U322-'S&amp;P500 2018'!U322</f>
        <v>1.8112581788049553</v>
      </c>
      <c r="AM322" s="6">
        <f ca="1">V322-'S&amp;P500 2018'!V322</f>
        <v>3.3826409426466881</v>
      </c>
    </row>
    <row r="323" spans="1:39" x14ac:dyDescent="0.3">
      <c r="A323" t="s">
        <v>764</v>
      </c>
      <c r="B323" t="s">
        <v>765</v>
      </c>
      <c r="C323" s="1" t="s">
        <v>6</v>
      </c>
      <c r="D323" s="1" t="s">
        <v>10</v>
      </c>
      <c r="E323" s="5">
        <f t="shared" ca="1" si="5"/>
        <v>37.586523998911858</v>
      </c>
      <c r="F323">
        <f ca="1">'S&amp;P500 2018'!F323*(1+IF(-$E$1+RAND()*1&lt;0,-0.1*RAND(),0.1*RAND()))</f>
        <v>30.297136918879811</v>
      </c>
      <c r="G323">
        <f ca="1">'S&amp;P500 2018'!G323*(1+IF(-$E$1+RAND()*1&lt;0,-0.1*RAND(),0.1*RAND()))</f>
        <v>45.409350569786831</v>
      </c>
      <c r="H323">
        <f ca="1">'S&amp;P500 2018'!H323*(1+IF(-$E$1+RAND()*1&lt;0,-0.1*RAND(),0.1*RAND()))</f>
        <v>38.460279303025573</v>
      </c>
      <c r="I323">
        <f ca="1">'S&amp;P500 2018'!I323*(1+IF(-$E$1+RAND()*1&lt;0,-0.1*RAND(),0.1*RAND()))</f>
        <v>39.275330798720866</v>
      </c>
      <c r="J323">
        <f ca="1">'S&amp;P500 2018'!J323*(1+IF(-$E$1+RAND()*1&lt;0,-0.1*RAND(),0.1*RAND()))</f>
        <v>44.909462632527514</v>
      </c>
      <c r="K323">
        <f ca="1">'S&amp;P500 2018'!K323*(1+IF(-$E$1+RAND()*1&lt;0,-0.1*RAND(),0.1*RAND()))</f>
        <v>39.994791682898509</v>
      </c>
      <c r="L323">
        <f ca="1">'S&amp;P500 2018'!L323*(1+IF(-$E$1+RAND()*1&lt;0,-0.1*RAND(),0.1*RAND()))</f>
        <v>42.607269584344962</v>
      </c>
      <c r="M323">
        <f ca="1">'S&amp;P500 2018'!M323*(1+IF(-$E$1+RAND()*1&lt;0,-0.1*RAND(),0.1*RAND()))</f>
        <v>30.80121307840459</v>
      </c>
      <c r="N323">
        <f ca="1">'S&amp;P500 2018'!N323*(1+IF(-$E$1+RAND()*1&lt;0,-0.1*RAND(),0.1*RAND()))</f>
        <v>38.991481144048905</v>
      </c>
      <c r="O323">
        <f ca="1">'S&amp;P500 2018'!O323*(1+IF(-$E$1+RAND()*1&lt;0,-0.1*RAND(),0.1*RAND()))</f>
        <v>49.877070999344639</v>
      </c>
      <c r="P323">
        <f ca="1">'S&amp;P500 2018'!P323*(1+IF(-$E$1+RAND()*1&lt;0,-0.1*RAND(),0.1*RAND()))</f>
        <v>20.44442560604422</v>
      </c>
      <c r="Q323">
        <f ca="1">'S&amp;P500 2018'!Q323*(1+IF(-$E$1+RAND()*1&lt;0,-0.1*RAND(),0.1*RAND()))</f>
        <v>24.327917549370696</v>
      </c>
      <c r="R323">
        <f ca="1">'S&amp;P500 2018'!R323*(1+IF(-$E$1+RAND()*1&lt;0,-0.1*RAND(),0.1*RAND()))</f>
        <v>54.504599016845411</v>
      </c>
      <c r="S323">
        <f ca="1">'S&amp;P500 2018'!S323*(1+IF(-$E$1+RAND()*1&lt;0,-0.1*RAND(),0.1*RAND()))</f>
        <v>40.817543778819299</v>
      </c>
      <c r="T323">
        <f ca="1">'S&amp;P500 2018'!T323*(1+IF(-$E$1+RAND()*1&lt;0,-0.1*RAND(),0.1*RAND()))</f>
        <v>29.901894391454068</v>
      </c>
      <c r="U323">
        <f ca="1">'S&amp;P500 2018'!U323*(1+IF(-$E$1+RAND()*1&lt;0,-0.1*RAND(),0.1*RAND()))</f>
        <v>28.444114655774012</v>
      </c>
      <c r="V323">
        <f ca="1">'S&amp;P500 2018'!V323*(1+IF(-$E$1+RAND()*1&lt;0,-0.1*RAND(),0.1*RAND()))</f>
        <v>39.907026271211592</v>
      </c>
      <c r="W323" s="6">
        <f ca="1">F323-'S&amp;P500 2018'!F323</f>
        <v>-0.70286308112018858</v>
      </c>
      <c r="X323" s="6">
        <f ca="1">G323-'S&amp;P500 2018'!G323</f>
        <v>3.4093505697868309</v>
      </c>
      <c r="Y323" s="6">
        <f ca="1">H323-'S&amp;P500 2018'!H323</f>
        <v>3.4602793030255725</v>
      </c>
      <c r="Z323" s="6">
        <f ca="1">I323-'S&amp;P500 2018'!I323</f>
        <v>0.27533079872086574</v>
      </c>
      <c r="AA323" s="6">
        <f ca="1">J323-'S&amp;P500 2018'!J323</f>
        <v>1.9094626325275144</v>
      </c>
      <c r="AB323" s="6">
        <f ca="1">K323-'S&amp;P500 2018'!K323</f>
        <v>0.99479168289850861</v>
      </c>
      <c r="AC323" s="6">
        <f ca="1">L323-'S&amp;P500 2018'!L323</f>
        <v>-1.3927304156550377</v>
      </c>
      <c r="AD323" s="6">
        <f ca="1">M323-'S&amp;P500 2018'!M323</f>
        <v>1.8012130784045901</v>
      </c>
      <c r="AE323" s="6">
        <f ca="1">N323-'S&amp;P500 2018'!N323</f>
        <v>-8.518855951095361E-3</v>
      </c>
      <c r="AF323" s="6">
        <f ca="1">O323-'S&amp;P500 2018'!O323</f>
        <v>3.8770709993446388</v>
      </c>
      <c r="AG323" s="6">
        <f ca="1">P323-'S&amp;P500 2018'!P323</f>
        <v>1.44442560604422</v>
      </c>
      <c r="AH323" s="6">
        <f ca="1">Q323-'S&amp;P500 2018'!Q323</f>
        <v>-2.6720824506293042</v>
      </c>
      <c r="AI323" s="6">
        <f ca="1">R323-'S&amp;P500 2018'!R323</f>
        <v>1.5045990168454111</v>
      </c>
      <c r="AJ323" s="6">
        <f ca="1">S323-'S&amp;P500 2018'!S323</f>
        <v>-0.1824562211807006</v>
      </c>
      <c r="AK323" s="6">
        <f ca="1">T323-'S&amp;P500 2018'!T323</f>
        <v>-2.0981056085459322</v>
      </c>
      <c r="AL323" s="6">
        <f ca="1">U323-'S&amp;P500 2018'!U323</f>
        <v>2.4441146557740119</v>
      </c>
      <c r="AM323" s="6">
        <f ca="1">V323-'S&amp;P500 2018'!V323</f>
        <v>0.90702627121159196</v>
      </c>
    </row>
    <row r="324" spans="1:39" x14ac:dyDescent="0.3">
      <c r="A324" t="s">
        <v>766</v>
      </c>
      <c r="B324" t="s">
        <v>767</v>
      </c>
      <c r="C324" s="1" t="s">
        <v>37</v>
      </c>
      <c r="D324" s="1" t="s">
        <v>41</v>
      </c>
      <c r="E324" s="5">
        <f t="shared" ca="1" si="5"/>
        <v>41.469451354166665</v>
      </c>
      <c r="F324">
        <f ca="1">'S&amp;P500 2018'!F324*(1+IF(-$E$1+RAND()*1&lt;0,-0.1*RAND(),0.1*RAND()))</f>
        <v>36.287879962936728</v>
      </c>
      <c r="G324">
        <f ca="1">'S&amp;P500 2018'!G324*(1+IF(-$E$1+RAND()*1&lt;0,-0.1*RAND(),0.1*RAND()))</f>
        <v>46.657281419119698</v>
      </c>
      <c r="H324">
        <f ca="1">'S&amp;P500 2018'!H324*(1+IF(-$E$1+RAND()*1&lt;0,-0.1*RAND(),0.1*RAND()))</f>
        <v>48.11002422096319</v>
      </c>
      <c r="I324">
        <f ca="1">'S&amp;P500 2018'!I324*(1+IF(-$E$1+RAND()*1&lt;0,-0.1*RAND(),0.1*RAND()))</f>
        <v>48.567178315567077</v>
      </c>
      <c r="J324">
        <f ca="1">'S&amp;P500 2018'!J324*(1+IF(-$E$1+RAND()*1&lt;0,-0.1*RAND(),0.1*RAND()))</f>
        <v>30.772731038639758</v>
      </c>
      <c r="K324">
        <f ca="1">'S&amp;P500 2018'!K324*(1+IF(-$E$1+RAND()*1&lt;0,-0.1*RAND(),0.1*RAND()))</f>
        <v>41.041511398323109</v>
      </c>
      <c r="L324">
        <f ca="1">'S&amp;P500 2018'!L324*(1+IF(-$E$1+RAND()*1&lt;0,-0.1*RAND(),0.1*RAND()))</f>
        <v>37.642139921128603</v>
      </c>
      <c r="M324">
        <f ca="1">'S&amp;P500 2018'!M324*(1+IF(-$E$1+RAND()*1&lt;0,-0.1*RAND(),0.1*RAND()))</f>
        <v>36.388881335599898</v>
      </c>
      <c r="N324">
        <f ca="1">'S&amp;P500 2018'!N324*(1+IF(-$E$1+RAND()*1&lt;0,-0.1*RAND(),0.1*RAND()))</f>
        <v>39.625460855766271</v>
      </c>
      <c r="O324">
        <f ca="1">'S&amp;P500 2018'!O324*(1+IF(-$E$1+RAND()*1&lt;0,-0.1*RAND(),0.1*RAND()))</f>
        <v>34.837864436254371</v>
      </c>
      <c r="P324">
        <f ca="1">'S&amp;P500 2018'!P324*(1+IF(-$E$1+RAND()*1&lt;0,-0.1*RAND(),0.1*RAND()))</f>
        <v>49.531912811050276</v>
      </c>
      <c r="Q324">
        <f ca="1">'S&amp;P500 2018'!Q324*(1+IF(-$E$1+RAND()*1&lt;0,-0.1*RAND(),0.1*RAND()))</f>
        <v>42.262735170138619</v>
      </c>
      <c r="R324">
        <f ca="1">'S&amp;P500 2018'!R324*(1+IF(-$E$1+RAND()*1&lt;0,-0.1*RAND(),0.1*RAND()))</f>
        <v>41.498233976190299</v>
      </c>
      <c r="S324">
        <f ca="1">'S&amp;P500 2018'!S324*(1+IF(-$E$1+RAND()*1&lt;0,-0.1*RAND(),0.1*RAND()))</f>
        <v>41.076033082786225</v>
      </c>
      <c r="T324">
        <f ca="1">'S&amp;P500 2018'!T324*(1+IF(-$E$1+RAND()*1&lt;0,-0.1*RAND(),0.1*RAND()))</f>
        <v>42.877043881324745</v>
      </c>
      <c r="U324">
        <f ca="1">'S&amp;P500 2018'!U324*(1+IF(-$E$1+RAND()*1&lt;0,-0.1*RAND(),0.1*RAND()))</f>
        <v>37.824078987692317</v>
      </c>
      <c r="V324">
        <f ca="1">'S&amp;P500 2018'!V324*(1+IF(-$E$1+RAND()*1&lt;0,-0.1*RAND(),0.1*RAND()))</f>
        <v>49.979682207351942</v>
      </c>
      <c r="W324" s="6">
        <f ca="1">F324-'S&amp;P500 2018'!F324</f>
        <v>2.2878799629367279</v>
      </c>
      <c r="X324" s="6">
        <f ca="1">G324-'S&amp;P500 2018'!G324</f>
        <v>2.6572814191196983</v>
      </c>
      <c r="Y324" s="6">
        <f ca="1">H324-'S&amp;P500 2018'!H324</f>
        <v>4.1100242209631901</v>
      </c>
      <c r="Z324" s="6">
        <f ca="1">I324-'S&amp;P500 2018'!I324</f>
        <v>3.5671783155670767</v>
      </c>
      <c r="AA324" s="6">
        <f ca="1">J324-'S&amp;P500 2018'!J324</f>
        <v>2.7727310386397583</v>
      </c>
      <c r="AB324" s="6">
        <f ca="1">K324-'S&amp;P500 2018'!K324</f>
        <v>-1.9584886016768905</v>
      </c>
      <c r="AC324" s="6">
        <f ca="1">L324-'S&amp;P500 2018'!L324</f>
        <v>2.642139921128603</v>
      </c>
      <c r="AD324" s="6">
        <f ca="1">M324-'S&amp;P500 2018'!M324</f>
        <v>0.38888133559989768</v>
      </c>
      <c r="AE324" s="6">
        <f ca="1">N324-'S&amp;P500 2018'!N324</f>
        <v>2.6254608557662706</v>
      </c>
      <c r="AF324" s="6">
        <f ca="1">O324-'S&amp;P500 2018'!O324</f>
        <v>-1.162135563745629</v>
      </c>
      <c r="AG324" s="6">
        <f ca="1">P324-'S&amp;P500 2018'!P324</f>
        <v>2.531912811050276</v>
      </c>
      <c r="AH324" s="6">
        <f ca="1">Q324-'S&amp;P500 2018'!Q324</f>
        <v>3.2627351701386189</v>
      </c>
      <c r="AI324" s="6">
        <f ca="1">R324-'S&amp;P500 2018'!R324</f>
        <v>-1.5017660238097008</v>
      </c>
      <c r="AJ324" s="6">
        <f ca="1">S324-'S&amp;P500 2018'!S324</f>
        <v>-2.9239669172137752</v>
      </c>
      <c r="AK324" s="6">
        <f ca="1">T324-'S&amp;P500 2018'!T324</f>
        <v>-0.1229561186752548</v>
      </c>
      <c r="AL324" s="6">
        <f ca="1">U324-'S&amp;P500 2018'!U324</f>
        <v>0.82407898769231736</v>
      </c>
      <c r="AM324" s="6">
        <f ca="1">V324-'S&amp;P500 2018'!V324</f>
        <v>2.9796822073519422</v>
      </c>
    </row>
    <row r="325" spans="1:39" x14ac:dyDescent="0.3">
      <c r="A325" t="s">
        <v>768</v>
      </c>
      <c r="B325" t="s">
        <v>769</v>
      </c>
      <c r="C325" s="1" t="s">
        <v>6</v>
      </c>
      <c r="D325" s="1" t="s">
        <v>620</v>
      </c>
      <c r="E325" s="5">
        <f t="shared" ca="1" si="5"/>
        <v>61.069741027520635</v>
      </c>
      <c r="F325">
        <f ca="1">'S&amp;P500 2018'!F325*(1+IF(-$E$1+RAND()*1&lt;0,-0.1*RAND(),0.1*RAND()))</f>
        <v>60.131795660201625</v>
      </c>
      <c r="G325">
        <f ca="1">'S&amp;P500 2018'!G325*(1+IF(-$E$1+RAND()*1&lt;0,-0.1*RAND(),0.1*RAND()))</f>
        <v>63.389050731258038</v>
      </c>
      <c r="H325">
        <f ca="1">'S&amp;P500 2018'!H325*(1+IF(-$E$1+RAND()*1&lt;0,-0.1*RAND(),0.1*RAND()))</f>
        <v>36.271356957352204</v>
      </c>
      <c r="I325">
        <f ca="1">'S&amp;P500 2018'!I325*(1+IF(-$E$1+RAND()*1&lt;0,-0.1*RAND(),0.1*RAND()))</f>
        <v>57.325176843024614</v>
      </c>
      <c r="J325">
        <f ca="1">'S&amp;P500 2018'!J325*(1+IF(-$E$1+RAND()*1&lt;0,-0.1*RAND(),0.1*RAND()))</f>
        <v>72.486459782730833</v>
      </c>
      <c r="K325">
        <f ca="1">'S&amp;P500 2018'!K325*(1+IF(-$E$1+RAND()*1&lt;0,-0.1*RAND(),0.1*RAND()))</f>
        <v>57.248454675788039</v>
      </c>
      <c r="L325">
        <f ca="1">'S&amp;P500 2018'!L325*(1+IF(-$E$1+RAND()*1&lt;0,-0.1*RAND(),0.1*RAND()))</f>
        <v>52.103396870836242</v>
      </c>
      <c r="M325">
        <f ca="1">'S&amp;P500 2018'!M325*(1+IF(-$E$1+RAND()*1&lt;0,-0.1*RAND(),0.1*RAND()))</f>
        <v>45.106286833803949</v>
      </c>
      <c r="N325">
        <f ca="1">'S&amp;P500 2018'!N325*(1+IF(-$E$1+RAND()*1&lt;0,-0.1*RAND(),0.1*RAND()))</f>
        <v>63.006467055014859</v>
      </c>
      <c r="O325">
        <f ca="1">'S&amp;P500 2018'!O325*(1+IF(-$E$1+RAND()*1&lt;0,-0.1*RAND(),0.1*RAND()))</f>
        <v>72.067929953939839</v>
      </c>
      <c r="P325">
        <f ca="1">'S&amp;P500 2018'!P325*(1+IF(-$E$1+RAND()*1&lt;0,-0.1*RAND(),0.1*RAND()))</f>
        <v>72.399983058382574</v>
      </c>
      <c r="Q325">
        <f ca="1">'S&amp;P500 2018'!Q325*(1+IF(-$E$1+RAND()*1&lt;0,-0.1*RAND(),0.1*RAND()))</f>
        <v>47.815016479934307</v>
      </c>
      <c r="R325">
        <f ca="1">'S&amp;P500 2018'!R325*(1+IF(-$E$1+RAND()*1&lt;0,-0.1*RAND(),0.1*RAND()))</f>
        <v>59.2983965905091</v>
      </c>
      <c r="S325">
        <f ca="1">'S&amp;P500 2018'!S325*(1+IF(-$E$1+RAND()*1&lt;0,-0.1*RAND(),0.1*RAND()))</f>
        <v>92.237235304508076</v>
      </c>
      <c r="T325">
        <f ca="1">'S&amp;P500 2018'!T325*(1+IF(-$E$1+RAND()*1&lt;0,-0.1*RAND(),0.1*RAND()))</f>
        <v>60.127136751575243</v>
      </c>
      <c r="U325">
        <f ca="1">'S&amp;P500 2018'!U325*(1+IF(-$E$1+RAND()*1&lt;0,-0.1*RAND(),0.1*RAND()))</f>
        <v>79.132625680718306</v>
      </c>
      <c r="V325">
        <f ca="1">'S&amp;P500 2018'!V325*(1+IF(-$E$1+RAND()*1&lt;0,-0.1*RAND(),0.1*RAND()))</f>
        <v>48.03882823827287</v>
      </c>
      <c r="W325" s="6">
        <f ca="1">F325-'S&amp;P500 2018'!F325</f>
        <v>4.1317956602016253</v>
      </c>
      <c r="X325" s="6">
        <f ca="1">G325-'S&amp;P500 2018'!G325</f>
        <v>5.3890507312580382</v>
      </c>
      <c r="Y325" s="6">
        <f ca="1">H325-'S&amp;P500 2018'!H325</f>
        <v>-2.7286430426477963</v>
      </c>
      <c r="Z325" s="6">
        <f ca="1">I325-'S&amp;P500 2018'!I325</f>
        <v>-5.6748231569753855</v>
      </c>
      <c r="AA325" s="6">
        <f ca="1">J325-'S&amp;P500 2018'!J325</f>
        <v>0.48645978273083301</v>
      </c>
      <c r="AB325" s="6">
        <f ca="1">K325-'S&amp;P500 2018'!K325</f>
        <v>0.24845467578803948</v>
      </c>
      <c r="AC325" s="6">
        <f ca="1">L325-'S&amp;P500 2018'!L325</f>
        <v>4.1033968708362423</v>
      </c>
      <c r="AD325" s="6">
        <f ca="1">M325-'S&amp;P500 2018'!M325</f>
        <v>-2.8937131661960507</v>
      </c>
      <c r="AE325" s="6">
        <f ca="1">N325-'S&amp;P500 2018'!N325</f>
        <v>4.0064670550148591</v>
      </c>
      <c r="AF325" s="6">
        <f ca="1">O325-'S&amp;P500 2018'!O325</f>
        <v>5.0679299539398386</v>
      </c>
      <c r="AG325" s="6">
        <f ca="1">P325-'S&amp;P500 2018'!P325</f>
        <v>5.3999830583825741</v>
      </c>
      <c r="AH325" s="6">
        <f ca="1">Q325-'S&amp;P500 2018'!Q325</f>
        <v>-2.1849835200656926</v>
      </c>
      <c r="AI325" s="6">
        <f ca="1">R325-'S&amp;P500 2018'!R325</f>
        <v>1.2983965905090997</v>
      </c>
      <c r="AJ325" s="6">
        <f ca="1">S325-'S&amp;P500 2018'!S325</f>
        <v>8.2372353045080757</v>
      </c>
      <c r="AK325" s="6">
        <f ca="1">T325-'S&amp;P500 2018'!T325</f>
        <v>0.12713675157524307</v>
      </c>
      <c r="AL325" s="6">
        <f ca="1">U325-'S&amp;P500 2018'!U325</f>
        <v>3.1326256807183057</v>
      </c>
      <c r="AM325" s="6">
        <f ca="1">V325-'S&amp;P500 2018'!V325</f>
        <v>1.0388282382728704</v>
      </c>
    </row>
    <row r="326" spans="1:39" x14ac:dyDescent="0.3">
      <c r="A326" t="s">
        <v>770</v>
      </c>
      <c r="B326" t="s">
        <v>771</v>
      </c>
      <c r="C326" s="1" t="s">
        <v>29</v>
      </c>
      <c r="D326" s="1" t="s">
        <v>705</v>
      </c>
      <c r="E326" s="5">
        <f t="shared" ca="1" si="5"/>
        <v>47.630677432438809</v>
      </c>
      <c r="F326">
        <f ca="1">'S&amp;P500 2018'!F326*(1+IF(-$E$1+RAND()*1&lt;0,-0.1*RAND(),0.1*RAND()))</f>
        <v>35.913869915828087</v>
      </c>
      <c r="G326">
        <f ca="1">'S&amp;P500 2018'!G326*(1+IF(-$E$1+RAND()*1&lt;0,-0.1*RAND(),0.1*RAND()))</f>
        <v>43.621605843261563</v>
      </c>
      <c r="H326">
        <f ca="1">'S&amp;P500 2018'!H326*(1+IF(-$E$1+RAND()*1&lt;0,-0.1*RAND(),0.1*RAND()))</f>
        <v>63.441123874519263</v>
      </c>
      <c r="I326">
        <f ca="1">'S&amp;P500 2018'!I326*(1+IF(-$E$1+RAND()*1&lt;0,-0.1*RAND(),0.1*RAND()))</f>
        <v>51.590980811161913</v>
      </c>
      <c r="J326">
        <f ca="1">'S&amp;P500 2018'!J326*(1+IF(-$E$1+RAND()*1&lt;0,-0.1*RAND(),0.1*RAND()))</f>
        <v>47.728034169311648</v>
      </c>
      <c r="K326">
        <f ca="1">'S&amp;P500 2018'!K326*(1+IF(-$E$1+RAND()*1&lt;0,-0.1*RAND(),0.1*RAND()))</f>
        <v>28.190535889297436</v>
      </c>
      <c r="L326">
        <f ca="1">'S&amp;P500 2018'!L326*(1+IF(-$E$1+RAND()*1&lt;0,-0.1*RAND(),0.1*RAND()))</f>
        <v>39.976778616796643</v>
      </c>
      <c r="M326">
        <f ca="1">'S&amp;P500 2018'!M326*(1+IF(-$E$1+RAND()*1&lt;0,-0.1*RAND(),0.1*RAND()))</f>
        <v>50.325639330336742</v>
      </c>
      <c r="N326">
        <f ca="1">'S&amp;P500 2018'!N326*(1+IF(-$E$1+RAND()*1&lt;0,-0.1*RAND(),0.1*RAND()))</f>
        <v>49.069866933630934</v>
      </c>
      <c r="O326">
        <f ca="1">'S&amp;P500 2018'!O326*(1+IF(-$E$1+RAND()*1&lt;0,-0.1*RAND(),0.1*RAND()))</f>
        <v>45.310689162644202</v>
      </c>
      <c r="P326">
        <f ca="1">'S&amp;P500 2018'!P326*(1+IF(-$E$1+RAND()*1&lt;0,-0.1*RAND(),0.1*RAND()))</f>
        <v>69.968386136633455</v>
      </c>
      <c r="Q326">
        <f ca="1">'S&amp;P500 2018'!Q326*(1+IF(-$E$1+RAND()*1&lt;0,-0.1*RAND(),0.1*RAND()))</f>
        <v>29.845357143744739</v>
      </c>
      <c r="R326">
        <f ca="1">'S&amp;P500 2018'!R326*(1+IF(-$E$1+RAND()*1&lt;0,-0.1*RAND(),0.1*RAND()))</f>
        <v>46.819946974057622</v>
      </c>
      <c r="S326">
        <f ca="1">'S&amp;P500 2018'!S326*(1+IF(-$E$1+RAND()*1&lt;0,-0.1*RAND(),0.1*RAND()))</f>
        <v>49.145503342094742</v>
      </c>
      <c r="T326">
        <f ca="1">'S&amp;P500 2018'!T326*(1+IF(-$E$1+RAND()*1&lt;0,-0.1*RAND(),0.1*RAND()))</f>
        <v>47.468784585547077</v>
      </c>
      <c r="U326">
        <f ca="1">'S&amp;P500 2018'!U326*(1+IF(-$E$1+RAND()*1&lt;0,-0.1*RAND(),0.1*RAND()))</f>
        <v>52.287400610794094</v>
      </c>
      <c r="V326">
        <f ca="1">'S&amp;P500 2018'!V326*(1+IF(-$E$1+RAND()*1&lt;0,-0.1*RAND(),0.1*RAND()))</f>
        <v>59.01701301179957</v>
      </c>
      <c r="W326" s="6">
        <f ca="1">F326-'S&amp;P500 2018'!F326</f>
        <v>0.91386991582808719</v>
      </c>
      <c r="X326" s="6">
        <f ca="1">G326-'S&amp;P500 2018'!G326</f>
        <v>1.6216058432615625</v>
      </c>
      <c r="Y326" s="6">
        <f ca="1">H326-'S&amp;P500 2018'!H326</f>
        <v>1.4411238745192634</v>
      </c>
      <c r="Z326" s="6">
        <f ca="1">I326-'S&amp;P500 2018'!I326</f>
        <v>2.5909808111619128</v>
      </c>
      <c r="AA326" s="6">
        <f ca="1">J326-'S&amp;P500 2018'!J326</f>
        <v>-2.2719658306883517</v>
      </c>
      <c r="AB326" s="6">
        <f ca="1">K326-'S&amp;P500 2018'!K326</f>
        <v>2.1905358892974363</v>
      </c>
      <c r="AC326" s="6">
        <f ca="1">L326-'S&amp;P500 2018'!L326</f>
        <v>2.9767786167966435</v>
      </c>
      <c r="AD326" s="6">
        <f ca="1">M326-'S&amp;P500 2018'!M326</f>
        <v>1.3256393303367418</v>
      </c>
      <c r="AE326" s="6">
        <f ca="1">N326-'S&amp;P500 2018'!N326</f>
        <v>-1.9301330663690663</v>
      </c>
      <c r="AF326" s="6">
        <f ca="1">O326-'S&amp;P500 2018'!O326</f>
        <v>-2.6893108373557979</v>
      </c>
      <c r="AG326" s="6">
        <f ca="1">P326-'S&amp;P500 2018'!P326</f>
        <v>0.96838613663345541</v>
      </c>
      <c r="AH326" s="6">
        <f ca="1">Q326-'S&amp;P500 2018'!Q326</f>
        <v>-3.1546428562552613</v>
      </c>
      <c r="AI326" s="6">
        <f ca="1">R326-'S&amp;P500 2018'!R326</f>
        <v>-4.180053025942378</v>
      </c>
      <c r="AJ326" s="6">
        <f ca="1">S326-'S&amp;P500 2018'!S326</f>
        <v>2.1455033420947416</v>
      </c>
      <c r="AK326" s="6">
        <f ca="1">T326-'S&amp;P500 2018'!T326</f>
        <v>1.4687845855470769</v>
      </c>
      <c r="AL326" s="6">
        <f ca="1">U326-'S&amp;P500 2018'!U326</f>
        <v>3.2874006107940943</v>
      </c>
      <c r="AM326" s="6">
        <f ca="1">V326-'S&amp;P500 2018'!V326</f>
        <v>2.0170130117995697</v>
      </c>
    </row>
    <row r="327" spans="1:39" x14ac:dyDescent="0.3">
      <c r="A327" t="s">
        <v>772</v>
      </c>
      <c r="B327" t="s">
        <v>773</v>
      </c>
      <c r="C327" s="1" t="s">
        <v>15</v>
      </c>
      <c r="D327" s="1" t="s">
        <v>26</v>
      </c>
      <c r="E327" s="5">
        <f t="shared" ca="1" si="5"/>
        <v>36.156929363242298</v>
      </c>
      <c r="F327">
        <f ca="1">'S&amp;P500 2018'!F327*(1+IF(-$E$1+RAND()*1&lt;0,-0.1*RAND(),0.1*RAND()))</f>
        <v>25.718550102397863</v>
      </c>
      <c r="G327">
        <f ca="1">'S&amp;P500 2018'!G327*(1+IF(-$E$1+RAND()*1&lt;0,-0.1*RAND(),0.1*RAND()))</f>
        <v>40.662462494901348</v>
      </c>
      <c r="H327">
        <f ca="1">'S&amp;P500 2018'!H327*(1+IF(-$E$1+RAND()*1&lt;0,-0.1*RAND(),0.1*RAND()))</f>
        <v>38.940869713356172</v>
      </c>
      <c r="I327">
        <f ca="1">'S&amp;P500 2018'!I327*(1+IF(-$E$1+RAND()*1&lt;0,-0.1*RAND(),0.1*RAND()))</f>
        <v>33.217375589424641</v>
      </c>
      <c r="J327">
        <f ca="1">'S&amp;P500 2018'!J327*(1+IF(-$E$1+RAND()*1&lt;0,-0.1*RAND(),0.1*RAND()))</f>
        <v>13.59779383428395</v>
      </c>
      <c r="K327">
        <f ca="1">'S&amp;P500 2018'!K327*(1+IF(-$E$1+RAND()*1&lt;0,-0.1*RAND(),0.1*RAND()))</f>
        <v>35.833509561312155</v>
      </c>
      <c r="L327">
        <f ca="1">'S&amp;P500 2018'!L327*(1+IF(-$E$1+RAND()*1&lt;0,-0.1*RAND(),0.1*RAND()))</f>
        <v>38.305457356797817</v>
      </c>
      <c r="M327">
        <f ca="1">'S&amp;P500 2018'!M327*(1+IF(-$E$1+RAND()*1&lt;0,-0.1*RAND(),0.1*RAND()))</f>
        <v>40.384733729544223</v>
      </c>
      <c r="N327">
        <f ca="1">'S&amp;P500 2018'!N327*(1+IF(-$E$1+RAND()*1&lt;0,-0.1*RAND(),0.1*RAND()))</f>
        <v>46.717628410180588</v>
      </c>
      <c r="O327">
        <f ca="1">'S&amp;P500 2018'!O327*(1+IF(-$E$1+RAND()*1&lt;0,-0.1*RAND(),0.1*RAND()))</f>
        <v>54.214291565484963</v>
      </c>
      <c r="P327">
        <f ca="1">'S&amp;P500 2018'!P327*(1+IF(-$E$1+RAND()*1&lt;0,-0.1*RAND(),0.1*RAND()))</f>
        <v>29.651094905422415</v>
      </c>
      <c r="Q327">
        <f ca="1">'S&amp;P500 2018'!Q327*(1+IF(-$E$1+RAND()*1&lt;0,-0.1*RAND(),0.1*RAND()))</f>
        <v>28.512321030827565</v>
      </c>
      <c r="R327">
        <f ca="1">'S&amp;P500 2018'!R327*(1+IF(-$E$1+RAND()*1&lt;0,-0.1*RAND(),0.1*RAND()))</f>
        <v>36.201970363255882</v>
      </c>
      <c r="S327">
        <f ca="1">'S&amp;P500 2018'!S327*(1+IF(-$E$1+RAND()*1&lt;0,-0.1*RAND(),0.1*RAND()))</f>
        <v>40.904564161561829</v>
      </c>
      <c r="T327">
        <f ca="1">'S&amp;P500 2018'!T327*(1+IF(-$E$1+RAND()*1&lt;0,-0.1*RAND(),0.1*RAND()))</f>
        <v>44.852178813125711</v>
      </c>
      <c r="U327">
        <f ca="1">'S&amp;P500 2018'!U327*(1+IF(-$E$1+RAND()*1&lt;0,-0.1*RAND(),0.1*RAND()))</f>
        <v>36.153474456488638</v>
      </c>
      <c r="V327">
        <f ca="1">'S&amp;P500 2018'!V327*(1+IF(-$E$1+RAND()*1&lt;0,-0.1*RAND(),0.1*RAND()))</f>
        <v>30.799523086753148</v>
      </c>
      <c r="W327" s="6">
        <f ca="1">F327-'S&amp;P500 2018'!F327</f>
        <v>0.7185501023978631</v>
      </c>
      <c r="X327" s="6">
        <f ca="1">G327-'S&amp;P500 2018'!G327</f>
        <v>3.662462494901348</v>
      </c>
      <c r="Y327" s="6">
        <f ca="1">H327-'S&amp;P500 2018'!H327</f>
        <v>1.9408697133561716</v>
      </c>
      <c r="Z327" s="6">
        <f ca="1">I327-'S&amp;P500 2018'!I327</f>
        <v>-2.7826244105753588</v>
      </c>
      <c r="AA327" s="6">
        <f ca="1">J327-'S&amp;P500 2018'!J327</f>
        <v>-1.4022061657160503</v>
      </c>
      <c r="AB327" s="6">
        <f ca="1">K327-'S&amp;P500 2018'!K327</f>
        <v>1.8335095613121553</v>
      </c>
      <c r="AC327" s="6">
        <f ca="1">L327-'S&amp;P500 2018'!L327</f>
        <v>-2.6945426432021833</v>
      </c>
      <c r="AD327" s="6">
        <f ca="1">M327-'S&amp;P500 2018'!M327</f>
        <v>3.384733729544223</v>
      </c>
      <c r="AE327" s="6">
        <f ca="1">N327-'S&amp;P500 2018'!N327</f>
        <v>1.7176284101805877</v>
      </c>
      <c r="AF327" s="6">
        <f ca="1">O327-'S&amp;P500 2018'!O327</f>
        <v>3.2142915654849631</v>
      </c>
      <c r="AG327" s="6">
        <f ca="1">P327-'S&amp;P500 2018'!P327</f>
        <v>1.6510949054224149</v>
      </c>
      <c r="AH327" s="6">
        <f ca="1">Q327-'S&amp;P500 2018'!Q327</f>
        <v>-1.4876789691724355</v>
      </c>
      <c r="AI327" s="6">
        <f ca="1">R327-'S&amp;P500 2018'!R327</f>
        <v>3.2019703632558816</v>
      </c>
      <c r="AJ327" s="6">
        <f ca="1">S327-'S&amp;P500 2018'!S327</f>
        <v>2.9045641615618294</v>
      </c>
      <c r="AK327" s="6">
        <f ca="1">T327-'S&amp;P500 2018'!T327</f>
        <v>3.8521788131257111</v>
      </c>
      <c r="AL327" s="6">
        <f ca="1">U327-'S&amp;P500 2018'!U327</f>
        <v>1.1534744564886381</v>
      </c>
      <c r="AM327" s="6">
        <f ca="1">V327-'S&amp;P500 2018'!V327</f>
        <v>-2.2004769132468525</v>
      </c>
    </row>
    <row r="328" spans="1:39" x14ac:dyDescent="0.3">
      <c r="A328" t="s">
        <v>774</v>
      </c>
      <c r="B328" t="s">
        <v>775</v>
      </c>
      <c r="C328" s="1" t="s">
        <v>15</v>
      </c>
      <c r="D328" s="1" t="s">
        <v>26</v>
      </c>
      <c r="E328" s="5">
        <f t="shared" ca="1" si="5"/>
        <v>42.941602241862469</v>
      </c>
      <c r="F328">
        <f ca="1">'S&amp;P500 2018'!F328*(1+IF(-$E$1+RAND()*1&lt;0,-0.1*RAND(),0.1*RAND()))</f>
        <v>56.875233816845366</v>
      </c>
      <c r="G328">
        <f ca="1">'S&amp;P500 2018'!G328*(1+IF(-$E$1+RAND()*1&lt;0,-0.1*RAND(),0.1*RAND()))</f>
        <v>38.671712931509212</v>
      </c>
      <c r="H328">
        <f ca="1">'S&amp;P500 2018'!H328*(1+IF(-$E$1+RAND()*1&lt;0,-0.1*RAND(),0.1*RAND()))</f>
        <v>43.949003176254692</v>
      </c>
      <c r="I328">
        <f ca="1">'S&amp;P500 2018'!I328*(1+IF(-$E$1+RAND()*1&lt;0,-0.1*RAND(),0.1*RAND()))</f>
        <v>45.316736622270334</v>
      </c>
      <c r="J328">
        <f ca="1">'S&amp;P500 2018'!J328*(1+IF(-$E$1+RAND()*1&lt;0,-0.1*RAND(),0.1*RAND()))</f>
        <v>44.087477166379216</v>
      </c>
      <c r="K328">
        <f ca="1">'S&amp;P500 2018'!K328*(1+IF(-$E$1+RAND()*1&lt;0,-0.1*RAND(),0.1*RAND()))</f>
        <v>59.155131837829828</v>
      </c>
      <c r="L328">
        <f ca="1">'S&amp;P500 2018'!L328*(1+IF(-$E$1+RAND()*1&lt;0,-0.1*RAND(),0.1*RAND()))</f>
        <v>36.765522011420664</v>
      </c>
      <c r="M328">
        <f ca="1">'S&amp;P500 2018'!M328*(1+IF(-$E$1+RAND()*1&lt;0,-0.1*RAND(),0.1*RAND()))</f>
        <v>33.702003211207902</v>
      </c>
      <c r="N328">
        <f ca="1">'S&amp;P500 2018'!N328*(1+IF(-$E$1+RAND()*1&lt;0,-0.1*RAND(),0.1*RAND()))</f>
        <v>53.82942264567842</v>
      </c>
      <c r="O328">
        <f ca="1">'S&amp;P500 2018'!O328*(1+IF(-$E$1+RAND()*1&lt;0,-0.1*RAND(),0.1*RAND()))</f>
        <v>52.336924362512981</v>
      </c>
      <c r="P328">
        <f ca="1">'S&amp;P500 2018'!P328*(1+IF(-$E$1+RAND()*1&lt;0,-0.1*RAND(),0.1*RAND()))</f>
        <v>30.863551616544491</v>
      </c>
      <c r="Q328">
        <f ca="1">'S&amp;P500 2018'!Q328*(1+IF(-$E$1+RAND()*1&lt;0,-0.1*RAND(),0.1*RAND()))</f>
        <v>51.643931512989461</v>
      </c>
      <c r="R328">
        <f ca="1">'S&amp;P500 2018'!R328*(1+IF(-$E$1+RAND()*1&lt;0,-0.1*RAND(),0.1*RAND()))</f>
        <v>26.675186724133983</v>
      </c>
      <c r="S328">
        <f ca="1">'S&amp;P500 2018'!S328*(1+IF(-$E$1+RAND()*1&lt;0,-0.1*RAND(),0.1*RAND()))</f>
        <v>38.161106560759912</v>
      </c>
      <c r="T328">
        <f ca="1">'S&amp;P500 2018'!T328*(1+IF(-$E$1+RAND()*1&lt;0,-0.1*RAND(),0.1*RAND()))</f>
        <v>41.139135093074543</v>
      </c>
      <c r="U328">
        <f ca="1">'S&amp;P500 2018'!U328*(1+IF(-$E$1+RAND()*1&lt;0,-0.1*RAND(),0.1*RAND()))</f>
        <v>38.884577813692921</v>
      </c>
      <c r="V328">
        <f ca="1">'S&amp;P500 2018'!V328*(1+IF(-$E$1+RAND()*1&lt;0,-0.1*RAND(),0.1*RAND()))</f>
        <v>37.950581008558132</v>
      </c>
      <c r="W328" s="6">
        <f ca="1">F328-'S&amp;P500 2018'!F328</f>
        <v>3.8752338168453662</v>
      </c>
      <c r="X328" s="6">
        <f ca="1">G328-'S&amp;P500 2018'!G328</f>
        <v>1.6717129315092123</v>
      </c>
      <c r="Y328" s="6">
        <f ca="1">H328-'S&amp;P500 2018'!H328</f>
        <v>1.949003176254692</v>
      </c>
      <c r="Z328" s="6">
        <f ca="1">I328-'S&amp;P500 2018'!I328</f>
        <v>3.3167366222703336</v>
      </c>
      <c r="AA328" s="6">
        <f ca="1">J328-'S&amp;P500 2018'!J328</f>
        <v>3.087477166379216</v>
      </c>
      <c r="AB328" s="6">
        <f ca="1">K328-'S&amp;P500 2018'!K328</f>
        <v>4.1551318378298276</v>
      </c>
      <c r="AC328" s="6">
        <f ca="1">L328-'S&amp;P500 2018'!L328</f>
        <v>-1.2344779885793358</v>
      </c>
      <c r="AD328" s="6">
        <f ca="1">M328-'S&amp;P500 2018'!M328</f>
        <v>1.7020032112079022</v>
      </c>
      <c r="AE328" s="6">
        <f ca="1">N328-'S&amp;P500 2018'!N328</f>
        <v>0.82942264567842017</v>
      </c>
      <c r="AF328" s="6">
        <f ca="1">O328-'S&amp;P500 2018'!O328</f>
        <v>-2.6630756374870188</v>
      </c>
      <c r="AG328" s="6">
        <f ca="1">P328-'S&amp;P500 2018'!P328</f>
        <v>1.8635516165444912</v>
      </c>
      <c r="AH328" s="6">
        <f ca="1">Q328-'S&amp;P500 2018'!Q328</f>
        <v>2.6439315129894609</v>
      </c>
      <c r="AI328" s="6">
        <f ca="1">R328-'S&amp;P500 2018'!R328</f>
        <v>-2.3248132758660169</v>
      </c>
      <c r="AJ328" s="6">
        <f ca="1">S328-'S&amp;P500 2018'!S328</f>
        <v>-1.8388934392400884</v>
      </c>
      <c r="AK328" s="6">
        <f ca="1">T328-'S&amp;P500 2018'!T328</f>
        <v>1.1391350930745432</v>
      </c>
      <c r="AL328" s="6">
        <f ca="1">U328-'S&amp;P500 2018'!U328</f>
        <v>2.8845778136929212</v>
      </c>
      <c r="AM328" s="6">
        <f ca="1">V328-'S&amp;P500 2018'!V328</f>
        <v>-4.0494189914418683</v>
      </c>
    </row>
    <row r="329" spans="1:39" x14ac:dyDescent="0.3">
      <c r="A329" t="s">
        <v>776</v>
      </c>
      <c r="B329" t="s">
        <v>777</v>
      </c>
      <c r="C329" s="1" t="s">
        <v>15</v>
      </c>
      <c r="D329" s="1" t="s">
        <v>514</v>
      </c>
      <c r="E329" s="5">
        <f t="shared" ca="1" si="5"/>
        <v>38.632787108038521</v>
      </c>
      <c r="F329">
        <f ca="1">'S&amp;P500 2018'!F329*(1+IF(-$E$1+RAND()*1&lt;0,-0.1*RAND(),0.1*RAND()))</f>
        <v>32.973990668429501</v>
      </c>
      <c r="G329">
        <f ca="1">'S&amp;P500 2018'!G329*(1+IF(-$E$1+RAND()*1&lt;0,-0.1*RAND(),0.1*RAND()))</f>
        <v>34.856624551767425</v>
      </c>
      <c r="H329">
        <f ca="1">'S&amp;P500 2018'!H329*(1+IF(-$E$1+RAND()*1&lt;0,-0.1*RAND(),0.1*RAND()))</f>
        <v>53.131075407871322</v>
      </c>
      <c r="I329">
        <f ca="1">'S&amp;P500 2018'!I329*(1+IF(-$E$1+RAND()*1&lt;0,-0.1*RAND(),0.1*RAND()))</f>
        <v>31.645978778172662</v>
      </c>
      <c r="J329">
        <f ca="1">'S&amp;P500 2018'!J329*(1+IF(-$E$1+RAND()*1&lt;0,-0.1*RAND(),0.1*RAND()))</f>
        <v>36.3342508677325</v>
      </c>
      <c r="K329">
        <f ca="1">'S&amp;P500 2018'!K329*(1+IF(-$E$1+RAND()*1&lt;0,-0.1*RAND(),0.1*RAND()))</f>
        <v>40.637670172884086</v>
      </c>
      <c r="L329">
        <f ca="1">'S&amp;P500 2018'!L329*(1+IF(-$E$1+RAND()*1&lt;0,-0.1*RAND(),0.1*RAND()))</f>
        <v>39.678729496915821</v>
      </c>
      <c r="M329">
        <f ca="1">'S&amp;P500 2018'!M329*(1+IF(-$E$1+RAND()*1&lt;0,-0.1*RAND(),0.1*RAND()))</f>
        <v>29.492616379821285</v>
      </c>
      <c r="N329">
        <f ca="1">'S&amp;P500 2018'!N329*(1+IF(-$E$1+RAND()*1&lt;0,-0.1*RAND(),0.1*RAND()))</f>
        <v>39.453094337105689</v>
      </c>
      <c r="O329">
        <f ca="1">'S&amp;P500 2018'!O329*(1+IF(-$E$1+RAND()*1&lt;0,-0.1*RAND(),0.1*RAND()))</f>
        <v>37.927291740543424</v>
      </c>
      <c r="P329">
        <f ca="1">'S&amp;P500 2018'!P329*(1+IF(-$E$1+RAND()*1&lt;0,-0.1*RAND(),0.1*RAND()))</f>
        <v>40.912582347981569</v>
      </c>
      <c r="Q329">
        <f ca="1">'S&amp;P500 2018'!Q329*(1+IF(-$E$1+RAND()*1&lt;0,-0.1*RAND(),0.1*RAND()))</f>
        <v>44.754915888559822</v>
      </c>
      <c r="R329">
        <f ca="1">'S&amp;P500 2018'!R329*(1+IF(-$E$1+RAND()*1&lt;0,-0.1*RAND(),0.1*RAND()))</f>
        <v>54.707510472696072</v>
      </c>
      <c r="S329">
        <f ca="1">'S&amp;P500 2018'!S329*(1+IF(-$E$1+RAND()*1&lt;0,-0.1*RAND(),0.1*RAND()))</f>
        <v>38.513585761566702</v>
      </c>
      <c r="T329">
        <f ca="1">'S&amp;P500 2018'!T329*(1+IF(-$E$1+RAND()*1&lt;0,-0.1*RAND(),0.1*RAND()))</f>
        <v>40.252361239214444</v>
      </c>
      <c r="U329">
        <f ca="1">'S&amp;P500 2018'!U329*(1+IF(-$E$1+RAND()*1&lt;0,-0.1*RAND(),0.1*RAND()))</f>
        <v>23.454055966710182</v>
      </c>
      <c r="V329">
        <f ca="1">'S&amp;P500 2018'!V329*(1+IF(-$E$1+RAND()*1&lt;0,-0.1*RAND(),0.1*RAND()))</f>
        <v>38.031046758682486</v>
      </c>
      <c r="W329" s="6">
        <f ca="1">F329-'S&amp;P500 2018'!F329</f>
        <v>2.9739906684295008</v>
      </c>
      <c r="X329" s="6">
        <f ca="1">G329-'S&amp;P500 2018'!G329</f>
        <v>-2.1433754482325753</v>
      </c>
      <c r="Y329" s="6">
        <f ca="1">H329-'S&amp;P500 2018'!H329</f>
        <v>1.1310754078713217</v>
      </c>
      <c r="Z329" s="6">
        <f ca="1">I329-'S&amp;P500 2018'!I329</f>
        <v>-1.3540212218273382</v>
      </c>
      <c r="AA329" s="6">
        <f ca="1">J329-'S&amp;P500 2018'!J329</f>
        <v>-3.6657491322675</v>
      </c>
      <c r="AB329" s="6">
        <f ca="1">K329-'S&amp;P500 2018'!K329</f>
        <v>-3.3623298271159143</v>
      </c>
      <c r="AC329" s="6">
        <f ca="1">L329-'S&amp;P500 2018'!L329</f>
        <v>-2.3212705030841789</v>
      </c>
      <c r="AD329" s="6">
        <f ca="1">M329-'S&amp;P500 2018'!M329</f>
        <v>-2.5073836201787145</v>
      </c>
      <c r="AE329" s="6">
        <f ca="1">N329-'S&amp;P500 2018'!N329</f>
        <v>3.4530943371056892</v>
      </c>
      <c r="AF329" s="6">
        <f ca="1">O329-'S&amp;P500 2018'!O329</f>
        <v>-3.0727082594565758</v>
      </c>
      <c r="AG329" s="6">
        <f ca="1">P329-'S&amp;P500 2018'!P329</f>
        <v>0.91258234798156934</v>
      </c>
      <c r="AH329" s="6">
        <f ca="1">Q329-'S&amp;P500 2018'!Q329</f>
        <v>3.7549158885598217</v>
      </c>
      <c r="AI329" s="6">
        <f ca="1">R329-'S&amp;P500 2018'!R329</f>
        <v>2.7075104726960717</v>
      </c>
      <c r="AJ329" s="6">
        <f ca="1">S329-'S&amp;P500 2018'!S329</f>
        <v>2.5135857615667021</v>
      </c>
      <c r="AK329" s="6">
        <f ca="1">T329-'S&amp;P500 2018'!T329</f>
        <v>0.25236123921444431</v>
      </c>
      <c r="AL329" s="6">
        <f ca="1">U329-'S&amp;P500 2018'!U329</f>
        <v>-2.5459440332898176</v>
      </c>
      <c r="AM329" s="6">
        <f ca="1">V329-'S&amp;P500 2018'!V329</f>
        <v>-0.96895324131751437</v>
      </c>
    </row>
    <row r="330" spans="1:39" x14ac:dyDescent="0.3">
      <c r="A330" t="s">
        <v>778</v>
      </c>
      <c r="B330" t="s">
        <v>779</v>
      </c>
      <c r="C330" s="1" t="s">
        <v>59</v>
      </c>
      <c r="D330" s="1" t="s">
        <v>145</v>
      </c>
      <c r="E330" s="5">
        <f t="shared" ca="1" si="5"/>
        <v>46.4850587890556</v>
      </c>
      <c r="F330">
        <f ca="1">'S&amp;P500 2018'!F330*(1+IF(-$E$1+RAND()*1&lt;0,-0.1*RAND(),0.1*RAND()))</f>
        <v>40.692449408622593</v>
      </c>
      <c r="G330">
        <f ca="1">'S&amp;P500 2018'!G330*(1+IF(-$E$1+RAND()*1&lt;0,-0.1*RAND(),0.1*RAND()))</f>
        <v>58.030773594932043</v>
      </c>
      <c r="H330">
        <f ca="1">'S&amp;P500 2018'!H330*(1+IF(-$E$1+RAND()*1&lt;0,-0.1*RAND(),0.1*RAND()))</f>
        <v>61.344951630029826</v>
      </c>
      <c r="I330">
        <f ca="1">'S&amp;P500 2018'!I330*(1+IF(-$E$1+RAND()*1&lt;0,-0.1*RAND(),0.1*RAND()))</f>
        <v>52.409832867621681</v>
      </c>
      <c r="J330">
        <f ca="1">'S&amp;P500 2018'!J330*(1+IF(-$E$1+RAND()*1&lt;0,-0.1*RAND(),0.1*RAND()))</f>
        <v>38.908986500505925</v>
      </c>
      <c r="K330">
        <f ca="1">'S&amp;P500 2018'!K330*(1+IF(-$E$1+RAND()*1&lt;0,-0.1*RAND(),0.1*RAND()))</f>
        <v>46.052781120587305</v>
      </c>
      <c r="L330">
        <f ca="1">'S&amp;P500 2018'!L330*(1+IF(-$E$1+RAND()*1&lt;0,-0.1*RAND(),0.1*RAND()))</f>
        <v>41.307349260121512</v>
      </c>
      <c r="M330">
        <f ca="1">'S&amp;P500 2018'!M330*(1+IF(-$E$1+RAND()*1&lt;0,-0.1*RAND(),0.1*RAND()))</f>
        <v>45.597066827760194</v>
      </c>
      <c r="N330">
        <f ca="1">'S&amp;P500 2018'!N330*(1+IF(-$E$1+RAND()*1&lt;0,-0.1*RAND(),0.1*RAND()))</f>
        <v>41.571658929081856</v>
      </c>
      <c r="O330">
        <f ca="1">'S&amp;P500 2018'!O330*(1+IF(-$E$1+RAND()*1&lt;0,-0.1*RAND(),0.1*RAND()))</f>
        <v>53.920712699614327</v>
      </c>
      <c r="P330">
        <f ca="1">'S&amp;P500 2018'!P330*(1+IF(-$E$1+RAND()*1&lt;0,-0.1*RAND(),0.1*RAND()))</f>
        <v>42.873226097430475</v>
      </c>
      <c r="Q330">
        <f ca="1">'S&amp;P500 2018'!Q330*(1+IF(-$E$1+RAND()*1&lt;0,-0.1*RAND(),0.1*RAND()))</f>
        <v>38.235716439223211</v>
      </c>
      <c r="R330">
        <f ca="1">'S&amp;P500 2018'!R330*(1+IF(-$E$1+RAND()*1&lt;0,-0.1*RAND(),0.1*RAND()))</f>
        <v>40.56688014529194</v>
      </c>
      <c r="S330">
        <f ca="1">'S&amp;P500 2018'!S330*(1+IF(-$E$1+RAND()*1&lt;0,-0.1*RAND(),0.1*RAND()))</f>
        <v>45.678714193771967</v>
      </c>
      <c r="T330">
        <f ca="1">'S&amp;P500 2018'!T330*(1+IF(-$E$1+RAND()*1&lt;0,-0.1*RAND(),0.1*RAND()))</f>
        <v>61.239654362940996</v>
      </c>
      <c r="U330">
        <f ca="1">'S&amp;P500 2018'!U330*(1+IF(-$E$1+RAND()*1&lt;0,-0.1*RAND(),0.1*RAND()))</f>
        <v>37.763084866525716</v>
      </c>
      <c r="V330">
        <f ca="1">'S&amp;P500 2018'!V330*(1+IF(-$E$1+RAND()*1&lt;0,-0.1*RAND(),0.1*RAND()))</f>
        <v>44.052160469883532</v>
      </c>
      <c r="W330" s="6">
        <f ca="1">F330-'S&amp;P500 2018'!F330</f>
        <v>3.6924494086225934</v>
      </c>
      <c r="X330" s="6">
        <f ca="1">G330-'S&amp;P500 2018'!G330</f>
        <v>3.0307735949320431</v>
      </c>
      <c r="Y330" s="6">
        <f ca="1">H330-'S&amp;P500 2018'!H330</f>
        <v>0.34495163002982565</v>
      </c>
      <c r="Z330" s="6">
        <f ca="1">I330-'S&amp;P500 2018'!I330</f>
        <v>3.4098328676216809</v>
      </c>
      <c r="AA330" s="6">
        <f ca="1">J330-'S&amp;P500 2018'!J330</f>
        <v>2.9089865005059252</v>
      </c>
      <c r="AB330" s="6">
        <f ca="1">K330-'S&amp;P500 2018'!K330</f>
        <v>2.052781120587305</v>
      </c>
      <c r="AC330" s="6">
        <f ca="1">L330-'S&amp;P500 2018'!L330</f>
        <v>-1.6926507398784878</v>
      </c>
      <c r="AD330" s="6">
        <f ca="1">M330-'S&amp;P500 2018'!M330</f>
        <v>2.5970668277601945</v>
      </c>
      <c r="AE330" s="6">
        <f ca="1">N330-'S&amp;P500 2018'!N330</f>
        <v>1.5716589290818561</v>
      </c>
      <c r="AF330" s="6">
        <f ca="1">O330-'S&amp;P500 2018'!O330</f>
        <v>1.9207126996143273</v>
      </c>
      <c r="AG330" s="6">
        <f ca="1">P330-'S&amp;P500 2018'!P330</f>
        <v>2.8732260974304751</v>
      </c>
      <c r="AH330" s="6">
        <f ca="1">Q330-'S&amp;P500 2018'!Q330</f>
        <v>2.2357164392232107</v>
      </c>
      <c r="AI330" s="6">
        <f ca="1">R330-'S&amp;P500 2018'!R330</f>
        <v>1.5668801452919396</v>
      </c>
      <c r="AJ330" s="6">
        <f ca="1">S330-'S&amp;P500 2018'!S330</f>
        <v>2.6787141937719667</v>
      </c>
      <c r="AK330" s="6">
        <f ca="1">T330-'S&amp;P500 2018'!T330</f>
        <v>1.2396543629409962</v>
      </c>
      <c r="AL330" s="6">
        <f ca="1">U330-'S&amp;P500 2018'!U330</f>
        <v>2.7630848665257162</v>
      </c>
      <c r="AM330" s="6">
        <f ca="1">V330-'S&amp;P500 2018'!V330</f>
        <v>1.0521604698835318</v>
      </c>
    </row>
    <row r="331" spans="1:39" x14ac:dyDescent="0.3">
      <c r="A331" t="s">
        <v>780</v>
      </c>
      <c r="B331" t="s">
        <v>781</v>
      </c>
      <c r="C331" s="1" t="s">
        <v>29</v>
      </c>
      <c r="D331" s="1" t="s">
        <v>708</v>
      </c>
      <c r="E331" s="5">
        <f t="shared" ca="1" si="5"/>
        <v>50.981907212405815</v>
      </c>
      <c r="F331">
        <f ca="1">'S&amp;P500 2018'!F331*(1+IF(-$E$1+RAND()*1&lt;0,-0.1*RAND(),0.1*RAND()))</f>
        <v>57.359731963245054</v>
      </c>
      <c r="G331">
        <f ca="1">'S&amp;P500 2018'!G331*(1+IF(-$E$1+RAND()*1&lt;0,-0.1*RAND(),0.1*RAND()))</f>
        <v>53.173609127492469</v>
      </c>
      <c r="H331">
        <f ca="1">'S&amp;P500 2018'!H331*(1+IF(-$E$1+RAND()*1&lt;0,-0.1*RAND(),0.1*RAND()))</f>
        <v>32.351640696852179</v>
      </c>
      <c r="I331">
        <f ca="1">'S&amp;P500 2018'!I331*(1+IF(-$E$1+RAND()*1&lt;0,-0.1*RAND(),0.1*RAND()))</f>
        <v>63.025523548164969</v>
      </c>
      <c r="J331">
        <f ca="1">'S&amp;P500 2018'!J331*(1+IF(-$E$1+RAND()*1&lt;0,-0.1*RAND(),0.1*RAND()))</f>
        <v>56.277117479672057</v>
      </c>
      <c r="K331">
        <f ca="1">'S&amp;P500 2018'!K331*(1+IF(-$E$1+RAND()*1&lt;0,-0.1*RAND(),0.1*RAND()))</f>
        <v>64.900525541398707</v>
      </c>
      <c r="L331">
        <f ca="1">'S&amp;P500 2018'!L331*(1+IF(-$E$1+RAND()*1&lt;0,-0.1*RAND(),0.1*RAND()))</f>
        <v>44.495206117975606</v>
      </c>
      <c r="M331">
        <f ca="1">'S&amp;P500 2018'!M331*(1+IF(-$E$1+RAND()*1&lt;0,-0.1*RAND(),0.1*RAND()))</f>
        <v>45.335989504315258</v>
      </c>
      <c r="N331">
        <f ca="1">'S&amp;P500 2018'!N331*(1+IF(-$E$1+RAND()*1&lt;0,-0.1*RAND(),0.1*RAND()))</f>
        <v>43.807253622771292</v>
      </c>
      <c r="O331">
        <f ca="1">'S&amp;P500 2018'!O331*(1+IF(-$E$1+RAND()*1&lt;0,-0.1*RAND(),0.1*RAND()))</f>
        <v>49.969122740900076</v>
      </c>
      <c r="P331">
        <f ca="1">'S&amp;P500 2018'!P331*(1+IF(-$E$1+RAND()*1&lt;0,-0.1*RAND(),0.1*RAND()))</f>
        <v>57.61869712003373</v>
      </c>
      <c r="Q331">
        <f ca="1">'S&amp;P500 2018'!Q331*(1+IF(-$E$1+RAND()*1&lt;0,-0.1*RAND(),0.1*RAND()))</f>
        <v>52.672048716505991</v>
      </c>
      <c r="R331">
        <f ca="1">'S&amp;P500 2018'!R331*(1+IF(-$E$1+RAND()*1&lt;0,-0.1*RAND(),0.1*RAND()))</f>
        <v>35.890981627156997</v>
      </c>
      <c r="S331">
        <f ca="1">'S&amp;P500 2018'!S331*(1+IF(-$E$1+RAND()*1&lt;0,-0.1*RAND(),0.1*RAND()))</f>
        <v>55.660480800779133</v>
      </c>
      <c r="T331">
        <f ca="1">'S&amp;P500 2018'!T331*(1+IF(-$E$1+RAND()*1&lt;0,-0.1*RAND(),0.1*RAND()))</f>
        <v>43.709200446047063</v>
      </c>
      <c r="U331">
        <f ca="1">'S&amp;P500 2018'!U331*(1+IF(-$E$1+RAND()*1&lt;0,-0.1*RAND(),0.1*RAND()))</f>
        <v>48.792704747241558</v>
      </c>
      <c r="V331">
        <f ca="1">'S&amp;P500 2018'!V331*(1+IF(-$E$1+RAND()*1&lt;0,-0.1*RAND(),0.1*RAND()))</f>
        <v>61.652588810346721</v>
      </c>
      <c r="W331" s="6">
        <f ca="1">F331-'S&amp;P500 2018'!F331</f>
        <v>3.3597319632450535</v>
      </c>
      <c r="X331" s="6">
        <f ca="1">G331-'S&amp;P500 2018'!G331</f>
        <v>2.1736091274924689</v>
      </c>
      <c r="Y331" s="6">
        <f ca="1">H331-'S&amp;P500 2018'!H331</f>
        <v>0.35164069685217925</v>
      </c>
      <c r="Z331" s="6">
        <f ca="1">I331-'S&amp;P500 2018'!I331</f>
        <v>-2.9744764518350308</v>
      </c>
      <c r="AA331" s="6">
        <f ca="1">J331-'S&amp;P500 2018'!J331</f>
        <v>0.27711747967205724</v>
      </c>
      <c r="AB331" s="6">
        <f ca="1">K331-'S&amp;P500 2018'!K331</f>
        <v>-6.0994744586012928</v>
      </c>
      <c r="AC331" s="6">
        <f ca="1">L331-'S&amp;P500 2018'!L331</f>
        <v>-0.50479388202439424</v>
      </c>
      <c r="AD331" s="6">
        <f ca="1">M331-'S&amp;P500 2018'!M331</f>
        <v>3.3359895043152576</v>
      </c>
      <c r="AE331" s="6">
        <f ca="1">N331-'S&amp;P500 2018'!N331</f>
        <v>2.8072536227712916</v>
      </c>
      <c r="AF331" s="6">
        <f ca="1">O331-'S&amp;P500 2018'!O331</f>
        <v>-5.030877259099924</v>
      </c>
      <c r="AG331" s="6">
        <f ca="1">P331-'S&amp;P500 2018'!P331</f>
        <v>3.6186971200337297</v>
      </c>
      <c r="AH331" s="6">
        <f ca="1">Q331-'S&amp;P500 2018'!Q331</f>
        <v>2.6720487165059907</v>
      </c>
      <c r="AI331" s="6">
        <f ca="1">R331-'S&amp;P500 2018'!R331</f>
        <v>-0.10901837284300342</v>
      </c>
      <c r="AJ331" s="6">
        <f ca="1">S331-'S&amp;P500 2018'!S331</f>
        <v>1.6604808007791334</v>
      </c>
      <c r="AK331" s="6">
        <f ca="1">T331-'S&amp;P500 2018'!T331</f>
        <v>2.7092004460470633</v>
      </c>
      <c r="AL331" s="6">
        <f ca="1">U331-'S&amp;P500 2018'!U331</f>
        <v>0.79270474724155804</v>
      </c>
      <c r="AM331" s="6">
        <f ca="1">V331-'S&amp;P500 2018'!V331</f>
        <v>3.652588810346721</v>
      </c>
    </row>
    <row r="332" spans="1:39" x14ac:dyDescent="0.3">
      <c r="A332" t="s">
        <v>782</v>
      </c>
      <c r="B332" t="s">
        <v>783</v>
      </c>
      <c r="C332" s="1" t="s">
        <v>88</v>
      </c>
      <c r="D332" s="1" t="s">
        <v>784</v>
      </c>
      <c r="E332" s="5">
        <f t="shared" ca="1" si="5"/>
        <v>57.733051874164381</v>
      </c>
      <c r="F332">
        <f ca="1">'S&amp;P500 2018'!F332*(1+IF(-$E$1+RAND()*1&lt;0,-0.1*RAND(),0.1*RAND()))</f>
        <v>44.485225644964459</v>
      </c>
      <c r="G332">
        <f ca="1">'S&amp;P500 2018'!G332*(1+IF(-$E$1+RAND()*1&lt;0,-0.1*RAND(),0.1*RAND()))</f>
        <v>59.36225682592292</v>
      </c>
      <c r="H332">
        <f ca="1">'S&amp;P500 2018'!H332*(1+IF(-$E$1+RAND()*1&lt;0,-0.1*RAND(),0.1*RAND()))</f>
        <v>57.933600755483297</v>
      </c>
      <c r="I332">
        <f ca="1">'S&amp;P500 2018'!I332*(1+IF(-$E$1+RAND()*1&lt;0,-0.1*RAND(),0.1*RAND()))</f>
        <v>45.238923219493891</v>
      </c>
      <c r="J332">
        <f ca="1">'S&amp;P500 2018'!J332*(1+IF(-$E$1+RAND()*1&lt;0,-0.1*RAND(),0.1*RAND()))</f>
        <v>35.693065314981773</v>
      </c>
      <c r="K332">
        <f ca="1">'S&amp;P500 2018'!K332*(1+IF(-$E$1+RAND()*1&lt;0,-0.1*RAND(),0.1*RAND()))</f>
        <v>47.402121499567727</v>
      </c>
      <c r="L332">
        <f ca="1">'S&amp;P500 2018'!L332*(1+IF(-$E$1+RAND()*1&lt;0,-0.1*RAND(),0.1*RAND()))</f>
        <v>61.355666040537074</v>
      </c>
      <c r="M332">
        <f ca="1">'S&amp;P500 2018'!M332*(1+IF(-$E$1+RAND()*1&lt;0,-0.1*RAND(),0.1*RAND()))</f>
        <v>59.491304454361256</v>
      </c>
      <c r="N332">
        <f ca="1">'S&amp;P500 2018'!N332*(1+IF(-$E$1+RAND()*1&lt;0,-0.1*RAND(),0.1*RAND()))</f>
        <v>38.14573840171709</v>
      </c>
      <c r="O332">
        <f ca="1">'S&amp;P500 2018'!O332*(1+IF(-$E$1+RAND()*1&lt;0,-0.1*RAND(),0.1*RAND()))</f>
        <v>42.26807671885188</v>
      </c>
      <c r="P332">
        <f ca="1">'S&amp;P500 2018'!P332*(1+IF(-$E$1+RAND()*1&lt;0,-0.1*RAND(),0.1*RAND()))</f>
        <v>77.376829082458968</v>
      </c>
      <c r="Q332">
        <f ca="1">'S&amp;P500 2018'!Q332*(1+IF(-$E$1+RAND()*1&lt;0,-0.1*RAND(),0.1*RAND()))</f>
        <v>60.440769624071848</v>
      </c>
      <c r="R332">
        <f ca="1">'S&amp;P500 2018'!R332*(1+IF(-$E$1+RAND()*1&lt;0,-0.1*RAND(),0.1*RAND()))</f>
        <v>77.101838967552069</v>
      </c>
      <c r="S332">
        <f ca="1">'S&amp;P500 2018'!S332*(1+IF(-$E$1+RAND()*1&lt;0,-0.1*RAND(),0.1*RAND()))</f>
        <v>79.164214736950868</v>
      </c>
      <c r="T332">
        <f ca="1">'S&amp;P500 2018'!T332*(1+IF(-$E$1+RAND()*1&lt;0,-0.1*RAND(),0.1*RAND()))</f>
        <v>60.416809878740139</v>
      </c>
      <c r="U332">
        <f ca="1">'S&amp;P500 2018'!U332*(1+IF(-$E$1+RAND()*1&lt;0,-0.1*RAND(),0.1*RAND()))</f>
        <v>66.811740917007086</v>
      </c>
      <c r="V332">
        <f ca="1">'S&amp;P500 2018'!V332*(1+IF(-$E$1+RAND()*1&lt;0,-0.1*RAND(),0.1*RAND()))</f>
        <v>68.773699778132155</v>
      </c>
      <c r="W332" s="6">
        <f ca="1">F332-'S&amp;P500 2018'!F332</f>
        <v>2.4852256449644585</v>
      </c>
      <c r="X332" s="6">
        <f ca="1">G332-'S&amp;P500 2018'!G332</f>
        <v>-4.6377431740770803</v>
      </c>
      <c r="Y332" s="6">
        <f ca="1">H332-'S&amp;P500 2018'!H332</f>
        <v>2.9336007554832975</v>
      </c>
      <c r="Z332" s="6">
        <f ca="1">I332-'S&amp;P500 2018'!I332</f>
        <v>-2.7610767805061087</v>
      </c>
      <c r="AA332" s="6">
        <f ca="1">J332-'S&amp;P500 2018'!J332</f>
        <v>-2.3069346850182271</v>
      </c>
      <c r="AB332" s="6">
        <f ca="1">K332-'S&amp;P500 2018'!K332</f>
        <v>0.40212149956772691</v>
      </c>
      <c r="AC332" s="6">
        <f ca="1">L332-'S&amp;P500 2018'!L332</f>
        <v>1.3556660405370735</v>
      </c>
      <c r="AD332" s="6">
        <f ca="1">M332-'S&amp;P500 2018'!M332</f>
        <v>2.4913044543612557</v>
      </c>
      <c r="AE332" s="6">
        <f ca="1">N332-'S&amp;P500 2018'!N332</f>
        <v>1.1457384017170895</v>
      </c>
      <c r="AF332" s="6">
        <f ca="1">O332-'S&amp;P500 2018'!O332</f>
        <v>0.26807671885188</v>
      </c>
      <c r="AG332" s="6">
        <f ca="1">P332-'S&amp;P500 2018'!P332</f>
        <v>4.3768290824589684</v>
      </c>
      <c r="AH332" s="6">
        <f ca="1">Q332-'S&amp;P500 2018'!Q332</f>
        <v>1.4407696240718479</v>
      </c>
      <c r="AI332" s="6">
        <f ca="1">R332-'S&amp;P500 2018'!R332</f>
        <v>4.1018389675520694</v>
      </c>
      <c r="AJ332" s="6">
        <f ca="1">S332-'S&amp;P500 2018'!S332</f>
        <v>4.1642147369508677</v>
      </c>
      <c r="AK332" s="6">
        <f ca="1">T332-'S&amp;P500 2018'!T332</f>
        <v>-2.5831901212598609</v>
      </c>
      <c r="AL332" s="6">
        <f ca="1">U332-'S&amp;P500 2018'!U332</f>
        <v>-4.1882590829929143</v>
      </c>
      <c r="AM332" s="6">
        <f ca="1">V332-'S&amp;P500 2018'!V332</f>
        <v>3.7736997781321548</v>
      </c>
    </row>
    <row r="333" spans="1:39" x14ac:dyDescent="0.3">
      <c r="A333" t="s">
        <v>785</v>
      </c>
      <c r="B333" t="s">
        <v>786</v>
      </c>
      <c r="C333" s="1" t="s">
        <v>88</v>
      </c>
      <c r="D333" s="1" t="s">
        <v>245</v>
      </c>
      <c r="E333" s="5">
        <f t="shared" ca="1" si="5"/>
        <v>60.948806415440743</v>
      </c>
      <c r="F333">
        <f ca="1">'S&amp;P500 2018'!F333*(1+IF(-$E$1+RAND()*1&lt;0,-0.1*RAND(),0.1*RAND()))</f>
        <v>62.317896691081145</v>
      </c>
      <c r="G333">
        <f ca="1">'S&amp;P500 2018'!G333*(1+IF(-$E$1+RAND()*1&lt;0,-0.1*RAND(),0.1*RAND()))</f>
        <v>52.690427588821287</v>
      </c>
      <c r="H333">
        <f ca="1">'S&amp;P500 2018'!H333*(1+IF(-$E$1+RAND()*1&lt;0,-0.1*RAND(),0.1*RAND()))</f>
        <v>79.310040709198233</v>
      </c>
      <c r="I333">
        <f ca="1">'S&amp;P500 2018'!I333*(1+IF(-$E$1+RAND()*1&lt;0,-0.1*RAND(),0.1*RAND()))</f>
        <v>69.41282932300426</v>
      </c>
      <c r="J333">
        <f ca="1">'S&amp;P500 2018'!J333*(1+IF(-$E$1+RAND()*1&lt;0,-0.1*RAND(),0.1*RAND()))</f>
        <v>55.879164906186716</v>
      </c>
      <c r="K333">
        <f ca="1">'S&amp;P500 2018'!K333*(1+IF(-$E$1+RAND()*1&lt;0,-0.1*RAND(),0.1*RAND()))</f>
        <v>49.62939058285162</v>
      </c>
      <c r="L333">
        <f ca="1">'S&amp;P500 2018'!L333*(1+IF(-$E$1+RAND()*1&lt;0,-0.1*RAND(),0.1*RAND()))</f>
        <v>56.896824598254717</v>
      </c>
      <c r="M333">
        <f ca="1">'S&amp;P500 2018'!M333*(1+IF(-$E$1+RAND()*1&lt;0,-0.1*RAND(),0.1*RAND()))</f>
        <v>64.705956218258592</v>
      </c>
      <c r="N333">
        <f ca="1">'S&amp;P500 2018'!N333*(1+IF(-$E$1+RAND()*1&lt;0,-0.1*RAND(),0.1*RAND()))</f>
        <v>57.116800809400516</v>
      </c>
      <c r="O333">
        <f ca="1">'S&amp;P500 2018'!O333*(1+IF(-$E$1+RAND()*1&lt;0,-0.1*RAND(),0.1*RAND()))</f>
        <v>72.212352362420262</v>
      </c>
      <c r="P333">
        <f ca="1">'S&amp;P500 2018'!P333*(1+IF(-$E$1+RAND()*1&lt;0,-0.1*RAND(),0.1*RAND()))</f>
        <v>47.736648245746025</v>
      </c>
      <c r="Q333">
        <f ca="1">'S&amp;P500 2018'!Q333*(1+IF(-$E$1+RAND()*1&lt;0,-0.1*RAND(),0.1*RAND()))</f>
        <v>60.904260636931191</v>
      </c>
      <c r="R333">
        <f ca="1">'S&amp;P500 2018'!R333*(1+IF(-$E$1+RAND()*1&lt;0,-0.1*RAND(),0.1*RAND()))</f>
        <v>55.820209200014197</v>
      </c>
      <c r="S333">
        <f ca="1">'S&amp;P500 2018'!S333*(1+IF(-$E$1+RAND()*1&lt;0,-0.1*RAND(),0.1*RAND()))</f>
        <v>73.620869453515823</v>
      </c>
      <c r="T333">
        <f ca="1">'S&amp;P500 2018'!T333*(1+IF(-$E$1+RAND()*1&lt;0,-0.1*RAND(),0.1*RAND()))</f>
        <v>67.335301171759141</v>
      </c>
      <c r="U333">
        <f ca="1">'S&amp;P500 2018'!U333*(1+IF(-$E$1+RAND()*1&lt;0,-0.1*RAND(),0.1*RAND()))</f>
        <v>51.717286321062481</v>
      </c>
      <c r="V333">
        <f ca="1">'S&amp;P500 2018'!V333*(1+IF(-$E$1+RAND()*1&lt;0,-0.1*RAND(),0.1*RAND()))</f>
        <v>58.823450243986272</v>
      </c>
      <c r="W333" s="6">
        <f ca="1">F333-'S&amp;P500 2018'!F333</f>
        <v>0.31789669108114538</v>
      </c>
      <c r="X333" s="6">
        <f ca="1">G333-'S&amp;P500 2018'!G333</f>
        <v>-2.3095724111787135</v>
      </c>
      <c r="Y333" s="6">
        <f ca="1">H333-'S&amp;P500 2018'!H333</f>
        <v>5.3100407091982333</v>
      </c>
      <c r="Z333" s="6">
        <f ca="1">I333-'S&amp;P500 2018'!I333</f>
        <v>2.4128293230042601</v>
      </c>
      <c r="AA333" s="6">
        <f ca="1">J333-'S&amp;P500 2018'!J333</f>
        <v>3.8791649061867162</v>
      </c>
      <c r="AB333" s="6">
        <f ca="1">K333-'S&amp;P500 2018'!K333</f>
        <v>0.6293905828516202</v>
      </c>
      <c r="AC333" s="6">
        <f ca="1">L333-'S&amp;P500 2018'!L333</f>
        <v>2.8968245982547174</v>
      </c>
      <c r="AD333" s="6">
        <f ca="1">M333-'S&amp;P500 2018'!M333</f>
        <v>5.7059562182585921</v>
      </c>
      <c r="AE333" s="6">
        <f ca="1">N333-'S&amp;P500 2018'!N333</f>
        <v>5.116800809400516</v>
      </c>
      <c r="AF333" s="6">
        <f ca="1">O333-'S&amp;P500 2018'!O333</f>
        <v>0.2123523624202619</v>
      </c>
      <c r="AG333" s="6">
        <f ca="1">P333-'S&amp;P500 2018'!P333</f>
        <v>-5.2633517542539749</v>
      </c>
      <c r="AH333" s="6">
        <f ca="1">Q333-'S&amp;P500 2018'!Q333</f>
        <v>2.9042606369311912</v>
      </c>
      <c r="AI333" s="6">
        <f ca="1">R333-'S&amp;P500 2018'!R333</f>
        <v>0.82020920001419739</v>
      </c>
      <c r="AJ333" s="6">
        <f ca="1">S333-'S&amp;P500 2018'!S333</f>
        <v>3.620869453515823</v>
      </c>
      <c r="AK333" s="6">
        <f ca="1">T333-'S&amp;P500 2018'!T333</f>
        <v>3.3353011717591414</v>
      </c>
      <c r="AL333" s="6">
        <f ca="1">U333-'S&amp;P500 2018'!U333</f>
        <v>-3.2827136789375189</v>
      </c>
      <c r="AM333" s="6">
        <f ca="1">V333-'S&amp;P500 2018'!V333</f>
        <v>-5.1765497560137277</v>
      </c>
    </row>
    <row r="334" spans="1:39" x14ac:dyDescent="0.3">
      <c r="A334" t="s">
        <v>787</v>
      </c>
      <c r="B334" t="s">
        <v>788</v>
      </c>
      <c r="C334" s="1" t="s">
        <v>88</v>
      </c>
      <c r="D334" s="1" t="s">
        <v>330</v>
      </c>
      <c r="E334" s="5">
        <f t="shared" ca="1" si="5"/>
        <v>52.590853717713166</v>
      </c>
      <c r="F334">
        <f ca="1">'S&amp;P500 2018'!F334*(1+IF(-$E$1+RAND()*1&lt;0,-0.1*RAND(),0.1*RAND()))</f>
        <v>46.847138793541291</v>
      </c>
      <c r="G334">
        <f ca="1">'S&amp;P500 2018'!G334*(1+IF(-$E$1+RAND()*1&lt;0,-0.1*RAND(),0.1*RAND()))</f>
        <v>51.314591280686713</v>
      </c>
      <c r="H334">
        <f ca="1">'S&amp;P500 2018'!H334*(1+IF(-$E$1+RAND()*1&lt;0,-0.1*RAND(),0.1*RAND()))</f>
        <v>41.389361688666057</v>
      </c>
      <c r="I334">
        <f ca="1">'S&amp;P500 2018'!I334*(1+IF(-$E$1+RAND()*1&lt;0,-0.1*RAND(),0.1*RAND()))</f>
        <v>48.443229565627213</v>
      </c>
      <c r="J334">
        <f ca="1">'S&amp;P500 2018'!J334*(1+IF(-$E$1+RAND()*1&lt;0,-0.1*RAND(),0.1*RAND()))</f>
        <v>52.199538673842866</v>
      </c>
      <c r="K334">
        <f ca="1">'S&amp;P500 2018'!K334*(1+IF(-$E$1+RAND()*1&lt;0,-0.1*RAND(),0.1*RAND()))</f>
        <v>61.727092167945827</v>
      </c>
      <c r="L334">
        <f ca="1">'S&amp;P500 2018'!L334*(1+IF(-$E$1+RAND()*1&lt;0,-0.1*RAND(),0.1*RAND()))</f>
        <v>46.805053368067099</v>
      </c>
      <c r="M334">
        <f ca="1">'S&amp;P500 2018'!M334*(1+IF(-$E$1+RAND()*1&lt;0,-0.1*RAND(),0.1*RAND()))</f>
        <v>53.980191437648706</v>
      </c>
      <c r="N334">
        <f ca="1">'S&amp;P500 2018'!N334*(1+IF(-$E$1+RAND()*1&lt;0,-0.1*RAND(),0.1*RAND()))</f>
        <v>58.901261544207223</v>
      </c>
      <c r="O334">
        <f ca="1">'S&amp;P500 2018'!O334*(1+IF(-$E$1+RAND()*1&lt;0,-0.1*RAND(),0.1*RAND()))</f>
        <v>51.107986669498395</v>
      </c>
      <c r="P334">
        <f ca="1">'S&amp;P500 2018'!P334*(1+IF(-$E$1+RAND()*1&lt;0,-0.1*RAND(),0.1*RAND()))</f>
        <v>50.803624644665994</v>
      </c>
      <c r="Q334">
        <f ca="1">'S&amp;P500 2018'!Q334*(1+IF(-$E$1+RAND()*1&lt;0,-0.1*RAND(),0.1*RAND()))</f>
        <v>34.92216892494249</v>
      </c>
      <c r="R334">
        <f ca="1">'S&amp;P500 2018'!R334*(1+IF(-$E$1+RAND()*1&lt;0,-0.1*RAND(),0.1*RAND()))</f>
        <v>56.99012279316085</v>
      </c>
      <c r="S334">
        <f ca="1">'S&amp;P500 2018'!S334*(1+IF(-$E$1+RAND()*1&lt;0,-0.1*RAND(),0.1*RAND()))</f>
        <v>76.948967346189832</v>
      </c>
      <c r="T334">
        <f ca="1">'S&amp;P500 2018'!T334*(1+IF(-$E$1+RAND()*1&lt;0,-0.1*RAND(),0.1*RAND()))</f>
        <v>41.203047787746137</v>
      </c>
      <c r="U334">
        <f ca="1">'S&amp;P500 2018'!U334*(1+IF(-$E$1+RAND()*1&lt;0,-0.1*RAND(),0.1*RAND()))</f>
        <v>55.078388329872993</v>
      </c>
      <c r="V334">
        <f ca="1">'S&amp;P500 2018'!V334*(1+IF(-$E$1+RAND()*1&lt;0,-0.1*RAND(),0.1*RAND()))</f>
        <v>65.382748184813948</v>
      </c>
      <c r="W334" s="6">
        <f ca="1">F334-'S&amp;P500 2018'!F334</f>
        <v>3.8471387935412906</v>
      </c>
      <c r="X334" s="6">
        <f ca="1">G334-'S&amp;P500 2018'!G334</f>
        <v>-1.685408719313287</v>
      </c>
      <c r="Y334" s="6">
        <f ca="1">H334-'S&amp;P500 2018'!H334</f>
        <v>0.38936168866605669</v>
      </c>
      <c r="Z334" s="6">
        <f ca="1">I334-'S&amp;P500 2018'!I334</f>
        <v>-4.5567704343727868</v>
      </c>
      <c r="AA334" s="6">
        <f ca="1">J334-'S&amp;P500 2018'!J334</f>
        <v>-4.8004613261571336</v>
      </c>
      <c r="AB334" s="6">
        <f ca="1">K334-'S&amp;P500 2018'!K334</f>
        <v>3.7270921679458269</v>
      </c>
      <c r="AC334" s="6">
        <f ca="1">L334-'S&amp;P500 2018'!L334</f>
        <v>-1.1949466319329005</v>
      </c>
      <c r="AD334" s="6">
        <f ca="1">M334-'S&amp;P500 2018'!M334</f>
        <v>0.9801914376487062</v>
      </c>
      <c r="AE334" s="6">
        <f ca="1">N334-'S&amp;P500 2018'!N334</f>
        <v>0.90126154420722315</v>
      </c>
      <c r="AF334" s="6">
        <f ca="1">O334-'S&amp;P500 2018'!O334</f>
        <v>3.1079866694983949</v>
      </c>
      <c r="AG334" s="6">
        <f ca="1">P334-'S&amp;P500 2018'!P334</f>
        <v>-5.1963753553340055</v>
      </c>
      <c r="AH334" s="6">
        <f ca="1">Q334-'S&amp;P500 2018'!Q334</f>
        <v>-7.7831075057510191E-2</v>
      </c>
      <c r="AI334" s="6">
        <f ca="1">R334-'S&amp;P500 2018'!R334</f>
        <v>0.99012279316085028</v>
      </c>
      <c r="AJ334" s="6">
        <f ca="1">S334-'S&amp;P500 2018'!S334</f>
        <v>-1.051032653810168</v>
      </c>
      <c r="AK334" s="6">
        <f ca="1">T334-'S&amp;P500 2018'!T334</f>
        <v>3.2030477877461365</v>
      </c>
      <c r="AL334" s="6">
        <f ca="1">U334-'S&amp;P500 2018'!U334</f>
        <v>4.0783883298729933</v>
      </c>
      <c r="AM334" s="6">
        <f ca="1">V334-'S&amp;P500 2018'!V334</f>
        <v>0.38274818481394846</v>
      </c>
    </row>
    <row r="335" spans="1:39" x14ac:dyDescent="0.3">
      <c r="A335" t="s">
        <v>789</v>
      </c>
      <c r="B335" t="s">
        <v>790</v>
      </c>
      <c r="C335" s="1" t="s">
        <v>37</v>
      </c>
      <c r="D335" s="1" t="s">
        <v>263</v>
      </c>
      <c r="E335" s="5">
        <f t="shared" ca="1" si="5"/>
        <v>47.22272027451195</v>
      </c>
      <c r="F335">
        <f ca="1">'S&amp;P500 2018'!F335*(1+IF(-$E$1+RAND()*1&lt;0,-0.1*RAND(),0.1*RAND()))</f>
        <v>46.515275923959294</v>
      </c>
      <c r="G335">
        <f ca="1">'S&amp;P500 2018'!G335*(1+IF(-$E$1+RAND()*1&lt;0,-0.1*RAND(),0.1*RAND()))</f>
        <v>36.602057684720378</v>
      </c>
      <c r="H335">
        <f ca="1">'S&amp;P500 2018'!H335*(1+IF(-$E$1+RAND()*1&lt;0,-0.1*RAND(),0.1*RAND()))</f>
        <v>64.99134296539755</v>
      </c>
      <c r="I335">
        <f ca="1">'S&amp;P500 2018'!I335*(1+IF(-$E$1+RAND()*1&lt;0,-0.1*RAND(),0.1*RAND()))</f>
        <v>56.411922694513478</v>
      </c>
      <c r="J335">
        <f ca="1">'S&amp;P500 2018'!J335*(1+IF(-$E$1+RAND()*1&lt;0,-0.1*RAND(),0.1*RAND()))</f>
        <v>44.813154507196955</v>
      </c>
      <c r="K335">
        <f ca="1">'S&amp;P500 2018'!K335*(1+IF(-$E$1+RAND()*1&lt;0,-0.1*RAND(),0.1*RAND()))</f>
        <v>47.807175900410904</v>
      </c>
      <c r="L335">
        <f ca="1">'S&amp;P500 2018'!L335*(1+IF(-$E$1+RAND()*1&lt;0,-0.1*RAND(),0.1*RAND()))</f>
        <v>39.533460821416632</v>
      </c>
      <c r="M335">
        <f ca="1">'S&amp;P500 2018'!M335*(1+IF(-$E$1+RAND()*1&lt;0,-0.1*RAND(),0.1*RAND()))</f>
        <v>45.077971783336359</v>
      </c>
      <c r="N335">
        <f ca="1">'S&amp;P500 2018'!N335*(1+IF(-$E$1+RAND()*1&lt;0,-0.1*RAND(),0.1*RAND()))</f>
        <v>40.276864277310473</v>
      </c>
      <c r="O335">
        <f ca="1">'S&amp;P500 2018'!O335*(1+IF(-$E$1+RAND()*1&lt;0,-0.1*RAND(),0.1*RAND()))</f>
        <v>38.07087351785249</v>
      </c>
      <c r="P335">
        <f ca="1">'S&amp;P500 2018'!P335*(1+IF(-$E$1+RAND()*1&lt;0,-0.1*RAND(),0.1*RAND()))</f>
        <v>46.522833751302088</v>
      </c>
      <c r="Q335">
        <f ca="1">'S&amp;P500 2018'!Q335*(1+IF(-$E$1+RAND()*1&lt;0,-0.1*RAND(),0.1*RAND()))</f>
        <v>44.130371046907449</v>
      </c>
      <c r="R335">
        <f ca="1">'S&amp;P500 2018'!R335*(1+IF(-$E$1+RAND()*1&lt;0,-0.1*RAND(),0.1*RAND()))</f>
        <v>51.794146509788021</v>
      </c>
      <c r="S335">
        <f ca="1">'S&amp;P500 2018'!S335*(1+IF(-$E$1+RAND()*1&lt;0,-0.1*RAND(),0.1*RAND()))</f>
        <v>42.887376263629129</v>
      </c>
      <c r="T335">
        <f ca="1">'S&amp;P500 2018'!T335*(1+IF(-$E$1+RAND()*1&lt;0,-0.1*RAND(),0.1*RAND()))</f>
        <v>65.217552920503891</v>
      </c>
      <c r="U335">
        <f ca="1">'S&amp;P500 2018'!U335*(1+IF(-$E$1+RAND()*1&lt;0,-0.1*RAND(),0.1*RAND()))</f>
        <v>39.288478739807019</v>
      </c>
      <c r="V335">
        <f ca="1">'S&amp;P500 2018'!V335*(1+IF(-$E$1+RAND()*1&lt;0,-0.1*RAND(),0.1*RAND()))</f>
        <v>52.845385358651086</v>
      </c>
      <c r="W335" s="6">
        <f ca="1">F335-'S&amp;P500 2018'!F335</f>
        <v>3.5152759239592939</v>
      </c>
      <c r="X335" s="6">
        <f ca="1">G335-'S&amp;P500 2018'!G335</f>
        <v>-3.3979423152796215</v>
      </c>
      <c r="Y335" s="6">
        <f ca="1">H335-'S&amp;P500 2018'!H335</f>
        <v>2.9913429653975498</v>
      </c>
      <c r="Z335" s="6">
        <f ca="1">I335-'S&amp;P500 2018'!I335</f>
        <v>2.4119226945134784</v>
      </c>
      <c r="AA335" s="6">
        <f ca="1">J335-'S&amp;P500 2018'!J335</f>
        <v>0.81315450719695548</v>
      </c>
      <c r="AB335" s="6">
        <f ca="1">K335-'S&amp;P500 2018'!K335</f>
        <v>0.80717590041090403</v>
      </c>
      <c r="AC335" s="6">
        <f ca="1">L335-'S&amp;P500 2018'!L335</f>
        <v>-3.4665391785833677</v>
      </c>
      <c r="AD335" s="6">
        <f ca="1">M335-'S&amp;P500 2018'!M335</f>
        <v>7.7971783336359124E-2</v>
      </c>
      <c r="AE335" s="6">
        <f ca="1">N335-'S&amp;P500 2018'!N335</f>
        <v>1.276864277310473</v>
      </c>
      <c r="AF335" s="6">
        <f ca="1">O335-'S&amp;P500 2018'!O335</f>
        <v>-3.9291264821475096</v>
      </c>
      <c r="AG335" s="6">
        <f ca="1">P335-'S&amp;P500 2018'!P335</f>
        <v>1.5228337513020875</v>
      </c>
      <c r="AH335" s="6">
        <f ca="1">Q335-'S&amp;P500 2018'!Q335</f>
        <v>0.13037104690744883</v>
      </c>
      <c r="AI335" s="6">
        <f ca="1">R335-'S&amp;P500 2018'!R335</f>
        <v>1.7941465097880211</v>
      </c>
      <c r="AJ335" s="6">
        <f ca="1">S335-'S&amp;P500 2018'!S335</f>
        <v>-2.1126237363708711</v>
      </c>
      <c r="AK335" s="6">
        <f ca="1">T335-'S&amp;P500 2018'!T335</f>
        <v>0.2175529205038913</v>
      </c>
      <c r="AL335" s="6">
        <f ca="1">U335-'S&amp;P500 2018'!U335</f>
        <v>0.28847873980701877</v>
      </c>
      <c r="AM335" s="6">
        <f ca="1">V335-'S&amp;P500 2018'!V335</f>
        <v>3.845385358651086</v>
      </c>
    </row>
    <row r="336" spans="1:39" x14ac:dyDescent="0.3">
      <c r="A336" t="s">
        <v>791</v>
      </c>
      <c r="B336" t="s">
        <v>792</v>
      </c>
      <c r="C336" s="1" t="s">
        <v>37</v>
      </c>
      <c r="D336" s="1" t="s">
        <v>290</v>
      </c>
      <c r="E336" s="5">
        <f t="shared" ca="1" si="5"/>
        <v>57.779086219696616</v>
      </c>
      <c r="F336">
        <f ca="1">'S&amp;P500 2018'!F336*(1+IF(-$E$1+RAND()*1&lt;0,-0.1*RAND(),0.1*RAND()))</f>
        <v>57.744780897094394</v>
      </c>
      <c r="G336">
        <f ca="1">'S&amp;P500 2018'!G336*(1+IF(-$E$1+RAND()*1&lt;0,-0.1*RAND(),0.1*RAND()))</f>
        <v>71.326622821332009</v>
      </c>
      <c r="H336">
        <f ca="1">'S&amp;P500 2018'!H336*(1+IF(-$E$1+RAND()*1&lt;0,-0.1*RAND(),0.1*RAND()))</f>
        <v>53.310421222480898</v>
      </c>
      <c r="I336">
        <f ca="1">'S&amp;P500 2018'!I336*(1+IF(-$E$1+RAND()*1&lt;0,-0.1*RAND(),0.1*RAND()))</f>
        <v>51.189294510063554</v>
      </c>
      <c r="J336">
        <f ca="1">'S&amp;P500 2018'!J336*(1+IF(-$E$1+RAND()*1&lt;0,-0.1*RAND(),0.1*RAND()))</f>
        <v>69.037290366058301</v>
      </c>
      <c r="K336">
        <f ca="1">'S&amp;P500 2018'!K336*(1+IF(-$E$1+RAND()*1&lt;0,-0.1*RAND(),0.1*RAND()))</f>
        <v>56.811770231568516</v>
      </c>
      <c r="L336">
        <f ca="1">'S&amp;P500 2018'!L336*(1+IF(-$E$1+RAND()*1&lt;0,-0.1*RAND(),0.1*RAND()))</f>
        <v>57.895043680527124</v>
      </c>
      <c r="M336">
        <f ca="1">'S&amp;P500 2018'!M336*(1+IF(-$E$1+RAND()*1&lt;0,-0.1*RAND(),0.1*RAND()))</f>
        <v>66.89706643037168</v>
      </c>
      <c r="N336">
        <f ca="1">'S&amp;P500 2018'!N336*(1+IF(-$E$1+RAND()*1&lt;0,-0.1*RAND(),0.1*RAND()))</f>
        <v>50.363473751702692</v>
      </c>
      <c r="O336">
        <f ca="1">'S&amp;P500 2018'!O336*(1+IF(-$E$1+RAND()*1&lt;0,-0.1*RAND(),0.1*RAND()))</f>
        <v>59.512733810267953</v>
      </c>
      <c r="P336">
        <f ca="1">'S&amp;P500 2018'!P336*(1+IF(-$E$1+RAND()*1&lt;0,-0.1*RAND(),0.1*RAND()))</f>
        <v>60.999418629390689</v>
      </c>
      <c r="Q336">
        <f ca="1">'S&amp;P500 2018'!Q336*(1+IF(-$E$1+RAND()*1&lt;0,-0.1*RAND(),0.1*RAND()))</f>
        <v>46.573661788625678</v>
      </c>
      <c r="R336">
        <f ca="1">'S&amp;P500 2018'!R336*(1+IF(-$E$1+RAND()*1&lt;0,-0.1*RAND(),0.1*RAND()))</f>
        <v>31.1500002714623</v>
      </c>
      <c r="S336">
        <f ca="1">'S&amp;P500 2018'!S336*(1+IF(-$E$1+RAND()*1&lt;0,-0.1*RAND(),0.1*RAND()))</f>
        <v>53.812877796828062</v>
      </c>
      <c r="T336">
        <f ca="1">'S&amp;P500 2018'!T336*(1+IF(-$E$1+RAND()*1&lt;0,-0.1*RAND(),0.1*RAND()))</f>
        <v>63.239722684470507</v>
      </c>
      <c r="U336">
        <f ca="1">'S&amp;P500 2018'!U336*(1+IF(-$E$1+RAND()*1&lt;0,-0.1*RAND(),0.1*RAND()))</f>
        <v>70.112651950106581</v>
      </c>
      <c r="V336">
        <f ca="1">'S&amp;P500 2018'!V336*(1+IF(-$E$1+RAND()*1&lt;0,-0.1*RAND(),0.1*RAND()))</f>
        <v>62.26763489249155</v>
      </c>
      <c r="W336" s="6">
        <f ca="1">F336-'S&amp;P500 2018'!F336</f>
        <v>3.7447808970943939</v>
      </c>
      <c r="X336" s="6">
        <f ca="1">G336-'S&amp;P500 2018'!G336</f>
        <v>3.326622821332009</v>
      </c>
      <c r="Y336" s="6">
        <f ca="1">H336-'S&amp;P500 2018'!H336</f>
        <v>-3.6895787775191025</v>
      </c>
      <c r="Z336" s="6">
        <f ca="1">I336-'S&amp;P500 2018'!I336</f>
        <v>1.1892945100635544</v>
      </c>
      <c r="AA336" s="6">
        <f ca="1">J336-'S&amp;P500 2018'!J336</f>
        <v>5.0372903660583006</v>
      </c>
      <c r="AB336" s="6">
        <f ca="1">K336-'S&amp;P500 2018'!K336</f>
        <v>1.8117702315685165</v>
      </c>
      <c r="AC336" s="6">
        <f ca="1">L336-'S&amp;P500 2018'!L336</f>
        <v>-6.1049563194728762</v>
      </c>
      <c r="AD336" s="6">
        <f ca="1">M336-'S&amp;P500 2018'!M336</f>
        <v>1.8970664303716802</v>
      </c>
      <c r="AE336" s="6">
        <f ca="1">N336-'S&amp;P500 2018'!N336</f>
        <v>1.363473751702692</v>
      </c>
      <c r="AF336" s="6">
        <f ca="1">O336-'S&amp;P500 2018'!O336</f>
        <v>4.5127338102679531</v>
      </c>
      <c r="AG336" s="6">
        <f ca="1">P336-'S&amp;P500 2018'!P336</f>
        <v>2.9994186293906893</v>
      </c>
      <c r="AH336" s="6">
        <f ca="1">Q336-'S&amp;P500 2018'!Q336</f>
        <v>-4.4263382113743219</v>
      </c>
      <c r="AI336" s="6">
        <f ca="1">R336-'S&amp;P500 2018'!R336</f>
        <v>0.15000027146230011</v>
      </c>
      <c r="AJ336" s="6">
        <f ca="1">S336-'S&amp;P500 2018'!S336</f>
        <v>-0.18712220317193839</v>
      </c>
      <c r="AK336" s="6">
        <f ca="1">T336-'S&amp;P500 2018'!T336</f>
        <v>5.2397226844705074</v>
      </c>
      <c r="AL336" s="6">
        <f ca="1">U336-'S&amp;P500 2018'!U336</f>
        <v>-0.88734804989341853</v>
      </c>
      <c r="AM336" s="6">
        <f ca="1">V336-'S&amp;P500 2018'!V336</f>
        <v>3.2676348924915501</v>
      </c>
    </row>
    <row r="337" spans="1:39" x14ac:dyDescent="0.3">
      <c r="A337" t="s">
        <v>793</v>
      </c>
      <c r="B337" t="s">
        <v>794</v>
      </c>
      <c r="C337" s="1" t="s">
        <v>46</v>
      </c>
      <c r="D337" s="1" t="s">
        <v>287</v>
      </c>
      <c r="E337" s="5">
        <f t="shared" ca="1" si="5"/>
        <v>43.655382225873936</v>
      </c>
      <c r="F337">
        <f ca="1">'S&amp;P500 2018'!F337*(1+IF(-$E$1+RAND()*1&lt;0,-0.1*RAND(),0.1*RAND()))</f>
        <v>38.090497069888741</v>
      </c>
      <c r="G337">
        <f ca="1">'S&amp;P500 2018'!G337*(1+IF(-$E$1+RAND()*1&lt;0,-0.1*RAND(),0.1*RAND()))</f>
        <v>48.584630768338471</v>
      </c>
      <c r="H337">
        <f ca="1">'S&amp;P500 2018'!H337*(1+IF(-$E$1+RAND()*1&lt;0,-0.1*RAND(),0.1*RAND()))</f>
        <v>28.53415175829522</v>
      </c>
      <c r="I337">
        <f ca="1">'S&amp;P500 2018'!I337*(1+IF(-$E$1+RAND()*1&lt;0,-0.1*RAND(),0.1*RAND()))</f>
        <v>41.661918443553184</v>
      </c>
      <c r="J337">
        <f ca="1">'S&amp;P500 2018'!J337*(1+IF(-$E$1+RAND()*1&lt;0,-0.1*RAND(),0.1*RAND()))</f>
        <v>34.871568030390009</v>
      </c>
      <c r="K337">
        <f ca="1">'S&amp;P500 2018'!K337*(1+IF(-$E$1+RAND()*1&lt;0,-0.1*RAND(),0.1*RAND()))</f>
        <v>40.798208830517055</v>
      </c>
      <c r="L337">
        <f ca="1">'S&amp;P500 2018'!L337*(1+IF(-$E$1+RAND()*1&lt;0,-0.1*RAND(),0.1*RAND()))</f>
        <v>25.416651161337636</v>
      </c>
      <c r="M337">
        <f ca="1">'S&amp;P500 2018'!M337*(1+IF(-$E$1+RAND()*1&lt;0,-0.1*RAND(),0.1*RAND()))</f>
        <v>49.887649221791889</v>
      </c>
      <c r="N337">
        <f ca="1">'S&amp;P500 2018'!N337*(1+IF(-$E$1+RAND()*1&lt;0,-0.1*RAND(),0.1*RAND()))</f>
        <v>34.946271856452974</v>
      </c>
      <c r="O337">
        <f ca="1">'S&amp;P500 2018'!O337*(1+IF(-$E$1+RAND()*1&lt;0,-0.1*RAND(),0.1*RAND()))</f>
        <v>46.301855263180499</v>
      </c>
      <c r="P337">
        <f ca="1">'S&amp;P500 2018'!P337*(1+IF(-$E$1+RAND()*1&lt;0,-0.1*RAND(),0.1*RAND()))</f>
        <v>50.655547379143535</v>
      </c>
      <c r="Q337">
        <f ca="1">'S&amp;P500 2018'!Q337*(1+IF(-$E$1+RAND()*1&lt;0,-0.1*RAND(),0.1*RAND()))</f>
        <v>48.288382258401285</v>
      </c>
      <c r="R337">
        <f ca="1">'S&amp;P500 2018'!R337*(1+IF(-$E$1+RAND()*1&lt;0,-0.1*RAND(),0.1*RAND()))</f>
        <v>51.521763942121041</v>
      </c>
      <c r="S337">
        <f ca="1">'S&amp;P500 2018'!S337*(1+IF(-$E$1+RAND()*1&lt;0,-0.1*RAND(),0.1*RAND()))</f>
        <v>57.511233799620427</v>
      </c>
      <c r="T337">
        <f ca="1">'S&amp;P500 2018'!T337*(1+IF(-$E$1+RAND()*1&lt;0,-0.1*RAND(),0.1*RAND()))</f>
        <v>43.534698418939655</v>
      </c>
      <c r="U337">
        <f ca="1">'S&amp;P500 2018'!U337*(1+IF(-$E$1+RAND()*1&lt;0,-0.1*RAND(),0.1*RAND()))</f>
        <v>58.196376305553407</v>
      </c>
      <c r="V337">
        <f ca="1">'S&amp;P500 2018'!V337*(1+IF(-$E$1+RAND()*1&lt;0,-0.1*RAND(),0.1*RAND()))</f>
        <v>43.340093332331932</v>
      </c>
      <c r="W337" s="6">
        <f ca="1">F337-'S&amp;P500 2018'!F337</f>
        <v>3.0904970698887411</v>
      </c>
      <c r="X337" s="6">
        <f ca="1">G337-'S&amp;P500 2018'!G337</f>
        <v>2.5846307683384708</v>
      </c>
      <c r="Y337" s="6">
        <f ca="1">H337-'S&amp;P500 2018'!H337</f>
        <v>1.53415175829522</v>
      </c>
      <c r="Z337" s="6">
        <f ca="1">I337-'S&amp;P500 2018'!I337</f>
        <v>-0.33808155644681648</v>
      </c>
      <c r="AA337" s="6">
        <f ca="1">J337-'S&amp;P500 2018'!J337</f>
        <v>1.8715680303900086</v>
      </c>
      <c r="AB337" s="6">
        <f ca="1">K337-'S&amp;P500 2018'!K337</f>
        <v>1.7982088305170549</v>
      </c>
      <c r="AC337" s="6">
        <f ca="1">L337-'S&amp;P500 2018'!L337</f>
        <v>-0.58334883866236353</v>
      </c>
      <c r="AD337" s="6">
        <f ca="1">M337-'S&amp;P500 2018'!M337</f>
        <v>-3.1123507782081106</v>
      </c>
      <c r="AE337" s="6">
        <f ca="1">N337-'S&amp;P500 2018'!N337</f>
        <v>0.94627185645297374</v>
      </c>
      <c r="AF337" s="6">
        <f ca="1">O337-'S&amp;P500 2018'!O337</f>
        <v>-2.6981447368195006</v>
      </c>
      <c r="AG337" s="6">
        <f ca="1">P337-'S&amp;P500 2018'!P337</f>
        <v>-1.3444526208564653</v>
      </c>
      <c r="AH337" s="6">
        <f ca="1">Q337-'S&amp;P500 2018'!Q337</f>
        <v>0.28838225840128473</v>
      </c>
      <c r="AI337" s="6">
        <f ca="1">R337-'S&amp;P500 2018'!R337</f>
        <v>2.5217639421210407</v>
      </c>
      <c r="AJ337" s="6">
        <f ca="1">S337-'S&amp;P500 2018'!S337</f>
        <v>4.5112337996204275</v>
      </c>
      <c r="AK337" s="6">
        <f ca="1">T337-'S&amp;P500 2018'!T337</f>
        <v>2.5346984189396551</v>
      </c>
      <c r="AL337" s="6">
        <f ca="1">U337-'S&amp;P500 2018'!U337</f>
        <v>4.1963763055534073</v>
      </c>
      <c r="AM337" s="6">
        <f ca="1">V337-'S&amp;P500 2018'!V337</f>
        <v>-4.6599066676680678</v>
      </c>
    </row>
    <row r="338" spans="1:39" x14ac:dyDescent="0.3">
      <c r="A338" t="s">
        <v>795</v>
      </c>
      <c r="B338" t="s">
        <v>796</v>
      </c>
      <c r="C338" s="1" t="s">
        <v>15</v>
      </c>
      <c r="D338" s="1" t="s">
        <v>163</v>
      </c>
      <c r="E338" s="5">
        <f t="shared" ca="1" si="5"/>
        <v>42.247812252986478</v>
      </c>
      <c r="F338">
        <f ca="1">'S&amp;P500 2018'!F338*(1+IF(-$E$1+RAND()*1&lt;0,-0.1*RAND(),0.1*RAND()))</f>
        <v>61.137154532488189</v>
      </c>
      <c r="G338">
        <f ca="1">'S&amp;P500 2018'!G338*(1+IF(-$E$1+RAND()*1&lt;0,-0.1*RAND(),0.1*RAND()))</f>
        <v>50.912068708917921</v>
      </c>
      <c r="H338">
        <f ca="1">'S&amp;P500 2018'!H338*(1+IF(-$E$1+RAND()*1&lt;0,-0.1*RAND(),0.1*RAND()))</f>
        <v>47.025832928419021</v>
      </c>
      <c r="I338">
        <f ca="1">'S&amp;P500 2018'!I338*(1+IF(-$E$1+RAND()*1&lt;0,-0.1*RAND(),0.1*RAND()))</f>
        <v>50.816845592653294</v>
      </c>
      <c r="J338">
        <f ca="1">'S&amp;P500 2018'!J338*(1+IF(-$E$1+RAND()*1&lt;0,-0.1*RAND(),0.1*RAND()))</f>
        <v>28.552559592964812</v>
      </c>
      <c r="K338">
        <f ca="1">'S&amp;P500 2018'!K338*(1+IF(-$E$1+RAND()*1&lt;0,-0.1*RAND(),0.1*RAND()))</f>
        <v>25.246327586806654</v>
      </c>
      <c r="L338">
        <f ca="1">'S&amp;P500 2018'!L338*(1+IF(-$E$1+RAND()*1&lt;0,-0.1*RAND(),0.1*RAND()))</f>
        <v>42.175095527293038</v>
      </c>
      <c r="M338">
        <f ca="1">'S&amp;P500 2018'!M338*(1+IF(-$E$1+RAND()*1&lt;0,-0.1*RAND(),0.1*RAND()))</f>
        <v>41.861106081219901</v>
      </c>
      <c r="N338">
        <f ca="1">'S&amp;P500 2018'!N338*(1+IF(-$E$1+RAND()*1&lt;0,-0.1*RAND(),0.1*RAND()))</f>
        <v>32.919971017810482</v>
      </c>
      <c r="O338">
        <f ca="1">'S&amp;P500 2018'!O338*(1+IF(-$E$1+RAND()*1&lt;0,-0.1*RAND(),0.1*RAND()))</f>
        <v>27.981826187184183</v>
      </c>
      <c r="P338">
        <f ca="1">'S&amp;P500 2018'!P338*(1+IF(-$E$1+RAND()*1&lt;0,-0.1*RAND(),0.1*RAND()))</f>
        <v>46.398319402743461</v>
      </c>
      <c r="Q338">
        <f ca="1">'S&amp;P500 2018'!Q338*(1+IF(-$E$1+RAND()*1&lt;0,-0.1*RAND(),0.1*RAND()))</f>
        <v>39.657536444087697</v>
      </c>
      <c r="R338">
        <f ca="1">'S&amp;P500 2018'!R338*(1+IF(-$E$1+RAND()*1&lt;0,-0.1*RAND(),0.1*RAND()))</f>
        <v>41.10508181166179</v>
      </c>
      <c r="S338">
        <f ca="1">'S&amp;P500 2018'!S338*(1+IF(-$E$1+RAND()*1&lt;0,-0.1*RAND(),0.1*RAND()))</f>
        <v>41.662717574799672</v>
      </c>
      <c r="T338">
        <f ca="1">'S&amp;P500 2018'!T338*(1+IF(-$E$1+RAND()*1&lt;0,-0.1*RAND(),0.1*RAND()))</f>
        <v>42.161904622726709</v>
      </c>
      <c r="U338">
        <f ca="1">'S&amp;P500 2018'!U338*(1+IF(-$E$1+RAND()*1&lt;0,-0.1*RAND(),0.1*RAND()))</f>
        <v>47.274081872926068</v>
      </c>
      <c r="V338">
        <f ca="1">'S&amp;P500 2018'!V338*(1+IF(-$E$1+RAND()*1&lt;0,-0.1*RAND(),0.1*RAND()))</f>
        <v>51.32437881606711</v>
      </c>
      <c r="W338" s="6">
        <f ca="1">F338-'S&amp;P500 2018'!F338</f>
        <v>-5.8628454675118107</v>
      </c>
      <c r="X338" s="6">
        <f ca="1">G338-'S&amp;P500 2018'!G338</f>
        <v>1.9120687089179214</v>
      </c>
      <c r="Y338" s="6">
        <f ca="1">H338-'S&amp;P500 2018'!H338</f>
        <v>2.0258329284190211</v>
      </c>
      <c r="Z338" s="6">
        <f ca="1">I338-'S&amp;P500 2018'!I338</f>
        <v>-2.1831544073467057</v>
      </c>
      <c r="AA338" s="6">
        <f ca="1">J338-'S&amp;P500 2018'!J338</f>
        <v>-2.4474404070351881</v>
      </c>
      <c r="AB338" s="6">
        <f ca="1">K338-'S&amp;P500 2018'!K338</f>
        <v>0.2463275868066539</v>
      </c>
      <c r="AC338" s="6">
        <f ca="1">L338-'S&amp;P500 2018'!L338</f>
        <v>2.1750955272930383</v>
      </c>
      <c r="AD338" s="6">
        <f ca="1">M338-'S&amp;P500 2018'!M338</f>
        <v>0.8611060812199014</v>
      </c>
      <c r="AE338" s="6">
        <f ca="1">N338-'S&amp;P500 2018'!N338</f>
        <v>1.9199710178104823</v>
      </c>
      <c r="AF338" s="6">
        <f ca="1">O338-'S&amp;P500 2018'!O338</f>
        <v>1.9818261871841827</v>
      </c>
      <c r="AG338" s="6">
        <f ca="1">P338-'S&amp;P500 2018'!P338</f>
        <v>1.3983194027434607</v>
      </c>
      <c r="AH338" s="6">
        <f ca="1">Q338-'S&amp;P500 2018'!Q338</f>
        <v>0.65753644408769674</v>
      </c>
      <c r="AI338" s="6">
        <f ca="1">R338-'S&amp;P500 2018'!R338</f>
        <v>3.1050818116617904</v>
      </c>
      <c r="AJ338" s="6">
        <f ca="1">S338-'S&amp;P500 2018'!S338</f>
        <v>1.6627175747996716</v>
      </c>
      <c r="AK338" s="6">
        <f ca="1">T338-'S&amp;P500 2018'!T338</f>
        <v>3.1619046227267091</v>
      </c>
      <c r="AL338" s="6">
        <f ca="1">U338-'S&amp;P500 2018'!U338</f>
        <v>-0.72591812707393188</v>
      </c>
      <c r="AM338" s="6">
        <f ca="1">V338-'S&amp;P500 2018'!V338</f>
        <v>2.3243788160671102</v>
      </c>
    </row>
    <row r="339" spans="1:39" x14ac:dyDescent="0.3">
      <c r="A339" t="s">
        <v>797</v>
      </c>
      <c r="B339" t="s">
        <v>798</v>
      </c>
      <c r="C339" s="1" t="s">
        <v>37</v>
      </c>
      <c r="D339" s="1" t="s">
        <v>263</v>
      </c>
      <c r="E339" s="5">
        <f t="shared" ca="1" si="5"/>
        <v>38.776851228447299</v>
      </c>
      <c r="F339">
        <f ca="1">'S&amp;P500 2018'!F339*(1+IF(-$E$1+RAND()*1&lt;0,-0.1*RAND(),0.1*RAND()))</f>
        <v>31.309693865809741</v>
      </c>
      <c r="G339">
        <f ca="1">'S&amp;P500 2018'!G339*(1+IF(-$E$1+RAND()*1&lt;0,-0.1*RAND(),0.1*RAND()))</f>
        <v>50.541206627628739</v>
      </c>
      <c r="H339">
        <f ca="1">'S&amp;P500 2018'!H339*(1+IF(-$E$1+RAND()*1&lt;0,-0.1*RAND(),0.1*RAND()))</f>
        <v>35.400709475474102</v>
      </c>
      <c r="I339">
        <f ca="1">'S&amp;P500 2018'!I339*(1+IF(-$E$1+RAND()*1&lt;0,-0.1*RAND(),0.1*RAND()))</f>
        <v>52.269064454897972</v>
      </c>
      <c r="J339">
        <f ca="1">'S&amp;P500 2018'!J339*(1+IF(-$E$1+RAND()*1&lt;0,-0.1*RAND(),0.1*RAND()))</f>
        <v>22.044673938717853</v>
      </c>
      <c r="K339">
        <f ca="1">'S&amp;P500 2018'!K339*(1+IF(-$E$1+RAND()*1&lt;0,-0.1*RAND(),0.1*RAND()))</f>
        <v>37.660589071720004</v>
      </c>
      <c r="L339">
        <f ca="1">'S&amp;P500 2018'!L339*(1+IF(-$E$1+RAND()*1&lt;0,-0.1*RAND(),0.1*RAND()))</f>
        <v>52.078966464445166</v>
      </c>
      <c r="M339">
        <f ca="1">'S&amp;P500 2018'!M339*(1+IF(-$E$1+RAND()*1&lt;0,-0.1*RAND(),0.1*RAND()))</f>
        <v>39.76127535696714</v>
      </c>
      <c r="N339">
        <f ca="1">'S&amp;P500 2018'!N339*(1+IF(-$E$1+RAND()*1&lt;0,-0.1*RAND(),0.1*RAND()))</f>
        <v>45.018798186985919</v>
      </c>
      <c r="O339">
        <f ca="1">'S&amp;P500 2018'!O339*(1+IF(-$E$1+RAND()*1&lt;0,-0.1*RAND(),0.1*RAND()))</f>
        <v>33.685250147535648</v>
      </c>
      <c r="P339">
        <f ca="1">'S&amp;P500 2018'!P339*(1+IF(-$E$1+RAND()*1&lt;0,-0.1*RAND(),0.1*RAND()))</f>
        <v>38.341376440320737</v>
      </c>
      <c r="Q339">
        <f ca="1">'S&amp;P500 2018'!Q339*(1+IF(-$E$1+RAND()*1&lt;0,-0.1*RAND(),0.1*RAND()))</f>
        <v>33.493622174624292</v>
      </c>
      <c r="R339">
        <f ca="1">'S&amp;P500 2018'!R339*(1+IF(-$E$1+RAND()*1&lt;0,-0.1*RAND(),0.1*RAND()))</f>
        <v>33.580529731432847</v>
      </c>
      <c r="S339">
        <f ca="1">'S&amp;P500 2018'!S339*(1+IF(-$E$1+RAND()*1&lt;0,-0.1*RAND(),0.1*RAND()))</f>
        <v>40.02486576423933</v>
      </c>
      <c r="T339">
        <f ca="1">'S&amp;P500 2018'!T339*(1+IF(-$E$1+RAND()*1&lt;0,-0.1*RAND(),0.1*RAND()))</f>
        <v>43.094651277724189</v>
      </c>
      <c r="U339">
        <f ca="1">'S&amp;P500 2018'!U339*(1+IF(-$E$1+RAND()*1&lt;0,-0.1*RAND(),0.1*RAND()))</f>
        <v>37.634407169553633</v>
      </c>
      <c r="V339">
        <f ca="1">'S&amp;P500 2018'!V339*(1+IF(-$E$1+RAND()*1&lt;0,-0.1*RAND(),0.1*RAND()))</f>
        <v>33.266790735526797</v>
      </c>
      <c r="W339" s="6">
        <f ca="1">F339-'S&amp;P500 2018'!F339</f>
        <v>-1.6903061341902585</v>
      </c>
      <c r="X339" s="6">
        <f ca="1">G339-'S&amp;P500 2018'!G339</f>
        <v>4.5412066276287391</v>
      </c>
      <c r="Y339" s="6">
        <f ca="1">H339-'S&amp;P500 2018'!H339</f>
        <v>-1.5992905245258981</v>
      </c>
      <c r="Z339" s="6">
        <f ca="1">I339-'S&amp;P500 2018'!I339</f>
        <v>4.2690644548979719</v>
      </c>
      <c r="AA339" s="6">
        <f ca="1">J339-'S&amp;P500 2018'!J339</f>
        <v>-0.95532606128214681</v>
      </c>
      <c r="AB339" s="6">
        <f ca="1">K339-'S&amp;P500 2018'!K339</f>
        <v>2.660589071720004</v>
      </c>
      <c r="AC339" s="6">
        <f ca="1">L339-'S&amp;P500 2018'!L339</f>
        <v>3.0789664644451662</v>
      </c>
      <c r="AD339" s="6">
        <f ca="1">M339-'S&amp;P500 2018'!M339</f>
        <v>2.7612753569671398</v>
      </c>
      <c r="AE339" s="6">
        <f ca="1">N339-'S&amp;P500 2018'!N339</f>
        <v>1.0187981869859186</v>
      </c>
      <c r="AF339" s="6">
        <f ca="1">O339-'S&amp;P500 2018'!O339</f>
        <v>0.68525014753564761</v>
      </c>
      <c r="AG339" s="6">
        <f ca="1">P339-'S&amp;P500 2018'!P339</f>
        <v>0.34137644032073666</v>
      </c>
      <c r="AH339" s="6">
        <f ca="1">Q339-'S&amp;P500 2018'!Q339</f>
        <v>1.4936221746242921</v>
      </c>
      <c r="AI339" s="6">
        <f ca="1">R339-'S&amp;P500 2018'!R339</f>
        <v>2.580529731432847</v>
      </c>
      <c r="AJ339" s="6">
        <f ca="1">S339-'S&amp;P500 2018'!S339</f>
        <v>2.4865764239329735E-2</v>
      </c>
      <c r="AK339" s="6">
        <f ca="1">T339-'S&amp;P500 2018'!T339</f>
        <v>9.4651277724189242E-2</v>
      </c>
      <c r="AL339" s="6">
        <f ca="1">U339-'S&amp;P500 2018'!U339</f>
        <v>-1.3655928304463671</v>
      </c>
      <c r="AM339" s="6">
        <f ca="1">V339-'S&amp;P500 2018'!V339</f>
        <v>1.2667907355267971</v>
      </c>
    </row>
    <row r="340" spans="1:39" x14ac:dyDescent="0.3">
      <c r="A340" t="s">
        <v>799</v>
      </c>
      <c r="B340" t="s">
        <v>800</v>
      </c>
      <c r="C340" s="1" t="s">
        <v>6</v>
      </c>
      <c r="D340" s="1" t="s">
        <v>10</v>
      </c>
      <c r="E340" s="5">
        <f t="shared" ca="1" si="5"/>
        <v>53.075406727327852</v>
      </c>
      <c r="F340">
        <f ca="1">'S&amp;P500 2018'!F340*(1+IF(-$E$1+RAND()*1&lt;0,-0.1*RAND(),0.1*RAND()))</f>
        <v>45.538361197658837</v>
      </c>
      <c r="G340">
        <f ca="1">'S&amp;P500 2018'!G340*(1+IF(-$E$1+RAND()*1&lt;0,-0.1*RAND(),0.1*RAND()))</f>
        <v>52.019221760186397</v>
      </c>
      <c r="H340">
        <f ca="1">'S&amp;P500 2018'!H340*(1+IF(-$E$1+RAND()*1&lt;0,-0.1*RAND(),0.1*RAND()))</f>
        <v>41.535458481078379</v>
      </c>
      <c r="I340">
        <f ca="1">'S&amp;P500 2018'!I340*(1+IF(-$E$1+RAND()*1&lt;0,-0.1*RAND(),0.1*RAND()))</f>
        <v>61.19093197243658</v>
      </c>
      <c r="J340">
        <f ca="1">'S&amp;P500 2018'!J340*(1+IF(-$E$1+RAND()*1&lt;0,-0.1*RAND(),0.1*RAND()))</f>
        <v>63.381806999108683</v>
      </c>
      <c r="K340">
        <f ca="1">'S&amp;P500 2018'!K340*(1+IF(-$E$1+RAND()*1&lt;0,-0.1*RAND(),0.1*RAND()))</f>
        <v>43.532617315833228</v>
      </c>
      <c r="L340">
        <f ca="1">'S&amp;P500 2018'!L340*(1+IF(-$E$1+RAND()*1&lt;0,-0.1*RAND(),0.1*RAND()))</f>
        <v>66.303790215623266</v>
      </c>
      <c r="M340">
        <f ca="1">'S&amp;P500 2018'!M340*(1+IF(-$E$1+RAND()*1&lt;0,-0.1*RAND(),0.1*RAND()))</f>
        <v>36.535117978072314</v>
      </c>
      <c r="N340">
        <f ca="1">'S&amp;P500 2018'!N340*(1+IF(-$E$1+RAND()*1&lt;0,-0.1*RAND(),0.1*RAND()))</f>
        <v>55.172929975078191</v>
      </c>
      <c r="O340">
        <f ca="1">'S&amp;P500 2018'!O340*(1+IF(-$E$1+RAND()*1&lt;0,-0.1*RAND(),0.1*RAND()))</f>
        <v>31.814074283342446</v>
      </c>
      <c r="P340">
        <f ca="1">'S&amp;P500 2018'!P340*(1+IF(-$E$1+RAND()*1&lt;0,-0.1*RAND(),0.1*RAND()))</f>
        <v>45.593285593876807</v>
      </c>
      <c r="Q340">
        <f ca="1">'S&amp;P500 2018'!Q340*(1+IF(-$E$1+RAND()*1&lt;0,-0.1*RAND(),0.1*RAND()))</f>
        <v>53.445328689946578</v>
      </c>
      <c r="R340">
        <f ca="1">'S&amp;P500 2018'!R340*(1+IF(-$E$1+RAND()*1&lt;0,-0.1*RAND(),0.1*RAND()))</f>
        <v>61.147988196633989</v>
      </c>
      <c r="S340">
        <f ca="1">'S&amp;P500 2018'!S340*(1+IF(-$E$1+RAND()*1&lt;0,-0.1*RAND(),0.1*RAND()))</f>
        <v>74.805471105838848</v>
      </c>
      <c r="T340">
        <f ca="1">'S&amp;P500 2018'!T340*(1+IF(-$E$1+RAND()*1&lt;0,-0.1*RAND(),0.1*RAND()))</f>
        <v>66.348983463572011</v>
      </c>
      <c r="U340">
        <f ca="1">'S&amp;P500 2018'!U340*(1+IF(-$E$1+RAND()*1&lt;0,-0.1*RAND(),0.1*RAND()))</f>
        <v>45.489061759941116</v>
      </c>
      <c r="V340">
        <f ca="1">'S&amp;P500 2018'!V340*(1+IF(-$E$1+RAND()*1&lt;0,-0.1*RAND(),0.1*RAND()))</f>
        <v>58.427485376345736</v>
      </c>
      <c r="W340" s="6">
        <f ca="1">F340-'S&amp;P500 2018'!F340</f>
        <v>3.5383611976588369</v>
      </c>
      <c r="X340" s="6">
        <f ca="1">G340-'S&amp;P500 2018'!G340</f>
        <v>3.0192217601863973</v>
      </c>
      <c r="Y340" s="6">
        <f ca="1">H340-'S&amp;P500 2018'!H340</f>
        <v>0.53545848107837912</v>
      </c>
      <c r="Z340" s="6">
        <f ca="1">I340-'S&amp;P500 2018'!I340</f>
        <v>4.1909319724365801</v>
      </c>
      <c r="AA340" s="6">
        <f ca="1">J340-'S&amp;P500 2018'!J340</f>
        <v>0.38180699910868299</v>
      </c>
      <c r="AB340" s="6">
        <f ca="1">K340-'S&amp;P500 2018'!K340</f>
        <v>0.53261731583322813</v>
      </c>
      <c r="AC340" s="6">
        <f ca="1">L340-'S&amp;P500 2018'!L340</f>
        <v>1.3037902156232661</v>
      </c>
      <c r="AD340" s="6">
        <f ca="1">M340-'S&amp;P500 2018'!M340</f>
        <v>-0.46488202192768568</v>
      </c>
      <c r="AE340" s="6">
        <f ca="1">N340-'S&amp;P500 2018'!N340</f>
        <v>3.1729299750781905</v>
      </c>
      <c r="AF340" s="6">
        <f ca="1">O340-'S&amp;P500 2018'!O340</f>
        <v>0.81407428334244614</v>
      </c>
      <c r="AG340" s="6">
        <f ca="1">P340-'S&amp;P500 2018'!P340</f>
        <v>0.59328559387680713</v>
      </c>
      <c r="AH340" s="6">
        <f ca="1">Q340-'S&amp;P500 2018'!Q340</f>
        <v>-0.55467131005342196</v>
      </c>
      <c r="AI340" s="6">
        <f ca="1">R340-'S&amp;P500 2018'!R340</f>
        <v>4.1479881966339889</v>
      </c>
      <c r="AJ340" s="6">
        <f ca="1">S340-'S&amp;P500 2018'!S340</f>
        <v>-1.1945288941611523</v>
      </c>
      <c r="AK340" s="6">
        <f ca="1">T340-'S&amp;P500 2018'!T340</f>
        <v>1.3489834635720115</v>
      </c>
      <c r="AL340" s="6">
        <f ca="1">U340-'S&amp;P500 2018'!U340</f>
        <v>1.4890617599411158</v>
      </c>
      <c r="AM340" s="6">
        <f ca="1">V340-'S&amp;P500 2018'!V340</f>
        <v>1.4274853763457358</v>
      </c>
    </row>
    <row r="341" spans="1:39" x14ac:dyDescent="0.3">
      <c r="A341" t="s">
        <v>801</v>
      </c>
      <c r="B341" t="s">
        <v>802</v>
      </c>
      <c r="C341" s="1" t="s">
        <v>37</v>
      </c>
      <c r="D341" s="1" t="s">
        <v>263</v>
      </c>
      <c r="E341" s="5">
        <f t="shared" ref="E341:E404" ca="1" si="6">AVERAGE(F341:V341)</f>
        <v>54.803045040407838</v>
      </c>
      <c r="F341">
        <f ca="1">'S&amp;P500 2018'!F341*(1+IF(-$E$1+RAND()*1&lt;0,-0.1*RAND(),0.1*RAND()))</f>
        <v>57.559406583806762</v>
      </c>
      <c r="G341">
        <f ca="1">'S&amp;P500 2018'!G341*(1+IF(-$E$1+RAND()*1&lt;0,-0.1*RAND(),0.1*RAND()))</f>
        <v>47.804821509467637</v>
      </c>
      <c r="H341">
        <f ca="1">'S&amp;P500 2018'!H341*(1+IF(-$E$1+RAND()*1&lt;0,-0.1*RAND(),0.1*RAND()))</f>
        <v>49.290300335997763</v>
      </c>
      <c r="I341">
        <f ca="1">'S&amp;P500 2018'!I341*(1+IF(-$E$1+RAND()*1&lt;0,-0.1*RAND(),0.1*RAND()))</f>
        <v>52.166012936649857</v>
      </c>
      <c r="J341">
        <f ca="1">'S&amp;P500 2018'!J341*(1+IF(-$E$1+RAND()*1&lt;0,-0.1*RAND(),0.1*RAND()))</f>
        <v>46.061675544815358</v>
      </c>
      <c r="K341">
        <f ca="1">'S&amp;P500 2018'!K341*(1+IF(-$E$1+RAND()*1&lt;0,-0.1*RAND(),0.1*RAND()))</f>
        <v>60.133873352583691</v>
      </c>
      <c r="L341">
        <f ca="1">'S&amp;P500 2018'!L341*(1+IF(-$E$1+RAND()*1&lt;0,-0.1*RAND(),0.1*RAND()))</f>
        <v>60.996730867770424</v>
      </c>
      <c r="M341">
        <f ca="1">'S&amp;P500 2018'!M341*(1+IF(-$E$1+RAND()*1&lt;0,-0.1*RAND(),0.1*RAND()))</f>
        <v>39.674953622841343</v>
      </c>
      <c r="N341">
        <f ca="1">'S&amp;P500 2018'!N341*(1+IF(-$E$1+RAND()*1&lt;0,-0.1*RAND(),0.1*RAND()))</f>
        <v>63.955674062668955</v>
      </c>
      <c r="O341">
        <f ca="1">'S&amp;P500 2018'!O341*(1+IF(-$E$1+RAND()*1&lt;0,-0.1*RAND(),0.1*RAND()))</f>
        <v>42.453012619941738</v>
      </c>
      <c r="P341">
        <f ca="1">'S&amp;P500 2018'!P341*(1+IF(-$E$1+RAND()*1&lt;0,-0.1*RAND(),0.1*RAND()))</f>
        <v>60.483738257281544</v>
      </c>
      <c r="Q341">
        <f ca="1">'S&amp;P500 2018'!Q341*(1+IF(-$E$1+RAND()*1&lt;0,-0.1*RAND(),0.1*RAND()))</f>
        <v>56.348864743822773</v>
      </c>
      <c r="R341">
        <f ca="1">'S&amp;P500 2018'!R341*(1+IF(-$E$1+RAND()*1&lt;0,-0.1*RAND(),0.1*RAND()))</f>
        <v>66.525833597232293</v>
      </c>
      <c r="S341">
        <f ca="1">'S&amp;P500 2018'!S341*(1+IF(-$E$1+RAND()*1&lt;0,-0.1*RAND(),0.1*RAND()))</f>
        <v>49.817169308490541</v>
      </c>
      <c r="T341">
        <f ca="1">'S&amp;P500 2018'!T341*(1+IF(-$E$1+RAND()*1&lt;0,-0.1*RAND(),0.1*RAND()))</f>
        <v>60.491751087692634</v>
      </c>
      <c r="U341">
        <f ca="1">'S&amp;P500 2018'!U341*(1+IF(-$E$1+RAND()*1&lt;0,-0.1*RAND(),0.1*RAND()))</f>
        <v>60.687853618963338</v>
      </c>
      <c r="V341">
        <f ca="1">'S&amp;P500 2018'!V341*(1+IF(-$E$1+RAND()*1&lt;0,-0.1*RAND(),0.1*RAND()))</f>
        <v>57.20009363690658</v>
      </c>
      <c r="W341" s="6">
        <f ca="1">F341-'S&amp;P500 2018'!F341</f>
        <v>0.55940658380676211</v>
      </c>
      <c r="X341" s="6">
        <f ca="1">G341-'S&amp;P500 2018'!G341</f>
        <v>0.80482150946763653</v>
      </c>
      <c r="Y341" s="6">
        <f ca="1">H341-'S&amp;P500 2018'!H341</f>
        <v>-0.70969966400223683</v>
      </c>
      <c r="Z341" s="6">
        <f ca="1">I341-'S&amp;P500 2018'!I341</f>
        <v>-3.8339870633501434</v>
      </c>
      <c r="AA341" s="6">
        <f ca="1">J341-'S&amp;P500 2018'!J341</f>
        <v>3.0616755448153583</v>
      </c>
      <c r="AB341" s="6">
        <f ca="1">K341-'S&amp;P500 2018'!K341</f>
        <v>-5.8661266474163085</v>
      </c>
      <c r="AC341" s="6">
        <f ca="1">L341-'S&amp;P500 2018'!L341</f>
        <v>4.9967308677704239</v>
      </c>
      <c r="AD341" s="6">
        <f ca="1">M341-'S&amp;P500 2018'!M341</f>
        <v>0.6749536228413433</v>
      </c>
      <c r="AE341" s="6">
        <f ca="1">N341-'S&amp;P500 2018'!N341</f>
        <v>-1.0443259373310454</v>
      </c>
      <c r="AF341" s="6">
        <f ca="1">O341-'S&amp;P500 2018'!O341</f>
        <v>-4.5469873800582619</v>
      </c>
      <c r="AG341" s="6">
        <f ca="1">P341-'S&amp;P500 2018'!P341</f>
        <v>3.4837382572815443</v>
      </c>
      <c r="AH341" s="6">
        <f ca="1">Q341-'S&amp;P500 2018'!Q341</f>
        <v>3.348864743822773</v>
      </c>
      <c r="AI341" s="6">
        <f ca="1">R341-'S&amp;P500 2018'!R341</f>
        <v>-2.4741664027677075</v>
      </c>
      <c r="AJ341" s="6">
        <f ca="1">S341-'S&amp;P500 2018'!S341</f>
        <v>0.81716930849054137</v>
      </c>
      <c r="AK341" s="6">
        <f ca="1">T341-'S&amp;P500 2018'!T341</f>
        <v>2.4917510876926343</v>
      </c>
      <c r="AL341" s="6">
        <f ca="1">U341-'S&amp;P500 2018'!U341</f>
        <v>0.68785361896333796</v>
      </c>
      <c r="AM341" s="6">
        <f ca="1">V341-'S&amp;P500 2018'!V341</f>
        <v>0.20009363690657977</v>
      </c>
    </row>
    <row r="342" spans="1:39" x14ac:dyDescent="0.3">
      <c r="A342" t="s">
        <v>803</v>
      </c>
      <c r="B342" t="s">
        <v>804</v>
      </c>
      <c r="C342" s="1" t="s">
        <v>141</v>
      </c>
      <c r="D342" s="1" t="s">
        <v>188</v>
      </c>
      <c r="E342" s="5">
        <f t="shared" ca="1" si="6"/>
        <v>59.73641496841266</v>
      </c>
      <c r="F342">
        <f ca="1">'S&amp;P500 2018'!F342*(1+IF(-$E$1+RAND()*1&lt;0,-0.1*RAND(),0.1*RAND()))</f>
        <v>69.348110303188875</v>
      </c>
      <c r="G342">
        <f ca="1">'S&amp;P500 2018'!G342*(1+IF(-$E$1+RAND()*1&lt;0,-0.1*RAND(),0.1*RAND()))</f>
        <v>40.880164673830883</v>
      </c>
      <c r="H342">
        <f ca="1">'S&amp;P500 2018'!H342*(1+IF(-$E$1+RAND()*1&lt;0,-0.1*RAND(),0.1*RAND()))</f>
        <v>49.144131388384324</v>
      </c>
      <c r="I342">
        <f ca="1">'S&amp;P500 2018'!I342*(1+IF(-$E$1+RAND()*1&lt;0,-0.1*RAND(),0.1*RAND()))</f>
        <v>83.76523938759702</v>
      </c>
      <c r="J342">
        <f ca="1">'S&amp;P500 2018'!J342*(1+IF(-$E$1+RAND()*1&lt;0,-0.1*RAND(),0.1*RAND()))</f>
        <v>55.458046774048611</v>
      </c>
      <c r="K342">
        <f ca="1">'S&amp;P500 2018'!K342*(1+IF(-$E$1+RAND()*1&lt;0,-0.1*RAND(),0.1*RAND()))</f>
        <v>62.470594838624429</v>
      </c>
      <c r="L342">
        <f ca="1">'S&amp;P500 2018'!L342*(1+IF(-$E$1+RAND()*1&lt;0,-0.1*RAND(),0.1*RAND()))</f>
        <v>50.803366217773714</v>
      </c>
      <c r="M342">
        <f ca="1">'S&amp;P500 2018'!M342*(1+IF(-$E$1+RAND()*1&lt;0,-0.1*RAND(),0.1*RAND()))</f>
        <v>37.379427335670506</v>
      </c>
      <c r="N342">
        <f ca="1">'S&amp;P500 2018'!N342*(1+IF(-$E$1+RAND()*1&lt;0,-0.1*RAND(),0.1*RAND()))</f>
        <v>70.63549560829118</v>
      </c>
      <c r="O342">
        <f ca="1">'S&amp;P500 2018'!O342*(1+IF(-$E$1+RAND()*1&lt;0,-0.1*RAND(),0.1*RAND()))</f>
        <v>43.590499063698431</v>
      </c>
      <c r="P342">
        <f ca="1">'S&amp;P500 2018'!P342*(1+IF(-$E$1+RAND()*1&lt;0,-0.1*RAND(),0.1*RAND()))</f>
        <v>58.363662219283654</v>
      </c>
      <c r="Q342">
        <f ca="1">'S&amp;P500 2018'!Q342*(1+IF(-$E$1+RAND()*1&lt;0,-0.1*RAND(),0.1*RAND()))</f>
        <v>78.853927269197484</v>
      </c>
      <c r="R342">
        <f ca="1">'S&amp;P500 2018'!R342*(1+IF(-$E$1+RAND()*1&lt;0,-0.1*RAND(),0.1*RAND()))</f>
        <v>64.632871038459371</v>
      </c>
      <c r="S342">
        <f ca="1">'S&amp;P500 2018'!S342*(1+IF(-$E$1+RAND()*1&lt;0,-0.1*RAND(),0.1*RAND()))</f>
        <v>79.07381363759383</v>
      </c>
      <c r="T342">
        <f ca="1">'S&amp;P500 2018'!T342*(1+IF(-$E$1+RAND()*1&lt;0,-0.1*RAND(),0.1*RAND()))</f>
        <v>51.111454700478333</v>
      </c>
      <c r="U342">
        <f ca="1">'S&amp;P500 2018'!U342*(1+IF(-$E$1+RAND()*1&lt;0,-0.1*RAND(),0.1*RAND()))</f>
        <v>58.536624294731382</v>
      </c>
      <c r="V342">
        <f ca="1">'S&amp;P500 2018'!V342*(1+IF(-$E$1+RAND()*1&lt;0,-0.1*RAND(),0.1*RAND()))</f>
        <v>61.471625712163103</v>
      </c>
      <c r="W342" s="6">
        <f ca="1">F342-'S&amp;P500 2018'!F342</f>
        <v>1.348110303188875</v>
      </c>
      <c r="X342" s="6">
        <f ca="1">G342-'S&amp;P500 2018'!G342</f>
        <v>-0.11983532616911674</v>
      </c>
      <c r="Y342" s="6">
        <f ca="1">H342-'S&amp;P500 2018'!H342</f>
        <v>-4.8558686116156764</v>
      </c>
      <c r="Z342" s="6">
        <f ca="1">I342-'S&amp;P500 2018'!I342</f>
        <v>5.7652393875970205</v>
      </c>
      <c r="AA342" s="6">
        <f ca="1">J342-'S&amp;P500 2018'!J342</f>
        <v>-1.5419532259513886</v>
      </c>
      <c r="AB342" s="6">
        <f ca="1">K342-'S&amp;P500 2018'!K342</f>
        <v>2.4705948386244287</v>
      </c>
      <c r="AC342" s="6">
        <f ca="1">L342-'S&amp;P500 2018'!L342</f>
        <v>-2.1966337822262858</v>
      </c>
      <c r="AD342" s="6">
        <f ca="1">M342-'S&amp;P500 2018'!M342</f>
        <v>1.3794273356705062</v>
      </c>
      <c r="AE342" s="6">
        <f ca="1">N342-'S&amp;P500 2018'!N342</f>
        <v>0.63549560829117979</v>
      </c>
      <c r="AF342" s="6">
        <f ca="1">O342-'S&amp;P500 2018'!O342</f>
        <v>1.5904990636984309</v>
      </c>
      <c r="AG342" s="6">
        <f ca="1">P342-'S&amp;P500 2018'!P342</f>
        <v>-0.63633778071634595</v>
      </c>
      <c r="AH342" s="6">
        <f ca="1">Q342-'S&amp;P500 2018'!Q342</f>
        <v>3.8539272691974844</v>
      </c>
      <c r="AI342" s="6">
        <f ca="1">R342-'S&amp;P500 2018'!R342</f>
        <v>3.6328710384593705</v>
      </c>
      <c r="AJ342" s="6">
        <f ca="1">S342-'S&amp;P500 2018'!S342</f>
        <v>5.0738136375938296</v>
      </c>
      <c r="AK342" s="6">
        <f ca="1">T342-'S&amp;P500 2018'!T342</f>
        <v>-2.8885452995216667</v>
      </c>
      <c r="AL342" s="6">
        <f ca="1">U342-'S&amp;P500 2018'!U342</f>
        <v>-5.4633757052686178</v>
      </c>
      <c r="AM342" s="6">
        <f ca="1">V342-'S&amp;P500 2018'!V342</f>
        <v>2.4716257121631031</v>
      </c>
    </row>
    <row r="343" spans="1:39" x14ac:dyDescent="0.3">
      <c r="A343" t="s">
        <v>805</v>
      </c>
      <c r="B343" t="s">
        <v>806</v>
      </c>
      <c r="C343" s="1" t="s">
        <v>15</v>
      </c>
      <c r="D343" s="1" t="s">
        <v>148</v>
      </c>
      <c r="E343" s="5">
        <f t="shared" ca="1" si="6"/>
        <v>46.662769024896228</v>
      </c>
      <c r="F343">
        <f ca="1">'S&amp;P500 2018'!F343*(1+IF(-$E$1+RAND()*1&lt;0,-0.1*RAND(),0.1*RAND()))</f>
        <v>48.013177177319292</v>
      </c>
      <c r="G343">
        <f ca="1">'S&amp;P500 2018'!G343*(1+IF(-$E$1+RAND()*1&lt;0,-0.1*RAND(),0.1*RAND()))</f>
        <v>43.511193811422551</v>
      </c>
      <c r="H343">
        <f ca="1">'S&amp;P500 2018'!H343*(1+IF(-$E$1+RAND()*1&lt;0,-0.1*RAND(),0.1*RAND()))</f>
        <v>41.811699437163519</v>
      </c>
      <c r="I343">
        <f ca="1">'S&amp;P500 2018'!I343*(1+IF(-$E$1+RAND()*1&lt;0,-0.1*RAND(),0.1*RAND()))</f>
        <v>38.970350468260754</v>
      </c>
      <c r="J343">
        <f ca="1">'S&amp;P500 2018'!J343*(1+IF(-$E$1+RAND()*1&lt;0,-0.1*RAND(),0.1*RAND()))</f>
        <v>50.995071150123565</v>
      </c>
      <c r="K343">
        <f ca="1">'S&amp;P500 2018'!K343*(1+IF(-$E$1+RAND()*1&lt;0,-0.1*RAND(),0.1*RAND()))</f>
        <v>42.77335143006151</v>
      </c>
      <c r="L343">
        <f ca="1">'S&amp;P500 2018'!L343*(1+IF(-$E$1+RAND()*1&lt;0,-0.1*RAND(),0.1*RAND()))</f>
        <v>42.387344248468125</v>
      </c>
      <c r="M343">
        <f ca="1">'S&amp;P500 2018'!M343*(1+IF(-$E$1+RAND()*1&lt;0,-0.1*RAND(),0.1*RAND()))</f>
        <v>43.614901389071278</v>
      </c>
      <c r="N343">
        <f ca="1">'S&amp;P500 2018'!N343*(1+IF(-$E$1+RAND()*1&lt;0,-0.1*RAND(),0.1*RAND()))</f>
        <v>38.453083713654514</v>
      </c>
      <c r="O343">
        <f ca="1">'S&amp;P500 2018'!O343*(1+IF(-$E$1+RAND()*1&lt;0,-0.1*RAND(),0.1*RAND()))</f>
        <v>41.5629829644528</v>
      </c>
      <c r="P343">
        <f ca="1">'S&amp;P500 2018'!P343*(1+IF(-$E$1+RAND()*1&lt;0,-0.1*RAND(),0.1*RAND()))</f>
        <v>63.307420748897449</v>
      </c>
      <c r="Q343">
        <f ca="1">'S&amp;P500 2018'!Q343*(1+IF(-$E$1+RAND()*1&lt;0,-0.1*RAND(),0.1*RAND()))</f>
        <v>47.470623736934819</v>
      </c>
      <c r="R343">
        <f ca="1">'S&amp;P500 2018'!R343*(1+IF(-$E$1+RAND()*1&lt;0,-0.1*RAND(),0.1*RAND()))</f>
        <v>45.36243706960996</v>
      </c>
      <c r="S343">
        <f ca="1">'S&amp;P500 2018'!S343*(1+IF(-$E$1+RAND()*1&lt;0,-0.1*RAND(),0.1*RAND()))</f>
        <v>44.197048027901758</v>
      </c>
      <c r="T343">
        <f ca="1">'S&amp;P500 2018'!T343*(1+IF(-$E$1+RAND()*1&lt;0,-0.1*RAND(),0.1*RAND()))</f>
        <v>52.011822355596323</v>
      </c>
      <c r="U343">
        <f ca="1">'S&amp;P500 2018'!U343*(1+IF(-$E$1+RAND()*1&lt;0,-0.1*RAND(),0.1*RAND()))</f>
        <v>61.839449690062089</v>
      </c>
      <c r="V343">
        <f ca="1">'S&amp;P500 2018'!V343*(1+IF(-$E$1+RAND()*1&lt;0,-0.1*RAND(),0.1*RAND()))</f>
        <v>46.985116004235493</v>
      </c>
      <c r="W343" s="6">
        <f ca="1">F343-'S&amp;P500 2018'!F343</f>
        <v>4.0131771773192924</v>
      </c>
      <c r="X343" s="6">
        <f ca="1">G343-'S&amp;P500 2018'!G343</f>
        <v>-2.4888061885774491</v>
      </c>
      <c r="Y343" s="6">
        <f ca="1">H343-'S&amp;P500 2018'!H343</f>
        <v>2.8116994371635187</v>
      </c>
      <c r="Z343" s="6">
        <f ca="1">I343-'S&amp;P500 2018'!I343</f>
        <v>1.9703504682607544</v>
      </c>
      <c r="AA343" s="6">
        <f ca="1">J343-'S&amp;P500 2018'!J343</f>
        <v>3.9950711501235645</v>
      </c>
      <c r="AB343" s="6">
        <f ca="1">K343-'S&amp;P500 2018'!K343</f>
        <v>-4.2266485699384901</v>
      </c>
      <c r="AC343" s="6">
        <f ca="1">L343-'S&amp;P500 2018'!L343</f>
        <v>0.38734424846812487</v>
      </c>
      <c r="AD343" s="6">
        <f ca="1">M343-'S&amp;P500 2018'!M343</f>
        <v>3.614901389071278</v>
      </c>
      <c r="AE343" s="6">
        <f ca="1">N343-'S&amp;P500 2018'!N343</f>
        <v>1.4530837136545145</v>
      </c>
      <c r="AF343" s="6">
        <f ca="1">O343-'S&amp;P500 2018'!O343</f>
        <v>-2.4370170355471998</v>
      </c>
      <c r="AG343" s="6">
        <f ca="1">P343-'S&amp;P500 2018'!P343</f>
        <v>1.3074207488974494</v>
      </c>
      <c r="AH343" s="6">
        <f ca="1">Q343-'S&amp;P500 2018'!Q343</f>
        <v>1.4706237369348187</v>
      </c>
      <c r="AI343" s="6">
        <f ca="1">R343-'S&amp;P500 2018'!R343</f>
        <v>3.3624370696099604</v>
      </c>
      <c r="AJ343" s="6">
        <f ca="1">S343-'S&amp;P500 2018'!S343</f>
        <v>0.19704802790175791</v>
      </c>
      <c r="AK343" s="6">
        <f ca="1">T343-'S&amp;P500 2018'!T343</f>
        <v>1.0118223555963226</v>
      </c>
      <c r="AL343" s="6">
        <f ca="1">U343-'S&amp;P500 2018'!U343</f>
        <v>3.8394496900620894</v>
      </c>
      <c r="AM343" s="6">
        <f ca="1">V343-'S&amp;P500 2018'!V343</f>
        <v>0.98511600423549339</v>
      </c>
    </row>
    <row r="344" spans="1:39" x14ac:dyDescent="0.3">
      <c r="A344" t="s">
        <v>807</v>
      </c>
      <c r="B344" t="s">
        <v>808</v>
      </c>
      <c r="C344" s="1" t="s">
        <v>19</v>
      </c>
      <c r="D344" s="1" t="s">
        <v>521</v>
      </c>
      <c r="E344" s="5">
        <f t="shared" ca="1" si="6"/>
        <v>46.237426748081091</v>
      </c>
      <c r="F344">
        <f ca="1">'S&amp;P500 2018'!F344*(1+IF(-$E$1+RAND()*1&lt;0,-0.1*RAND(),0.1*RAND()))</f>
        <v>43.532305156855585</v>
      </c>
      <c r="G344">
        <f ca="1">'S&amp;P500 2018'!G344*(1+IF(-$E$1+RAND()*1&lt;0,-0.1*RAND(),0.1*RAND()))</f>
        <v>34.066398729432144</v>
      </c>
      <c r="H344">
        <f ca="1">'S&amp;P500 2018'!H344*(1+IF(-$E$1+RAND()*1&lt;0,-0.1*RAND(),0.1*RAND()))</f>
        <v>51.530739017962922</v>
      </c>
      <c r="I344">
        <f ca="1">'S&amp;P500 2018'!I344*(1+IF(-$E$1+RAND()*1&lt;0,-0.1*RAND(),0.1*RAND()))</f>
        <v>63.645303982286428</v>
      </c>
      <c r="J344">
        <f ca="1">'S&amp;P500 2018'!J344*(1+IF(-$E$1+RAND()*1&lt;0,-0.1*RAND(),0.1*RAND()))</f>
        <v>51.111834889469378</v>
      </c>
      <c r="K344">
        <f ca="1">'S&amp;P500 2018'!K344*(1+IF(-$E$1+RAND()*1&lt;0,-0.1*RAND(),0.1*RAND()))</f>
        <v>41.765228039251099</v>
      </c>
      <c r="L344">
        <f ca="1">'S&amp;P500 2018'!L344*(1+IF(-$E$1+RAND()*1&lt;0,-0.1*RAND(),0.1*RAND()))</f>
        <v>58.417989242470441</v>
      </c>
      <c r="M344">
        <f ca="1">'S&amp;P500 2018'!M344*(1+IF(-$E$1+RAND()*1&lt;0,-0.1*RAND(),0.1*RAND()))</f>
        <v>36.837029918934597</v>
      </c>
      <c r="N344">
        <f ca="1">'S&amp;P500 2018'!N344*(1+IF(-$E$1+RAND()*1&lt;0,-0.1*RAND(),0.1*RAND()))</f>
        <v>55.768269857948695</v>
      </c>
      <c r="O344">
        <f ca="1">'S&amp;P500 2018'!O344*(1+IF(-$E$1+RAND()*1&lt;0,-0.1*RAND(),0.1*RAND()))</f>
        <v>36.354091420900389</v>
      </c>
      <c r="P344">
        <f ca="1">'S&amp;P500 2018'!P344*(1+IF(-$E$1+RAND()*1&lt;0,-0.1*RAND(),0.1*RAND()))</f>
        <v>31.166598316485242</v>
      </c>
      <c r="Q344">
        <f ca="1">'S&amp;P500 2018'!Q344*(1+IF(-$E$1+RAND()*1&lt;0,-0.1*RAND(),0.1*RAND()))</f>
        <v>52.178149888183391</v>
      </c>
      <c r="R344">
        <f ca="1">'S&amp;P500 2018'!R344*(1+IF(-$E$1+RAND()*1&lt;0,-0.1*RAND(),0.1*RAND()))</f>
        <v>42.446825616553198</v>
      </c>
      <c r="S344">
        <f ca="1">'S&amp;P500 2018'!S344*(1+IF(-$E$1+RAND()*1&lt;0,-0.1*RAND(),0.1*RAND()))</f>
        <v>41.951761916463347</v>
      </c>
      <c r="T344">
        <f ca="1">'S&amp;P500 2018'!T344*(1+IF(-$E$1+RAND()*1&lt;0,-0.1*RAND(),0.1*RAND()))</f>
        <v>49.740739911112797</v>
      </c>
      <c r="U344">
        <f ca="1">'S&amp;P500 2018'!U344*(1+IF(-$E$1+RAND()*1&lt;0,-0.1*RAND(),0.1*RAND()))</f>
        <v>47.439908017990113</v>
      </c>
      <c r="V344">
        <f ca="1">'S&amp;P500 2018'!V344*(1+IF(-$E$1+RAND()*1&lt;0,-0.1*RAND(),0.1*RAND()))</f>
        <v>48.083080795078892</v>
      </c>
      <c r="W344" s="6">
        <f ca="1">F344-'S&amp;P500 2018'!F344</f>
        <v>3.5323051568555854</v>
      </c>
      <c r="X344" s="6">
        <f ca="1">G344-'S&amp;P500 2018'!G344</f>
        <v>1.0663987294321444</v>
      </c>
      <c r="Y344" s="6">
        <f ca="1">H344-'S&amp;P500 2018'!H344</f>
        <v>2.5307390179629223</v>
      </c>
      <c r="Z344" s="6">
        <f ca="1">I344-'S&amp;P500 2018'!I344</f>
        <v>3.6453039822864284</v>
      </c>
      <c r="AA344" s="6">
        <f ca="1">J344-'S&amp;P500 2018'!J344</f>
        <v>3.1118348894693781</v>
      </c>
      <c r="AB344" s="6">
        <f ca="1">K344-'S&amp;P500 2018'!K344</f>
        <v>0.76522803925109883</v>
      </c>
      <c r="AC344" s="6">
        <f ca="1">L344-'S&amp;P500 2018'!L344</f>
        <v>4.4179892424704406</v>
      </c>
      <c r="AD344" s="6">
        <f ca="1">M344-'S&amp;P500 2018'!M344</f>
        <v>1.8370299189345971</v>
      </c>
      <c r="AE344" s="6">
        <f ca="1">N344-'S&amp;P500 2018'!N344</f>
        <v>3.7682698579486953</v>
      </c>
      <c r="AF344" s="6">
        <f ca="1">O344-'S&amp;P500 2018'!O344</f>
        <v>-0.6459085790996113</v>
      </c>
      <c r="AG344" s="6">
        <f ca="1">P344-'S&amp;P500 2018'!P344</f>
        <v>0.16659831648524204</v>
      </c>
      <c r="AH344" s="6">
        <f ca="1">Q344-'S&amp;P500 2018'!Q344</f>
        <v>2.1781498881833912</v>
      </c>
      <c r="AI344" s="6">
        <f ca="1">R344-'S&amp;P500 2018'!R344</f>
        <v>1.4468256165531983</v>
      </c>
      <c r="AJ344" s="6">
        <f ca="1">S344-'S&amp;P500 2018'!S344</f>
        <v>-3.0482380835366527</v>
      </c>
      <c r="AK344" s="6">
        <f ca="1">T344-'S&amp;P500 2018'!T344</f>
        <v>-3.2592600888872028</v>
      </c>
      <c r="AL344" s="6">
        <f ca="1">U344-'S&amp;P500 2018'!U344</f>
        <v>-1.5600919820098866</v>
      </c>
      <c r="AM344" s="6">
        <f ca="1">V344-'S&amp;P500 2018'!V344</f>
        <v>3.0830807950788923</v>
      </c>
    </row>
    <row r="345" spans="1:39" x14ac:dyDescent="0.3">
      <c r="A345" t="s">
        <v>809</v>
      </c>
      <c r="B345" t="s">
        <v>810</v>
      </c>
      <c r="C345" s="1" t="s">
        <v>29</v>
      </c>
      <c r="D345" s="1" t="s">
        <v>811</v>
      </c>
      <c r="E345" s="5">
        <f t="shared" ca="1" si="6"/>
        <v>46.523852515806297</v>
      </c>
      <c r="F345">
        <f ca="1">'S&amp;P500 2018'!F345*(1+IF(-$E$1+RAND()*1&lt;0,-0.1*RAND(),0.1*RAND()))</f>
        <v>37.460513485374868</v>
      </c>
      <c r="G345">
        <f ca="1">'S&amp;P500 2018'!G345*(1+IF(-$E$1+RAND()*1&lt;0,-0.1*RAND(),0.1*RAND()))</f>
        <v>36.770138930153458</v>
      </c>
      <c r="H345">
        <f ca="1">'S&amp;P500 2018'!H345*(1+IF(-$E$1+RAND()*1&lt;0,-0.1*RAND(),0.1*RAND()))</f>
        <v>58.178609708273342</v>
      </c>
      <c r="I345">
        <f ca="1">'S&amp;P500 2018'!I345*(1+IF(-$E$1+RAND()*1&lt;0,-0.1*RAND(),0.1*RAND()))</f>
        <v>33.993985671059548</v>
      </c>
      <c r="J345">
        <f ca="1">'S&amp;P500 2018'!J345*(1+IF(-$E$1+RAND()*1&lt;0,-0.1*RAND(),0.1*RAND()))</f>
        <v>50.961151191265039</v>
      </c>
      <c r="K345">
        <f ca="1">'S&amp;P500 2018'!K345*(1+IF(-$E$1+RAND()*1&lt;0,-0.1*RAND(),0.1*RAND()))</f>
        <v>52.592115355281493</v>
      </c>
      <c r="L345">
        <f ca="1">'S&amp;P500 2018'!L345*(1+IF(-$E$1+RAND()*1&lt;0,-0.1*RAND(),0.1*RAND()))</f>
        <v>64.335960690973195</v>
      </c>
      <c r="M345">
        <f ca="1">'S&amp;P500 2018'!M345*(1+IF(-$E$1+RAND()*1&lt;0,-0.1*RAND(),0.1*RAND()))</f>
        <v>67.249832888501814</v>
      </c>
      <c r="N345">
        <f ca="1">'S&amp;P500 2018'!N345*(1+IF(-$E$1+RAND()*1&lt;0,-0.1*RAND(),0.1*RAND()))</f>
        <v>60.830080579799152</v>
      </c>
      <c r="O345">
        <f ca="1">'S&amp;P500 2018'!O345*(1+IF(-$E$1+RAND()*1&lt;0,-0.1*RAND(),0.1*RAND()))</f>
        <v>33.86083905985911</v>
      </c>
      <c r="P345">
        <f ca="1">'S&amp;P500 2018'!P345*(1+IF(-$E$1+RAND()*1&lt;0,-0.1*RAND(),0.1*RAND()))</f>
        <v>51.194640689323272</v>
      </c>
      <c r="Q345">
        <f ca="1">'S&amp;P500 2018'!Q345*(1+IF(-$E$1+RAND()*1&lt;0,-0.1*RAND(),0.1*RAND()))</f>
        <v>36.348958716118283</v>
      </c>
      <c r="R345">
        <f ca="1">'S&amp;P500 2018'!R345*(1+IF(-$E$1+RAND()*1&lt;0,-0.1*RAND(),0.1*RAND()))</f>
        <v>39.502259063150234</v>
      </c>
      <c r="S345">
        <f ca="1">'S&amp;P500 2018'!S345*(1+IF(-$E$1+RAND()*1&lt;0,-0.1*RAND(),0.1*RAND()))</f>
        <v>43.148183340991736</v>
      </c>
      <c r="T345">
        <f ca="1">'S&amp;P500 2018'!T345*(1+IF(-$E$1+RAND()*1&lt;0,-0.1*RAND(),0.1*RAND()))</f>
        <v>58.351433445345378</v>
      </c>
      <c r="U345">
        <f ca="1">'S&amp;P500 2018'!U345*(1+IF(-$E$1+RAND()*1&lt;0,-0.1*RAND(),0.1*RAND()))</f>
        <v>21.121524318209719</v>
      </c>
      <c r="V345">
        <f ca="1">'S&amp;P500 2018'!V345*(1+IF(-$E$1+RAND()*1&lt;0,-0.1*RAND(),0.1*RAND()))</f>
        <v>45.005265635027314</v>
      </c>
      <c r="W345" s="6">
        <f ca="1">F345-'S&amp;P500 2018'!F345</f>
        <v>0.46051348537486803</v>
      </c>
      <c r="X345" s="6">
        <f ca="1">G345-'S&amp;P500 2018'!G345</f>
        <v>1.7701389301534576</v>
      </c>
      <c r="Y345" s="6">
        <f ca="1">H345-'S&amp;P500 2018'!H345</f>
        <v>0.17860970827334199</v>
      </c>
      <c r="Z345" s="6">
        <f ca="1">I345-'S&amp;P500 2018'!I345</f>
        <v>0.99398567105954783</v>
      </c>
      <c r="AA345" s="6">
        <f ca="1">J345-'S&amp;P500 2018'!J345</f>
        <v>1.9611511912650386</v>
      </c>
      <c r="AB345" s="6">
        <f ca="1">K345-'S&amp;P500 2018'!K345</f>
        <v>-2.4078846447185072</v>
      </c>
      <c r="AC345" s="6">
        <f ca="1">L345-'S&amp;P500 2018'!L345</f>
        <v>1.3359606909731951</v>
      </c>
      <c r="AD345" s="6">
        <f ca="1">M345-'S&amp;P500 2018'!M345</f>
        <v>5.249832888501814</v>
      </c>
      <c r="AE345" s="6">
        <f ca="1">N345-'S&amp;P500 2018'!N345</f>
        <v>2.8300805797991515</v>
      </c>
      <c r="AF345" s="6">
        <f ca="1">O345-'S&amp;P500 2018'!O345</f>
        <v>-3.13916094014089</v>
      </c>
      <c r="AG345" s="6">
        <f ca="1">P345-'S&amp;P500 2018'!P345</f>
        <v>-1.8053593106767281</v>
      </c>
      <c r="AH345" s="6">
        <f ca="1">Q345-'S&amp;P500 2018'!Q345</f>
        <v>-0.65104128388171745</v>
      </c>
      <c r="AI345" s="6">
        <f ca="1">R345-'S&amp;P500 2018'!R345</f>
        <v>-3.4977409368497661</v>
      </c>
      <c r="AJ345" s="6">
        <f ca="1">S345-'S&amp;P500 2018'!S345</f>
        <v>0.14818334099173569</v>
      </c>
      <c r="AK345" s="6">
        <f ca="1">T345-'S&amp;P500 2018'!T345</f>
        <v>-3.6485665546546215</v>
      </c>
      <c r="AL345" s="6">
        <f ca="1">U345-'S&amp;P500 2018'!U345</f>
        <v>-1.878475681790281</v>
      </c>
      <c r="AM345" s="6">
        <f ca="1">V345-'S&amp;P500 2018'!V345</f>
        <v>2.0052656350273139</v>
      </c>
    </row>
    <row r="346" spans="1:39" x14ac:dyDescent="0.3">
      <c r="A346" t="s">
        <v>812</v>
      </c>
      <c r="B346" t="s">
        <v>813</v>
      </c>
      <c r="C346" s="1" t="s">
        <v>46</v>
      </c>
      <c r="D346" s="1" t="s">
        <v>814</v>
      </c>
      <c r="E346" s="5">
        <f t="shared" ca="1" si="6"/>
        <v>50.807067227615313</v>
      </c>
      <c r="F346">
        <f ca="1">'S&amp;P500 2018'!F346*(1+IF(-$E$1+RAND()*1&lt;0,-0.1*RAND(),0.1*RAND()))</f>
        <v>47.649357134301972</v>
      </c>
      <c r="G346">
        <f ca="1">'S&amp;P500 2018'!G346*(1+IF(-$E$1+RAND()*1&lt;0,-0.1*RAND(),0.1*RAND()))</f>
        <v>48.522465504632912</v>
      </c>
      <c r="H346">
        <f ca="1">'S&amp;P500 2018'!H346*(1+IF(-$E$1+RAND()*1&lt;0,-0.1*RAND(),0.1*RAND()))</f>
        <v>57.837626056672669</v>
      </c>
      <c r="I346">
        <f ca="1">'S&amp;P500 2018'!I346*(1+IF(-$E$1+RAND()*1&lt;0,-0.1*RAND(),0.1*RAND()))</f>
        <v>45.278562509248744</v>
      </c>
      <c r="J346">
        <f ca="1">'S&amp;P500 2018'!J346*(1+IF(-$E$1+RAND()*1&lt;0,-0.1*RAND(),0.1*RAND()))</f>
        <v>51.031851797139495</v>
      </c>
      <c r="K346">
        <f ca="1">'S&amp;P500 2018'!K346*(1+IF(-$E$1+RAND()*1&lt;0,-0.1*RAND(),0.1*RAND()))</f>
        <v>51.295446105837428</v>
      </c>
      <c r="L346">
        <f ca="1">'S&amp;P500 2018'!L346*(1+IF(-$E$1+RAND()*1&lt;0,-0.1*RAND(),0.1*RAND()))</f>
        <v>42.888151854131607</v>
      </c>
      <c r="M346">
        <f ca="1">'S&amp;P500 2018'!M346*(1+IF(-$E$1+RAND()*1&lt;0,-0.1*RAND(),0.1*RAND()))</f>
        <v>60.112893598422197</v>
      </c>
      <c r="N346">
        <f ca="1">'S&amp;P500 2018'!N346*(1+IF(-$E$1+RAND()*1&lt;0,-0.1*RAND(),0.1*RAND()))</f>
        <v>61.88401157795488</v>
      </c>
      <c r="O346">
        <f ca="1">'S&amp;P500 2018'!O346*(1+IF(-$E$1+RAND()*1&lt;0,-0.1*RAND(),0.1*RAND()))</f>
        <v>43.332818152203593</v>
      </c>
      <c r="P346">
        <f ca="1">'S&amp;P500 2018'!P346*(1+IF(-$E$1+RAND()*1&lt;0,-0.1*RAND(),0.1*RAND()))</f>
        <v>33.35765718348339</v>
      </c>
      <c r="Q346">
        <f ca="1">'S&amp;P500 2018'!Q346*(1+IF(-$E$1+RAND()*1&lt;0,-0.1*RAND(),0.1*RAND()))</f>
        <v>52.071644819632709</v>
      </c>
      <c r="R346">
        <f ca="1">'S&amp;P500 2018'!R346*(1+IF(-$E$1+RAND()*1&lt;0,-0.1*RAND(),0.1*RAND()))</f>
        <v>57.485815947890167</v>
      </c>
      <c r="S346">
        <f ca="1">'S&amp;P500 2018'!S346*(1+IF(-$E$1+RAND()*1&lt;0,-0.1*RAND(),0.1*RAND()))</f>
        <v>47.517070504777756</v>
      </c>
      <c r="T346">
        <f ca="1">'S&amp;P500 2018'!T346*(1+IF(-$E$1+RAND()*1&lt;0,-0.1*RAND(),0.1*RAND()))</f>
        <v>53.055264502274916</v>
      </c>
      <c r="U346">
        <f ca="1">'S&amp;P500 2018'!U346*(1+IF(-$E$1+RAND()*1&lt;0,-0.1*RAND(),0.1*RAND()))</f>
        <v>46.316173329471972</v>
      </c>
      <c r="V346">
        <f ca="1">'S&amp;P500 2018'!V346*(1+IF(-$E$1+RAND()*1&lt;0,-0.1*RAND(),0.1*RAND()))</f>
        <v>64.083332291383954</v>
      </c>
      <c r="W346" s="6">
        <f ca="1">F346-'S&amp;P500 2018'!F346</f>
        <v>-3.3506428656980276</v>
      </c>
      <c r="X346" s="6">
        <f ca="1">G346-'S&amp;P500 2018'!G346</f>
        <v>1.5224655046329119</v>
      </c>
      <c r="Y346" s="6">
        <f ca="1">H346-'S&amp;P500 2018'!H346</f>
        <v>-6.1623739433273315</v>
      </c>
      <c r="Z346" s="6">
        <f ca="1">I346-'S&amp;P500 2018'!I346</f>
        <v>3.2785625092487436</v>
      </c>
      <c r="AA346" s="6">
        <f ca="1">J346-'S&amp;P500 2018'!J346</f>
        <v>2.0318517971394954</v>
      </c>
      <c r="AB346" s="6">
        <f ca="1">K346-'S&amp;P500 2018'!K346</f>
        <v>0.29544610583742781</v>
      </c>
      <c r="AC346" s="6">
        <f ca="1">L346-'S&amp;P500 2018'!L346</f>
        <v>1.8881518541316069</v>
      </c>
      <c r="AD346" s="6">
        <f ca="1">M346-'S&amp;P500 2018'!M346</f>
        <v>1.1128935984221968</v>
      </c>
      <c r="AE346" s="6">
        <f ca="1">N346-'S&amp;P500 2018'!N346</f>
        <v>1.8840115779548796</v>
      </c>
      <c r="AF346" s="6">
        <f ca="1">O346-'S&amp;P500 2018'!O346</f>
        <v>-3.6671818477964067</v>
      </c>
      <c r="AG346" s="6">
        <f ca="1">P346-'S&amp;P500 2018'!P346</f>
        <v>2.3576571834833899</v>
      </c>
      <c r="AH346" s="6">
        <f ca="1">Q346-'S&amp;P500 2018'!Q346</f>
        <v>2.0716448196327093</v>
      </c>
      <c r="AI346" s="6">
        <f ca="1">R346-'S&amp;P500 2018'!R346</f>
        <v>-0.51418405210983309</v>
      </c>
      <c r="AJ346" s="6">
        <f ca="1">S346-'S&amp;P500 2018'!S346</f>
        <v>2.517070504777756</v>
      </c>
      <c r="AK346" s="6">
        <f ca="1">T346-'S&amp;P500 2018'!T346</f>
        <v>4.0552645022749161</v>
      </c>
      <c r="AL346" s="6">
        <f ca="1">U346-'S&amp;P500 2018'!U346</f>
        <v>0.31617332947197241</v>
      </c>
      <c r="AM346" s="6">
        <f ca="1">V346-'S&amp;P500 2018'!V346</f>
        <v>1.0833322913839538</v>
      </c>
    </row>
    <row r="347" spans="1:39" x14ac:dyDescent="0.3">
      <c r="A347" t="s">
        <v>815</v>
      </c>
      <c r="B347" t="s">
        <v>816</v>
      </c>
      <c r="C347" s="1" t="s">
        <v>19</v>
      </c>
      <c r="D347" s="1" t="s">
        <v>817</v>
      </c>
      <c r="E347" s="5">
        <f t="shared" ca="1" si="6"/>
        <v>37.981937630468302</v>
      </c>
      <c r="F347">
        <f ca="1">'S&amp;P500 2018'!F347*(1+IF(-$E$1+RAND()*1&lt;0,-0.1*RAND(),0.1*RAND()))</f>
        <v>38.427586989086748</v>
      </c>
      <c r="G347">
        <f ca="1">'S&amp;P500 2018'!G347*(1+IF(-$E$1+RAND()*1&lt;0,-0.1*RAND(),0.1*RAND()))</f>
        <v>46.616189445006945</v>
      </c>
      <c r="H347">
        <f ca="1">'S&amp;P500 2018'!H347*(1+IF(-$E$1+RAND()*1&lt;0,-0.1*RAND(),0.1*RAND()))</f>
        <v>49.137269267260805</v>
      </c>
      <c r="I347">
        <f ca="1">'S&amp;P500 2018'!I347*(1+IF(-$E$1+RAND()*1&lt;0,-0.1*RAND(),0.1*RAND()))</f>
        <v>42.29336284154752</v>
      </c>
      <c r="J347">
        <f ca="1">'S&amp;P500 2018'!J347*(1+IF(-$E$1+RAND()*1&lt;0,-0.1*RAND(),0.1*RAND()))</f>
        <v>38.550555405287334</v>
      </c>
      <c r="K347">
        <f ca="1">'S&amp;P500 2018'!K347*(1+IF(-$E$1+RAND()*1&lt;0,-0.1*RAND(),0.1*RAND()))</f>
        <v>39.502980393049654</v>
      </c>
      <c r="L347">
        <f ca="1">'S&amp;P500 2018'!L347*(1+IF(-$E$1+RAND()*1&lt;0,-0.1*RAND(),0.1*RAND()))</f>
        <v>23.084048323708888</v>
      </c>
      <c r="M347">
        <f ca="1">'S&amp;P500 2018'!M347*(1+IF(-$E$1+RAND()*1&lt;0,-0.1*RAND(),0.1*RAND()))</f>
        <v>31.34811033531355</v>
      </c>
      <c r="N347">
        <f ca="1">'S&amp;P500 2018'!N347*(1+IF(-$E$1+RAND()*1&lt;0,-0.1*RAND(),0.1*RAND()))</f>
        <v>37.600681225544143</v>
      </c>
      <c r="O347">
        <f ca="1">'S&amp;P500 2018'!O347*(1+IF(-$E$1+RAND()*1&lt;0,-0.1*RAND(),0.1*RAND()))</f>
        <v>46.871207621724189</v>
      </c>
      <c r="P347">
        <f ca="1">'S&amp;P500 2018'!P347*(1+IF(-$E$1+RAND()*1&lt;0,-0.1*RAND(),0.1*RAND()))</f>
        <v>42.760557755622976</v>
      </c>
      <c r="Q347">
        <f ca="1">'S&amp;P500 2018'!Q347*(1+IF(-$E$1+RAND()*1&lt;0,-0.1*RAND(),0.1*RAND()))</f>
        <v>32.107025155351664</v>
      </c>
      <c r="R347">
        <f ca="1">'S&amp;P500 2018'!R347*(1+IF(-$E$1+RAND()*1&lt;0,-0.1*RAND(),0.1*RAND()))</f>
        <v>35.129728759724927</v>
      </c>
      <c r="S347">
        <f ca="1">'S&amp;P500 2018'!S347*(1+IF(-$E$1+RAND()*1&lt;0,-0.1*RAND(),0.1*RAND()))</f>
        <v>30.144110668576321</v>
      </c>
      <c r="T347">
        <f ca="1">'S&amp;P500 2018'!T347*(1+IF(-$E$1+RAND()*1&lt;0,-0.1*RAND(),0.1*RAND()))</f>
        <v>36.219634028436673</v>
      </c>
      <c r="U347">
        <f ca="1">'S&amp;P500 2018'!U347*(1+IF(-$E$1+RAND()*1&lt;0,-0.1*RAND(),0.1*RAND()))</f>
        <v>46.149663930994542</v>
      </c>
      <c r="V347">
        <f ca="1">'S&amp;P500 2018'!V347*(1+IF(-$E$1+RAND()*1&lt;0,-0.1*RAND(),0.1*RAND()))</f>
        <v>29.750227571724402</v>
      </c>
      <c r="W347" s="6">
        <f ca="1">F347-'S&amp;P500 2018'!F347</f>
        <v>1.4275869890867483</v>
      </c>
      <c r="X347" s="6">
        <f ca="1">G347-'S&amp;P500 2018'!G347</f>
        <v>0.61618944500694539</v>
      </c>
      <c r="Y347" s="6">
        <f ca="1">H347-'S&amp;P500 2018'!H347</f>
        <v>1.1372692672608053</v>
      </c>
      <c r="Z347" s="6">
        <f ca="1">I347-'S&amp;P500 2018'!I347</f>
        <v>0.29336284154751979</v>
      </c>
      <c r="AA347" s="6">
        <f ca="1">J347-'S&amp;P500 2018'!J347</f>
        <v>1.5505554052873336</v>
      </c>
      <c r="AB347" s="6">
        <f ca="1">K347-'S&amp;P500 2018'!K347</f>
        <v>1.5029803930496541</v>
      </c>
      <c r="AC347" s="6">
        <f ca="1">L347-'S&amp;P500 2018'!L347</f>
        <v>-0.91595167629111174</v>
      </c>
      <c r="AD347" s="6">
        <f ca="1">M347-'S&amp;P500 2018'!M347</f>
        <v>0.34811033531354951</v>
      </c>
      <c r="AE347" s="6">
        <f ca="1">N347-'S&amp;P500 2018'!N347</f>
        <v>0.60068122554414316</v>
      </c>
      <c r="AF347" s="6">
        <f ca="1">O347-'S&amp;P500 2018'!O347</f>
        <v>1.8712076217241886</v>
      </c>
      <c r="AG347" s="6">
        <f ca="1">P347-'S&amp;P500 2018'!P347</f>
        <v>3.7605577556229761</v>
      </c>
      <c r="AH347" s="6">
        <f ca="1">Q347-'S&amp;P500 2018'!Q347</f>
        <v>1.1070251553516641</v>
      </c>
      <c r="AI347" s="6">
        <f ca="1">R347-'S&amp;P500 2018'!R347</f>
        <v>1.1297287597249266</v>
      </c>
      <c r="AJ347" s="6">
        <f ca="1">S347-'S&amp;P500 2018'!S347</f>
        <v>-1.8558893314236791</v>
      </c>
      <c r="AK347" s="6">
        <f ca="1">T347-'S&amp;P500 2018'!T347</f>
        <v>0.21963402843667268</v>
      </c>
      <c r="AL347" s="6">
        <f ca="1">U347-'S&amp;P500 2018'!U347</f>
        <v>3.1496639309945422</v>
      </c>
      <c r="AM347" s="6">
        <f ca="1">V347-'S&amp;P500 2018'!V347</f>
        <v>0.7502275717244018</v>
      </c>
    </row>
    <row r="348" spans="1:39" x14ac:dyDescent="0.3">
      <c r="A348" t="s">
        <v>818</v>
      </c>
      <c r="B348" t="s">
        <v>819</v>
      </c>
      <c r="C348" s="1" t="s">
        <v>19</v>
      </c>
      <c r="D348" s="1" t="s">
        <v>817</v>
      </c>
      <c r="E348" s="5">
        <f t="shared" ca="1" si="6"/>
        <v>53.847129352407777</v>
      </c>
      <c r="F348">
        <f ca="1">'S&amp;P500 2018'!F348*(1+IF(-$E$1+RAND()*1&lt;0,-0.1*RAND(),0.1*RAND()))</f>
        <v>50.625407424182818</v>
      </c>
      <c r="G348">
        <f ca="1">'S&amp;P500 2018'!G348*(1+IF(-$E$1+RAND()*1&lt;0,-0.1*RAND(),0.1*RAND()))</f>
        <v>48.17924745470296</v>
      </c>
      <c r="H348">
        <f ca="1">'S&amp;P500 2018'!H348*(1+IF(-$E$1+RAND()*1&lt;0,-0.1*RAND(),0.1*RAND()))</f>
        <v>44.351272680060099</v>
      </c>
      <c r="I348">
        <f ca="1">'S&amp;P500 2018'!I348*(1+IF(-$E$1+RAND()*1&lt;0,-0.1*RAND(),0.1*RAND()))</f>
        <v>46.554349547923465</v>
      </c>
      <c r="J348">
        <f ca="1">'S&amp;P500 2018'!J348*(1+IF(-$E$1+RAND()*1&lt;0,-0.1*RAND(),0.1*RAND()))</f>
        <v>57.075870505170819</v>
      </c>
      <c r="K348">
        <f ca="1">'S&amp;P500 2018'!K348*(1+IF(-$E$1+RAND()*1&lt;0,-0.1*RAND(),0.1*RAND()))</f>
        <v>67.95501084593927</v>
      </c>
      <c r="L348">
        <f ca="1">'S&amp;P500 2018'!L348*(1+IF(-$E$1+RAND()*1&lt;0,-0.1*RAND(),0.1*RAND()))</f>
        <v>55.607603957412408</v>
      </c>
      <c r="M348">
        <f ca="1">'S&amp;P500 2018'!M348*(1+IF(-$E$1+RAND()*1&lt;0,-0.1*RAND(),0.1*RAND()))</f>
        <v>60.689568906372024</v>
      </c>
      <c r="N348">
        <f ca="1">'S&amp;P500 2018'!N348*(1+IF(-$E$1+RAND()*1&lt;0,-0.1*RAND(),0.1*RAND()))</f>
        <v>48.244501549213297</v>
      </c>
      <c r="O348">
        <f ca="1">'S&amp;P500 2018'!O348*(1+IF(-$E$1+RAND()*1&lt;0,-0.1*RAND(),0.1*RAND()))</f>
        <v>53.132642264571807</v>
      </c>
      <c r="P348">
        <f ca="1">'S&amp;P500 2018'!P348*(1+IF(-$E$1+RAND()*1&lt;0,-0.1*RAND(),0.1*RAND()))</f>
        <v>47.357207560063358</v>
      </c>
      <c r="Q348">
        <f ca="1">'S&amp;P500 2018'!Q348*(1+IF(-$E$1+RAND()*1&lt;0,-0.1*RAND(),0.1*RAND()))</f>
        <v>63.514164688915777</v>
      </c>
      <c r="R348">
        <f ca="1">'S&amp;P500 2018'!R348*(1+IF(-$E$1+RAND()*1&lt;0,-0.1*RAND(),0.1*RAND()))</f>
        <v>45.13044035254007</v>
      </c>
      <c r="S348">
        <f ca="1">'S&amp;P500 2018'!S348*(1+IF(-$E$1+RAND()*1&lt;0,-0.1*RAND(),0.1*RAND()))</f>
        <v>66.7899792067156</v>
      </c>
      <c r="T348">
        <f ca="1">'S&amp;P500 2018'!T348*(1+IF(-$E$1+RAND()*1&lt;0,-0.1*RAND(),0.1*RAND()))</f>
        <v>62.117072095287043</v>
      </c>
      <c r="U348">
        <f ca="1">'S&amp;P500 2018'!U348*(1+IF(-$E$1+RAND()*1&lt;0,-0.1*RAND(),0.1*RAND()))</f>
        <v>45.355133065107161</v>
      </c>
      <c r="V348">
        <f ca="1">'S&amp;P500 2018'!V348*(1+IF(-$E$1+RAND()*1&lt;0,-0.1*RAND(),0.1*RAND()))</f>
        <v>52.721726886754368</v>
      </c>
      <c r="W348" s="6">
        <f ca="1">F348-'S&amp;P500 2018'!F348</f>
        <v>-0.37459257581718219</v>
      </c>
      <c r="X348" s="6">
        <f ca="1">G348-'S&amp;P500 2018'!G348</f>
        <v>-1.8207525452970401</v>
      </c>
      <c r="Y348" s="6">
        <f ca="1">H348-'S&amp;P500 2018'!H348</f>
        <v>1.3512726800600987</v>
      </c>
      <c r="Z348" s="6">
        <f ca="1">I348-'S&amp;P500 2018'!I348</f>
        <v>3.554349547923465</v>
      </c>
      <c r="AA348" s="6">
        <f ca="1">J348-'S&amp;P500 2018'!J348</f>
        <v>-1.9241294948291809</v>
      </c>
      <c r="AB348" s="6">
        <f ca="1">K348-'S&amp;P500 2018'!K348</f>
        <v>4.9550108459392703</v>
      </c>
      <c r="AC348" s="6">
        <f ca="1">L348-'S&amp;P500 2018'!L348</f>
        <v>-1.3923960425875919</v>
      </c>
      <c r="AD348" s="6">
        <f ca="1">M348-'S&amp;P500 2018'!M348</f>
        <v>-0.31043109362797594</v>
      </c>
      <c r="AE348" s="6">
        <f ca="1">N348-'S&amp;P500 2018'!N348</f>
        <v>1.2445015492132967</v>
      </c>
      <c r="AF348" s="6">
        <f ca="1">O348-'S&amp;P500 2018'!O348</f>
        <v>4.1326422645718068</v>
      </c>
      <c r="AG348" s="6">
        <f ca="1">P348-'S&amp;P500 2018'!P348</f>
        <v>2.3572075600633582</v>
      </c>
      <c r="AH348" s="6">
        <f ca="1">Q348-'S&amp;P500 2018'!Q348</f>
        <v>1.5141646889157769</v>
      </c>
      <c r="AI348" s="6">
        <f ca="1">R348-'S&amp;P500 2018'!R348</f>
        <v>3.1304403525400701</v>
      </c>
      <c r="AJ348" s="6">
        <f ca="1">S348-'S&amp;P500 2018'!S348</f>
        <v>5.7899792067156</v>
      </c>
      <c r="AK348" s="6">
        <f ca="1">T348-'S&amp;P500 2018'!T348</f>
        <v>5.1170720952870425</v>
      </c>
      <c r="AL348" s="6">
        <f ca="1">U348-'S&amp;P500 2018'!U348</f>
        <v>0.35513306510716092</v>
      </c>
      <c r="AM348" s="6">
        <f ca="1">V348-'S&amp;P500 2018'!V348</f>
        <v>1.721726886754368</v>
      </c>
    </row>
    <row r="349" spans="1:39" x14ac:dyDescent="0.3">
      <c r="A349" t="s">
        <v>820</v>
      </c>
      <c r="B349" t="s">
        <v>821</v>
      </c>
      <c r="C349" s="1" t="s">
        <v>33</v>
      </c>
      <c r="D349" s="1" t="s">
        <v>98</v>
      </c>
      <c r="E349" s="5">
        <f t="shared" ca="1" si="6"/>
        <v>49.030402592065684</v>
      </c>
      <c r="F349">
        <f ca="1">'S&amp;P500 2018'!F349*(1+IF(-$E$1+RAND()*1&lt;0,-0.1*RAND(),0.1*RAND()))</f>
        <v>53.018909528820593</v>
      </c>
      <c r="G349">
        <f ca="1">'S&amp;P500 2018'!G349*(1+IF(-$E$1+RAND()*1&lt;0,-0.1*RAND(),0.1*RAND()))</f>
        <v>50.456652731295527</v>
      </c>
      <c r="H349">
        <f ca="1">'S&amp;P500 2018'!H349*(1+IF(-$E$1+RAND()*1&lt;0,-0.1*RAND(),0.1*RAND()))</f>
        <v>48.980448144130158</v>
      </c>
      <c r="I349">
        <f ca="1">'S&amp;P500 2018'!I349*(1+IF(-$E$1+RAND()*1&lt;0,-0.1*RAND(),0.1*RAND()))</f>
        <v>43.954003728295604</v>
      </c>
      <c r="J349">
        <f ca="1">'S&amp;P500 2018'!J349*(1+IF(-$E$1+RAND()*1&lt;0,-0.1*RAND(),0.1*RAND()))</f>
        <v>60.602468482590709</v>
      </c>
      <c r="K349">
        <f ca="1">'S&amp;P500 2018'!K349*(1+IF(-$E$1+RAND()*1&lt;0,-0.1*RAND(),0.1*RAND()))</f>
        <v>32.868451027357523</v>
      </c>
      <c r="L349">
        <f ca="1">'S&amp;P500 2018'!L349*(1+IF(-$E$1+RAND()*1&lt;0,-0.1*RAND(),0.1*RAND()))</f>
        <v>42.236336674674</v>
      </c>
      <c r="M349">
        <f ca="1">'S&amp;P500 2018'!M349*(1+IF(-$E$1+RAND()*1&lt;0,-0.1*RAND(),0.1*RAND()))</f>
        <v>53.020623153500402</v>
      </c>
      <c r="N349">
        <f ca="1">'S&amp;P500 2018'!N349*(1+IF(-$E$1+RAND()*1&lt;0,-0.1*RAND(),0.1*RAND()))</f>
        <v>50.218202818489608</v>
      </c>
      <c r="O349">
        <f ca="1">'S&amp;P500 2018'!O349*(1+IF(-$E$1+RAND()*1&lt;0,-0.1*RAND(),0.1*RAND()))</f>
        <v>46.531427450119544</v>
      </c>
      <c r="P349">
        <f ca="1">'S&amp;P500 2018'!P349*(1+IF(-$E$1+RAND()*1&lt;0,-0.1*RAND(),0.1*RAND()))</f>
        <v>58.947217651341504</v>
      </c>
      <c r="Q349">
        <f ca="1">'S&amp;P500 2018'!Q349*(1+IF(-$E$1+RAND()*1&lt;0,-0.1*RAND(),0.1*RAND()))</f>
        <v>45.618372982025946</v>
      </c>
      <c r="R349">
        <f ca="1">'S&amp;P500 2018'!R349*(1+IF(-$E$1+RAND()*1&lt;0,-0.1*RAND(),0.1*RAND()))</f>
        <v>53.267244469095068</v>
      </c>
      <c r="S349">
        <f ca="1">'S&amp;P500 2018'!S349*(1+IF(-$E$1+RAND()*1&lt;0,-0.1*RAND(),0.1*RAND()))</f>
        <v>44.014624296895832</v>
      </c>
      <c r="T349">
        <f ca="1">'S&amp;P500 2018'!T349*(1+IF(-$E$1+RAND()*1&lt;0,-0.1*RAND(),0.1*RAND()))</f>
        <v>48.169541919046097</v>
      </c>
      <c r="U349">
        <f ca="1">'S&amp;P500 2018'!U349*(1+IF(-$E$1+RAND()*1&lt;0,-0.1*RAND(),0.1*RAND()))</f>
        <v>43.492566034150322</v>
      </c>
      <c r="V349">
        <f ca="1">'S&amp;P500 2018'!V349*(1+IF(-$E$1+RAND()*1&lt;0,-0.1*RAND(),0.1*RAND()))</f>
        <v>58.11975297328825</v>
      </c>
      <c r="W349" s="6">
        <f ca="1">F349-'S&amp;P500 2018'!F349</f>
        <v>4.0189095288205934</v>
      </c>
      <c r="X349" s="6">
        <f ca="1">G349-'S&amp;P500 2018'!G349</f>
        <v>0.4566527312955273</v>
      </c>
      <c r="Y349" s="6">
        <f ca="1">H349-'S&amp;P500 2018'!H349</f>
        <v>3.9804481441301576</v>
      </c>
      <c r="Z349" s="6">
        <f ca="1">I349-'S&amp;P500 2018'!I349</f>
        <v>1.9540037282956035</v>
      </c>
      <c r="AA349" s="6">
        <f ca="1">J349-'S&amp;P500 2018'!J349</f>
        <v>1.6024684825907087</v>
      </c>
      <c r="AB349" s="6">
        <f ca="1">K349-'S&amp;P500 2018'!K349</f>
        <v>1.8684510273575228</v>
      </c>
      <c r="AC349" s="6">
        <f ca="1">L349-'S&amp;P500 2018'!L349</f>
        <v>0.23633667467399988</v>
      </c>
      <c r="AD349" s="6">
        <f ca="1">M349-'S&amp;P500 2018'!M349</f>
        <v>-4.9793768464995978</v>
      </c>
      <c r="AE349" s="6">
        <f ca="1">N349-'S&amp;P500 2018'!N349</f>
        <v>-0.78179718151039168</v>
      </c>
      <c r="AF349" s="6">
        <f ca="1">O349-'S&amp;P500 2018'!O349</f>
        <v>0.53142745011954418</v>
      </c>
      <c r="AG349" s="6">
        <f ca="1">P349-'S&amp;P500 2018'!P349</f>
        <v>-5.0527823486584964</v>
      </c>
      <c r="AH349" s="6">
        <f ca="1">Q349-'S&amp;P500 2018'!Q349</f>
        <v>1.6183729820259458</v>
      </c>
      <c r="AI349" s="6">
        <f ca="1">R349-'S&amp;P500 2018'!R349</f>
        <v>0.26724446909506838</v>
      </c>
      <c r="AJ349" s="6">
        <f ca="1">S349-'S&amp;P500 2018'!S349</f>
        <v>-3.9853757031041681</v>
      </c>
      <c r="AK349" s="6">
        <f ca="1">T349-'S&amp;P500 2018'!T349</f>
        <v>-2.8304580809539033</v>
      </c>
      <c r="AL349" s="6">
        <f ca="1">U349-'S&amp;P500 2018'!U349</f>
        <v>-2.5074339658496783</v>
      </c>
      <c r="AM349" s="6">
        <f ca="1">V349-'S&amp;P500 2018'!V349</f>
        <v>-5.8802470267117499</v>
      </c>
    </row>
    <row r="350" spans="1:39" x14ac:dyDescent="0.3">
      <c r="A350" t="s">
        <v>822</v>
      </c>
      <c r="B350" t="s">
        <v>823</v>
      </c>
      <c r="C350" s="1" t="s">
        <v>2</v>
      </c>
      <c r="D350" s="1" t="s">
        <v>453</v>
      </c>
      <c r="E350" s="5">
        <f t="shared" ca="1" si="6"/>
        <v>67.213341744770162</v>
      </c>
      <c r="F350">
        <f ca="1">'S&amp;P500 2018'!F350*(1+IF(-$E$1+RAND()*1&lt;0,-0.1*RAND(),0.1*RAND()))</f>
        <v>67.222165987501739</v>
      </c>
      <c r="G350">
        <f ca="1">'S&amp;P500 2018'!G350*(1+IF(-$E$1+RAND()*1&lt;0,-0.1*RAND(),0.1*RAND()))</f>
        <v>83.372928802176673</v>
      </c>
      <c r="H350">
        <f ca="1">'S&amp;P500 2018'!H350*(1+IF(-$E$1+RAND()*1&lt;0,-0.1*RAND(),0.1*RAND()))</f>
        <v>61.077366591601859</v>
      </c>
      <c r="I350">
        <f ca="1">'S&amp;P500 2018'!I350*(1+IF(-$E$1+RAND()*1&lt;0,-0.1*RAND(),0.1*RAND()))</f>
        <v>54.244115481391304</v>
      </c>
      <c r="J350">
        <f ca="1">'S&amp;P500 2018'!J350*(1+IF(-$E$1+RAND()*1&lt;0,-0.1*RAND(),0.1*RAND()))</f>
        <v>70.641312574542084</v>
      </c>
      <c r="K350">
        <f ca="1">'S&amp;P500 2018'!K350*(1+IF(-$E$1+RAND()*1&lt;0,-0.1*RAND(),0.1*RAND()))</f>
        <v>77.75448036894133</v>
      </c>
      <c r="L350">
        <f ca="1">'S&amp;P500 2018'!L350*(1+IF(-$E$1+RAND()*1&lt;0,-0.1*RAND(),0.1*RAND()))</f>
        <v>70.094097011687396</v>
      </c>
      <c r="M350">
        <f ca="1">'S&amp;P500 2018'!M350*(1+IF(-$E$1+RAND()*1&lt;0,-0.1*RAND(),0.1*RAND()))</f>
        <v>60.593460842038581</v>
      </c>
      <c r="N350">
        <f ca="1">'S&amp;P500 2018'!N350*(1+IF(-$E$1+RAND()*1&lt;0,-0.1*RAND(),0.1*RAND()))</f>
        <v>57.011089289965881</v>
      </c>
      <c r="O350">
        <f ca="1">'S&amp;P500 2018'!O350*(1+IF(-$E$1+RAND()*1&lt;0,-0.1*RAND(),0.1*RAND()))</f>
        <v>46.108212571259884</v>
      </c>
      <c r="P350">
        <f ca="1">'S&amp;P500 2018'!P350*(1+IF(-$E$1+RAND()*1&lt;0,-0.1*RAND(),0.1*RAND()))</f>
        <v>68.295639832555494</v>
      </c>
      <c r="Q350">
        <f ca="1">'S&amp;P500 2018'!Q350*(1+IF(-$E$1+RAND()*1&lt;0,-0.1*RAND(),0.1*RAND()))</f>
        <v>72.215610769165494</v>
      </c>
      <c r="R350">
        <f ca="1">'S&amp;P500 2018'!R350*(1+IF(-$E$1+RAND()*1&lt;0,-0.1*RAND(),0.1*RAND()))</f>
        <v>62.610925073098045</v>
      </c>
      <c r="S350">
        <f ca="1">'S&amp;P500 2018'!S350*(1+IF(-$E$1+RAND()*1&lt;0,-0.1*RAND(),0.1*RAND()))</f>
        <v>80.036175715564937</v>
      </c>
      <c r="T350">
        <f ca="1">'S&amp;P500 2018'!T350*(1+IF(-$E$1+RAND()*1&lt;0,-0.1*RAND(),0.1*RAND()))</f>
        <v>62.502418235116586</v>
      </c>
      <c r="U350">
        <f ca="1">'S&amp;P500 2018'!U350*(1+IF(-$E$1+RAND()*1&lt;0,-0.1*RAND(),0.1*RAND()))</f>
        <v>70.774947308492713</v>
      </c>
      <c r="V350">
        <f ca="1">'S&amp;P500 2018'!V350*(1+IF(-$E$1+RAND()*1&lt;0,-0.1*RAND(),0.1*RAND()))</f>
        <v>78.071863205992926</v>
      </c>
      <c r="W350" s="6">
        <f ca="1">F350-'S&amp;P500 2018'!F350</f>
        <v>1.2221659875017394</v>
      </c>
      <c r="X350" s="6">
        <f ca="1">G350-'S&amp;P500 2018'!G350</f>
        <v>0.37292880217667346</v>
      </c>
      <c r="Y350" s="6">
        <f ca="1">H350-'S&amp;P500 2018'!H350</f>
        <v>2.0773665916018587</v>
      </c>
      <c r="Z350" s="6">
        <f ca="1">I350-'S&amp;P500 2018'!I350</f>
        <v>3.2441154813913045</v>
      </c>
      <c r="AA350" s="6">
        <f ca="1">J350-'S&amp;P500 2018'!J350</f>
        <v>-0.35868742545791577</v>
      </c>
      <c r="AB350" s="6">
        <f ca="1">K350-'S&amp;P500 2018'!K350</f>
        <v>4.75448036894133</v>
      </c>
      <c r="AC350" s="6">
        <f ca="1">L350-'S&amp;P500 2018'!L350</f>
        <v>2.0940970116873956</v>
      </c>
      <c r="AD350" s="6">
        <f ca="1">M350-'S&amp;P500 2018'!M350</f>
        <v>-5.4065391579614186</v>
      </c>
      <c r="AE350" s="6">
        <f ca="1">N350-'S&amp;P500 2018'!N350</f>
        <v>1.1089289965880766E-2</v>
      </c>
      <c r="AF350" s="6">
        <f ca="1">O350-'S&amp;P500 2018'!O350</f>
        <v>-1.8917874287401162</v>
      </c>
      <c r="AG350" s="6">
        <f ca="1">P350-'S&amp;P500 2018'!P350</f>
        <v>5.2956398325554943</v>
      </c>
      <c r="AH350" s="6">
        <f ca="1">Q350-'S&amp;P500 2018'!Q350</f>
        <v>-0.78438923083450618</v>
      </c>
      <c r="AI350" s="6">
        <f ca="1">R350-'S&amp;P500 2018'!R350</f>
        <v>0.61092507309804489</v>
      </c>
      <c r="AJ350" s="6">
        <f ca="1">S350-'S&amp;P500 2018'!S350</f>
        <v>6.0361757155649371</v>
      </c>
      <c r="AK350" s="6">
        <f ca="1">T350-'S&amp;P500 2018'!T350</f>
        <v>1.5024182351165862</v>
      </c>
      <c r="AL350" s="6">
        <f ca="1">U350-'S&amp;P500 2018'!U350</f>
        <v>4.7749473084927132</v>
      </c>
      <c r="AM350" s="6">
        <f ca="1">V350-'S&amp;P500 2018'!V350</f>
        <v>5.0718632059929263</v>
      </c>
    </row>
    <row r="351" spans="1:39" x14ac:dyDescent="0.3">
      <c r="A351" t="s">
        <v>824</v>
      </c>
      <c r="B351" t="s">
        <v>825</v>
      </c>
      <c r="C351" s="1" t="s">
        <v>29</v>
      </c>
      <c r="D351" s="1" t="s">
        <v>250</v>
      </c>
      <c r="E351" s="5">
        <f t="shared" ca="1" si="6"/>
        <v>49.679364617306192</v>
      </c>
      <c r="F351">
        <f ca="1">'S&amp;P500 2018'!F351*(1+IF(-$E$1+RAND()*1&lt;0,-0.1*RAND(),0.1*RAND()))</f>
        <v>30.123451170223923</v>
      </c>
      <c r="G351">
        <f ca="1">'S&amp;P500 2018'!G351*(1+IF(-$E$1+RAND()*1&lt;0,-0.1*RAND(),0.1*RAND()))</f>
        <v>52.693780959349517</v>
      </c>
      <c r="H351">
        <f ca="1">'S&amp;P500 2018'!H351*(1+IF(-$E$1+RAND()*1&lt;0,-0.1*RAND(),0.1*RAND()))</f>
        <v>60.288780731602955</v>
      </c>
      <c r="I351">
        <f ca="1">'S&amp;P500 2018'!I351*(1+IF(-$E$1+RAND()*1&lt;0,-0.1*RAND(),0.1*RAND()))</f>
        <v>56.183488868533288</v>
      </c>
      <c r="J351">
        <f ca="1">'S&amp;P500 2018'!J351*(1+IF(-$E$1+RAND()*1&lt;0,-0.1*RAND(),0.1*RAND()))</f>
        <v>41.003807034738358</v>
      </c>
      <c r="K351">
        <f ca="1">'S&amp;P500 2018'!K351*(1+IF(-$E$1+RAND()*1&lt;0,-0.1*RAND(),0.1*RAND()))</f>
        <v>30.746383860954268</v>
      </c>
      <c r="L351">
        <f ca="1">'S&amp;P500 2018'!L351*(1+IF(-$E$1+RAND()*1&lt;0,-0.1*RAND(),0.1*RAND()))</f>
        <v>56.87490456476597</v>
      </c>
      <c r="M351">
        <f ca="1">'S&amp;P500 2018'!M351*(1+IF(-$E$1+RAND()*1&lt;0,-0.1*RAND(),0.1*RAND()))</f>
        <v>43.476115966143205</v>
      </c>
      <c r="N351">
        <f ca="1">'S&amp;P500 2018'!N351*(1+IF(-$E$1+RAND()*1&lt;0,-0.1*RAND(),0.1*RAND()))</f>
        <v>40.623933974999161</v>
      </c>
      <c r="O351">
        <f ca="1">'S&amp;P500 2018'!O351*(1+IF(-$E$1+RAND()*1&lt;0,-0.1*RAND(),0.1*RAND()))</f>
        <v>56.959328384244934</v>
      </c>
      <c r="P351">
        <f ca="1">'S&amp;P500 2018'!P351*(1+IF(-$E$1+RAND()*1&lt;0,-0.1*RAND(),0.1*RAND()))</f>
        <v>50.811946036010667</v>
      </c>
      <c r="Q351">
        <f ca="1">'S&amp;P500 2018'!Q351*(1+IF(-$E$1+RAND()*1&lt;0,-0.1*RAND(),0.1*RAND()))</f>
        <v>69.623245594982336</v>
      </c>
      <c r="R351">
        <f ca="1">'S&amp;P500 2018'!R351*(1+IF(-$E$1+RAND()*1&lt;0,-0.1*RAND(),0.1*RAND()))</f>
        <v>43.731405782428929</v>
      </c>
      <c r="S351">
        <f ca="1">'S&amp;P500 2018'!S351*(1+IF(-$E$1+RAND()*1&lt;0,-0.1*RAND(),0.1*RAND()))</f>
        <v>48.992549612367554</v>
      </c>
      <c r="T351">
        <f ca="1">'S&amp;P500 2018'!T351*(1+IF(-$E$1+RAND()*1&lt;0,-0.1*RAND(),0.1*RAND()))</f>
        <v>74.091591886540186</v>
      </c>
      <c r="U351">
        <f ca="1">'S&amp;P500 2018'!U351*(1+IF(-$E$1+RAND()*1&lt;0,-0.1*RAND(),0.1*RAND()))</f>
        <v>54.780304485561935</v>
      </c>
      <c r="V351">
        <f ca="1">'S&amp;P500 2018'!V351*(1+IF(-$E$1+RAND()*1&lt;0,-0.1*RAND(),0.1*RAND()))</f>
        <v>33.544179580758033</v>
      </c>
      <c r="W351" s="6">
        <f ca="1">F351-'S&amp;P500 2018'!F351</f>
        <v>1.1234511702239232</v>
      </c>
      <c r="X351" s="6">
        <f ca="1">G351-'S&amp;P500 2018'!G351</f>
        <v>1.6937809593495174</v>
      </c>
      <c r="Y351" s="6">
        <f ca="1">H351-'S&amp;P500 2018'!H351</f>
        <v>3.2887807316029551</v>
      </c>
      <c r="Z351" s="6">
        <f ca="1">I351-'S&amp;P500 2018'!I351</f>
        <v>2.1834888685332885</v>
      </c>
      <c r="AA351" s="6">
        <f ca="1">J351-'S&amp;P500 2018'!J351</f>
        <v>1.0038070347383581</v>
      </c>
      <c r="AB351" s="6">
        <f ca="1">K351-'S&amp;P500 2018'!K351</f>
        <v>1.7463838609542677</v>
      </c>
      <c r="AC351" s="6">
        <f ca="1">L351-'S&amp;P500 2018'!L351</f>
        <v>-5.1250954352340301</v>
      </c>
      <c r="AD351" s="6">
        <f ca="1">M351-'S&amp;P500 2018'!M351</f>
        <v>0.47611596614320462</v>
      </c>
      <c r="AE351" s="6">
        <f ca="1">N351-'S&amp;P500 2018'!N351</f>
        <v>3.6239339749991615</v>
      </c>
      <c r="AF351" s="6">
        <f ca="1">O351-'S&amp;P500 2018'!O351</f>
        <v>2.9593283842449338</v>
      </c>
      <c r="AG351" s="6">
        <f ca="1">P351-'S&amp;P500 2018'!P351</f>
        <v>1.8119460360106672</v>
      </c>
      <c r="AH351" s="6">
        <f ca="1">Q351-'S&amp;P500 2018'!Q351</f>
        <v>4.6232455949823361</v>
      </c>
      <c r="AI351" s="6">
        <f ca="1">R351-'S&amp;P500 2018'!R351</f>
        <v>-1.2685942175710707</v>
      </c>
      <c r="AJ351" s="6">
        <f ca="1">S351-'S&amp;P500 2018'!S351</f>
        <v>-5.0074503876324457</v>
      </c>
      <c r="AK351" s="6">
        <f ca="1">T351-'S&amp;P500 2018'!T351</f>
        <v>6.0915918865401864</v>
      </c>
      <c r="AL351" s="6">
        <f ca="1">U351-'S&amp;P500 2018'!U351</f>
        <v>3.7803044855619348</v>
      </c>
      <c r="AM351" s="6">
        <f ca="1">V351-'S&amp;P500 2018'!V351</f>
        <v>0.54417958075803341</v>
      </c>
    </row>
    <row r="352" spans="1:39" x14ac:dyDescent="0.3">
      <c r="A352" t="s">
        <v>826</v>
      </c>
      <c r="B352" t="s">
        <v>827</v>
      </c>
      <c r="C352" s="1" t="s">
        <v>33</v>
      </c>
      <c r="D352" s="1" t="s">
        <v>98</v>
      </c>
      <c r="E352" s="5">
        <f t="shared" ca="1" si="6"/>
        <v>65.454150684194175</v>
      </c>
      <c r="F352">
        <f ca="1">'S&amp;P500 2018'!F352*(1+IF(-$E$1+RAND()*1&lt;0,-0.1*RAND(),0.1*RAND()))</f>
        <v>61.24601979385443</v>
      </c>
      <c r="G352">
        <f ca="1">'S&amp;P500 2018'!G352*(1+IF(-$E$1+RAND()*1&lt;0,-0.1*RAND(),0.1*RAND()))</f>
        <v>78.417767360326224</v>
      </c>
      <c r="H352">
        <f ca="1">'S&amp;P500 2018'!H352*(1+IF(-$E$1+RAND()*1&lt;0,-0.1*RAND(),0.1*RAND()))</f>
        <v>53.384053718056961</v>
      </c>
      <c r="I352">
        <f ca="1">'S&amp;P500 2018'!I352*(1+IF(-$E$1+RAND()*1&lt;0,-0.1*RAND(),0.1*RAND()))</f>
        <v>62.773288648269727</v>
      </c>
      <c r="J352">
        <f ca="1">'S&amp;P500 2018'!J352*(1+IF(-$E$1+RAND()*1&lt;0,-0.1*RAND(),0.1*RAND()))</f>
        <v>58.128426566316847</v>
      </c>
      <c r="K352">
        <f ca="1">'S&amp;P500 2018'!K352*(1+IF(-$E$1+RAND()*1&lt;0,-0.1*RAND(),0.1*RAND()))</f>
        <v>54.204520390988563</v>
      </c>
      <c r="L352">
        <f ca="1">'S&amp;P500 2018'!L352*(1+IF(-$E$1+RAND()*1&lt;0,-0.1*RAND(),0.1*RAND()))</f>
        <v>60.031610279833941</v>
      </c>
      <c r="M352">
        <f ca="1">'S&amp;P500 2018'!M352*(1+IF(-$E$1+RAND()*1&lt;0,-0.1*RAND(),0.1*RAND()))</f>
        <v>73.736113292268527</v>
      </c>
      <c r="N352">
        <f ca="1">'S&amp;P500 2018'!N352*(1+IF(-$E$1+RAND()*1&lt;0,-0.1*RAND(),0.1*RAND()))</f>
        <v>88.304954601963544</v>
      </c>
      <c r="O352">
        <f ca="1">'S&amp;P500 2018'!O352*(1+IF(-$E$1+RAND()*1&lt;0,-0.1*RAND(),0.1*RAND()))</f>
        <v>73.182560853065226</v>
      </c>
      <c r="P352">
        <f ca="1">'S&amp;P500 2018'!P352*(1+IF(-$E$1+RAND()*1&lt;0,-0.1*RAND(),0.1*RAND()))</f>
        <v>54.727821611789132</v>
      </c>
      <c r="Q352">
        <f ca="1">'S&amp;P500 2018'!Q352*(1+IF(-$E$1+RAND()*1&lt;0,-0.1*RAND(),0.1*RAND()))</f>
        <v>68.679546909217265</v>
      </c>
      <c r="R352">
        <f ca="1">'S&amp;P500 2018'!R352*(1+IF(-$E$1+RAND()*1&lt;0,-0.1*RAND(),0.1*RAND()))</f>
        <v>74.653778348752155</v>
      </c>
      <c r="S352">
        <f ca="1">'S&amp;P500 2018'!S352*(1+IF(-$E$1+RAND()*1&lt;0,-0.1*RAND(),0.1*RAND()))</f>
        <v>47.190151035246849</v>
      </c>
      <c r="T352">
        <f ca="1">'S&amp;P500 2018'!T352*(1+IF(-$E$1+RAND()*1&lt;0,-0.1*RAND(),0.1*RAND()))</f>
        <v>71.838322969960899</v>
      </c>
      <c r="U352">
        <f ca="1">'S&amp;P500 2018'!U352*(1+IF(-$E$1+RAND()*1&lt;0,-0.1*RAND(),0.1*RAND()))</f>
        <v>69.500917234685048</v>
      </c>
      <c r="V352">
        <f ca="1">'S&amp;P500 2018'!V352*(1+IF(-$E$1+RAND()*1&lt;0,-0.1*RAND(),0.1*RAND()))</f>
        <v>62.720708016705899</v>
      </c>
      <c r="W352" s="6">
        <f ca="1">F352-'S&amp;P500 2018'!F352</f>
        <v>1.2460197938544297</v>
      </c>
      <c r="X352" s="6">
        <f ca="1">G352-'S&amp;P500 2018'!G352</f>
        <v>-0.58223263967377648</v>
      </c>
      <c r="Y352" s="6">
        <f ca="1">H352-'S&amp;P500 2018'!H352</f>
        <v>-2.6159462819430388</v>
      </c>
      <c r="Z352" s="6">
        <f ca="1">I352-'S&amp;P500 2018'!I352</f>
        <v>1.7732886482697268</v>
      </c>
      <c r="AA352" s="6">
        <f ca="1">J352-'S&amp;P500 2018'!J352</f>
        <v>-4.8715734336831531</v>
      </c>
      <c r="AB352" s="6">
        <f ca="1">K352-'S&amp;P500 2018'!K352</f>
        <v>1.2045203909885629</v>
      </c>
      <c r="AC352" s="6">
        <f ca="1">L352-'S&amp;P500 2018'!L352</f>
        <v>2.0316102798339415</v>
      </c>
      <c r="AD352" s="6">
        <f ca="1">M352-'S&amp;P500 2018'!M352</f>
        <v>5.7361132922685272</v>
      </c>
      <c r="AE352" s="6">
        <f ca="1">N352-'S&amp;P500 2018'!N352</f>
        <v>1.3049546019635443</v>
      </c>
      <c r="AF352" s="6">
        <f ca="1">O352-'S&amp;P500 2018'!O352</f>
        <v>5.1825608530652261</v>
      </c>
      <c r="AG352" s="6">
        <f ca="1">P352-'S&amp;P500 2018'!P352</f>
        <v>3.7278216117891319</v>
      </c>
      <c r="AH352" s="6">
        <f ca="1">Q352-'S&amp;P500 2018'!Q352</f>
        <v>4.6795469092172652</v>
      </c>
      <c r="AI352" s="6">
        <f ca="1">R352-'S&amp;P500 2018'!R352</f>
        <v>2.6537783487521551</v>
      </c>
      <c r="AJ352" s="6">
        <f ca="1">S352-'S&amp;P500 2018'!S352</f>
        <v>3.1901510352468492</v>
      </c>
      <c r="AK352" s="6">
        <f ca="1">T352-'S&amp;P500 2018'!T352</f>
        <v>5.8383229699608989</v>
      </c>
      <c r="AL352" s="6">
        <f ca="1">U352-'S&amp;P500 2018'!U352</f>
        <v>-6.4990827653149523</v>
      </c>
      <c r="AM352" s="6">
        <f ca="1">V352-'S&amp;P500 2018'!V352</f>
        <v>3.720708016705899</v>
      </c>
    </row>
    <row r="353" spans="1:39" x14ac:dyDescent="0.3">
      <c r="A353" t="s">
        <v>828</v>
      </c>
      <c r="B353" t="s">
        <v>829</v>
      </c>
      <c r="C353" s="1" t="s">
        <v>141</v>
      </c>
      <c r="D353" s="1" t="s">
        <v>142</v>
      </c>
      <c r="E353" s="5">
        <f t="shared" ca="1" si="6"/>
        <v>41.142643574872501</v>
      </c>
      <c r="F353">
        <f ca="1">'S&amp;P500 2018'!F353*(1+IF(-$E$1+RAND()*1&lt;0,-0.1*RAND(),0.1*RAND()))</f>
        <v>53.130107768202919</v>
      </c>
      <c r="G353">
        <f ca="1">'S&amp;P500 2018'!G353*(1+IF(-$E$1+RAND()*1&lt;0,-0.1*RAND(),0.1*RAND()))</f>
        <v>35.630807340446857</v>
      </c>
      <c r="H353">
        <f ca="1">'S&amp;P500 2018'!H353*(1+IF(-$E$1+RAND()*1&lt;0,-0.1*RAND(),0.1*RAND()))</f>
        <v>39.080646410601013</v>
      </c>
      <c r="I353">
        <f ca="1">'S&amp;P500 2018'!I353*(1+IF(-$E$1+RAND()*1&lt;0,-0.1*RAND(),0.1*RAND()))</f>
        <v>32.435410754858403</v>
      </c>
      <c r="J353">
        <f ca="1">'S&amp;P500 2018'!J353*(1+IF(-$E$1+RAND()*1&lt;0,-0.1*RAND(),0.1*RAND()))</f>
        <v>36.326141835194292</v>
      </c>
      <c r="K353">
        <f ca="1">'S&amp;P500 2018'!K353*(1+IF(-$E$1+RAND()*1&lt;0,-0.1*RAND(),0.1*RAND()))</f>
        <v>33.509301069732935</v>
      </c>
      <c r="L353">
        <f ca="1">'S&amp;P500 2018'!L353*(1+IF(-$E$1+RAND()*1&lt;0,-0.1*RAND(),0.1*RAND()))</f>
        <v>42.011936957531461</v>
      </c>
      <c r="M353">
        <f ca="1">'S&amp;P500 2018'!M353*(1+IF(-$E$1+RAND()*1&lt;0,-0.1*RAND(),0.1*RAND()))</f>
        <v>33.70364621920006</v>
      </c>
      <c r="N353">
        <f ca="1">'S&amp;P500 2018'!N353*(1+IF(-$E$1+RAND()*1&lt;0,-0.1*RAND(),0.1*RAND()))</f>
        <v>39.116182154831122</v>
      </c>
      <c r="O353">
        <f ca="1">'S&amp;P500 2018'!O353*(1+IF(-$E$1+RAND()*1&lt;0,-0.1*RAND(),0.1*RAND()))</f>
        <v>40.606969292350058</v>
      </c>
      <c r="P353">
        <f ca="1">'S&amp;P500 2018'!P353*(1+IF(-$E$1+RAND()*1&lt;0,-0.1*RAND(),0.1*RAND()))</f>
        <v>32.904697851230402</v>
      </c>
      <c r="Q353">
        <f ca="1">'S&amp;P500 2018'!Q353*(1+IF(-$E$1+RAND()*1&lt;0,-0.1*RAND(),0.1*RAND()))</f>
        <v>44.777375434178886</v>
      </c>
      <c r="R353">
        <f ca="1">'S&amp;P500 2018'!R353*(1+IF(-$E$1+RAND()*1&lt;0,-0.1*RAND(),0.1*RAND()))</f>
        <v>47.659600751522859</v>
      </c>
      <c r="S353">
        <f ca="1">'S&amp;P500 2018'!S353*(1+IF(-$E$1+RAND()*1&lt;0,-0.1*RAND(),0.1*RAND()))</f>
        <v>51.817477033723335</v>
      </c>
      <c r="T353">
        <f ca="1">'S&amp;P500 2018'!T353*(1+IF(-$E$1+RAND()*1&lt;0,-0.1*RAND(),0.1*RAND()))</f>
        <v>42.639317394401722</v>
      </c>
      <c r="U353">
        <f ca="1">'S&amp;P500 2018'!U353*(1+IF(-$E$1+RAND()*1&lt;0,-0.1*RAND(),0.1*RAND()))</f>
        <v>43.886569238856111</v>
      </c>
      <c r="V353">
        <f ca="1">'S&amp;P500 2018'!V353*(1+IF(-$E$1+RAND()*1&lt;0,-0.1*RAND(),0.1*RAND()))</f>
        <v>50.188753265970085</v>
      </c>
      <c r="W353" s="6">
        <f ca="1">F353-'S&amp;P500 2018'!F353</f>
        <v>3.1301077682029188</v>
      </c>
      <c r="X353" s="6">
        <f ca="1">G353-'S&amp;P500 2018'!G353</f>
        <v>1.6308073404468573</v>
      </c>
      <c r="Y353" s="6">
        <f ca="1">H353-'S&amp;P500 2018'!H353</f>
        <v>-3.9193535893989875</v>
      </c>
      <c r="Z353" s="6">
        <f ca="1">I353-'S&amp;P500 2018'!I353</f>
        <v>-3.5645892451415975</v>
      </c>
      <c r="AA353" s="6">
        <f ca="1">J353-'S&amp;P500 2018'!J353</f>
        <v>1.3261418351942922</v>
      </c>
      <c r="AB353" s="6">
        <f ca="1">K353-'S&amp;P500 2018'!K353</f>
        <v>-2.4906989302670652</v>
      </c>
      <c r="AC353" s="6">
        <f ca="1">L353-'S&amp;P500 2018'!L353</f>
        <v>-1.9880630424685393</v>
      </c>
      <c r="AD353" s="6">
        <f ca="1">M353-'S&amp;P500 2018'!M353</f>
        <v>0.70364621920005987</v>
      </c>
      <c r="AE353" s="6">
        <f ca="1">N353-'S&amp;P500 2018'!N353</f>
        <v>-3.8838178451688776</v>
      </c>
      <c r="AF353" s="6">
        <f ca="1">O353-'S&amp;P500 2018'!O353</f>
        <v>0.60696929235005825</v>
      </c>
      <c r="AG353" s="6">
        <f ca="1">P353-'S&amp;P500 2018'!P353</f>
        <v>-9.530214876959775E-2</v>
      </c>
      <c r="AH353" s="6">
        <f ca="1">Q353-'S&amp;P500 2018'!Q353</f>
        <v>-3.2226245658211141</v>
      </c>
      <c r="AI353" s="6">
        <f ca="1">R353-'S&amp;P500 2018'!R353</f>
        <v>1.6596007515228592</v>
      </c>
      <c r="AJ353" s="6">
        <f ca="1">S353-'S&amp;P500 2018'!S353</f>
        <v>3.8174770337233355</v>
      </c>
      <c r="AK353" s="6">
        <f ca="1">T353-'S&amp;P500 2018'!T353</f>
        <v>1.6393173944017221</v>
      </c>
      <c r="AL353" s="6">
        <f ca="1">U353-'S&amp;P500 2018'!U353</f>
        <v>-4.1134307611438885</v>
      </c>
      <c r="AM353" s="6">
        <f ca="1">V353-'S&amp;P500 2018'!V353</f>
        <v>1.1887532659700852</v>
      </c>
    </row>
    <row r="354" spans="1:39" x14ac:dyDescent="0.3">
      <c r="A354" t="s">
        <v>830</v>
      </c>
      <c r="B354" t="s">
        <v>831</v>
      </c>
      <c r="C354" s="1" t="s">
        <v>29</v>
      </c>
      <c r="D354" s="1" t="s">
        <v>736</v>
      </c>
      <c r="E354" s="5">
        <f t="shared" ca="1" si="6"/>
        <v>50.489449806034614</v>
      </c>
      <c r="F354">
        <f ca="1">'S&amp;P500 2018'!F354*(1+IF(-$E$1+RAND()*1&lt;0,-0.1*RAND(),0.1*RAND()))</f>
        <v>66.169194543549878</v>
      </c>
      <c r="G354">
        <f ca="1">'S&amp;P500 2018'!G354*(1+IF(-$E$1+RAND()*1&lt;0,-0.1*RAND(),0.1*RAND()))</f>
        <v>43.651387915193851</v>
      </c>
      <c r="H354">
        <f ca="1">'S&amp;P500 2018'!H354*(1+IF(-$E$1+RAND()*1&lt;0,-0.1*RAND(),0.1*RAND()))</f>
        <v>44.299394495943062</v>
      </c>
      <c r="I354">
        <f ca="1">'S&amp;P500 2018'!I354*(1+IF(-$E$1+RAND()*1&lt;0,-0.1*RAND(),0.1*RAND()))</f>
        <v>46.258708331984934</v>
      </c>
      <c r="J354">
        <f ca="1">'S&amp;P500 2018'!J354*(1+IF(-$E$1+RAND()*1&lt;0,-0.1*RAND(),0.1*RAND()))</f>
        <v>68.608680899092533</v>
      </c>
      <c r="K354">
        <f ca="1">'S&amp;P500 2018'!K354*(1+IF(-$E$1+RAND()*1&lt;0,-0.1*RAND(),0.1*RAND()))</f>
        <v>52.136734653744348</v>
      </c>
      <c r="L354">
        <f ca="1">'S&amp;P500 2018'!L354*(1+IF(-$E$1+RAND()*1&lt;0,-0.1*RAND(),0.1*RAND()))</f>
        <v>56.928376189099723</v>
      </c>
      <c r="M354">
        <f ca="1">'S&amp;P500 2018'!M354*(1+IF(-$E$1+RAND()*1&lt;0,-0.1*RAND(),0.1*RAND()))</f>
        <v>67.748551024280559</v>
      </c>
      <c r="N354">
        <f ca="1">'S&amp;P500 2018'!N354*(1+IF(-$E$1+RAND()*1&lt;0,-0.1*RAND(),0.1*RAND()))</f>
        <v>51.136614482483033</v>
      </c>
      <c r="O354">
        <f ca="1">'S&amp;P500 2018'!O354*(1+IF(-$E$1+RAND()*1&lt;0,-0.1*RAND(),0.1*RAND()))</f>
        <v>38.361312525001779</v>
      </c>
      <c r="P354">
        <f ca="1">'S&amp;P500 2018'!P354*(1+IF(-$E$1+RAND()*1&lt;0,-0.1*RAND(),0.1*RAND()))</f>
        <v>36.584556945599637</v>
      </c>
      <c r="Q354">
        <f ca="1">'S&amp;P500 2018'!Q354*(1+IF(-$E$1+RAND()*1&lt;0,-0.1*RAND(),0.1*RAND()))</f>
        <v>39.532318320751578</v>
      </c>
      <c r="R354">
        <f ca="1">'S&amp;P500 2018'!R354*(1+IF(-$E$1+RAND()*1&lt;0,-0.1*RAND(),0.1*RAND()))</f>
        <v>60.864715791502853</v>
      </c>
      <c r="S354">
        <f ca="1">'S&amp;P500 2018'!S354*(1+IF(-$E$1+RAND()*1&lt;0,-0.1*RAND(),0.1*RAND()))</f>
        <v>34.132368883362723</v>
      </c>
      <c r="T354">
        <f ca="1">'S&amp;P500 2018'!T354*(1+IF(-$E$1+RAND()*1&lt;0,-0.1*RAND(),0.1*RAND()))</f>
        <v>46.876014624880654</v>
      </c>
      <c r="U354">
        <f ca="1">'S&amp;P500 2018'!U354*(1+IF(-$E$1+RAND()*1&lt;0,-0.1*RAND(),0.1*RAND()))</f>
        <v>41.958760441832766</v>
      </c>
      <c r="V354">
        <f ca="1">'S&amp;P500 2018'!V354*(1+IF(-$E$1+RAND()*1&lt;0,-0.1*RAND(),0.1*RAND()))</f>
        <v>63.072956634284793</v>
      </c>
      <c r="W354" s="6">
        <f ca="1">F354-'S&amp;P500 2018'!F354</f>
        <v>1.1691945435498781</v>
      </c>
      <c r="X354" s="6">
        <f ca="1">G354-'S&amp;P500 2018'!G354</f>
        <v>2.6513879151938511</v>
      </c>
      <c r="Y354" s="6">
        <f ca="1">H354-'S&amp;P500 2018'!H354</f>
        <v>3.2993944959430621</v>
      </c>
      <c r="Z354" s="6">
        <f ca="1">I354-'S&amp;P500 2018'!I354</f>
        <v>0.25870833198493415</v>
      </c>
      <c r="AA354" s="6">
        <f ca="1">J354-'S&amp;P500 2018'!J354</f>
        <v>5.6086808990925334</v>
      </c>
      <c r="AB354" s="6">
        <f ca="1">K354-'S&amp;P500 2018'!K354</f>
        <v>-4.8632653462556519</v>
      </c>
      <c r="AC354" s="6">
        <f ca="1">L354-'S&amp;P500 2018'!L354</f>
        <v>2.9283761890997226</v>
      </c>
      <c r="AD354" s="6">
        <f ca="1">M354-'S&amp;P500 2018'!M354</f>
        <v>0.74855102428055886</v>
      </c>
      <c r="AE354" s="6">
        <f ca="1">N354-'S&amp;P500 2018'!N354</f>
        <v>4.1366144824830329</v>
      </c>
      <c r="AF354" s="6">
        <f ca="1">O354-'S&amp;P500 2018'!O354</f>
        <v>1.3613125250017788</v>
      </c>
      <c r="AG354" s="6">
        <f ca="1">P354-'S&amp;P500 2018'!P354</f>
        <v>-1.4154430544003631</v>
      </c>
      <c r="AH354" s="6">
        <f ca="1">Q354-'S&amp;P500 2018'!Q354</f>
        <v>2.5323183207515783</v>
      </c>
      <c r="AI354" s="6">
        <f ca="1">R354-'S&amp;P500 2018'!R354</f>
        <v>-3.1352842084971471</v>
      </c>
      <c r="AJ354" s="6">
        <f ca="1">S354-'S&amp;P500 2018'!S354</f>
        <v>2.132368883362723</v>
      </c>
      <c r="AK354" s="6">
        <f ca="1">T354-'S&amp;P500 2018'!T354</f>
        <v>2.8760146248806535</v>
      </c>
      <c r="AL354" s="6">
        <f ca="1">U354-'S&amp;P500 2018'!U354</f>
        <v>-3.0412395581672342</v>
      </c>
      <c r="AM354" s="6">
        <f ca="1">V354-'S&amp;P500 2018'!V354</f>
        <v>3.0729566342847932</v>
      </c>
    </row>
    <row r="355" spans="1:39" x14ac:dyDescent="0.3">
      <c r="A355" t="s">
        <v>832</v>
      </c>
      <c r="B355" t="s">
        <v>833</v>
      </c>
      <c r="C355" s="1" t="s">
        <v>2</v>
      </c>
      <c r="D355" s="1" t="s">
        <v>367</v>
      </c>
      <c r="E355" s="5">
        <f t="shared" ca="1" si="6"/>
        <v>48.853230221750053</v>
      </c>
      <c r="F355">
        <f ca="1">'S&amp;P500 2018'!F355*(1+IF(-$E$1+RAND()*1&lt;0,-0.1*RAND(),0.1*RAND()))</f>
        <v>49.941672393117209</v>
      </c>
      <c r="G355">
        <f ca="1">'S&amp;P500 2018'!G355*(1+IF(-$E$1+RAND()*1&lt;0,-0.1*RAND(),0.1*RAND()))</f>
        <v>65.429919294230785</v>
      </c>
      <c r="H355">
        <f ca="1">'S&amp;P500 2018'!H355*(1+IF(-$E$1+RAND()*1&lt;0,-0.1*RAND(),0.1*RAND()))</f>
        <v>61.595386941467225</v>
      </c>
      <c r="I355">
        <f ca="1">'S&amp;P500 2018'!I355*(1+IF(-$E$1+RAND()*1&lt;0,-0.1*RAND(),0.1*RAND()))</f>
        <v>37.184369011858365</v>
      </c>
      <c r="J355">
        <f ca="1">'S&amp;P500 2018'!J355*(1+IF(-$E$1+RAND()*1&lt;0,-0.1*RAND(),0.1*RAND()))</f>
        <v>41.976223463478746</v>
      </c>
      <c r="K355">
        <f ca="1">'S&amp;P500 2018'!K355*(1+IF(-$E$1+RAND()*1&lt;0,-0.1*RAND(),0.1*RAND()))</f>
        <v>35.002899831156569</v>
      </c>
      <c r="L355">
        <f ca="1">'S&amp;P500 2018'!L355*(1+IF(-$E$1+RAND()*1&lt;0,-0.1*RAND(),0.1*RAND()))</f>
        <v>60.135902889248122</v>
      </c>
      <c r="M355">
        <f ca="1">'S&amp;P500 2018'!M355*(1+IF(-$E$1+RAND()*1&lt;0,-0.1*RAND(),0.1*RAND()))</f>
        <v>46.260660429206858</v>
      </c>
      <c r="N355">
        <f ca="1">'S&amp;P500 2018'!N355*(1+IF(-$E$1+RAND()*1&lt;0,-0.1*RAND(),0.1*RAND()))</f>
        <v>38.065689054156792</v>
      </c>
      <c r="O355">
        <f ca="1">'S&amp;P500 2018'!O355*(1+IF(-$E$1+RAND()*1&lt;0,-0.1*RAND(),0.1*RAND()))</f>
        <v>69.465853824323133</v>
      </c>
      <c r="P355">
        <f ca="1">'S&amp;P500 2018'!P355*(1+IF(-$E$1+RAND()*1&lt;0,-0.1*RAND(),0.1*RAND()))</f>
        <v>55.972304733682755</v>
      </c>
      <c r="Q355">
        <f ca="1">'S&amp;P500 2018'!Q355*(1+IF(-$E$1+RAND()*1&lt;0,-0.1*RAND(),0.1*RAND()))</f>
        <v>44.14863985238329</v>
      </c>
      <c r="R355">
        <f ca="1">'S&amp;P500 2018'!R355*(1+IF(-$E$1+RAND()*1&lt;0,-0.1*RAND(),0.1*RAND()))</f>
        <v>41.959050568024374</v>
      </c>
      <c r="S355">
        <f ca="1">'S&amp;P500 2018'!S355*(1+IF(-$E$1+RAND()*1&lt;0,-0.1*RAND(),0.1*RAND()))</f>
        <v>55.974444532734339</v>
      </c>
      <c r="T355">
        <f ca="1">'S&amp;P500 2018'!T355*(1+IF(-$E$1+RAND()*1&lt;0,-0.1*RAND(),0.1*RAND()))</f>
        <v>34.879354609854509</v>
      </c>
      <c r="U355">
        <f ca="1">'S&amp;P500 2018'!U355*(1+IF(-$E$1+RAND()*1&lt;0,-0.1*RAND(),0.1*RAND()))</f>
        <v>47.819867523909089</v>
      </c>
      <c r="V355">
        <f ca="1">'S&amp;P500 2018'!V355*(1+IF(-$E$1+RAND()*1&lt;0,-0.1*RAND(),0.1*RAND()))</f>
        <v>44.692674816918618</v>
      </c>
      <c r="W355" s="6">
        <f ca="1">F355-'S&amp;P500 2018'!F355</f>
        <v>-4.0583276068827914</v>
      </c>
      <c r="X355" s="6">
        <f ca="1">G355-'S&amp;P500 2018'!G355</f>
        <v>4.4299192942307855</v>
      </c>
      <c r="Y355" s="6">
        <f ca="1">H355-'S&amp;P500 2018'!H355</f>
        <v>5.5953869414672255</v>
      </c>
      <c r="Z355" s="6">
        <f ca="1">I355-'S&amp;P500 2018'!I355</f>
        <v>0.18436901185836518</v>
      </c>
      <c r="AA355" s="6">
        <f ca="1">J355-'S&amp;P500 2018'!J355</f>
        <v>1.9762234634787461</v>
      </c>
      <c r="AB355" s="6">
        <f ca="1">K355-'S&amp;P500 2018'!K355</f>
        <v>2.0028998311565687</v>
      </c>
      <c r="AC355" s="6">
        <f ca="1">L355-'S&amp;P500 2018'!L355</f>
        <v>1.135902889248122</v>
      </c>
      <c r="AD355" s="6">
        <f ca="1">M355-'S&amp;P500 2018'!M355</f>
        <v>3.2606604292068582</v>
      </c>
      <c r="AE355" s="6">
        <f ca="1">N355-'S&amp;P500 2018'!N355</f>
        <v>2.0656890541567918</v>
      </c>
      <c r="AF355" s="6">
        <f ca="1">O355-'S&amp;P500 2018'!O355</f>
        <v>5.4658538243231334</v>
      </c>
      <c r="AG355" s="6">
        <f ca="1">P355-'S&amp;P500 2018'!P355</f>
        <v>4.9723047336827548</v>
      </c>
      <c r="AH355" s="6">
        <f ca="1">Q355-'S&amp;P500 2018'!Q355</f>
        <v>-1.8513601476167096</v>
      </c>
      <c r="AI355" s="6">
        <f ca="1">R355-'S&amp;P500 2018'!R355</f>
        <v>1.9590505680243737</v>
      </c>
      <c r="AJ355" s="6">
        <f ca="1">S355-'S&amp;P500 2018'!S355</f>
        <v>1.9744445327343385</v>
      </c>
      <c r="AK355" s="6">
        <f ca="1">T355-'S&amp;P500 2018'!T355</f>
        <v>2.8793546098545093</v>
      </c>
      <c r="AL355" s="6">
        <f ca="1">U355-'S&amp;P500 2018'!U355</f>
        <v>0.8198675239090889</v>
      </c>
      <c r="AM355" s="6">
        <f ca="1">V355-'S&amp;P500 2018'!V355</f>
        <v>2.6926748169186183</v>
      </c>
    </row>
    <row r="356" spans="1:39" x14ac:dyDescent="0.3">
      <c r="A356" t="s">
        <v>834</v>
      </c>
      <c r="B356" t="s">
        <v>835</v>
      </c>
      <c r="C356" s="1" t="s">
        <v>37</v>
      </c>
      <c r="D356" s="1" t="s">
        <v>38</v>
      </c>
      <c r="E356" s="5">
        <f t="shared" ca="1" si="6"/>
        <v>52.405619367026205</v>
      </c>
      <c r="F356">
        <f ca="1">'S&amp;P500 2018'!F356*(1+IF(-$E$1+RAND()*1&lt;0,-0.1*RAND(),0.1*RAND()))</f>
        <v>22.122142123597705</v>
      </c>
      <c r="G356">
        <f ca="1">'S&amp;P500 2018'!G356*(1+IF(-$E$1+RAND()*1&lt;0,-0.1*RAND(),0.1*RAND()))</f>
        <v>57.311977693264097</v>
      </c>
      <c r="H356">
        <f ca="1">'S&amp;P500 2018'!H356*(1+IF(-$E$1+RAND()*1&lt;0,-0.1*RAND(),0.1*RAND()))</f>
        <v>66.042883406822696</v>
      </c>
      <c r="I356">
        <f ca="1">'S&amp;P500 2018'!I356*(1+IF(-$E$1+RAND()*1&lt;0,-0.1*RAND(),0.1*RAND()))</f>
        <v>60.430625495662042</v>
      </c>
      <c r="J356">
        <f ca="1">'S&amp;P500 2018'!J356*(1+IF(-$E$1+RAND()*1&lt;0,-0.1*RAND(),0.1*RAND()))</f>
        <v>28.306120360931306</v>
      </c>
      <c r="K356">
        <f ca="1">'S&amp;P500 2018'!K356*(1+IF(-$E$1+RAND()*1&lt;0,-0.1*RAND(),0.1*RAND()))</f>
        <v>40.469019564329898</v>
      </c>
      <c r="L356">
        <f ca="1">'S&amp;P500 2018'!L356*(1+IF(-$E$1+RAND()*1&lt;0,-0.1*RAND(),0.1*RAND()))</f>
        <v>53.581233271739769</v>
      </c>
      <c r="M356">
        <f ca="1">'S&amp;P500 2018'!M356*(1+IF(-$E$1+RAND()*1&lt;0,-0.1*RAND(),0.1*RAND()))</f>
        <v>41.856650629922783</v>
      </c>
      <c r="N356">
        <f ca="1">'S&amp;P500 2018'!N356*(1+IF(-$E$1+RAND()*1&lt;0,-0.1*RAND(),0.1*RAND()))</f>
        <v>59.196619195474959</v>
      </c>
      <c r="O356">
        <f ca="1">'S&amp;P500 2018'!O356*(1+IF(-$E$1+RAND()*1&lt;0,-0.1*RAND(),0.1*RAND()))</f>
        <v>47.222014113073342</v>
      </c>
      <c r="P356">
        <f ca="1">'S&amp;P500 2018'!P356*(1+IF(-$E$1+RAND()*1&lt;0,-0.1*RAND(),0.1*RAND()))</f>
        <v>73.394917623582046</v>
      </c>
      <c r="Q356">
        <f ca="1">'S&amp;P500 2018'!Q356*(1+IF(-$E$1+RAND()*1&lt;0,-0.1*RAND(),0.1*RAND()))</f>
        <v>74.726694502821374</v>
      </c>
      <c r="R356">
        <f ca="1">'S&amp;P500 2018'!R356*(1+IF(-$E$1+RAND()*1&lt;0,-0.1*RAND(),0.1*RAND()))</f>
        <v>56.222173588586443</v>
      </c>
      <c r="S356">
        <f ca="1">'S&amp;P500 2018'!S356*(1+IF(-$E$1+RAND()*1&lt;0,-0.1*RAND(),0.1*RAND()))</f>
        <v>48.525759003808389</v>
      </c>
      <c r="T356">
        <f ca="1">'S&amp;P500 2018'!T356*(1+IF(-$E$1+RAND()*1&lt;0,-0.1*RAND(),0.1*RAND()))</f>
        <v>70.845622528802608</v>
      </c>
      <c r="U356">
        <f ca="1">'S&amp;P500 2018'!U356*(1+IF(-$E$1+RAND()*1&lt;0,-0.1*RAND(),0.1*RAND()))</f>
        <v>49.904356197458497</v>
      </c>
      <c r="V356">
        <f ca="1">'S&amp;P500 2018'!V356*(1+IF(-$E$1+RAND()*1&lt;0,-0.1*RAND(),0.1*RAND()))</f>
        <v>40.736719939567436</v>
      </c>
      <c r="W356" s="6">
        <f ca="1">F356-'S&amp;P500 2018'!F356</f>
        <v>0.12214212359770471</v>
      </c>
      <c r="X356" s="6">
        <f ca="1">G356-'S&amp;P500 2018'!G356</f>
        <v>2.3119776932640974</v>
      </c>
      <c r="Y356" s="6">
        <f ca="1">H356-'S&amp;P500 2018'!H356</f>
        <v>4.0428834068226962</v>
      </c>
      <c r="Z356" s="6">
        <f ca="1">I356-'S&amp;P500 2018'!I356</f>
        <v>3.4306254956620421</v>
      </c>
      <c r="AA356" s="6">
        <f ca="1">J356-'S&amp;P500 2018'!J356</f>
        <v>2.3061203609313061</v>
      </c>
      <c r="AB356" s="6">
        <f ca="1">K356-'S&amp;P500 2018'!K356</f>
        <v>-0.53098043567010222</v>
      </c>
      <c r="AC356" s="6">
        <f ca="1">L356-'S&amp;P500 2018'!L356</f>
        <v>3.5812332717397695</v>
      </c>
      <c r="AD356" s="6">
        <f ca="1">M356-'S&amp;P500 2018'!M356</f>
        <v>-4.1433493700772175</v>
      </c>
      <c r="AE356" s="6">
        <f ca="1">N356-'S&amp;P500 2018'!N356</f>
        <v>4.196619195474959</v>
      </c>
      <c r="AF356" s="6">
        <f ca="1">O356-'S&amp;P500 2018'!O356</f>
        <v>0.2220141130733424</v>
      </c>
      <c r="AG356" s="6">
        <f ca="1">P356-'S&amp;P500 2018'!P356</f>
        <v>6.394917623582046</v>
      </c>
      <c r="AH356" s="6">
        <f ca="1">Q356-'S&amp;P500 2018'!Q356</f>
        <v>6.726694502821374</v>
      </c>
      <c r="AI356" s="6">
        <f ca="1">R356-'S&amp;P500 2018'!R356</f>
        <v>-3.7778264114135567</v>
      </c>
      <c r="AJ356" s="6">
        <f ca="1">S356-'S&amp;P500 2018'!S356</f>
        <v>0.52575900380838902</v>
      </c>
      <c r="AK356" s="6">
        <f ca="1">T356-'S&amp;P500 2018'!T356</f>
        <v>5.8456225288026076</v>
      </c>
      <c r="AL356" s="6">
        <f ca="1">U356-'S&amp;P500 2018'!U356</f>
        <v>0.90435619745849749</v>
      </c>
      <c r="AM356" s="6">
        <f ca="1">V356-'S&amp;P500 2018'!V356</f>
        <v>-3.2632800604325638</v>
      </c>
    </row>
    <row r="357" spans="1:39" x14ac:dyDescent="0.3">
      <c r="A357" t="s">
        <v>836</v>
      </c>
      <c r="B357" t="s">
        <v>837</v>
      </c>
      <c r="C357" s="1" t="s">
        <v>2</v>
      </c>
      <c r="D357" s="1" t="s">
        <v>160</v>
      </c>
      <c r="E357" s="5">
        <f t="shared" ca="1" si="6"/>
        <v>52.201685238865437</v>
      </c>
      <c r="F357">
        <f ca="1">'S&amp;P500 2018'!F357*(1+IF(-$E$1+RAND()*1&lt;0,-0.1*RAND(),0.1*RAND()))</f>
        <v>75.874025078492366</v>
      </c>
      <c r="G357">
        <f ca="1">'S&amp;P500 2018'!G357*(1+IF(-$E$1+RAND()*1&lt;0,-0.1*RAND(),0.1*RAND()))</f>
        <v>37.158168182690062</v>
      </c>
      <c r="H357">
        <f ca="1">'S&amp;P500 2018'!H357*(1+IF(-$E$1+RAND()*1&lt;0,-0.1*RAND(),0.1*RAND()))</f>
        <v>49.156685336030378</v>
      </c>
      <c r="I357">
        <f ca="1">'S&amp;P500 2018'!I357*(1+IF(-$E$1+RAND()*1&lt;0,-0.1*RAND(),0.1*RAND()))</f>
        <v>67.69256909515012</v>
      </c>
      <c r="J357">
        <f ca="1">'S&amp;P500 2018'!J357*(1+IF(-$E$1+RAND()*1&lt;0,-0.1*RAND(),0.1*RAND()))</f>
        <v>49.078913719754972</v>
      </c>
      <c r="K357">
        <f ca="1">'S&amp;P500 2018'!K357*(1+IF(-$E$1+RAND()*1&lt;0,-0.1*RAND(),0.1*RAND()))</f>
        <v>36.92699356264459</v>
      </c>
      <c r="L357">
        <f ca="1">'S&amp;P500 2018'!L357*(1+IF(-$E$1+RAND()*1&lt;0,-0.1*RAND(),0.1*RAND()))</f>
        <v>80.653945849850658</v>
      </c>
      <c r="M357">
        <f ca="1">'S&amp;P500 2018'!M357*(1+IF(-$E$1+RAND()*1&lt;0,-0.1*RAND(),0.1*RAND()))</f>
        <v>39.418136942197577</v>
      </c>
      <c r="N357">
        <f ca="1">'S&amp;P500 2018'!N357*(1+IF(-$E$1+RAND()*1&lt;0,-0.1*RAND(),0.1*RAND()))</f>
        <v>49.09214220532342</v>
      </c>
      <c r="O357">
        <f ca="1">'S&amp;P500 2018'!O357*(1+IF(-$E$1+RAND()*1&lt;0,-0.1*RAND(),0.1*RAND()))</f>
        <v>52.680492373624773</v>
      </c>
      <c r="P357">
        <f ca="1">'S&amp;P500 2018'!P357*(1+IF(-$E$1+RAND()*1&lt;0,-0.1*RAND(),0.1*RAND()))</f>
        <v>53.499633653732531</v>
      </c>
      <c r="Q357">
        <f ca="1">'S&amp;P500 2018'!Q357*(1+IF(-$E$1+RAND()*1&lt;0,-0.1*RAND(),0.1*RAND()))</f>
        <v>40.096971361295722</v>
      </c>
      <c r="R357">
        <f ca="1">'S&amp;P500 2018'!R357*(1+IF(-$E$1+RAND()*1&lt;0,-0.1*RAND(),0.1*RAND()))</f>
        <v>40.916866112745865</v>
      </c>
      <c r="S357">
        <f ca="1">'S&amp;P500 2018'!S357*(1+IF(-$E$1+RAND()*1&lt;0,-0.1*RAND(),0.1*RAND()))</f>
        <v>52.84790840483403</v>
      </c>
      <c r="T357">
        <f ca="1">'S&amp;P500 2018'!T357*(1+IF(-$E$1+RAND()*1&lt;0,-0.1*RAND(),0.1*RAND()))</f>
        <v>50.408655422366138</v>
      </c>
      <c r="U357">
        <f ca="1">'S&amp;P500 2018'!U357*(1+IF(-$E$1+RAND()*1&lt;0,-0.1*RAND(),0.1*RAND()))</f>
        <v>51.859363980166812</v>
      </c>
      <c r="V357">
        <f ca="1">'S&amp;P500 2018'!V357*(1+IF(-$E$1+RAND()*1&lt;0,-0.1*RAND(),0.1*RAND()))</f>
        <v>60.06717777981261</v>
      </c>
      <c r="W357" s="6">
        <f ca="1">F357-'S&amp;P500 2018'!F357</f>
        <v>6.874025078492366</v>
      </c>
      <c r="X357" s="6">
        <f ca="1">G357-'S&amp;P500 2018'!G357</f>
        <v>-2.8418318173099379</v>
      </c>
      <c r="Y357" s="6">
        <f ca="1">H357-'S&amp;P500 2018'!H357</f>
        <v>1.1566853360303782</v>
      </c>
      <c r="Z357" s="6">
        <f ca="1">I357-'S&amp;P500 2018'!I357</f>
        <v>3.6925690951501196</v>
      </c>
      <c r="AA357" s="6">
        <f ca="1">J357-'S&amp;P500 2018'!J357</f>
        <v>-4.9210862802450279</v>
      </c>
      <c r="AB357" s="6">
        <f ca="1">K357-'S&amp;P500 2018'!K357</f>
        <v>0.92699356264458999</v>
      </c>
      <c r="AC357" s="6">
        <f ca="1">L357-'S&amp;P500 2018'!L357</f>
        <v>6.6539458498506576</v>
      </c>
      <c r="AD357" s="6">
        <f ca="1">M357-'S&amp;P500 2018'!M357</f>
        <v>-1.5818630578024226</v>
      </c>
      <c r="AE357" s="6">
        <f ca="1">N357-'S&amp;P500 2018'!N357</f>
        <v>9.2142205323419546E-2</v>
      </c>
      <c r="AF357" s="6">
        <f ca="1">O357-'S&amp;P500 2018'!O357</f>
        <v>-4.319507626375227</v>
      </c>
      <c r="AG357" s="6">
        <f ca="1">P357-'S&amp;P500 2018'!P357</f>
        <v>2.4996336537325305</v>
      </c>
      <c r="AH357" s="6">
        <f ca="1">Q357-'S&amp;P500 2018'!Q357</f>
        <v>-1.9030286387042779</v>
      </c>
      <c r="AI357" s="6">
        <f ca="1">R357-'S&amp;P500 2018'!R357</f>
        <v>1.9168661127458648</v>
      </c>
      <c r="AJ357" s="6">
        <f ca="1">S357-'S&amp;P500 2018'!S357</f>
        <v>2.8479084048340297</v>
      </c>
      <c r="AK357" s="6">
        <f ca="1">T357-'S&amp;P500 2018'!T357</f>
        <v>4.4086554223661381</v>
      </c>
      <c r="AL357" s="6">
        <f ca="1">U357-'S&amp;P500 2018'!U357</f>
        <v>-2.1406360198331882</v>
      </c>
      <c r="AM357" s="6">
        <f ca="1">V357-'S&amp;P500 2018'!V357</f>
        <v>2.0671777798126101</v>
      </c>
    </row>
    <row r="358" spans="1:39" x14ac:dyDescent="0.3">
      <c r="A358" t="s">
        <v>838</v>
      </c>
      <c r="B358" t="s">
        <v>839</v>
      </c>
      <c r="C358" s="1" t="s">
        <v>29</v>
      </c>
      <c r="D358" s="1" t="s">
        <v>257</v>
      </c>
      <c r="E358" s="5">
        <f t="shared" ca="1" si="6"/>
        <v>57.805850563480114</v>
      </c>
      <c r="F358">
        <f ca="1">'S&amp;P500 2018'!F358*(1+IF(-$E$1+RAND()*1&lt;0,-0.1*RAND(),0.1*RAND()))</f>
        <v>49.495580069627337</v>
      </c>
      <c r="G358">
        <f ca="1">'S&amp;P500 2018'!G358*(1+IF(-$E$1+RAND()*1&lt;0,-0.1*RAND(),0.1*RAND()))</f>
        <v>59.081067279233913</v>
      </c>
      <c r="H358">
        <f ca="1">'S&amp;P500 2018'!H358*(1+IF(-$E$1+RAND()*1&lt;0,-0.1*RAND(),0.1*RAND()))</f>
        <v>68.564155423758365</v>
      </c>
      <c r="I358">
        <f ca="1">'S&amp;P500 2018'!I358*(1+IF(-$E$1+RAND()*1&lt;0,-0.1*RAND(),0.1*RAND()))</f>
        <v>50.112218761311254</v>
      </c>
      <c r="J358">
        <f ca="1">'S&amp;P500 2018'!J358*(1+IF(-$E$1+RAND()*1&lt;0,-0.1*RAND(),0.1*RAND()))</f>
        <v>48.215894233389513</v>
      </c>
      <c r="K358">
        <f ca="1">'S&amp;P500 2018'!K358*(1+IF(-$E$1+RAND()*1&lt;0,-0.1*RAND(),0.1*RAND()))</f>
        <v>51.973709497292774</v>
      </c>
      <c r="L358">
        <f ca="1">'S&amp;P500 2018'!L358*(1+IF(-$E$1+RAND()*1&lt;0,-0.1*RAND(),0.1*RAND()))</f>
        <v>50.681124787756069</v>
      </c>
      <c r="M358">
        <f ca="1">'S&amp;P500 2018'!M358*(1+IF(-$E$1+RAND()*1&lt;0,-0.1*RAND(),0.1*RAND()))</f>
        <v>74.115096965721193</v>
      </c>
      <c r="N358">
        <f ca="1">'S&amp;P500 2018'!N358*(1+IF(-$E$1+RAND()*1&lt;0,-0.1*RAND(),0.1*RAND()))</f>
        <v>63.488399906987354</v>
      </c>
      <c r="O358">
        <f ca="1">'S&amp;P500 2018'!O358*(1+IF(-$E$1+RAND()*1&lt;0,-0.1*RAND(),0.1*RAND()))</f>
        <v>61.530182765253926</v>
      </c>
      <c r="P358">
        <f ca="1">'S&amp;P500 2018'!P358*(1+IF(-$E$1+RAND()*1&lt;0,-0.1*RAND(),0.1*RAND()))</f>
        <v>61.546902595326657</v>
      </c>
      <c r="Q358">
        <f ca="1">'S&amp;P500 2018'!Q358*(1+IF(-$E$1+RAND()*1&lt;0,-0.1*RAND(),0.1*RAND()))</f>
        <v>57.386223496861582</v>
      </c>
      <c r="R358">
        <f ca="1">'S&amp;P500 2018'!R358*(1+IF(-$E$1+RAND()*1&lt;0,-0.1*RAND(),0.1*RAND()))</f>
        <v>44.496774088950474</v>
      </c>
      <c r="S358">
        <f ca="1">'S&amp;P500 2018'!S358*(1+IF(-$E$1+RAND()*1&lt;0,-0.1*RAND(),0.1*RAND()))</f>
        <v>52.356373901084893</v>
      </c>
      <c r="T358">
        <f ca="1">'S&amp;P500 2018'!T358*(1+IF(-$E$1+RAND()*1&lt;0,-0.1*RAND(),0.1*RAND()))</f>
        <v>57.339710514427729</v>
      </c>
      <c r="U358">
        <f ca="1">'S&amp;P500 2018'!U358*(1+IF(-$E$1+RAND()*1&lt;0,-0.1*RAND(),0.1*RAND()))</f>
        <v>56.802553276026885</v>
      </c>
      <c r="V358">
        <f ca="1">'S&amp;P500 2018'!V358*(1+IF(-$E$1+RAND()*1&lt;0,-0.1*RAND(),0.1*RAND()))</f>
        <v>75.513492016152171</v>
      </c>
      <c r="W358" s="6">
        <f ca="1">F358-'S&amp;P500 2018'!F358</f>
        <v>-2.5044199303726629</v>
      </c>
      <c r="X358" s="6">
        <f ca="1">G358-'S&amp;P500 2018'!G358</f>
        <v>8.1067279233913325E-2</v>
      </c>
      <c r="Y358" s="6">
        <f ca="1">H358-'S&amp;P500 2018'!H358</f>
        <v>2.5641554237583648</v>
      </c>
      <c r="Z358" s="6">
        <f ca="1">I358-'S&amp;P500 2018'!I358</f>
        <v>2.1122187613112544</v>
      </c>
      <c r="AA358" s="6">
        <f ca="1">J358-'S&amp;P500 2018'!J358</f>
        <v>-1.7841057666104874</v>
      </c>
      <c r="AB358" s="6">
        <f ca="1">K358-'S&amp;P500 2018'!K358</f>
        <v>2.9737094972927736</v>
      </c>
      <c r="AC358" s="6">
        <f ca="1">L358-'S&amp;P500 2018'!L358</f>
        <v>-1.3188752122439311</v>
      </c>
      <c r="AD358" s="6">
        <f ca="1">M358-'S&amp;P500 2018'!M358</f>
        <v>6.1150969657211931</v>
      </c>
      <c r="AE358" s="6">
        <f ca="1">N358-'S&amp;P500 2018'!N358</f>
        <v>5.4883999069873539</v>
      </c>
      <c r="AF358" s="6">
        <f ca="1">O358-'S&amp;P500 2018'!O358</f>
        <v>0.53018276525392594</v>
      </c>
      <c r="AG358" s="6">
        <f ca="1">P358-'S&amp;P500 2018'!P358</f>
        <v>-4.4530974046733434</v>
      </c>
      <c r="AH358" s="6">
        <f ca="1">Q358-'S&amp;P500 2018'!Q358</f>
        <v>4.3862234968615823</v>
      </c>
      <c r="AI358" s="6">
        <f ca="1">R358-'S&amp;P500 2018'!R358</f>
        <v>1.4967740889504739</v>
      </c>
      <c r="AJ358" s="6">
        <f ca="1">S358-'S&amp;P500 2018'!S358</f>
        <v>3.3563739010848934</v>
      </c>
      <c r="AK358" s="6">
        <f ca="1">T358-'S&amp;P500 2018'!T358</f>
        <v>-4.660289485572271</v>
      </c>
      <c r="AL358" s="6">
        <f ca="1">U358-'S&amp;P500 2018'!U358</f>
        <v>1.8025532760268845</v>
      </c>
      <c r="AM358" s="6">
        <f ca="1">V358-'S&amp;P500 2018'!V358</f>
        <v>6.5134920161521705</v>
      </c>
    </row>
    <row r="359" spans="1:39" x14ac:dyDescent="0.3">
      <c r="A359" t="s">
        <v>840</v>
      </c>
      <c r="B359" t="s">
        <v>841</v>
      </c>
      <c r="C359" s="1" t="s">
        <v>33</v>
      </c>
      <c r="D359" s="1" t="s">
        <v>34</v>
      </c>
      <c r="E359" s="5">
        <f t="shared" ca="1" si="6"/>
        <v>35.384669215620761</v>
      </c>
      <c r="F359">
        <f ca="1">'S&amp;P500 2018'!F359*(1+IF(-$E$1+RAND()*1&lt;0,-0.1*RAND(),0.1*RAND()))</f>
        <v>44.563568470785754</v>
      </c>
      <c r="G359">
        <f ca="1">'S&amp;P500 2018'!G359*(1+IF(-$E$1+RAND()*1&lt;0,-0.1*RAND(),0.1*RAND()))</f>
        <v>30.744530165239251</v>
      </c>
      <c r="H359">
        <f ca="1">'S&amp;P500 2018'!H359*(1+IF(-$E$1+RAND()*1&lt;0,-0.1*RAND(),0.1*RAND()))</f>
        <v>39.131156350587887</v>
      </c>
      <c r="I359">
        <f ca="1">'S&amp;P500 2018'!I359*(1+IF(-$E$1+RAND()*1&lt;0,-0.1*RAND(),0.1*RAND()))</f>
        <v>26.264275246295085</v>
      </c>
      <c r="J359">
        <f ca="1">'S&amp;P500 2018'!J359*(1+IF(-$E$1+RAND()*1&lt;0,-0.1*RAND(),0.1*RAND()))</f>
        <v>41.301810598893127</v>
      </c>
      <c r="K359">
        <f ca="1">'S&amp;P500 2018'!K359*(1+IF(-$E$1+RAND()*1&lt;0,-0.1*RAND(),0.1*RAND()))</f>
        <v>42.38792273607767</v>
      </c>
      <c r="L359">
        <f ca="1">'S&amp;P500 2018'!L359*(1+IF(-$E$1+RAND()*1&lt;0,-0.1*RAND(),0.1*RAND()))</f>
        <v>33.398877917997424</v>
      </c>
      <c r="M359">
        <f ca="1">'S&amp;P500 2018'!M359*(1+IF(-$E$1+RAND()*1&lt;0,-0.1*RAND(),0.1*RAND()))</f>
        <v>42.335407679037914</v>
      </c>
      <c r="N359">
        <f ca="1">'S&amp;P500 2018'!N359*(1+IF(-$E$1+RAND()*1&lt;0,-0.1*RAND(),0.1*RAND()))</f>
        <v>48.059443598144199</v>
      </c>
      <c r="O359">
        <f ca="1">'S&amp;P500 2018'!O359*(1+IF(-$E$1+RAND()*1&lt;0,-0.1*RAND(),0.1*RAND()))</f>
        <v>39.059705360030847</v>
      </c>
      <c r="P359">
        <f ca="1">'S&amp;P500 2018'!P359*(1+IF(-$E$1+RAND()*1&lt;0,-0.1*RAND(),0.1*RAND()))</f>
        <v>25.785857389872479</v>
      </c>
      <c r="Q359">
        <f ca="1">'S&amp;P500 2018'!Q359*(1+IF(-$E$1+RAND()*1&lt;0,-0.1*RAND(),0.1*RAND()))</f>
        <v>32.256855326677758</v>
      </c>
      <c r="R359">
        <f ca="1">'S&amp;P500 2018'!R359*(1+IF(-$E$1+RAND()*1&lt;0,-0.1*RAND(),0.1*RAND()))</f>
        <v>29.627655031161122</v>
      </c>
      <c r="S359">
        <f ca="1">'S&amp;P500 2018'!S359*(1+IF(-$E$1+RAND()*1&lt;0,-0.1*RAND(),0.1*RAND()))</f>
        <v>14.406679103036215</v>
      </c>
      <c r="T359">
        <f ca="1">'S&amp;P500 2018'!T359*(1+IF(-$E$1+RAND()*1&lt;0,-0.1*RAND(),0.1*RAND()))</f>
        <v>35.13820154471243</v>
      </c>
      <c r="U359">
        <f ca="1">'S&amp;P500 2018'!U359*(1+IF(-$E$1+RAND()*1&lt;0,-0.1*RAND(),0.1*RAND()))</f>
        <v>35.494865485849267</v>
      </c>
      <c r="V359">
        <f ca="1">'S&amp;P500 2018'!V359*(1+IF(-$E$1+RAND()*1&lt;0,-0.1*RAND(),0.1*RAND()))</f>
        <v>41.582564661154649</v>
      </c>
      <c r="W359" s="6">
        <f ca="1">F359-'S&amp;P500 2018'!F359</f>
        <v>-0.43643152921424644</v>
      </c>
      <c r="X359" s="6">
        <f ca="1">G359-'S&amp;P500 2018'!G359</f>
        <v>-0.25546983476074914</v>
      </c>
      <c r="Y359" s="6">
        <f ca="1">H359-'S&amp;P500 2018'!H359</f>
        <v>2.1311563505878865</v>
      </c>
      <c r="Z359" s="6">
        <f ca="1">I359-'S&amp;P500 2018'!I359</f>
        <v>-1.7357247537049147</v>
      </c>
      <c r="AA359" s="6">
        <f ca="1">J359-'S&amp;P500 2018'!J359</f>
        <v>2.3018105988931268</v>
      </c>
      <c r="AB359" s="6">
        <f ca="1">K359-'S&amp;P500 2018'!K359</f>
        <v>0.38792273607766958</v>
      </c>
      <c r="AC359" s="6">
        <f ca="1">L359-'S&amp;P500 2018'!L359</f>
        <v>-0.60112208200257555</v>
      </c>
      <c r="AD359" s="6">
        <f ca="1">M359-'S&amp;P500 2018'!M359</f>
        <v>3.3354076790379139</v>
      </c>
      <c r="AE359" s="6">
        <f ca="1">N359-'S&amp;P500 2018'!N359</f>
        <v>2.059443598144199</v>
      </c>
      <c r="AF359" s="6">
        <f ca="1">O359-'S&amp;P500 2018'!O359</f>
        <v>5.9705360030847032E-2</v>
      </c>
      <c r="AG359" s="6">
        <f ca="1">P359-'S&amp;P500 2018'!P359</f>
        <v>-2.2141426101275208</v>
      </c>
      <c r="AH359" s="6">
        <f ca="1">Q359-'S&amp;P500 2018'!Q359</f>
        <v>-2.7431446733222415</v>
      </c>
      <c r="AI359" s="6">
        <f ca="1">R359-'S&amp;P500 2018'!R359</f>
        <v>-2.3723449688388776</v>
      </c>
      <c r="AJ359" s="6">
        <f ca="1">S359-'S&amp;P500 2018'!S359</f>
        <v>-0.59332089696378532</v>
      </c>
      <c r="AK359" s="6">
        <f ca="1">T359-'S&amp;P500 2018'!T359</f>
        <v>0.13820154471243029</v>
      </c>
      <c r="AL359" s="6">
        <f ca="1">U359-'S&amp;P500 2018'!U359</f>
        <v>2.4948654858492674</v>
      </c>
      <c r="AM359" s="6">
        <f ca="1">V359-'S&amp;P500 2018'!V359</f>
        <v>3.5825646611546489</v>
      </c>
    </row>
    <row r="360" spans="1:39" x14ac:dyDescent="0.3">
      <c r="A360" t="s">
        <v>842</v>
      </c>
      <c r="B360" t="s">
        <v>843</v>
      </c>
      <c r="C360" s="1" t="s">
        <v>46</v>
      </c>
      <c r="D360" s="1" t="s">
        <v>844</v>
      </c>
      <c r="E360" s="5">
        <f t="shared" ca="1" si="6"/>
        <v>41.933408394105484</v>
      </c>
      <c r="F360">
        <f ca="1">'S&amp;P500 2018'!F360*(1+IF(-$E$1+RAND()*1&lt;0,-0.1*RAND(),0.1*RAND()))</f>
        <v>60.906949185597369</v>
      </c>
      <c r="G360">
        <f ca="1">'S&amp;P500 2018'!G360*(1+IF(-$E$1+RAND()*1&lt;0,-0.1*RAND(),0.1*RAND()))</f>
        <v>36.430186055727376</v>
      </c>
      <c r="H360">
        <f ca="1">'S&amp;P500 2018'!H360*(1+IF(-$E$1+RAND()*1&lt;0,-0.1*RAND(),0.1*RAND()))</f>
        <v>42.689066343217014</v>
      </c>
      <c r="I360">
        <f ca="1">'S&amp;P500 2018'!I360*(1+IF(-$E$1+RAND()*1&lt;0,-0.1*RAND(),0.1*RAND()))</f>
        <v>45.706844226768609</v>
      </c>
      <c r="J360">
        <f ca="1">'S&amp;P500 2018'!J360*(1+IF(-$E$1+RAND()*1&lt;0,-0.1*RAND(),0.1*RAND()))</f>
        <v>19.854882364612013</v>
      </c>
      <c r="K360">
        <f ca="1">'S&amp;P500 2018'!K360*(1+IF(-$E$1+RAND()*1&lt;0,-0.1*RAND(),0.1*RAND()))</f>
        <v>40.576369192183158</v>
      </c>
      <c r="L360">
        <f ca="1">'S&amp;P500 2018'!L360*(1+IF(-$E$1+RAND()*1&lt;0,-0.1*RAND(),0.1*RAND()))</f>
        <v>52.943121820196772</v>
      </c>
      <c r="M360">
        <f ca="1">'S&amp;P500 2018'!M360*(1+IF(-$E$1+RAND()*1&lt;0,-0.1*RAND(),0.1*RAND()))</f>
        <v>41.774884423896509</v>
      </c>
      <c r="N360">
        <f ca="1">'S&amp;P500 2018'!N360*(1+IF(-$E$1+RAND()*1&lt;0,-0.1*RAND(),0.1*RAND()))</f>
        <v>48.089445496397062</v>
      </c>
      <c r="O360">
        <f ca="1">'S&amp;P500 2018'!O360*(1+IF(-$E$1+RAND()*1&lt;0,-0.1*RAND(),0.1*RAND()))</f>
        <v>38.386165428816071</v>
      </c>
      <c r="P360">
        <f ca="1">'S&amp;P500 2018'!P360*(1+IF(-$E$1+RAND()*1&lt;0,-0.1*RAND(),0.1*RAND()))</f>
        <v>36.606177578936766</v>
      </c>
      <c r="Q360">
        <f ca="1">'S&amp;P500 2018'!Q360*(1+IF(-$E$1+RAND()*1&lt;0,-0.1*RAND(),0.1*RAND()))</f>
        <v>45.616547790703549</v>
      </c>
      <c r="R360">
        <f ca="1">'S&amp;P500 2018'!R360*(1+IF(-$E$1+RAND()*1&lt;0,-0.1*RAND(),0.1*RAND()))</f>
        <v>54.65541184922693</v>
      </c>
      <c r="S360">
        <f ca="1">'S&amp;P500 2018'!S360*(1+IF(-$E$1+RAND()*1&lt;0,-0.1*RAND(),0.1*RAND()))</f>
        <v>44.197620768226592</v>
      </c>
      <c r="T360">
        <f ca="1">'S&amp;P500 2018'!T360*(1+IF(-$E$1+RAND()*1&lt;0,-0.1*RAND(),0.1*RAND()))</f>
        <v>36.007894639126398</v>
      </c>
      <c r="U360">
        <f ca="1">'S&amp;P500 2018'!U360*(1+IF(-$E$1+RAND()*1&lt;0,-0.1*RAND(),0.1*RAND()))</f>
        <v>25.124758121912212</v>
      </c>
      <c r="V360">
        <f ca="1">'S&amp;P500 2018'!V360*(1+IF(-$E$1+RAND()*1&lt;0,-0.1*RAND(),0.1*RAND()))</f>
        <v>43.301617414248859</v>
      </c>
      <c r="W360" s="6">
        <f ca="1">F360-'S&amp;P500 2018'!F360</f>
        <v>4.9069491855973695</v>
      </c>
      <c r="X360" s="6">
        <f ca="1">G360-'S&amp;P500 2018'!G360</f>
        <v>-2.5698139442726244</v>
      </c>
      <c r="Y360" s="6">
        <f ca="1">H360-'S&amp;P500 2018'!H360</f>
        <v>-0.31093365678298568</v>
      </c>
      <c r="Z360" s="6">
        <f ca="1">I360-'S&amp;P500 2018'!I360</f>
        <v>-0.29315577323139053</v>
      </c>
      <c r="AA360" s="6">
        <f ca="1">J360-'S&amp;P500 2018'!J360</f>
        <v>-0.14511763538798661</v>
      </c>
      <c r="AB360" s="6">
        <f ca="1">K360-'S&amp;P500 2018'!K360</f>
        <v>-2.423630807816842</v>
      </c>
      <c r="AC360" s="6">
        <f ca="1">L360-'S&amp;P500 2018'!L360</f>
        <v>0.94312182019677238</v>
      </c>
      <c r="AD360" s="6">
        <f ca="1">M360-'S&amp;P500 2018'!M360</f>
        <v>1.7748844238965091</v>
      </c>
      <c r="AE360" s="6">
        <f ca="1">N360-'S&amp;P500 2018'!N360</f>
        <v>4.0894454963970617</v>
      </c>
      <c r="AF360" s="6">
        <f ca="1">O360-'S&amp;P500 2018'!O360</f>
        <v>-0.61383457118392926</v>
      </c>
      <c r="AG360" s="6">
        <f ca="1">P360-'S&amp;P500 2018'!P360</f>
        <v>2.6061775789367658</v>
      </c>
      <c r="AH360" s="6">
        <f ca="1">Q360-'S&amp;P500 2018'!Q360</f>
        <v>-2.3834522092964505</v>
      </c>
      <c r="AI360" s="6">
        <f ca="1">R360-'S&amp;P500 2018'!R360</f>
        <v>0.65541184922692963</v>
      </c>
      <c r="AJ360" s="6">
        <f ca="1">S360-'S&amp;P500 2018'!S360</f>
        <v>2.1976207682265922</v>
      </c>
      <c r="AK360" s="6">
        <f ca="1">T360-'S&amp;P500 2018'!T360</f>
        <v>2.0078946391263983</v>
      </c>
      <c r="AL360" s="6">
        <f ca="1">U360-'S&amp;P500 2018'!U360</f>
        <v>-0.87524187808778819</v>
      </c>
      <c r="AM360" s="6">
        <f ca="1">V360-'S&amp;P500 2018'!V360</f>
        <v>1.3016174142488595</v>
      </c>
    </row>
    <row r="361" spans="1:39" x14ac:dyDescent="0.3">
      <c r="A361" t="s">
        <v>845</v>
      </c>
      <c r="B361" t="s">
        <v>846</v>
      </c>
      <c r="C361" s="1" t="s">
        <v>15</v>
      </c>
      <c r="D361" s="1" t="s">
        <v>26</v>
      </c>
      <c r="E361" s="5">
        <f t="shared" ca="1" si="6"/>
        <v>52.591976444554625</v>
      </c>
      <c r="F361">
        <f ca="1">'S&amp;P500 2018'!F361*(1+IF(-$E$1+RAND()*1&lt;0,-0.1*RAND(),0.1*RAND()))</f>
        <v>75.866608224145281</v>
      </c>
      <c r="G361">
        <f ca="1">'S&amp;P500 2018'!G361*(1+IF(-$E$1+RAND()*1&lt;0,-0.1*RAND(),0.1*RAND()))</f>
        <v>42.756204174724807</v>
      </c>
      <c r="H361">
        <f ca="1">'S&amp;P500 2018'!H361*(1+IF(-$E$1+RAND()*1&lt;0,-0.1*RAND(),0.1*RAND()))</f>
        <v>51.585400080013031</v>
      </c>
      <c r="I361">
        <f ca="1">'S&amp;P500 2018'!I361*(1+IF(-$E$1+RAND()*1&lt;0,-0.1*RAND(),0.1*RAND()))</f>
        <v>61.397961271577742</v>
      </c>
      <c r="J361">
        <f ca="1">'S&amp;P500 2018'!J361*(1+IF(-$E$1+RAND()*1&lt;0,-0.1*RAND(),0.1*RAND()))</f>
        <v>69.637684461953555</v>
      </c>
      <c r="K361">
        <f ca="1">'S&amp;P500 2018'!K361*(1+IF(-$E$1+RAND()*1&lt;0,-0.1*RAND(),0.1*RAND()))</f>
        <v>56.365292548940985</v>
      </c>
      <c r="L361">
        <f ca="1">'S&amp;P500 2018'!L361*(1+IF(-$E$1+RAND()*1&lt;0,-0.1*RAND(),0.1*RAND()))</f>
        <v>49.622603103630112</v>
      </c>
      <c r="M361">
        <f ca="1">'S&amp;P500 2018'!M361*(1+IF(-$E$1+RAND()*1&lt;0,-0.1*RAND(),0.1*RAND()))</f>
        <v>31.220279131256799</v>
      </c>
      <c r="N361">
        <f ca="1">'S&amp;P500 2018'!N361*(1+IF(-$E$1+RAND()*1&lt;0,-0.1*RAND(),0.1*RAND()))</f>
        <v>47.753373643023984</v>
      </c>
      <c r="O361">
        <f ca="1">'S&amp;P500 2018'!O361*(1+IF(-$E$1+RAND()*1&lt;0,-0.1*RAND(),0.1*RAND()))</f>
        <v>58.836321161649664</v>
      </c>
      <c r="P361">
        <f ca="1">'S&amp;P500 2018'!P361*(1+IF(-$E$1+RAND()*1&lt;0,-0.1*RAND(),0.1*RAND()))</f>
        <v>69.486992558751595</v>
      </c>
      <c r="Q361">
        <f ca="1">'S&amp;P500 2018'!Q361*(1+IF(-$E$1+RAND()*1&lt;0,-0.1*RAND(),0.1*RAND()))</f>
        <v>51.490166728743489</v>
      </c>
      <c r="R361">
        <f ca="1">'S&amp;P500 2018'!R361*(1+IF(-$E$1+RAND()*1&lt;0,-0.1*RAND(),0.1*RAND()))</f>
        <v>44.736987613415479</v>
      </c>
      <c r="S361">
        <f ca="1">'S&amp;P500 2018'!S361*(1+IF(-$E$1+RAND()*1&lt;0,-0.1*RAND(),0.1*RAND()))</f>
        <v>52.872888138853448</v>
      </c>
      <c r="T361">
        <f ca="1">'S&amp;P500 2018'!T361*(1+IF(-$E$1+RAND()*1&lt;0,-0.1*RAND(),0.1*RAND()))</f>
        <v>47.361656949439698</v>
      </c>
      <c r="U361">
        <f ca="1">'S&amp;P500 2018'!U361*(1+IF(-$E$1+RAND()*1&lt;0,-0.1*RAND(),0.1*RAND()))</f>
        <v>42.856074057776496</v>
      </c>
      <c r="V361">
        <f ca="1">'S&amp;P500 2018'!V361*(1+IF(-$E$1+RAND()*1&lt;0,-0.1*RAND(),0.1*RAND()))</f>
        <v>40.217105709532348</v>
      </c>
      <c r="W361" s="6">
        <f ca="1">F361-'S&amp;P500 2018'!F361</f>
        <v>2.8666082241452813</v>
      </c>
      <c r="X361" s="6">
        <f ca="1">G361-'S&amp;P500 2018'!G361</f>
        <v>-3.2437958252751926</v>
      </c>
      <c r="Y361" s="6">
        <f ca="1">H361-'S&amp;P500 2018'!H361</f>
        <v>0.58540008001303079</v>
      </c>
      <c r="Z361" s="6">
        <f ca="1">I361-'S&amp;P500 2018'!I361</f>
        <v>-2.6020387284222579</v>
      </c>
      <c r="AA361" s="6">
        <f ca="1">J361-'S&amp;P500 2018'!J361</f>
        <v>3.6376844619535547</v>
      </c>
      <c r="AB361" s="6">
        <f ca="1">K361-'S&amp;P500 2018'!K361</f>
        <v>4.3652925489409853</v>
      </c>
      <c r="AC361" s="6">
        <f ca="1">L361-'S&amp;P500 2018'!L361</f>
        <v>-1.3773968963698877</v>
      </c>
      <c r="AD361" s="6">
        <f ca="1">M361-'S&amp;P500 2018'!M361</f>
        <v>-0.77972086874320112</v>
      </c>
      <c r="AE361" s="6">
        <f ca="1">N361-'S&amp;P500 2018'!N361</f>
        <v>0.75337364302398413</v>
      </c>
      <c r="AF361" s="6">
        <f ca="1">O361-'S&amp;P500 2018'!O361</f>
        <v>1.8363211616496642</v>
      </c>
      <c r="AG361" s="6">
        <f ca="1">P361-'S&amp;P500 2018'!P361</f>
        <v>3.4869925587515951</v>
      </c>
      <c r="AH361" s="6">
        <f ca="1">Q361-'S&amp;P500 2018'!Q361</f>
        <v>2.490166728743489</v>
      </c>
      <c r="AI361" s="6">
        <f ca="1">R361-'S&amp;P500 2018'!R361</f>
        <v>-2.2630123865845206</v>
      </c>
      <c r="AJ361" s="6">
        <f ca="1">S361-'S&amp;P500 2018'!S361</f>
        <v>0.87288813885344751</v>
      </c>
      <c r="AK361" s="6">
        <f ca="1">T361-'S&amp;P500 2018'!T361</f>
        <v>2.3616569494396984</v>
      </c>
      <c r="AL361" s="6">
        <f ca="1">U361-'S&amp;P500 2018'!U361</f>
        <v>1.856074057776496</v>
      </c>
      <c r="AM361" s="6">
        <f ca="1">V361-'S&amp;P500 2018'!V361</f>
        <v>2.2171057095323476</v>
      </c>
    </row>
    <row r="362" spans="1:39" x14ac:dyDescent="0.3">
      <c r="A362" t="s">
        <v>847</v>
      </c>
      <c r="B362" t="s">
        <v>848</v>
      </c>
      <c r="C362" s="1" t="s">
        <v>29</v>
      </c>
      <c r="D362" s="1" t="s">
        <v>376</v>
      </c>
      <c r="E362" s="5">
        <f t="shared" ca="1" si="6"/>
        <v>39.780129314828791</v>
      </c>
      <c r="F362">
        <f ca="1">'S&amp;P500 2018'!F362*(1+IF(-$E$1+RAND()*1&lt;0,-0.1*RAND(),0.1*RAND()))</f>
        <v>43.852909861031378</v>
      </c>
      <c r="G362">
        <f ca="1">'S&amp;P500 2018'!G362*(1+IF(-$E$1+RAND()*1&lt;0,-0.1*RAND(),0.1*RAND()))</f>
        <v>31.676855587405168</v>
      </c>
      <c r="H362">
        <f ca="1">'S&amp;P500 2018'!H362*(1+IF(-$E$1+RAND()*1&lt;0,-0.1*RAND(),0.1*RAND()))</f>
        <v>39.512711353589829</v>
      </c>
      <c r="I362">
        <f ca="1">'S&amp;P500 2018'!I362*(1+IF(-$E$1+RAND()*1&lt;0,-0.1*RAND(),0.1*RAND()))</f>
        <v>29.431548228794981</v>
      </c>
      <c r="J362">
        <f ca="1">'S&amp;P500 2018'!J362*(1+IF(-$E$1+RAND()*1&lt;0,-0.1*RAND(),0.1*RAND()))</f>
        <v>37.323575039137815</v>
      </c>
      <c r="K362">
        <f ca="1">'S&amp;P500 2018'!K362*(1+IF(-$E$1+RAND()*1&lt;0,-0.1*RAND(),0.1*RAND()))</f>
        <v>37.519207800317098</v>
      </c>
      <c r="L362">
        <f ca="1">'S&amp;P500 2018'!L362*(1+IF(-$E$1+RAND()*1&lt;0,-0.1*RAND(),0.1*RAND()))</f>
        <v>22.942912719231892</v>
      </c>
      <c r="M362">
        <f ca="1">'S&amp;P500 2018'!M362*(1+IF(-$E$1+RAND()*1&lt;0,-0.1*RAND(),0.1*RAND()))</f>
        <v>40.966189223526428</v>
      </c>
      <c r="N362">
        <f ca="1">'S&amp;P500 2018'!N362*(1+IF(-$E$1+RAND()*1&lt;0,-0.1*RAND(),0.1*RAND()))</f>
        <v>51.863512405830392</v>
      </c>
      <c r="O362">
        <f ca="1">'S&amp;P500 2018'!O362*(1+IF(-$E$1+RAND()*1&lt;0,-0.1*RAND(),0.1*RAND()))</f>
        <v>44.338867020728493</v>
      </c>
      <c r="P362">
        <f ca="1">'S&amp;P500 2018'!P362*(1+IF(-$E$1+RAND()*1&lt;0,-0.1*RAND(),0.1*RAND()))</f>
        <v>41.484453707415383</v>
      </c>
      <c r="Q362">
        <f ca="1">'S&amp;P500 2018'!Q362*(1+IF(-$E$1+RAND()*1&lt;0,-0.1*RAND(),0.1*RAND()))</f>
        <v>48.226819601161019</v>
      </c>
      <c r="R362">
        <f ca="1">'S&amp;P500 2018'!R362*(1+IF(-$E$1+RAND()*1&lt;0,-0.1*RAND(),0.1*RAND()))</f>
        <v>25.35541125226214</v>
      </c>
      <c r="S362">
        <f ca="1">'S&amp;P500 2018'!S362*(1+IF(-$E$1+RAND()*1&lt;0,-0.1*RAND(),0.1*RAND()))</f>
        <v>45.535164957095681</v>
      </c>
      <c r="T362">
        <f ca="1">'S&amp;P500 2018'!T362*(1+IF(-$E$1+RAND()*1&lt;0,-0.1*RAND(),0.1*RAND()))</f>
        <v>52.463008992795125</v>
      </c>
      <c r="U362">
        <f ca="1">'S&amp;P500 2018'!U362*(1+IF(-$E$1+RAND()*1&lt;0,-0.1*RAND(),0.1*RAND()))</f>
        <v>41.750243329422581</v>
      </c>
      <c r="V362">
        <f ca="1">'S&amp;P500 2018'!V362*(1+IF(-$E$1+RAND()*1&lt;0,-0.1*RAND(),0.1*RAND()))</f>
        <v>42.018807272343935</v>
      </c>
      <c r="W362" s="6">
        <f ca="1">F362-'S&amp;P500 2018'!F362</f>
        <v>-3.1470901389686219</v>
      </c>
      <c r="X362" s="6">
        <f ca="1">G362-'S&amp;P500 2018'!G362</f>
        <v>2.6768555874051678</v>
      </c>
      <c r="Y362" s="6">
        <f ca="1">H362-'S&amp;P500 2018'!H362</f>
        <v>2.5127113535898289</v>
      </c>
      <c r="Z362" s="6">
        <f ca="1">I362-'S&amp;P500 2018'!I362</f>
        <v>1.4315482287949806</v>
      </c>
      <c r="AA362" s="6">
        <f ca="1">J362-'S&amp;P500 2018'!J362</f>
        <v>1.3235750391378147</v>
      </c>
      <c r="AB362" s="6">
        <f ca="1">K362-'S&amp;P500 2018'!K362</f>
        <v>2.5192078003170977</v>
      </c>
      <c r="AC362" s="6">
        <f ca="1">L362-'S&amp;P500 2018'!L362</f>
        <v>1.9429127192318916</v>
      </c>
      <c r="AD362" s="6">
        <f ca="1">M362-'S&amp;P500 2018'!M362</f>
        <v>1.9661892235264276</v>
      </c>
      <c r="AE362" s="6">
        <f ca="1">N362-'S&amp;P500 2018'!N362</f>
        <v>0.86351240583039157</v>
      </c>
      <c r="AF362" s="6">
        <f ca="1">O362-'S&amp;P500 2018'!O362</f>
        <v>0.33886702072849317</v>
      </c>
      <c r="AG362" s="6">
        <f ca="1">P362-'S&amp;P500 2018'!P362</f>
        <v>1.4844537074153834</v>
      </c>
      <c r="AH362" s="6">
        <f ca="1">Q362-'S&amp;P500 2018'!Q362</f>
        <v>1.2268196011610186</v>
      </c>
      <c r="AI362" s="6">
        <f ca="1">R362-'S&amp;P500 2018'!R362</f>
        <v>-2.6445887477378598</v>
      </c>
      <c r="AJ362" s="6">
        <f ca="1">S362-'S&amp;P500 2018'!S362</f>
        <v>1.5351649570956809</v>
      </c>
      <c r="AK362" s="6">
        <f ca="1">T362-'S&amp;P500 2018'!T362</f>
        <v>3.4630089927951246</v>
      </c>
      <c r="AL362" s="6">
        <f ca="1">U362-'S&amp;P500 2018'!U362</f>
        <v>0.75024332942258098</v>
      </c>
      <c r="AM362" s="6">
        <f ca="1">V362-'S&amp;P500 2018'!V362</f>
        <v>1.8807272343934756E-2</v>
      </c>
    </row>
    <row r="363" spans="1:39" x14ac:dyDescent="0.3">
      <c r="A363" t="s">
        <v>849</v>
      </c>
      <c r="B363" t="s">
        <v>850</v>
      </c>
      <c r="C363" s="1" t="s">
        <v>29</v>
      </c>
      <c r="D363" s="1" t="s">
        <v>181</v>
      </c>
      <c r="E363" s="5">
        <f t="shared" ca="1" si="6"/>
        <v>49.174100137184659</v>
      </c>
      <c r="F363">
        <f ca="1">'S&amp;P500 2018'!F363*(1+IF(-$E$1+RAND()*1&lt;0,-0.1*RAND(),0.1*RAND()))</f>
        <v>48.089089842893507</v>
      </c>
      <c r="G363">
        <f ca="1">'S&amp;P500 2018'!G363*(1+IF(-$E$1+RAND()*1&lt;0,-0.1*RAND(),0.1*RAND()))</f>
        <v>51.551435837884455</v>
      </c>
      <c r="H363">
        <f ca="1">'S&amp;P500 2018'!H363*(1+IF(-$E$1+RAND()*1&lt;0,-0.1*RAND(),0.1*RAND()))</f>
        <v>40.697071072486253</v>
      </c>
      <c r="I363">
        <f ca="1">'S&amp;P500 2018'!I363*(1+IF(-$E$1+RAND()*1&lt;0,-0.1*RAND(),0.1*RAND()))</f>
        <v>29.058212059317473</v>
      </c>
      <c r="J363">
        <f ca="1">'S&amp;P500 2018'!J363*(1+IF(-$E$1+RAND()*1&lt;0,-0.1*RAND(),0.1*RAND()))</f>
        <v>49.741308842064988</v>
      </c>
      <c r="K363">
        <f ca="1">'S&amp;P500 2018'!K363*(1+IF(-$E$1+RAND()*1&lt;0,-0.1*RAND(),0.1*RAND()))</f>
        <v>44.47773930833926</v>
      </c>
      <c r="L363">
        <f ca="1">'S&amp;P500 2018'!L363*(1+IF(-$E$1+RAND()*1&lt;0,-0.1*RAND(),0.1*RAND()))</f>
        <v>40.35743344064872</v>
      </c>
      <c r="M363">
        <f ca="1">'S&amp;P500 2018'!M363*(1+IF(-$E$1+RAND()*1&lt;0,-0.1*RAND(),0.1*RAND()))</f>
        <v>60.045433494348885</v>
      </c>
      <c r="N363">
        <f ca="1">'S&amp;P500 2018'!N363*(1+IF(-$E$1+RAND()*1&lt;0,-0.1*RAND(),0.1*RAND()))</f>
        <v>54.186114565480345</v>
      </c>
      <c r="O363">
        <f ca="1">'S&amp;P500 2018'!O363*(1+IF(-$E$1+RAND()*1&lt;0,-0.1*RAND(),0.1*RAND()))</f>
        <v>47.743656615238024</v>
      </c>
      <c r="P363">
        <f ca="1">'S&amp;P500 2018'!P363*(1+IF(-$E$1+RAND()*1&lt;0,-0.1*RAND(),0.1*RAND()))</f>
        <v>74.563366041081053</v>
      </c>
      <c r="Q363">
        <f ca="1">'S&amp;P500 2018'!Q363*(1+IF(-$E$1+RAND()*1&lt;0,-0.1*RAND(),0.1*RAND()))</f>
        <v>37.516237535837334</v>
      </c>
      <c r="R363">
        <f ca="1">'S&amp;P500 2018'!R363*(1+IF(-$E$1+RAND()*1&lt;0,-0.1*RAND(),0.1*RAND()))</f>
        <v>48.170448215248108</v>
      </c>
      <c r="S363">
        <f ca="1">'S&amp;P500 2018'!S363*(1+IF(-$E$1+RAND()*1&lt;0,-0.1*RAND(),0.1*RAND()))</f>
        <v>63.476032078794717</v>
      </c>
      <c r="T363">
        <f ca="1">'S&amp;P500 2018'!T363*(1+IF(-$E$1+RAND()*1&lt;0,-0.1*RAND(),0.1*RAND()))</f>
        <v>52.736115149000504</v>
      </c>
      <c r="U363">
        <f ca="1">'S&amp;P500 2018'!U363*(1+IF(-$E$1+RAND()*1&lt;0,-0.1*RAND(),0.1*RAND()))</f>
        <v>37.003959703957356</v>
      </c>
      <c r="V363">
        <f ca="1">'S&amp;P500 2018'!V363*(1+IF(-$E$1+RAND()*1&lt;0,-0.1*RAND(),0.1*RAND()))</f>
        <v>56.546048529518202</v>
      </c>
      <c r="W363" s="6">
        <f ca="1">F363-'S&amp;P500 2018'!F363</f>
        <v>-0.91091015710649259</v>
      </c>
      <c r="X363" s="6">
        <f ca="1">G363-'S&amp;P500 2018'!G363</f>
        <v>2.5514358378844548</v>
      </c>
      <c r="Y363" s="6">
        <f ca="1">H363-'S&amp;P500 2018'!H363</f>
        <v>3.6970710724862528</v>
      </c>
      <c r="Z363" s="6">
        <f ca="1">I363-'S&amp;P500 2018'!I363</f>
        <v>2.0582120593174729</v>
      </c>
      <c r="AA363" s="6">
        <f ca="1">J363-'S&amp;P500 2018'!J363</f>
        <v>3.7413088420649885</v>
      </c>
      <c r="AB363" s="6">
        <f ca="1">K363-'S&amp;P500 2018'!K363</f>
        <v>-3.5222606916607404</v>
      </c>
      <c r="AC363" s="6">
        <f ca="1">L363-'S&amp;P500 2018'!L363</f>
        <v>1.3574334406487196</v>
      </c>
      <c r="AD363" s="6">
        <f ca="1">M363-'S&amp;P500 2018'!M363</f>
        <v>-5.9545665056511154</v>
      </c>
      <c r="AE363" s="6">
        <f ca="1">N363-'S&amp;P500 2018'!N363</f>
        <v>2.1861145654803451</v>
      </c>
      <c r="AF363" s="6">
        <f ca="1">O363-'S&amp;P500 2018'!O363</f>
        <v>-2.2563433847619763</v>
      </c>
      <c r="AG363" s="6">
        <f ca="1">P363-'S&amp;P500 2018'!P363</f>
        <v>5.5633660410810535</v>
      </c>
      <c r="AH363" s="6">
        <f ca="1">Q363-'S&amp;P500 2018'!Q363</f>
        <v>-1.4837624641626661</v>
      </c>
      <c r="AI363" s="6">
        <f ca="1">R363-'S&amp;P500 2018'!R363</f>
        <v>2.1704482152481077</v>
      </c>
      <c r="AJ363" s="6">
        <f ca="1">S363-'S&amp;P500 2018'!S363</f>
        <v>5.4760320787947165</v>
      </c>
      <c r="AK363" s="6">
        <f ca="1">T363-'S&amp;P500 2018'!T363</f>
        <v>1.7361151490005042</v>
      </c>
      <c r="AL363" s="6">
        <f ca="1">U363-'S&amp;P500 2018'!U363</f>
        <v>3.959703957356453E-3</v>
      </c>
      <c r="AM363" s="6">
        <f ca="1">V363-'S&amp;P500 2018'!V363</f>
        <v>2.5460485295182025</v>
      </c>
    </row>
    <row r="364" spans="1:39" x14ac:dyDescent="0.3">
      <c r="A364" t="s">
        <v>851</v>
      </c>
      <c r="B364" t="s">
        <v>852</v>
      </c>
      <c r="C364" s="1" t="s">
        <v>141</v>
      </c>
      <c r="D364" s="1" t="s">
        <v>142</v>
      </c>
      <c r="E364" s="5">
        <f t="shared" ca="1" si="6"/>
        <v>56.864614251604117</v>
      </c>
      <c r="F364">
        <f ca="1">'S&amp;P500 2018'!F364*(1+IF(-$E$1+RAND()*1&lt;0,-0.1*RAND(),0.1*RAND()))</f>
        <v>44.128277599725884</v>
      </c>
      <c r="G364">
        <f ca="1">'S&amp;P500 2018'!G364*(1+IF(-$E$1+RAND()*1&lt;0,-0.1*RAND(),0.1*RAND()))</f>
        <v>50.056835469082301</v>
      </c>
      <c r="H364">
        <f ca="1">'S&amp;P500 2018'!H364*(1+IF(-$E$1+RAND()*1&lt;0,-0.1*RAND(),0.1*RAND()))</f>
        <v>70.166310801210329</v>
      </c>
      <c r="I364">
        <f ca="1">'S&amp;P500 2018'!I364*(1+IF(-$E$1+RAND()*1&lt;0,-0.1*RAND(),0.1*RAND()))</f>
        <v>69.863138146757052</v>
      </c>
      <c r="J364">
        <f ca="1">'S&amp;P500 2018'!J364*(1+IF(-$E$1+RAND()*1&lt;0,-0.1*RAND(),0.1*RAND()))</f>
        <v>55.399009071052824</v>
      </c>
      <c r="K364">
        <f ca="1">'S&amp;P500 2018'!K364*(1+IF(-$E$1+RAND()*1&lt;0,-0.1*RAND(),0.1*RAND()))</f>
        <v>55.796266859685353</v>
      </c>
      <c r="L364">
        <f ca="1">'S&amp;P500 2018'!L364*(1+IF(-$E$1+RAND()*1&lt;0,-0.1*RAND(),0.1*RAND()))</f>
        <v>58.144642455148983</v>
      </c>
      <c r="M364">
        <f ca="1">'S&amp;P500 2018'!M364*(1+IF(-$E$1+RAND()*1&lt;0,-0.1*RAND(),0.1*RAND()))</f>
        <v>66.305894368853856</v>
      </c>
      <c r="N364">
        <f ca="1">'S&amp;P500 2018'!N364*(1+IF(-$E$1+RAND()*1&lt;0,-0.1*RAND(),0.1*RAND()))</f>
        <v>62.361157513124795</v>
      </c>
      <c r="O364">
        <f ca="1">'S&amp;P500 2018'!O364*(1+IF(-$E$1+RAND()*1&lt;0,-0.1*RAND(),0.1*RAND()))</f>
        <v>31.606276583437584</v>
      </c>
      <c r="P364">
        <f ca="1">'S&amp;P500 2018'!P364*(1+IF(-$E$1+RAND()*1&lt;0,-0.1*RAND(),0.1*RAND()))</f>
        <v>58.536033807938566</v>
      </c>
      <c r="Q364">
        <f ca="1">'S&amp;P500 2018'!Q364*(1+IF(-$E$1+RAND()*1&lt;0,-0.1*RAND(),0.1*RAND()))</f>
        <v>57.707724098833538</v>
      </c>
      <c r="R364">
        <f ca="1">'S&amp;P500 2018'!R364*(1+IF(-$E$1+RAND()*1&lt;0,-0.1*RAND(),0.1*RAND()))</f>
        <v>54.051423220386432</v>
      </c>
      <c r="S364">
        <f ca="1">'S&amp;P500 2018'!S364*(1+IF(-$E$1+RAND()*1&lt;0,-0.1*RAND(),0.1*RAND()))</f>
        <v>65.112124972998188</v>
      </c>
      <c r="T364">
        <f ca="1">'S&amp;P500 2018'!T364*(1+IF(-$E$1+RAND()*1&lt;0,-0.1*RAND(),0.1*RAND()))</f>
        <v>63.053676814816491</v>
      </c>
      <c r="U364">
        <f ca="1">'S&amp;P500 2018'!U364*(1+IF(-$E$1+RAND()*1&lt;0,-0.1*RAND(),0.1*RAND()))</f>
        <v>62.641285692779938</v>
      </c>
      <c r="V364">
        <f ca="1">'S&amp;P500 2018'!V364*(1+IF(-$E$1+RAND()*1&lt;0,-0.1*RAND(),0.1*RAND()))</f>
        <v>41.768364801437848</v>
      </c>
      <c r="W364" s="6">
        <f ca="1">F364-'S&amp;P500 2018'!F364</f>
        <v>-0.87172240027411618</v>
      </c>
      <c r="X364" s="6">
        <f ca="1">G364-'S&amp;P500 2018'!G364</f>
        <v>4.0568354690823014</v>
      </c>
      <c r="Y364" s="6">
        <f ca="1">H364-'S&amp;P500 2018'!H364</f>
        <v>0.16631080121032937</v>
      </c>
      <c r="Z364" s="6">
        <f ca="1">I364-'S&amp;P500 2018'!I364</f>
        <v>2.863138146757052</v>
      </c>
      <c r="AA364" s="6">
        <f ca="1">J364-'S&amp;P500 2018'!J364</f>
        <v>4.3990090710528236</v>
      </c>
      <c r="AB364" s="6">
        <f ca="1">K364-'S&amp;P500 2018'!K364</f>
        <v>-3.2037331403146467</v>
      </c>
      <c r="AC364" s="6">
        <f ca="1">L364-'S&amp;P500 2018'!L364</f>
        <v>4.1446424551489827</v>
      </c>
      <c r="AD364" s="6">
        <f ca="1">M364-'S&amp;P500 2018'!M364</f>
        <v>-1.6941056311461438</v>
      </c>
      <c r="AE364" s="6">
        <f ca="1">N364-'S&amp;P500 2018'!N364</f>
        <v>4.3611575131247946</v>
      </c>
      <c r="AF364" s="6">
        <f ca="1">O364-'S&amp;P500 2018'!O364</f>
        <v>2.6062765834375838</v>
      </c>
      <c r="AG364" s="6">
        <f ca="1">P364-'S&amp;P500 2018'!P364</f>
        <v>2.5360338079385656</v>
      </c>
      <c r="AH364" s="6">
        <f ca="1">Q364-'S&amp;P500 2018'!Q364</f>
        <v>-1.2922759011664624</v>
      </c>
      <c r="AI364" s="6">
        <f ca="1">R364-'S&amp;P500 2018'!R364</f>
        <v>-3.9485767796135676</v>
      </c>
      <c r="AJ364" s="6">
        <f ca="1">S364-'S&amp;P500 2018'!S364</f>
        <v>-5.8878750270018116</v>
      </c>
      <c r="AK364" s="6">
        <f ca="1">T364-'S&amp;P500 2018'!T364</f>
        <v>-3.946323185183509</v>
      </c>
      <c r="AL364" s="6">
        <f ca="1">U364-'S&amp;P500 2018'!U364</f>
        <v>4.6412856927799382</v>
      </c>
      <c r="AM364" s="6">
        <f ca="1">V364-'S&amp;P500 2018'!V364</f>
        <v>1.7683648014378477</v>
      </c>
    </row>
    <row r="365" spans="1:39" x14ac:dyDescent="0.3">
      <c r="A365" t="s">
        <v>853</v>
      </c>
      <c r="B365" t="s">
        <v>854</v>
      </c>
      <c r="C365" s="1" t="s">
        <v>19</v>
      </c>
      <c r="D365" s="1" t="s">
        <v>635</v>
      </c>
      <c r="E365" s="5">
        <f t="shared" ca="1" si="6"/>
        <v>59.017629256675946</v>
      </c>
      <c r="F365">
        <f ca="1">'S&amp;P500 2018'!F365*(1+IF(-$E$1+RAND()*1&lt;0,-0.1*RAND(),0.1*RAND()))</f>
        <v>61.960012236031638</v>
      </c>
      <c r="G365">
        <f ca="1">'S&amp;P500 2018'!G365*(1+IF(-$E$1+RAND()*1&lt;0,-0.1*RAND(),0.1*RAND()))</f>
        <v>50.84325625609079</v>
      </c>
      <c r="H365">
        <f ca="1">'S&amp;P500 2018'!H365*(1+IF(-$E$1+RAND()*1&lt;0,-0.1*RAND(),0.1*RAND()))</f>
        <v>38.653014225339263</v>
      </c>
      <c r="I365">
        <f ca="1">'S&amp;P500 2018'!I365*(1+IF(-$E$1+RAND()*1&lt;0,-0.1*RAND(),0.1*RAND()))</f>
        <v>55.033282049553812</v>
      </c>
      <c r="J365">
        <f ca="1">'S&amp;P500 2018'!J365*(1+IF(-$E$1+RAND()*1&lt;0,-0.1*RAND(),0.1*RAND()))</f>
        <v>63.879493254500673</v>
      </c>
      <c r="K365">
        <f ca="1">'S&amp;P500 2018'!K365*(1+IF(-$E$1+RAND()*1&lt;0,-0.1*RAND(),0.1*RAND()))</f>
        <v>47.889422320701065</v>
      </c>
      <c r="L365">
        <f ca="1">'S&amp;P500 2018'!L365*(1+IF(-$E$1+RAND()*1&lt;0,-0.1*RAND(),0.1*RAND()))</f>
        <v>55.223536903364149</v>
      </c>
      <c r="M365">
        <f ca="1">'S&amp;P500 2018'!M365*(1+IF(-$E$1+RAND()*1&lt;0,-0.1*RAND(),0.1*RAND()))</f>
        <v>53.652840913362667</v>
      </c>
      <c r="N365">
        <f ca="1">'S&amp;P500 2018'!N365*(1+IF(-$E$1+RAND()*1&lt;0,-0.1*RAND(),0.1*RAND()))</f>
        <v>79.474664368995235</v>
      </c>
      <c r="O365">
        <f ca="1">'S&amp;P500 2018'!O365*(1+IF(-$E$1+RAND()*1&lt;0,-0.1*RAND(),0.1*RAND()))</f>
        <v>69.89059764541264</v>
      </c>
      <c r="P365">
        <f ca="1">'S&amp;P500 2018'!P365*(1+IF(-$E$1+RAND()*1&lt;0,-0.1*RAND(),0.1*RAND()))</f>
        <v>43.539677543490001</v>
      </c>
      <c r="Q365">
        <f ca="1">'S&amp;P500 2018'!Q365*(1+IF(-$E$1+RAND()*1&lt;0,-0.1*RAND(),0.1*RAND()))</f>
        <v>54.594690782823349</v>
      </c>
      <c r="R365">
        <f ca="1">'S&amp;P500 2018'!R365*(1+IF(-$E$1+RAND()*1&lt;0,-0.1*RAND(),0.1*RAND()))</f>
        <v>64.159393853762992</v>
      </c>
      <c r="S365">
        <f ca="1">'S&amp;P500 2018'!S365*(1+IF(-$E$1+RAND()*1&lt;0,-0.1*RAND(),0.1*RAND()))</f>
        <v>82.744151997462808</v>
      </c>
      <c r="T365">
        <f ca="1">'S&amp;P500 2018'!T365*(1+IF(-$E$1+RAND()*1&lt;0,-0.1*RAND(),0.1*RAND()))</f>
        <v>82.247610579684661</v>
      </c>
      <c r="U365">
        <f ca="1">'S&amp;P500 2018'!U365*(1+IF(-$E$1+RAND()*1&lt;0,-0.1*RAND(),0.1*RAND()))</f>
        <v>51.750882350949993</v>
      </c>
      <c r="V365">
        <f ca="1">'S&amp;P500 2018'!V365*(1+IF(-$E$1+RAND()*1&lt;0,-0.1*RAND(),0.1*RAND()))</f>
        <v>47.763170081965193</v>
      </c>
      <c r="W365" s="6">
        <f ca="1">F365-'S&amp;P500 2018'!F365</f>
        <v>3.9600122360316377</v>
      </c>
      <c r="X365" s="6">
        <f ca="1">G365-'S&amp;P500 2018'!G365</f>
        <v>-4.1567437439092103</v>
      </c>
      <c r="Y365" s="6">
        <f ca="1">H365-'S&amp;P500 2018'!H365</f>
        <v>1.6530142253392626</v>
      </c>
      <c r="Z365" s="6">
        <f ca="1">I365-'S&amp;P500 2018'!I365</f>
        <v>1.0332820495538115</v>
      </c>
      <c r="AA365" s="6">
        <f ca="1">J365-'S&amp;P500 2018'!J365</f>
        <v>0.87949325450067306</v>
      </c>
      <c r="AB365" s="6">
        <f ca="1">K365-'S&amp;P500 2018'!K365</f>
        <v>0.88942232070106542</v>
      </c>
      <c r="AC365" s="6">
        <f ca="1">L365-'S&amp;P500 2018'!L365</f>
        <v>2.223536903364149</v>
      </c>
      <c r="AD365" s="6">
        <f ca="1">M365-'S&amp;P500 2018'!M365</f>
        <v>3.6528409133626667</v>
      </c>
      <c r="AE365" s="6">
        <f ca="1">N365-'S&amp;P500 2018'!N365</f>
        <v>5.474664368995235</v>
      </c>
      <c r="AF365" s="6">
        <f ca="1">O365-'S&amp;P500 2018'!O365</f>
        <v>4.8905976454126403</v>
      </c>
      <c r="AG365" s="6">
        <f ca="1">P365-'S&amp;P500 2018'!P365</f>
        <v>-2.4603224565099993</v>
      </c>
      <c r="AH365" s="6">
        <f ca="1">Q365-'S&amp;P500 2018'!Q365</f>
        <v>2.5946907828233492</v>
      </c>
      <c r="AI365" s="6">
        <f ca="1">R365-'S&amp;P500 2018'!R365</f>
        <v>3.1593938537629924</v>
      </c>
      <c r="AJ365" s="6">
        <f ca="1">S365-'S&amp;P500 2018'!S365</f>
        <v>6.7441519974628079</v>
      </c>
      <c r="AK365" s="6">
        <f ca="1">T365-'S&amp;P500 2018'!T365</f>
        <v>1.247610579684661</v>
      </c>
      <c r="AL365" s="6">
        <f ca="1">U365-'S&amp;P500 2018'!U365</f>
        <v>-4.2491176490500067</v>
      </c>
      <c r="AM365" s="6">
        <f ca="1">V365-'S&amp;P500 2018'!V365</f>
        <v>-3.2368299180348075</v>
      </c>
    </row>
    <row r="366" spans="1:39" x14ac:dyDescent="0.3">
      <c r="A366" t="s">
        <v>855</v>
      </c>
      <c r="B366" t="s">
        <v>856</v>
      </c>
      <c r="C366" s="1" t="s">
        <v>141</v>
      </c>
      <c r="D366" s="1" t="s">
        <v>683</v>
      </c>
      <c r="E366" s="5">
        <f t="shared" ca="1" si="6"/>
        <v>39.079698057139858</v>
      </c>
      <c r="F366">
        <f ca="1">'S&amp;P500 2018'!F366*(1+IF(-$E$1+RAND()*1&lt;0,-0.1*RAND(),0.1*RAND()))</f>
        <v>52.763438372162653</v>
      </c>
      <c r="G366">
        <f ca="1">'S&amp;P500 2018'!G366*(1+IF(-$E$1+RAND()*1&lt;0,-0.1*RAND(),0.1*RAND()))</f>
        <v>33.986456099766954</v>
      </c>
      <c r="H366">
        <f ca="1">'S&amp;P500 2018'!H366*(1+IF(-$E$1+RAND()*1&lt;0,-0.1*RAND(),0.1*RAND()))</f>
        <v>30.696628628692149</v>
      </c>
      <c r="I366">
        <f ca="1">'S&amp;P500 2018'!I366*(1+IF(-$E$1+RAND()*1&lt;0,-0.1*RAND(),0.1*RAND()))</f>
        <v>35.378047445373383</v>
      </c>
      <c r="J366">
        <f ca="1">'S&amp;P500 2018'!J366*(1+IF(-$E$1+RAND()*1&lt;0,-0.1*RAND(),0.1*RAND()))</f>
        <v>37.681835456354655</v>
      </c>
      <c r="K366">
        <f ca="1">'S&amp;P500 2018'!K366*(1+IF(-$E$1+RAND()*1&lt;0,-0.1*RAND(),0.1*RAND()))</f>
        <v>45.521233716638413</v>
      </c>
      <c r="L366">
        <f ca="1">'S&amp;P500 2018'!L366*(1+IF(-$E$1+RAND()*1&lt;0,-0.1*RAND(),0.1*RAND()))</f>
        <v>45.505288447536763</v>
      </c>
      <c r="M366">
        <f ca="1">'S&amp;P500 2018'!M366*(1+IF(-$E$1+RAND()*1&lt;0,-0.1*RAND(),0.1*RAND()))</f>
        <v>32.820890337883526</v>
      </c>
      <c r="N366">
        <f ca="1">'S&amp;P500 2018'!N366*(1+IF(-$E$1+RAND()*1&lt;0,-0.1*RAND(),0.1*RAND()))</f>
        <v>45.670871754414399</v>
      </c>
      <c r="O366">
        <f ca="1">'S&amp;P500 2018'!O366*(1+IF(-$E$1+RAND()*1&lt;0,-0.1*RAND(),0.1*RAND()))</f>
        <v>25.921048386055364</v>
      </c>
      <c r="P366">
        <f ca="1">'S&amp;P500 2018'!P366*(1+IF(-$E$1+RAND()*1&lt;0,-0.1*RAND(),0.1*RAND()))</f>
        <v>32.207157392335702</v>
      </c>
      <c r="Q366">
        <f ca="1">'S&amp;P500 2018'!Q366*(1+IF(-$E$1+RAND()*1&lt;0,-0.1*RAND(),0.1*RAND()))</f>
        <v>42.374240782315553</v>
      </c>
      <c r="R366">
        <f ca="1">'S&amp;P500 2018'!R366*(1+IF(-$E$1+RAND()*1&lt;0,-0.1*RAND(),0.1*RAND()))</f>
        <v>27.507520486410662</v>
      </c>
      <c r="S366">
        <f ca="1">'S&amp;P500 2018'!S366*(1+IF(-$E$1+RAND()*1&lt;0,-0.1*RAND(),0.1*RAND()))</f>
        <v>47.941262994582317</v>
      </c>
      <c r="T366">
        <f ca="1">'S&amp;P500 2018'!T366*(1+IF(-$E$1+RAND()*1&lt;0,-0.1*RAND(),0.1*RAND()))</f>
        <v>49.675584859831496</v>
      </c>
      <c r="U366">
        <f ca="1">'S&amp;P500 2018'!U366*(1+IF(-$E$1+RAND()*1&lt;0,-0.1*RAND(),0.1*RAND()))</f>
        <v>35.902506171049012</v>
      </c>
      <c r="V366">
        <f ca="1">'S&amp;P500 2018'!V366*(1+IF(-$E$1+RAND()*1&lt;0,-0.1*RAND(),0.1*RAND()))</f>
        <v>42.800855639974372</v>
      </c>
      <c r="W366" s="6">
        <f ca="1">F366-'S&amp;P500 2018'!F366</f>
        <v>-1.2365616278373466</v>
      </c>
      <c r="X366" s="6">
        <f ca="1">G366-'S&amp;P500 2018'!G366</f>
        <v>-1.3543900233045747E-2</v>
      </c>
      <c r="Y366" s="6">
        <f ca="1">H366-'S&amp;P500 2018'!H366</f>
        <v>-3.3033713713078505</v>
      </c>
      <c r="Z366" s="6">
        <f ca="1">I366-'S&amp;P500 2018'!I366</f>
        <v>-1.6219525546266169</v>
      </c>
      <c r="AA366" s="6">
        <f ca="1">J366-'S&amp;P500 2018'!J366</f>
        <v>-3.3181645436453451</v>
      </c>
      <c r="AB366" s="6">
        <f ca="1">K366-'S&amp;P500 2018'!K366</f>
        <v>1.5212337166384131</v>
      </c>
      <c r="AC366" s="6">
        <f ca="1">L366-'S&amp;P500 2018'!L366</f>
        <v>1.5052884475367634</v>
      </c>
      <c r="AD366" s="6">
        <f ca="1">M366-'S&amp;P500 2018'!M366</f>
        <v>-1.1791096621164741</v>
      </c>
      <c r="AE366" s="6">
        <f ca="1">N366-'S&amp;P500 2018'!N366</f>
        <v>0.67087175441439939</v>
      </c>
      <c r="AF366" s="6">
        <f ca="1">O366-'S&amp;P500 2018'!O366</f>
        <v>-2.0789516139446356</v>
      </c>
      <c r="AG366" s="6">
        <f ca="1">P366-'S&amp;P500 2018'!P366</f>
        <v>0.20715739233570218</v>
      </c>
      <c r="AH366" s="6">
        <f ca="1">Q366-'S&amp;P500 2018'!Q366</f>
        <v>-2.6257592176844469</v>
      </c>
      <c r="AI366" s="6">
        <f ca="1">R366-'S&amp;P500 2018'!R366</f>
        <v>1.5075204864106624</v>
      </c>
      <c r="AJ366" s="6">
        <f ca="1">S366-'S&amp;P500 2018'!S366</f>
        <v>0.94126299458231699</v>
      </c>
      <c r="AK366" s="6">
        <f ca="1">T366-'S&amp;P500 2018'!T366</f>
        <v>2.6755848598314955</v>
      </c>
      <c r="AL366" s="6">
        <f ca="1">U366-'S&amp;P500 2018'!U366</f>
        <v>-2.0974938289509879</v>
      </c>
      <c r="AM366" s="6">
        <f ca="1">V366-'S&amp;P500 2018'!V366</f>
        <v>3.8008556399743725</v>
      </c>
    </row>
    <row r="367" spans="1:39" x14ac:dyDescent="0.3">
      <c r="A367" t="s">
        <v>857</v>
      </c>
      <c r="B367" t="s">
        <v>858</v>
      </c>
      <c r="C367" s="1" t="s">
        <v>15</v>
      </c>
      <c r="D367" s="1" t="s">
        <v>23</v>
      </c>
      <c r="E367" s="5">
        <f t="shared" ca="1" si="6"/>
        <v>65.848300812254422</v>
      </c>
      <c r="F367">
        <f ca="1">'S&amp;P500 2018'!F367*(1+IF(-$E$1+RAND()*1&lt;0,-0.1*RAND(),0.1*RAND()))</f>
        <v>67.465811739340523</v>
      </c>
      <c r="G367">
        <f ca="1">'S&amp;P500 2018'!G367*(1+IF(-$E$1+RAND()*1&lt;0,-0.1*RAND(),0.1*RAND()))</f>
        <v>52.407178351385511</v>
      </c>
      <c r="H367">
        <f ca="1">'S&amp;P500 2018'!H367*(1+IF(-$E$1+RAND()*1&lt;0,-0.1*RAND(),0.1*RAND()))</f>
        <v>57.541753729023988</v>
      </c>
      <c r="I367">
        <f ca="1">'S&amp;P500 2018'!I367*(1+IF(-$E$1+RAND()*1&lt;0,-0.1*RAND(),0.1*RAND()))</f>
        <v>85.282872330734165</v>
      </c>
      <c r="J367">
        <f ca="1">'S&amp;P500 2018'!J367*(1+IF(-$E$1+RAND()*1&lt;0,-0.1*RAND(),0.1*RAND()))</f>
        <v>77.714517050256234</v>
      </c>
      <c r="K367">
        <f ca="1">'S&amp;P500 2018'!K367*(1+IF(-$E$1+RAND()*1&lt;0,-0.1*RAND(),0.1*RAND()))</f>
        <v>63.594795836258172</v>
      </c>
      <c r="L367">
        <f ca="1">'S&amp;P500 2018'!L367*(1+IF(-$E$1+RAND()*1&lt;0,-0.1*RAND(),0.1*RAND()))</f>
        <v>78.936914679050105</v>
      </c>
      <c r="M367">
        <f ca="1">'S&amp;P500 2018'!M367*(1+IF(-$E$1+RAND()*1&lt;0,-0.1*RAND(),0.1*RAND()))</f>
        <v>61.612486912267741</v>
      </c>
      <c r="N367">
        <f ca="1">'S&amp;P500 2018'!N367*(1+IF(-$E$1+RAND()*1&lt;0,-0.1*RAND(),0.1*RAND()))</f>
        <v>72.020422743223406</v>
      </c>
      <c r="O367">
        <f ca="1">'S&amp;P500 2018'!O367*(1+IF(-$E$1+RAND()*1&lt;0,-0.1*RAND(),0.1*RAND()))</f>
        <v>25.873959662957851</v>
      </c>
      <c r="P367">
        <f ca="1">'S&amp;P500 2018'!P367*(1+IF(-$E$1+RAND()*1&lt;0,-0.1*RAND(),0.1*RAND()))</f>
        <v>70.343048584141869</v>
      </c>
      <c r="Q367">
        <f ca="1">'S&amp;P500 2018'!Q367*(1+IF(-$E$1+RAND()*1&lt;0,-0.1*RAND(),0.1*RAND()))</f>
        <v>55.335620648766081</v>
      </c>
      <c r="R367">
        <f ca="1">'S&amp;P500 2018'!R367*(1+IF(-$E$1+RAND()*1&lt;0,-0.1*RAND(),0.1*RAND()))</f>
        <v>85.355019336948686</v>
      </c>
      <c r="S367">
        <f ca="1">'S&amp;P500 2018'!S367*(1+IF(-$E$1+RAND()*1&lt;0,-0.1*RAND(),0.1*RAND()))</f>
        <v>60.876427505664829</v>
      </c>
      <c r="T367">
        <f ca="1">'S&amp;P500 2018'!T367*(1+IF(-$E$1+RAND()*1&lt;0,-0.1*RAND(),0.1*RAND()))</f>
        <v>74.35563246685318</v>
      </c>
      <c r="U367">
        <f ca="1">'S&amp;P500 2018'!U367*(1+IF(-$E$1+RAND()*1&lt;0,-0.1*RAND(),0.1*RAND()))</f>
        <v>72.918261652051882</v>
      </c>
      <c r="V367">
        <f ca="1">'S&amp;P500 2018'!V367*(1+IF(-$E$1+RAND()*1&lt;0,-0.1*RAND(),0.1*RAND()))</f>
        <v>57.786390579400795</v>
      </c>
      <c r="W367" s="6">
        <f ca="1">F367-'S&amp;P500 2018'!F367</f>
        <v>2.4658117393405234</v>
      </c>
      <c r="X367" s="6">
        <f ca="1">G367-'S&amp;P500 2018'!G367</f>
        <v>0.40717835138551095</v>
      </c>
      <c r="Y367" s="6">
        <f ca="1">H367-'S&amp;P500 2018'!H367</f>
        <v>3.5417537290239878</v>
      </c>
      <c r="Z367" s="6">
        <f ca="1">I367-'S&amp;P500 2018'!I367</f>
        <v>-0.71712766926583527</v>
      </c>
      <c r="AA367" s="6">
        <f ca="1">J367-'S&amp;P500 2018'!J367</f>
        <v>5.7145170502562337</v>
      </c>
      <c r="AB367" s="6">
        <f ca="1">K367-'S&amp;P500 2018'!K367</f>
        <v>5.5947958362581716</v>
      </c>
      <c r="AC367" s="6">
        <f ca="1">L367-'S&amp;P500 2018'!L367</f>
        <v>6.9369146790501048</v>
      </c>
      <c r="AD367" s="6">
        <f ca="1">M367-'S&amp;P500 2018'!M367</f>
        <v>1.612486912267741</v>
      </c>
      <c r="AE367" s="6">
        <f ca="1">N367-'S&amp;P500 2018'!N367</f>
        <v>5.0204227432234063</v>
      </c>
      <c r="AF367" s="6">
        <f ca="1">O367-'S&amp;P500 2018'!O367</f>
        <v>0.87395966295785144</v>
      </c>
      <c r="AG367" s="6">
        <f ca="1">P367-'S&amp;P500 2018'!P367</f>
        <v>6.3430485841418687</v>
      </c>
      <c r="AH367" s="6">
        <f ca="1">Q367-'S&amp;P500 2018'!Q367</f>
        <v>3.3356206487660813</v>
      </c>
      <c r="AI367" s="6">
        <f ca="1">R367-'S&amp;P500 2018'!R367</f>
        <v>5.3550193369486863</v>
      </c>
      <c r="AJ367" s="6">
        <f ca="1">S367-'S&amp;P500 2018'!S367</f>
        <v>3.8764275056648287</v>
      </c>
      <c r="AK367" s="6">
        <f ca="1">T367-'S&amp;P500 2018'!T367</f>
        <v>0.35563246685318006</v>
      </c>
      <c r="AL367" s="6">
        <f ca="1">U367-'S&amp;P500 2018'!U367</f>
        <v>5.918261652051882</v>
      </c>
      <c r="AM367" s="6">
        <f ca="1">V367-'S&amp;P500 2018'!V367</f>
        <v>-5.2136094205992052</v>
      </c>
    </row>
    <row r="368" spans="1:39" x14ac:dyDescent="0.3">
      <c r="A368" t="s">
        <v>859</v>
      </c>
      <c r="B368" t="s">
        <v>860</v>
      </c>
      <c r="C368" s="1" t="s">
        <v>2</v>
      </c>
      <c r="D368" s="1" t="s">
        <v>260</v>
      </c>
      <c r="E368" s="5">
        <f t="shared" ca="1" si="6"/>
        <v>39.652510647994802</v>
      </c>
      <c r="F368">
        <f ca="1">'S&amp;P500 2018'!F368*(1+IF(-$E$1+RAND()*1&lt;0,-0.1*RAND(),0.1*RAND()))</f>
        <v>40.887141355928783</v>
      </c>
      <c r="G368">
        <f ca="1">'S&amp;P500 2018'!G368*(1+IF(-$E$1+RAND()*1&lt;0,-0.1*RAND(),0.1*RAND()))</f>
        <v>22.816004092181831</v>
      </c>
      <c r="H368">
        <f ca="1">'S&amp;P500 2018'!H368*(1+IF(-$E$1+RAND()*1&lt;0,-0.1*RAND(),0.1*RAND()))</f>
        <v>31.125504528917741</v>
      </c>
      <c r="I368">
        <f ca="1">'S&amp;P500 2018'!I368*(1+IF(-$E$1+RAND()*1&lt;0,-0.1*RAND(),0.1*RAND()))</f>
        <v>39.165322856254221</v>
      </c>
      <c r="J368">
        <f ca="1">'S&amp;P500 2018'!J368*(1+IF(-$E$1+RAND()*1&lt;0,-0.1*RAND(),0.1*RAND()))</f>
        <v>29.829493377971293</v>
      </c>
      <c r="K368">
        <f ca="1">'S&amp;P500 2018'!K368*(1+IF(-$E$1+RAND()*1&lt;0,-0.1*RAND(),0.1*RAND()))</f>
        <v>40.058955783099606</v>
      </c>
      <c r="L368">
        <f ca="1">'S&amp;P500 2018'!L368*(1+IF(-$E$1+RAND()*1&lt;0,-0.1*RAND(),0.1*RAND()))</f>
        <v>44.266033055376219</v>
      </c>
      <c r="M368">
        <f ca="1">'S&amp;P500 2018'!M368*(1+IF(-$E$1+RAND()*1&lt;0,-0.1*RAND(),0.1*RAND()))</f>
        <v>56.309719047590939</v>
      </c>
      <c r="N368">
        <f ca="1">'S&amp;P500 2018'!N368*(1+IF(-$E$1+RAND()*1&lt;0,-0.1*RAND(),0.1*RAND()))</f>
        <v>53.23694203757168</v>
      </c>
      <c r="O368">
        <f ca="1">'S&amp;P500 2018'!O368*(1+IF(-$E$1+RAND()*1&lt;0,-0.1*RAND(),0.1*RAND()))</f>
        <v>37.180507619488509</v>
      </c>
      <c r="P368">
        <f ca="1">'S&amp;P500 2018'!P368*(1+IF(-$E$1+RAND()*1&lt;0,-0.1*RAND(),0.1*RAND()))</f>
        <v>43.296018900340115</v>
      </c>
      <c r="Q368">
        <f ca="1">'S&amp;P500 2018'!Q368*(1+IF(-$E$1+RAND()*1&lt;0,-0.1*RAND(),0.1*RAND()))</f>
        <v>42.561241115563483</v>
      </c>
      <c r="R368">
        <f ca="1">'S&amp;P500 2018'!R368*(1+IF(-$E$1+RAND()*1&lt;0,-0.1*RAND(),0.1*RAND()))</f>
        <v>43.633366152641308</v>
      </c>
      <c r="S368">
        <f ca="1">'S&amp;P500 2018'!S368*(1+IF(-$E$1+RAND()*1&lt;0,-0.1*RAND(),0.1*RAND()))</f>
        <v>42.764279308390599</v>
      </c>
      <c r="T368">
        <f ca="1">'S&amp;P500 2018'!T368*(1+IF(-$E$1+RAND()*1&lt;0,-0.1*RAND(),0.1*RAND()))</f>
        <v>33.514515211338136</v>
      </c>
      <c r="U368">
        <f ca="1">'S&amp;P500 2018'!U368*(1+IF(-$E$1+RAND()*1&lt;0,-0.1*RAND(),0.1*RAND()))</f>
        <v>45.257178886600158</v>
      </c>
      <c r="V368">
        <f ca="1">'S&amp;P500 2018'!V368*(1+IF(-$E$1+RAND()*1&lt;0,-0.1*RAND(),0.1*RAND()))</f>
        <v>28.190457686656956</v>
      </c>
      <c r="W368" s="6">
        <f ca="1">F368-'S&amp;P500 2018'!F368</f>
        <v>-3.1128586440712169</v>
      </c>
      <c r="X368" s="6">
        <f ca="1">G368-'S&amp;P500 2018'!G368</f>
        <v>-2.1839959078181685</v>
      </c>
      <c r="Y368" s="6">
        <f ca="1">H368-'S&amp;P500 2018'!H368</f>
        <v>1.125504528917741</v>
      </c>
      <c r="Z368" s="6">
        <f ca="1">I368-'S&amp;P500 2018'!I368</f>
        <v>-1.8346771437457789</v>
      </c>
      <c r="AA368" s="6">
        <f ca="1">J368-'S&amp;P500 2018'!J368</f>
        <v>-2.1705066220287073</v>
      </c>
      <c r="AB368" s="6">
        <f ca="1">K368-'S&amp;P500 2018'!K368</f>
        <v>5.8955783099605696E-2</v>
      </c>
      <c r="AC368" s="6">
        <f ca="1">L368-'S&amp;P500 2018'!L368</f>
        <v>0.26603305537621935</v>
      </c>
      <c r="AD368" s="6">
        <f ca="1">M368-'S&amp;P500 2018'!M368</f>
        <v>1.3097190475909386</v>
      </c>
      <c r="AE368" s="6">
        <f ca="1">N368-'S&amp;P500 2018'!N368</f>
        <v>4.23694203757168</v>
      </c>
      <c r="AF368" s="6">
        <f ca="1">O368-'S&amp;P500 2018'!O368</f>
        <v>1.1805076194885089</v>
      </c>
      <c r="AG368" s="6">
        <f ca="1">P368-'S&amp;P500 2018'!P368</f>
        <v>0.29601890034011547</v>
      </c>
      <c r="AH368" s="6">
        <f ca="1">Q368-'S&amp;P500 2018'!Q368</f>
        <v>1.5612411155634831</v>
      </c>
      <c r="AI368" s="6">
        <f ca="1">R368-'S&amp;P500 2018'!R368</f>
        <v>3.6333661526413081</v>
      </c>
      <c r="AJ368" s="6">
        <f ca="1">S368-'S&amp;P500 2018'!S368</f>
        <v>-2.2357206916094015</v>
      </c>
      <c r="AK368" s="6">
        <f ca="1">T368-'S&amp;P500 2018'!T368</f>
        <v>-2.4854847886618643</v>
      </c>
      <c r="AL368" s="6">
        <f ca="1">U368-'S&amp;P500 2018'!U368</f>
        <v>2.2571788866001583</v>
      </c>
      <c r="AM368" s="6">
        <f ca="1">V368-'S&amp;P500 2018'!V368</f>
        <v>-0.80954231334304438</v>
      </c>
    </row>
    <row r="369" spans="1:39" x14ac:dyDescent="0.3">
      <c r="A369" t="s">
        <v>861</v>
      </c>
      <c r="B369" t="s">
        <v>862</v>
      </c>
      <c r="C369" s="1" t="s">
        <v>46</v>
      </c>
      <c r="D369" s="1" t="s">
        <v>95</v>
      </c>
      <c r="E369" s="5">
        <f t="shared" ca="1" si="6"/>
        <v>68.35691752589338</v>
      </c>
      <c r="F369">
        <f ca="1">'S&amp;P500 2018'!F369*(1+IF(-$E$1+RAND()*1&lt;0,-0.1*RAND(),0.1*RAND()))</f>
        <v>61.417437942655866</v>
      </c>
      <c r="G369">
        <f ca="1">'S&amp;P500 2018'!G369*(1+IF(-$E$1+RAND()*1&lt;0,-0.1*RAND(),0.1*RAND()))</f>
        <v>42.381693042520752</v>
      </c>
      <c r="H369">
        <f ca="1">'S&amp;P500 2018'!H369*(1+IF(-$E$1+RAND()*1&lt;0,-0.1*RAND(),0.1*RAND()))</f>
        <v>87.592433037484355</v>
      </c>
      <c r="I369">
        <f ca="1">'S&amp;P500 2018'!I369*(1+IF(-$E$1+RAND()*1&lt;0,-0.1*RAND(),0.1*RAND()))</f>
        <v>62.440766883073479</v>
      </c>
      <c r="J369">
        <f ca="1">'S&amp;P500 2018'!J369*(1+IF(-$E$1+RAND()*1&lt;0,-0.1*RAND(),0.1*RAND()))</f>
        <v>62.361992002963746</v>
      </c>
      <c r="K369">
        <f ca="1">'S&amp;P500 2018'!K369*(1+IF(-$E$1+RAND()*1&lt;0,-0.1*RAND(),0.1*RAND()))</f>
        <v>76.899001453382098</v>
      </c>
      <c r="L369">
        <f ca="1">'S&amp;P500 2018'!L369*(1+IF(-$E$1+RAND()*1&lt;0,-0.1*RAND(),0.1*RAND()))</f>
        <v>56.787159151294716</v>
      </c>
      <c r="M369">
        <f ca="1">'S&amp;P500 2018'!M369*(1+IF(-$E$1+RAND()*1&lt;0,-0.1*RAND(),0.1*RAND()))</f>
        <v>66.707735683086398</v>
      </c>
      <c r="N369">
        <f ca="1">'S&amp;P500 2018'!N369*(1+IF(-$E$1+RAND()*1&lt;0,-0.1*RAND(),0.1*RAND()))</f>
        <v>52.990656101630677</v>
      </c>
      <c r="O369">
        <f ca="1">'S&amp;P500 2018'!O369*(1+IF(-$E$1+RAND()*1&lt;0,-0.1*RAND(),0.1*RAND()))</f>
        <v>76.025834551379987</v>
      </c>
      <c r="P369">
        <f ca="1">'S&amp;P500 2018'!P369*(1+IF(-$E$1+RAND()*1&lt;0,-0.1*RAND(),0.1*RAND()))</f>
        <v>68.116503942438626</v>
      </c>
      <c r="Q369">
        <f ca="1">'S&amp;P500 2018'!Q369*(1+IF(-$E$1+RAND()*1&lt;0,-0.1*RAND(),0.1*RAND()))</f>
        <v>69.576024929927854</v>
      </c>
      <c r="R369">
        <f ca="1">'S&amp;P500 2018'!R369*(1+IF(-$E$1+RAND()*1&lt;0,-0.1*RAND(),0.1*RAND()))</f>
        <v>77.311396465463972</v>
      </c>
      <c r="S369">
        <f ca="1">'S&amp;P500 2018'!S369*(1+IF(-$E$1+RAND()*1&lt;0,-0.1*RAND(),0.1*RAND()))</f>
        <v>69.607662679347868</v>
      </c>
      <c r="T369">
        <f ca="1">'S&amp;P500 2018'!T369*(1+IF(-$E$1+RAND()*1&lt;0,-0.1*RAND(),0.1*RAND()))</f>
        <v>89.463948007184882</v>
      </c>
      <c r="U369">
        <f ca="1">'S&amp;P500 2018'!U369*(1+IF(-$E$1+RAND()*1&lt;0,-0.1*RAND(),0.1*RAND()))</f>
        <v>79.87252500399201</v>
      </c>
      <c r="V369">
        <f ca="1">'S&amp;P500 2018'!V369*(1+IF(-$E$1+RAND()*1&lt;0,-0.1*RAND(),0.1*RAND()))</f>
        <v>62.514827062360204</v>
      </c>
      <c r="W369" s="6">
        <f ca="1">F369-'S&amp;P500 2018'!F369</f>
        <v>5.4174379426558659</v>
      </c>
      <c r="X369" s="6">
        <f ca="1">G369-'S&amp;P500 2018'!G369</f>
        <v>-0.61830695747924835</v>
      </c>
      <c r="Y369" s="6">
        <f ca="1">H369-'S&amp;P500 2018'!H369</f>
        <v>7.5924330374843549</v>
      </c>
      <c r="Z369" s="6">
        <f ca="1">I369-'S&amp;P500 2018'!I369</f>
        <v>4.4407668830734792</v>
      </c>
      <c r="AA369" s="6">
        <f ca="1">J369-'S&amp;P500 2018'!J369</f>
        <v>3.3619920029637456</v>
      </c>
      <c r="AB369" s="6">
        <f ca="1">K369-'S&amp;P500 2018'!K369</f>
        <v>-0.10099854661790175</v>
      </c>
      <c r="AC369" s="6">
        <f ca="1">L369-'S&amp;P500 2018'!L369</f>
        <v>0.78715915129471625</v>
      </c>
      <c r="AD369" s="6">
        <f ca="1">M369-'S&amp;P500 2018'!M369</f>
        <v>-0.29226431691360233</v>
      </c>
      <c r="AE369" s="6">
        <f ca="1">N369-'S&amp;P500 2018'!N369</f>
        <v>-3.0093438983693233</v>
      </c>
      <c r="AF369" s="6">
        <f ca="1">O369-'S&amp;P500 2018'!O369</f>
        <v>-7.9741654486200133</v>
      </c>
      <c r="AG369" s="6">
        <f ca="1">P369-'S&amp;P500 2018'!P369</f>
        <v>-0.8834960575613735</v>
      </c>
      <c r="AH369" s="6">
        <f ca="1">Q369-'S&amp;P500 2018'!Q369</f>
        <v>3.5760249299278541</v>
      </c>
      <c r="AI369" s="6">
        <f ca="1">R369-'S&amp;P500 2018'!R369</f>
        <v>4.3113964654639716</v>
      </c>
      <c r="AJ369" s="6">
        <f ca="1">S369-'S&amp;P500 2018'!S369</f>
        <v>2.6076626793478681</v>
      </c>
      <c r="AK369" s="6">
        <f ca="1">T369-'S&amp;P500 2018'!T369</f>
        <v>7.4639480071848823</v>
      </c>
      <c r="AL369" s="6">
        <f ca="1">U369-'S&amp;P500 2018'!U369</f>
        <v>1.8725250039920098</v>
      </c>
      <c r="AM369" s="6">
        <f ca="1">V369-'S&amp;P500 2018'!V369</f>
        <v>-0.48517293763979552</v>
      </c>
    </row>
    <row r="370" spans="1:39" x14ac:dyDescent="0.3">
      <c r="A370" t="s">
        <v>863</v>
      </c>
      <c r="B370" t="s">
        <v>864</v>
      </c>
      <c r="C370" s="1" t="s">
        <v>2</v>
      </c>
      <c r="D370" s="1" t="s">
        <v>370</v>
      </c>
      <c r="E370" s="5">
        <f t="shared" ca="1" si="6"/>
        <v>63.075037498575085</v>
      </c>
      <c r="F370">
        <f ca="1">'S&amp;P500 2018'!F370*(1+IF(-$E$1+RAND()*1&lt;0,-0.1*RAND(),0.1*RAND()))</f>
        <v>88.085108471320112</v>
      </c>
      <c r="G370">
        <f ca="1">'S&amp;P500 2018'!G370*(1+IF(-$E$1+RAND()*1&lt;0,-0.1*RAND(),0.1*RAND()))</f>
        <v>67.663898636245932</v>
      </c>
      <c r="H370">
        <f ca="1">'S&amp;P500 2018'!H370*(1+IF(-$E$1+RAND()*1&lt;0,-0.1*RAND(),0.1*RAND()))</f>
        <v>54.528323342426411</v>
      </c>
      <c r="I370">
        <f ca="1">'S&amp;P500 2018'!I370*(1+IF(-$E$1+RAND()*1&lt;0,-0.1*RAND(),0.1*RAND()))</f>
        <v>74.678855673394168</v>
      </c>
      <c r="J370">
        <f ca="1">'S&amp;P500 2018'!J370*(1+IF(-$E$1+RAND()*1&lt;0,-0.1*RAND(),0.1*RAND()))</f>
        <v>66.816472740218188</v>
      </c>
      <c r="K370">
        <f ca="1">'S&amp;P500 2018'!K370*(1+IF(-$E$1+RAND()*1&lt;0,-0.1*RAND(),0.1*RAND()))</f>
        <v>58.796019467379111</v>
      </c>
      <c r="L370">
        <f ca="1">'S&amp;P500 2018'!L370*(1+IF(-$E$1+RAND()*1&lt;0,-0.1*RAND(),0.1*RAND()))</f>
        <v>67.724305048760314</v>
      </c>
      <c r="M370">
        <f ca="1">'S&amp;P500 2018'!M370*(1+IF(-$E$1+RAND()*1&lt;0,-0.1*RAND(),0.1*RAND()))</f>
        <v>61.164565612788493</v>
      </c>
      <c r="N370">
        <f ca="1">'S&amp;P500 2018'!N370*(1+IF(-$E$1+RAND()*1&lt;0,-0.1*RAND(),0.1*RAND()))</f>
        <v>49.835461736544438</v>
      </c>
      <c r="O370">
        <f ca="1">'S&amp;P500 2018'!O370*(1+IF(-$E$1+RAND()*1&lt;0,-0.1*RAND(),0.1*RAND()))</f>
        <v>52.951788543052864</v>
      </c>
      <c r="P370">
        <f ca="1">'S&amp;P500 2018'!P370*(1+IF(-$E$1+RAND()*1&lt;0,-0.1*RAND(),0.1*RAND()))</f>
        <v>60.056545341634461</v>
      </c>
      <c r="Q370">
        <f ca="1">'S&amp;P500 2018'!Q370*(1+IF(-$E$1+RAND()*1&lt;0,-0.1*RAND(),0.1*RAND()))</f>
        <v>65.359278509940268</v>
      </c>
      <c r="R370">
        <f ca="1">'S&amp;P500 2018'!R370*(1+IF(-$E$1+RAND()*1&lt;0,-0.1*RAND(),0.1*RAND()))</f>
        <v>47.398006766555149</v>
      </c>
      <c r="S370">
        <f ca="1">'S&amp;P500 2018'!S370*(1+IF(-$E$1+RAND()*1&lt;0,-0.1*RAND(),0.1*RAND()))</f>
        <v>61.492448229224998</v>
      </c>
      <c r="T370">
        <f ca="1">'S&amp;P500 2018'!T370*(1+IF(-$E$1+RAND()*1&lt;0,-0.1*RAND(),0.1*RAND()))</f>
        <v>65.171483172183031</v>
      </c>
      <c r="U370">
        <f ca="1">'S&amp;P500 2018'!U370*(1+IF(-$E$1+RAND()*1&lt;0,-0.1*RAND(),0.1*RAND()))</f>
        <v>80.781689311414368</v>
      </c>
      <c r="V370">
        <f ca="1">'S&amp;P500 2018'!V370*(1+IF(-$E$1+RAND()*1&lt;0,-0.1*RAND(),0.1*RAND()))</f>
        <v>49.771386872694123</v>
      </c>
      <c r="W370" s="6">
        <f ca="1">F370-'S&amp;P500 2018'!F370</f>
        <v>-6.9148915286798882</v>
      </c>
      <c r="X370" s="6">
        <f ca="1">G370-'S&amp;P500 2018'!G370</f>
        <v>-0.33610136375406796</v>
      </c>
      <c r="Y370" s="6">
        <f ca="1">H370-'S&amp;P500 2018'!H370</f>
        <v>1.5283233424264111</v>
      </c>
      <c r="Z370" s="6">
        <f ca="1">I370-'S&amp;P500 2018'!I370</f>
        <v>3.6788556733941675</v>
      </c>
      <c r="AA370" s="6">
        <f ca="1">J370-'S&amp;P500 2018'!J370</f>
        <v>1.8164727402181882</v>
      </c>
      <c r="AB370" s="6">
        <f ca="1">K370-'S&amp;P500 2018'!K370</f>
        <v>-3.2039805326208892</v>
      </c>
      <c r="AC370" s="6">
        <f ca="1">L370-'S&amp;P500 2018'!L370</f>
        <v>4.7243050487603142</v>
      </c>
      <c r="AD370" s="6">
        <f ca="1">M370-'S&amp;P500 2018'!M370</f>
        <v>2.1645656127884934</v>
      </c>
      <c r="AE370" s="6">
        <f ca="1">N370-'S&amp;P500 2018'!N370</f>
        <v>1.8354617365444383</v>
      </c>
      <c r="AF370" s="6">
        <f ca="1">O370-'S&amp;P500 2018'!O370</f>
        <v>1.9517885430528636</v>
      </c>
      <c r="AG370" s="6">
        <f ca="1">P370-'S&amp;P500 2018'!P370</f>
        <v>5.654534163446101E-2</v>
      </c>
      <c r="AH370" s="6">
        <f ca="1">Q370-'S&amp;P500 2018'!Q370</f>
        <v>1.3592785099402676</v>
      </c>
      <c r="AI370" s="6">
        <f ca="1">R370-'S&amp;P500 2018'!R370</f>
        <v>-0.60199323344485123</v>
      </c>
      <c r="AJ370" s="6">
        <f ca="1">S370-'S&amp;P500 2018'!S370</f>
        <v>5.4924482292249976</v>
      </c>
      <c r="AK370" s="6">
        <f ca="1">T370-'S&amp;P500 2018'!T370</f>
        <v>3.1714831721830308</v>
      </c>
      <c r="AL370" s="6">
        <f ca="1">U370-'S&amp;P500 2018'!U370</f>
        <v>5.7816893114143681</v>
      </c>
      <c r="AM370" s="6">
        <f ca="1">V370-'S&amp;P500 2018'!V370</f>
        <v>0.77138687269412287</v>
      </c>
    </row>
    <row r="371" spans="1:39" x14ac:dyDescent="0.3">
      <c r="A371" t="s">
        <v>865</v>
      </c>
      <c r="B371" t="s">
        <v>866</v>
      </c>
      <c r="C371" s="1" t="s">
        <v>15</v>
      </c>
      <c r="D371" s="1" t="s">
        <v>74</v>
      </c>
      <c r="E371" s="5">
        <f t="shared" ca="1" si="6"/>
        <v>53.859338390480332</v>
      </c>
      <c r="F371">
        <f ca="1">'S&amp;P500 2018'!F371*(1+IF(-$E$1+RAND()*1&lt;0,-0.1*RAND(),0.1*RAND()))</f>
        <v>58.758043845997989</v>
      </c>
      <c r="G371">
        <f ca="1">'S&amp;P500 2018'!G371*(1+IF(-$E$1+RAND()*1&lt;0,-0.1*RAND(),0.1*RAND()))</f>
        <v>60.642956840425128</v>
      </c>
      <c r="H371">
        <f ca="1">'S&amp;P500 2018'!H371*(1+IF(-$E$1+RAND()*1&lt;0,-0.1*RAND(),0.1*RAND()))</f>
        <v>58.806004176529541</v>
      </c>
      <c r="I371">
        <f ca="1">'S&amp;P500 2018'!I371*(1+IF(-$E$1+RAND()*1&lt;0,-0.1*RAND(),0.1*RAND()))</f>
        <v>44.359549576196187</v>
      </c>
      <c r="J371">
        <f ca="1">'S&amp;P500 2018'!J371*(1+IF(-$E$1+RAND()*1&lt;0,-0.1*RAND(),0.1*RAND()))</f>
        <v>56.295038546080264</v>
      </c>
      <c r="K371">
        <f ca="1">'S&amp;P500 2018'!K371*(1+IF(-$E$1+RAND()*1&lt;0,-0.1*RAND(),0.1*RAND()))</f>
        <v>40.25735736375816</v>
      </c>
      <c r="L371">
        <f ca="1">'S&amp;P500 2018'!L371*(1+IF(-$E$1+RAND()*1&lt;0,-0.1*RAND(),0.1*RAND()))</f>
        <v>52.083750540874881</v>
      </c>
      <c r="M371">
        <f ca="1">'S&amp;P500 2018'!M371*(1+IF(-$E$1+RAND()*1&lt;0,-0.1*RAND(),0.1*RAND()))</f>
        <v>38.569897711226325</v>
      </c>
      <c r="N371">
        <f ca="1">'S&amp;P500 2018'!N371*(1+IF(-$E$1+RAND()*1&lt;0,-0.1*RAND(),0.1*RAND()))</f>
        <v>59.639996864492133</v>
      </c>
      <c r="O371">
        <f ca="1">'S&amp;P500 2018'!O371*(1+IF(-$E$1+RAND()*1&lt;0,-0.1*RAND(),0.1*RAND()))</f>
        <v>46.539754620549211</v>
      </c>
      <c r="P371">
        <f ca="1">'S&amp;P500 2018'!P371*(1+IF(-$E$1+RAND()*1&lt;0,-0.1*RAND(),0.1*RAND()))</f>
        <v>56.153895593277383</v>
      </c>
      <c r="Q371">
        <f ca="1">'S&amp;P500 2018'!Q371*(1+IF(-$E$1+RAND()*1&lt;0,-0.1*RAND(),0.1*RAND()))</f>
        <v>66.595776614454238</v>
      </c>
      <c r="R371">
        <f ca="1">'S&amp;P500 2018'!R371*(1+IF(-$E$1+RAND()*1&lt;0,-0.1*RAND(),0.1*RAND()))</f>
        <v>54.293129236089975</v>
      </c>
      <c r="S371">
        <f ca="1">'S&amp;P500 2018'!S371*(1+IF(-$E$1+RAND()*1&lt;0,-0.1*RAND(),0.1*RAND()))</f>
        <v>50.429624831348256</v>
      </c>
      <c r="T371">
        <f ca="1">'S&amp;P500 2018'!T371*(1+IF(-$E$1+RAND()*1&lt;0,-0.1*RAND(),0.1*RAND()))</f>
        <v>57.102657121967489</v>
      </c>
      <c r="U371">
        <f ca="1">'S&amp;P500 2018'!U371*(1+IF(-$E$1+RAND()*1&lt;0,-0.1*RAND(),0.1*RAND()))</f>
        <v>62.491813489738867</v>
      </c>
      <c r="V371">
        <f ca="1">'S&amp;P500 2018'!V371*(1+IF(-$E$1+RAND()*1&lt;0,-0.1*RAND(),0.1*RAND()))</f>
        <v>52.589505665159535</v>
      </c>
      <c r="W371" s="6">
        <f ca="1">F371-'S&amp;P500 2018'!F371</f>
        <v>0.7580438459979888</v>
      </c>
      <c r="X371" s="6">
        <f ca="1">G371-'S&amp;P500 2018'!G371</f>
        <v>-2.3570431595748715</v>
      </c>
      <c r="Y371" s="6">
        <f ca="1">H371-'S&amp;P500 2018'!H371</f>
        <v>-5.1939958234704591</v>
      </c>
      <c r="Z371" s="6">
        <f ca="1">I371-'S&amp;P500 2018'!I371</f>
        <v>-4.6404504238038129</v>
      </c>
      <c r="AA371" s="6">
        <f ca="1">J371-'S&amp;P500 2018'!J371</f>
        <v>3.2950385460802636</v>
      </c>
      <c r="AB371" s="6">
        <f ca="1">K371-'S&amp;P500 2018'!K371</f>
        <v>-3.7426426362418397</v>
      </c>
      <c r="AC371" s="6">
        <f ca="1">L371-'S&amp;P500 2018'!L371</f>
        <v>3.0837505408748811</v>
      </c>
      <c r="AD371" s="6">
        <f ca="1">M371-'S&amp;P500 2018'!M371</f>
        <v>-3.430102288773675</v>
      </c>
      <c r="AE371" s="6">
        <f ca="1">N371-'S&amp;P500 2018'!N371</f>
        <v>1.639996864492133</v>
      </c>
      <c r="AF371" s="6">
        <f ca="1">O371-'S&amp;P500 2018'!O371</f>
        <v>-2.4602453794507895</v>
      </c>
      <c r="AG371" s="6">
        <f ca="1">P371-'S&amp;P500 2018'!P371</f>
        <v>4.1538955932773831</v>
      </c>
      <c r="AH371" s="6">
        <f ca="1">Q371-'S&amp;P500 2018'!Q371</f>
        <v>4.5957766144542376</v>
      </c>
      <c r="AI371" s="6">
        <f ca="1">R371-'S&amp;P500 2018'!R371</f>
        <v>2.2931292360899747</v>
      </c>
      <c r="AJ371" s="6">
        <f ca="1">S371-'S&amp;P500 2018'!S371</f>
        <v>1.4296248313482565</v>
      </c>
      <c r="AK371" s="6">
        <f ca="1">T371-'S&amp;P500 2018'!T371</f>
        <v>-1.8973428780325108</v>
      </c>
      <c r="AL371" s="6">
        <f ca="1">U371-'S&amp;P500 2018'!U371</f>
        <v>3.4918134897388668</v>
      </c>
      <c r="AM371" s="6">
        <f ca="1">V371-'S&amp;P500 2018'!V371</f>
        <v>-3.4104943348404646</v>
      </c>
    </row>
    <row r="372" spans="1:39" x14ac:dyDescent="0.3">
      <c r="A372" t="s">
        <v>867</v>
      </c>
      <c r="B372" t="s">
        <v>868</v>
      </c>
      <c r="C372" s="1" t="s">
        <v>15</v>
      </c>
      <c r="D372" s="1" t="s">
        <v>74</v>
      </c>
      <c r="E372" s="5">
        <f t="shared" ca="1" si="6"/>
        <v>47.8406016863131</v>
      </c>
      <c r="F372">
        <f ca="1">'S&amp;P500 2018'!F372*(1+IF(-$E$1+RAND()*1&lt;0,-0.1*RAND(),0.1*RAND()))</f>
        <v>28.240745379466745</v>
      </c>
      <c r="G372">
        <f ca="1">'S&amp;P500 2018'!G372*(1+IF(-$E$1+RAND()*1&lt;0,-0.1*RAND(),0.1*RAND()))</f>
        <v>58.530786819855301</v>
      </c>
      <c r="H372">
        <f ca="1">'S&amp;P500 2018'!H372*(1+IF(-$E$1+RAND()*1&lt;0,-0.1*RAND(),0.1*RAND()))</f>
        <v>40.645797443655397</v>
      </c>
      <c r="I372">
        <f ca="1">'S&amp;P500 2018'!I372*(1+IF(-$E$1+RAND()*1&lt;0,-0.1*RAND(),0.1*RAND()))</f>
        <v>64.977203751373779</v>
      </c>
      <c r="J372">
        <f ca="1">'S&amp;P500 2018'!J372*(1+IF(-$E$1+RAND()*1&lt;0,-0.1*RAND(),0.1*RAND()))</f>
        <v>48.988440121656055</v>
      </c>
      <c r="K372">
        <f ca="1">'S&amp;P500 2018'!K372*(1+IF(-$E$1+RAND()*1&lt;0,-0.1*RAND(),0.1*RAND()))</f>
        <v>43.097605639481834</v>
      </c>
      <c r="L372">
        <f ca="1">'S&amp;P500 2018'!L372*(1+IF(-$E$1+RAND()*1&lt;0,-0.1*RAND(),0.1*RAND()))</f>
        <v>49.399067878037272</v>
      </c>
      <c r="M372">
        <f ca="1">'S&amp;P500 2018'!M372*(1+IF(-$E$1+RAND()*1&lt;0,-0.1*RAND(),0.1*RAND()))</f>
        <v>42.824477829637893</v>
      </c>
      <c r="N372">
        <f ca="1">'S&amp;P500 2018'!N372*(1+IF(-$E$1+RAND()*1&lt;0,-0.1*RAND(),0.1*RAND()))</f>
        <v>57.127836490389164</v>
      </c>
      <c r="O372">
        <f ca="1">'S&amp;P500 2018'!O372*(1+IF(-$E$1+RAND()*1&lt;0,-0.1*RAND(),0.1*RAND()))</f>
        <v>44.783923343271638</v>
      </c>
      <c r="P372">
        <f ca="1">'S&amp;P500 2018'!P372*(1+IF(-$E$1+RAND()*1&lt;0,-0.1*RAND(),0.1*RAND()))</f>
        <v>43.983108453980186</v>
      </c>
      <c r="Q372">
        <f ca="1">'S&amp;P500 2018'!Q372*(1+IF(-$E$1+RAND()*1&lt;0,-0.1*RAND(),0.1*RAND()))</f>
        <v>33.731196328327577</v>
      </c>
      <c r="R372">
        <f ca="1">'S&amp;P500 2018'!R372*(1+IF(-$E$1+RAND()*1&lt;0,-0.1*RAND(),0.1*RAND()))</f>
        <v>67.019434970605914</v>
      </c>
      <c r="S372">
        <f ca="1">'S&amp;P500 2018'!S372*(1+IF(-$E$1+RAND()*1&lt;0,-0.1*RAND(),0.1*RAND()))</f>
        <v>48.529774707340913</v>
      </c>
      <c r="T372">
        <f ca="1">'S&amp;P500 2018'!T372*(1+IF(-$E$1+RAND()*1&lt;0,-0.1*RAND(),0.1*RAND()))</f>
        <v>45.816952932624943</v>
      </c>
      <c r="U372">
        <f ca="1">'S&amp;P500 2018'!U372*(1+IF(-$E$1+RAND()*1&lt;0,-0.1*RAND(),0.1*RAND()))</f>
        <v>47.858350290981143</v>
      </c>
      <c r="V372">
        <f ca="1">'S&amp;P500 2018'!V372*(1+IF(-$E$1+RAND()*1&lt;0,-0.1*RAND(),0.1*RAND()))</f>
        <v>47.73552628663699</v>
      </c>
      <c r="W372" s="6">
        <f ca="1">F372-'S&amp;P500 2018'!F372</f>
        <v>0.24074537946674468</v>
      </c>
      <c r="X372" s="6">
        <f ca="1">G372-'S&amp;P500 2018'!G372</f>
        <v>1.530786819855301</v>
      </c>
      <c r="Y372" s="6">
        <f ca="1">H372-'S&amp;P500 2018'!H372</f>
        <v>1.6457974436553968</v>
      </c>
      <c r="Z372" s="6">
        <f ca="1">I372-'S&amp;P500 2018'!I372</f>
        <v>0.97720375137377857</v>
      </c>
      <c r="AA372" s="6">
        <f ca="1">J372-'S&amp;P500 2018'!J372</f>
        <v>0.98844012165605477</v>
      </c>
      <c r="AB372" s="6">
        <f ca="1">K372-'S&amp;P500 2018'!K372</f>
        <v>-2.9023943605181657</v>
      </c>
      <c r="AC372" s="6">
        <f ca="1">L372-'S&amp;P500 2018'!L372</f>
        <v>-1.6009321219627282</v>
      </c>
      <c r="AD372" s="6">
        <f ca="1">M372-'S&amp;P500 2018'!M372</f>
        <v>1.8244778296378925</v>
      </c>
      <c r="AE372" s="6">
        <f ca="1">N372-'S&amp;P500 2018'!N372</f>
        <v>-1.8721635096108358</v>
      </c>
      <c r="AF372" s="6">
        <f ca="1">O372-'S&amp;P500 2018'!O372</f>
        <v>0.78392334327163837</v>
      </c>
      <c r="AG372" s="6">
        <f ca="1">P372-'S&amp;P500 2018'!P372</f>
        <v>0.98310845398018643</v>
      </c>
      <c r="AH372" s="6">
        <f ca="1">Q372-'S&amp;P500 2018'!Q372</f>
        <v>0.73119632832757731</v>
      </c>
      <c r="AI372" s="6">
        <f ca="1">R372-'S&amp;P500 2018'!R372</f>
        <v>6.0194349706059143</v>
      </c>
      <c r="AJ372" s="6">
        <f ca="1">S372-'S&amp;P500 2018'!S372</f>
        <v>-4.4702252926590873</v>
      </c>
      <c r="AK372" s="6">
        <f ca="1">T372-'S&amp;P500 2018'!T372</f>
        <v>-0.18304706737505683</v>
      </c>
      <c r="AL372" s="6">
        <f ca="1">U372-'S&amp;P500 2018'!U372</f>
        <v>-4.1416497090188571</v>
      </c>
      <c r="AM372" s="6">
        <f ca="1">V372-'S&amp;P500 2018'!V372</f>
        <v>-0.26447371336301018</v>
      </c>
    </row>
    <row r="373" spans="1:39" x14ac:dyDescent="0.3">
      <c r="A373" t="s">
        <v>869</v>
      </c>
      <c r="B373" t="s">
        <v>870</v>
      </c>
      <c r="C373" s="1" t="s">
        <v>2</v>
      </c>
      <c r="D373" s="1" t="s">
        <v>370</v>
      </c>
      <c r="E373" s="5">
        <f t="shared" ca="1" si="6"/>
        <v>44.111071517140282</v>
      </c>
      <c r="F373">
        <f ca="1">'S&amp;P500 2018'!F373*(1+IF(-$E$1+RAND()*1&lt;0,-0.1*RAND(),0.1*RAND()))</f>
        <v>39.008843157382486</v>
      </c>
      <c r="G373">
        <f ca="1">'S&amp;P500 2018'!G373*(1+IF(-$E$1+RAND()*1&lt;0,-0.1*RAND(),0.1*RAND()))</f>
        <v>40.442052532604627</v>
      </c>
      <c r="H373">
        <f ca="1">'S&amp;P500 2018'!H373*(1+IF(-$E$1+RAND()*1&lt;0,-0.1*RAND(),0.1*RAND()))</f>
        <v>42.386817828683867</v>
      </c>
      <c r="I373">
        <f ca="1">'S&amp;P500 2018'!I373*(1+IF(-$E$1+RAND()*1&lt;0,-0.1*RAND(),0.1*RAND()))</f>
        <v>42.560473025008648</v>
      </c>
      <c r="J373">
        <f ca="1">'S&amp;P500 2018'!J373*(1+IF(-$E$1+RAND()*1&lt;0,-0.1*RAND(),0.1*RAND()))</f>
        <v>44.237429505860177</v>
      </c>
      <c r="K373">
        <f ca="1">'S&amp;P500 2018'!K373*(1+IF(-$E$1+RAND()*1&lt;0,-0.1*RAND(),0.1*RAND()))</f>
        <v>49.425248604321737</v>
      </c>
      <c r="L373">
        <f ca="1">'S&amp;P500 2018'!L373*(1+IF(-$E$1+RAND()*1&lt;0,-0.1*RAND(),0.1*RAND()))</f>
        <v>30.902927589902351</v>
      </c>
      <c r="M373">
        <f ca="1">'S&amp;P500 2018'!M373*(1+IF(-$E$1+RAND()*1&lt;0,-0.1*RAND(),0.1*RAND()))</f>
        <v>38.161211356396429</v>
      </c>
      <c r="N373">
        <f ca="1">'S&amp;P500 2018'!N373*(1+IF(-$E$1+RAND()*1&lt;0,-0.1*RAND(),0.1*RAND()))</f>
        <v>43.418689272109205</v>
      </c>
      <c r="O373">
        <f ca="1">'S&amp;P500 2018'!O373*(1+IF(-$E$1+RAND()*1&lt;0,-0.1*RAND(),0.1*RAND()))</f>
        <v>49.742791914738731</v>
      </c>
      <c r="P373">
        <f ca="1">'S&amp;P500 2018'!P373*(1+IF(-$E$1+RAND()*1&lt;0,-0.1*RAND(),0.1*RAND()))</f>
        <v>43.022998740068175</v>
      </c>
      <c r="Q373">
        <f ca="1">'S&amp;P500 2018'!Q373*(1+IF(-$E$1+RAND()*1&lt;0,-0.1*RAND(),0.1*RAND()))</f>
        <v>45.624136077278223</v>
      </c>
      <c r="R373">
        <f ca="1">'S&amp;P500 2018'!R373*(1+IF(-$E$1+RAND()*1&lt;0,-0.1*RAND(),0.1*RAND()))</f>
        <v>47.986547129444943</v>
      </c>
      <c r="S373">
        <f ca="1">'S&amp;P500 2018'!S373*(1+IF(-$E$1+RAND()*1&lt;0,-0.1*RAND(),0.1*RAND()))</f>
        <v>30.293069693199097</v>
      </c>
      <c r="T373">
        <f ca="1">'S&amp;P500 2018'!T373*(1+IF(-$E$1+RAND()*1&lt;0,-0.1*RAND(),0.1*RAND()))</f>
        <v>64.265088489906589</v>
      </c>
      <c r="U373">
        <f ca="1">'S&amp;P500 2018'!U373*(1+IF(-$E$1+RAND()*1&lt;0,-0.1*RAND(),0.1*RAND()))</f>
        <v>51.792317698931356</v>
      </c>
      <c r="V373">
        <f ca="1">'S&amp;P500 2018'!V373*(1+IF(-$E$1+RAND()*1&lt;0,-0.1*RAND(),0.1*RAND()))</f>
        <v>46.617573175548323</v>
      </c>
      <c r="W373" s="6">
        <f ca="1">F373-'S&amp;P500 2018'!F373</f>
        <v>1.0088431573824863</v>
      </c>
      <c r="X373" s="6">
        <f ca="1">G373-'S&amp;P500 2018'!G373</f>
        <v>3.4420525326046274</v>
      </c>
      <c r="Y373" s="6">
        <f ca="1">H373-'S&amp;P500 2018'!H373</f>
        <v>3.386817828683867</v>
      </c>
      <c r="Z373" s="6">
        <f ca="1">I373-'S&amp;P500 2018'!I373</f>
        <v>-2.4395269749913524</v>
      </c>
      <c r="AA373" s="6">
        <f ca="1">J373-'S&amp;P500 2018'!J373</f>
        <v>0.23742950586017741</v>
      </c>
      <c r="AB373" s="6">
        <f ca="1">K373-'S&amp;P500 2018'!K373</f>
        <v>3.4252486043217374</v>
      </c>
      <c r="AC373" s="6">
        <f ca="1">L373-'S&amp;P500 2018'!L373</f>
        <v>-3.097072410097649</v>
      </c>
      <c r="AD373" s="6">
        <f ca="1">M373-'S&amp;P500 2018'!M373</f>
        <v>-2.8387886436035714</v>
      </c>
      <c r="AE373" s="6">
        <f ca="1">N373-'S&amp;P500 2018'!N373</f>
        <v>1.418689272109205</v>
      </c>
      <c r="AF373" s="6">
        <f ca="1">O373-'S&amp;P500 2018'!O373</f>
        <v>3.7427919147387314</v>
      </c>
      <c r="AG373" s="6">
        <f ca="1">P373-'S&amp;P500 2018'!P373</f>
        <v>2.2998740068175039E-2</v>
      </c>
      <c r="AH373" s="6">
        <f ca="1">Q373-'S&amp;P500 2018'!Q373</f>
        <v>1.624136077278223</v>
      </c>
      <c r="AI373" s="6">
        <f ca="1">R373-'S&amp;P500 2018'!R373</f>
        <v>-3.0134528705550565</v>
      </c>
      <c r="AJ373" s="6">
        <f ca="1">S373-'S&amp;P500 2018'!S373</f>
        <v>-0.70693030680090274</v>
      </c>
      <c r="AK373" s="6">
        <f ca="1">T373-'S&amp;P500 2018'!T373</f>
        <v>4.2650884899065886</v>
      </c>
      <c r="AL373" s="6">
        <f ca="1">U373-'S&amp;P500 2018'!U373</f>
        <v>0.79231769893135606</v>
      </c>
      <c r="AM373" s="6">
        <f ca="1">V373-'S&amp;P500 2018'!V373</f>
        <v>2.6175731755483227</v>
      </c>
    </row>
    <row r="374" spans="1:39" x14ac:dyDescent="0.3">
      <c r="A374" t="s">
        <v>871</v>
      </c>
      <c r="B374" t="s">
        <v>872</v>
      </c>
      <c r="C374" s="1" t="s">
        <v>37</v>
      </c>
      <c r="D374" s="1" t="s">
        <v>873</v>
      </c>
      <c r="E374" s="5">
        <f t="shared" ca="1" si="6"/>
        <v>64.436497450259225</v>
      </c>
      <c r="F374">
        <f ca="1">'S&amp;P500 2018'!F374*(1+IF(-$E$1+RAND()*1&lt;0,-0.1*RAND(),0.1*RAND()))</f>
        <v>48.099705395986589</v>
      </c>
      <c r="G374">
        <f ca="1">'S&amp;P500 2018'!G374*(1+IF(-$E$1+RAND()*1&lt;0,-0.1*RAND(),0.1*RAND()))</f>
        <v>68.849848147207268</v>
      </c>
      <c r="H374">
        <f ca="1">'S&amp;P500 2018'!H374*(1+IF(-$E$1+RAND()*1&lt;0,-0.1*RAND(),0.1*RAND()))</f>
        <v>59.603604382627353</v>
      </c>
      <c r="I374">
        <f ca="1">'S&amp;P500 2018'!I374*(1+IF(-$E$1+RAND()*1&lt;0,-0.1*RAND(),0.1*RAND()))</f>
        <v>42.439306982243608</v>
      </c>
      <c r="J374">
        <f ca="1">'S&amp;P500 2018'!J374*(1+IF(-$E$1+RAND()*1&lt;0,-0.1*RAND(),0.1*RAND()))</f>
        <v>49.262176786378717</v>
      </c>
      <c r="K374">
        <f ca="1">'S&amp;P500 2018'!K374*(1+IF(-$E$1+RAND()*1&lt;0,-0.1*RAND(),0.1*RAND()))</f>
        <v>52.317929248710364</v>
      </c>
      <c r="L374">
        <f ca="1">'S&amp;P500 2018'!L374*(1+IF(-$E$1+RAND()*1&lt;0,-0.1*RAND(),0.1*RAND()))</f>
        <v>64.393272134281318</v>
      </c>
      <c r="M374">
        <f ca="1">'S&amp;P500 2018'!M374*(1+IF(-$E$1+RAND()*1&lt;0,-0.1*RAND(),0.1*RAND()))</f>
        <v>82.052031350294129</v>
      </c>
      <c r="N374">
        <f ca="1">'S&amp;P500 2018'!N374*(1+IF(-$E$1+RAND()*1&lt;0,-0.1*RAND(),0.1*RAND()))</f>
        <v>72.921615342123289</v>
      </c>
      <c r="O374">
        <f ca="1">'S&amp;P500 2018'!O374*(1+IF(-$E$1+RAND()*1&lt;0,-0.1*RAND(),0.1*RAND()))</f>
        <v>74.67096487623715</v>
      </c>
      <c r="P374">
        <f ca="1">'S&amp;P500 2018'!P374*(1+IF(-$E$1+RAND()*1&lt;0,-0.1*RAND(),0.1*RAND()))</f>
        <v>84.609105728059447</v>
      </c>
      <c r="Q374">
        <f ca="1">'S&amp;P500 2018'!Q374*(1+IF(-$E$1+RAND()*1&lt;0,-0.1*RAND(),0.1*RAND()))</f>
        <v>74.718136353696721</v>
      </c>
      <c r="R374">
        <f ca="1">'S&amp;P500 2018'!R374*(1+IF(-$E$1+RAND()*1&lt;0,-0.1*RAND(),0.1*RAND()))</f>
        <v>63.0693118196154</v>
      </c>
      <c r="S374">
        <f ca="1">'S&amp;P500 2018'!S374*(1+IF(-$E$1+RAND()*1&lt;0,-0.1*RAND(),0.1*RAND()))</f>
        <v>51.658504559025651</v>
      </c>
      <c r="T374">
        <f ca="1">'S&amp;P500 2018'!T374*(1+IF(-$E$1+RAND()*1&lt;0,-0.1*RAND(),0.1*RAND()))</f>
        <v>66.363277392824827</v>
      </c>
      <c r="U374">
        <f ca="1">'S&amp;P500 2018'!U374*(1+IF(-$E$1+RAND()*1&lt;0,-0.1*RAND(),0.1*RAND()))</f>
        <v>85.728814674013776</v>
      </c>
      <c r="V374">
        <f ca="1">'S&amp;P500 2018'!V374*(1+IF(-$E$1+RAND()*1&lt;0,-0.1*RAND(),0.1*RAND()))</f>
        <v>54.662851481081162</v>
      </c>
      <c r="W374" s="6">
        <f ca="1">F374-'S&amp;P500 2018'!F374</f>
        <v>-3.9002946040134105</v>
      </c>
      <c r="X374" s="6">
        <f ca="1">G374-'S&amp;P500 2018'!G374</f>
        <v>2.8498481472072683</v>
      </c>
      <c r="Y374" s="6">
        <f ca="1">H374-'S&amp;P500 2018'!H374</f>
        <v>2.6036043826273527</v>
      </c>
      <c r="Z374" s="6">
        <f ca="1">I374-'S&amp;P500 2018'!I374</f>
        <v>0.43930698224360754</v>
      </c>
      <c r="AA374" s="6">
        <f ca="1">J374-'S&amp;P500 2018'!J374</f>
        <v>2.262176786378717</v>
      </c>
      <c r="AB374" s="6">
        <f ca="1">K374-'S&amp;P500 2018'!K374</f>
        <v>4.3179292487103638</v>
      </c>
      <c r="AC374" s="6">
        <f ca="1">L374-'S&amp;P500 2018'!L374</f>
        <v>2.3932721342813181</v>
      </c>
      <c r="AD374" s="6">
        <f ca="1">M374-'S&amp;P500 2018'!M374</f>
        <v>6.0520313502941292</v>
      </c>
      <c r="AE374" s="6">
        <f ca="1">N374-'S&amp;P500 2018'!N374</f>
        <v>2.9216153421232889</v>
      </c>
      <c r="AF374" s="6">
        <f ca="1">O374-'S&amp;P500 2018'!O374</f>
        <v>6.6709648762371501</v>
      </c>
      <c r="AG374" s="6">
        <f ca="1">P374-'S&amp;P500 2018'!P374</f>
        <v>7.609105728059447</v>
      </c>
      <c r="AH374" s="6">
        <f ca="1">Q374-'S&amp;P500 2018'!Q374</f>
        <v>-3.2818636463032789</v>
      </c>
      <c r="AI374" s="6">
        <f ca="1">R374-'S&amp;P500 2018'!R374</f>
        <v>1.0693118196154003</v>
      </c>
      <c r="AJ374" s="6">
        <f ca="1">S374-'S&amp;P500 2018'!S374</f>
        <v>4.6585045590256513</v>
      </c>
      <c r="AK374" s="6">
        <f ca="1">T374-'S&amp;P500 2018'!T374</f>
        <v>-0.63672260717517304</v>
      </c>
      <c r="AL374" s="6">
        <f ca="1">U374-'S&amp;P500 2018'!U374</f>
        <v>6.7288146740137762</v>
      </c>
      <c r="AM374" s="6">
        <f ca="1">V374-'S&amp;P500 2018'!V374</f>
        <v>-5.3371485189188377</v>
      </c>
    </row>
    <row r="375" spans="1:39" x14ac:dyDescent="0.3">
      <c r="A375" t="s">
        <v>874</v>
      </c>
      <c r="B375" t="s">
        <v>875</v>
      </c>
      <c r="C375" s="1" t="s">
        <v>88</v>
      </c>
      <c r="D375" s="1" t="s">
        <v>330</v>
      </c>
      <c r="E375" s="5">
        <f t="shared" ca="1" si="6"/>
        <v>62.311635213781258</v>
      </c>
      <c r="F375">
        <f ca="1">'S&amp;P500 2018'!F375*(1+IF(-$E$1+RAND()*1&lt;0,-0.1*RAND(),0.1*RAND()))</f>
        <v>61.182223776521987</v>
      </c>
      <c r="G375">
        <f ca="1">'S&amp;P500 2018'!G375*(1+IF(-$E$1+RAND()*1&lt;0,-0.1*RAND(),0.1*RAND()))</f>
        <v>64.633406253456798</v>
      </c>
      <c r="H375">
        <f ca="1">'S&amp;P500 2018'!H375*(1+IF(-$E$1+RAND()*1&lt;0,-0.1*RAND(),0.1*RAND()))</f>
        <v>68.216209723343681</v>
      </c>
      <c r="I375">
        <f ca="1">'S&amp;P500 2018'!I375*(1+IF(-$E$1+RAND()*1&lt;0,-0.1*RAND(),0.1*RAND()))</f>
        <v>52.606215164906175</v>
      </c>
      <c r="J375">
        <f ca="1">'S&amp;P500 2018'!J375*(1+IF(-$E$1+RAND()*1&lt;0,-0.1*RAND(),0.1*RAND()))</f>
        <v>74.163516400173791</v>
      </c>
      <c r="K375">
        <f ca="1">'S&amp;P500 2018'!K375*(1+IF(-$E$1+RAND()*1&lt;0,-0.1*RAND(),0.1*RAND()))</f>
        <v>52.753938005712108</v>
      </c>
      <c r="L375">
        <f ca="1">'S&amp;P500 2018'!L375*(1+IF(-$E$1+RAND()*1&lt;0,-0.1*RAND(),0.1*RAND()))</f>
        <v>67.31785473166002</v>
      </c>
      <c r="M375">
        <f ca="1">'S&amp;P500 2018'!M375*(1+IF(-$E$1+RAND()*1&lt;0,-0.1*RAND(),0.1*RAND()))</f>
        <v>70.330699314204978</v>
      </c>
      <c r="N375">
        <f ca="1">'S&amp;P500 2018'!N375*(1+IF(-$E$1+RAND()*1&lt;0,-0.1*RAND(),0.1*RAND()))</f>
        <v>57.457192361921983</v>
      </c>
      <c r="O375">
        <f ca="1">'S&amp;P500 2018'!O375*(1+IF(-$E$1+RAND()*1&lt;0,-0.1*RAND(),0.1*RAND()))</f>
        <v>57.67711977135702</v>
      </c>
      <c r="P375">
        <f ca="1">'S&amp;P500 2018'!P375*(1+IF(-$E$1+RAND()*1&lt;0,-0.1*RAND(),0.1*RAND()))</f>
        <v>46.729630689494861</v>
      </c>
      <c r="Q375">
        <f ca="1">'S&amp;P500 2018'!Q375*(1+IF(-$E$1+RAND()*1&lt;0,-0.1*RAND(),0.1*RAND()))</f>
        <v>68.826929950719673</v>
      </c>
      <c r="R375">
        <f ca="1">'S&amp;P500 2018'!R375*(1+IF(-$E$1+RAND()*1&lt;0,-0.1*RAND(),0.1*RAND()))</f>
        <v>49.768594541767314</v>
      </c>
      <c r="S375">
        <f ca="1">'S&amp;P500 2018'!S375*(1+IF(-$E$1+RAND()*1&lt;0,-0.1*RAND(),0.1*RAND()))</f>
        <v>63.194249823233278</v>
      </c>
      <c r="T375">
        <f ca="1">'S&amp;P500 2018'!T375*(1+IF(-$E$1+RAND()*1&lt;0,-0.1*RAND(),0.1*RAND()))</f>
        <v>75.189905347804796</v>
      </c>
      <c r="U375">
        <f ca="1">'S&amp;P500 2018'!U375*(1+IF(-$E$1+RAND()*1&lt;0,-0.1*RAND(),0.1*RAND()))</f>
        <v>65.054418645631117</v>
      </c>
      <c r="V375">
        <f ca="1">'S&amp;P500 2018'!V375*(1+IF(-$E$1+RAND()*1&lt;0,-0.1*RAND(),0.1*RAND()))</f>
        <v>64.195694132371699</v>
      </c>
      <c r="W375" s="6">
        <f ca="1">F375-'S&amp;P500 2018'!F375</f>
        <v>2.1822237765219867</v>
      </c>
      <c r="X375" s="6">
        <f ca="1">G375-'S&amp;P500 2018'!G375</f>
        <v>5.6334062534567977</v>
      </c>
      <c r="Y375" s="6">
        <f ca="1">H375-'S&amp;P500 2018'!H375</f>
        <v>3.216209723343681</v>
      </c>
      <c r="Z375" s="6">
        <f ca="1">I375-'S&amp;P500 2018'!I375</f>
        <v>-3.3937848350938253</v>
      </c>
      <c r="AA375" s="6">
        <f ca="1">J375-'S&amp;P500 2018'!J375</f>
        <v>2.1635164001737905</v>
      </c>
      <c r="AB375" s="6">
        <f ca="1">K375-'S&amp;P500 2018'!K375</f>
        <v>0.75393800571210789</v>
      </c>
      <c r="AC375" s="6">
        <f ca="1">L375-'S&amp;P500 2018'!L375</f>
        <v>3.3178547316600202</v>
      </c>
      <c r="AD375" s="6">
        <f ca="1">M375-'S&amp;P500 2018'!M375</f>
        <v>4.3306993142049777</v>
      </c>
      <c r="AE375" s="6">
        <f ca="1">N375-'S&amp;P500 2018'!N375</f>
        <v>1.4571923619219831</v>
      </c>
      <c r="AF375" s="6">
        <f ca="1">O375-'S&amp;P500 2018'!O375</f>
        <v>-0.32288022864297972</v>
      </c>
      <c r="AG375" s="6">
        <f ca="1">P375-'S&amp;P500 2018'!P375</f>
        <v>0.72963068949486143</v>
      </c>
      <c r="AH375" s="6">
        <f ca="1">Q375-'S&amp;P500 2018'!Q375</f>
        <v>4.8269299507196735</v>
      </c>
      <c r="AI375" s="6">
        <f ca="1">R375-'S&amp;P500 2018'!R375</f>
        <v>3.7685945417673139</v>
      </c>
      <c r="AJ375" s="6">
        <f ca="1">S375-'S&amp;P500 2018'!S375</f>
        <v>3.1942498232332781</v>
      </c>
      <c r="AK375" s="6">
        <f ca="1">T375-'S&amp;P500 2018'!T375</f>
        <v>0.18990534780479607</v>
      </c>
      <c r="AL375" s="6">
        <f ca="1">U375-'S&amp;P500 2018'!U375</f>
        <v>-6.9455813543688834</v>
      </c>
      <c r="AM375" s="6">
        <f ca="1">V375-'S&amp;P500 2018'!V375</f>
        <v>2.195694132371699</v>
      </c>
    </row>
    <row r="376" spans="1:39" x14ac:dyDescent="0.3">
      <c r="A376" t="s">
        <v>876</v>
      </c>
      <c r="B376" t="s">
        <v>877</v>
      </c>
      <c r="C376" s="1" t="s">
        <v>6</v>
      </c>
      <c r="D376" s="1" t="s">
        <v>7</v>
      </c>
      <c r="E376" s="5">
        <f t="shared" ca="1" si="6"/>
        <v>63.976667594527363</v>
      </c>
      <c r="F376">
        <f ca="1">'S&amp;P500 2018'!F376*(1+IF(-$E$1+RAND()*1&lt;0,-0.1*RAND(),0.1*RAND()))</f>
        <v>53.010026113523409</v>
      </c>
      <c r="G376">
        <f ca="1">'S&amp;P500 2018'!G376*(1+IF(-$E$1+RAND()*1&lt;0,-0.1*RAND(),0.1*RAND()))</f>
        <v>44.526411466450014</v>
      </c>
      <c r="H376">
        <f ca="1">'S&amp;P500 2018'!H376*(1+IF(-$E$1+RAND()*1&lt;0,-0.1*RAND(),0.1*RAND()))</f>
        <v>56.230173956673354</v>
      </c>
      <c r="I376">
        <f ca="1">'S&amp;P500 2018'!I376*(1+IF(-$E$1+RAND()*1&lt;0,-0.1*RAND(),0.1*RAND()))</f>
        <v>72.528631168647095</v>
      </c>
      <c r="J376">
        <f ca="1">'S&amp;P500 2018'!J376*(1+IF(-$E$1+RAND()*1&lt;0,-0.1*RAND(),0.1*RAND()))</f>
        <v>78.563516531251324</v>
      </c>
      <c r="K376">
        <f ca="1">'S&amp;P500 2018'!K376*(1+IF(-$E$1+RAND()*1&lt;0,-0.1*RAND(),0.1*RAND()))</f>
        <v>52.918427375007553</v>
      </c>
      <c r="L376">
        <f ca="1">'S&amp;P500 2018'!L376*(1+IF(-$E$1+RAND()*1&lt;0,-0.1*RAND(),0.1*RAND()))</f>
        <v>47.020261149395154</v>
      </c>
      <c r="M376">
        <f ca="1">'S&amp;P500 2018'!M376*(1+IF(-$E$1+RAND()*1&lt;0,-0.1*RAND(),0.1*RAND()))</f>
        <v>82.402717467895187</v>
      </c>
      <c r="N376">
        <f ca="1">'S&amp;P500 2018'!N376*(1+IF(-$E$1+RAND()*1&lt;0,-0.1*RAND(),0.1*RAND()))</f>
        <v>69.472201529092217</v>
      </c>
      <c r="O376">
        <f ca="1">'S&amp;P500 2018'!O376*(1+IF(-$E$1+RAND()*1&lt;0,-0.1*RAND(),0.1*RAND()))</f>
        <v>60.757478236882747</v>
      </c>
      <c r="P376">
        <f ca="1">'S&amp;P500 2018'!P376*(1+IF(-$E$1+RAND()*1&lt;0,-0.1*RAND(),0.1*RAND()))</f>
        <v>90.449321883973582</v>
      </c>
      <c r="Q376">
        <f ca="1">'S&amp;P500 2018'!Q376*(1+IF(-$E$1+RAND()*1&lt;0,-0.1*RAND(),0.1*RAND()))</f>
        <v>72.064732920662451</v>
      </c>
      <c r="R376">
        <f ca="1">'S&amp;P500 2018'!R376*(1+IF(-$E$1+RAND()*1&lt;0,-0.1*RAND(),0.1*RAND()))</f>
        <v>53.015791320065084</v>
      </c>
      <c r="S376">
        <f ca="1">'S&amp;P500 2018'!S376*(1+IF(-$E$1+RAND()*1&lt;0,-0.1*RAND(),0.1*RAND()))</f>
        <v>72.151559336162549</v>
      </c>
      <c r="T376">
        <f ca="1">'S&amp;P500 2018'!T376*(1+IF(-$E$1+RAND()*1&lt;0,-0.1*RAND(),0.1*RAND()))</f>
        <v>68.013716392969286</v>
      </c>
      <c r="U376">
        <f ca="1">'S&amp;P500 2018'!U376*(1+IF(-$E$1+RAND()*1&lt;0,-0.1*RAND(),0.1*RAND()))</f>
        <v>61.436613556116534</v>
      </c>
      <c r="V376">
        <f ca="1">'S&amp;P500 2018'!V376*(1+IF(-$E$1+RAND()*1&lt;0,-0.1*RAND(),0.1*RAND()))</f>
        <v>53.041768702197402</v>
      </c>
      <c r="W376" s="6">
        <f ca="1">F376-'S&amp;P500 2018'!F376</f>
        <v>-3.9899738864765908</v>
      </c>
      <c r="X376" s="6">
        <f ca="1">G376-'S&amp;P500 2018'!G376</f>
        <v>2.5264114664500141</v>
      </c>
      <c r="Y376" s="6">
        <f ca="1">H376-'S&amp;P500 2018'!H376</f>
        <v>0.2301739566733545</v>
      </c>
      <c r="Z376" s="6">
        <f ca="1">I376-'S&amp;P500 2018'!I376</f>
        <v>2.5286311686470953</v>
      </c>
      <c r="AA376" s="6">
        <f ca="1">J376-'S&amp;P500 2018'!J376</f>
        <v>6.5635165312513237</v>
      </c>
      <c r="AB376" s="6">
        <f ca="1">K376-'S&amp;P500 2018'!K376</f>
        <v>0.91842737500755334</v>
      </c>
      <c r="AC376" s="6">
        <f ca="1">L376-'S&amp;P500 2018'!L376</f>
        <v>4.0202611493951537</v>
      </c>
      <c r="AD376" s="6">
        <f ca="1">M376-'S&amp;P500 2018'!M376</f>
        <v>-5.5972825321048134</v>
      </c>
      <c r="AE376" s="6">
        <f ca="1">N376-'S&amp;P500 2018'!N376</f>
        <v>4.4722015290922172</v>
      </c>
      <c r="AF376" s="6">
        <f ca="1">O376-'S&amp;P500 2018'!O376</f>
        <v>2.7574782368827471</v>
      </c>
      <c r="AG376" s="6">
        <f ca="1">P376-'S&amp;P500 2018'!P376</f>
        <v>-2.5506781160264183</v>
      </c>
      <c r="AH376" s="6">
        <f ca="1">Q376-'S&amp;P500 2018'!Q376</f>
        <v>5.0647329206624505</v>
      </c>
      <c r="AI376" s="6">
        <f ca="1">R376-'S&amp;P500 2018'!R376</f>
        <v>-2.9842086799349161</v>
      </c>
      <c r="AJ376" s="6">
        <f ca="1">S376-'S&amp;P500 2018'!S376</f>
        <v>-3.8484406638374509</v>
      </c>
      <c r="AK376" s="6">
        <f ca="1">T376-'S&amp;P500 2018'!T376</f>
        <v>1.3716392969286062E-2</v>
      </c>
      <c r="AL376" s="6">
        <f ca="1">U376-'S&amp;P500 2018'!U376</f>
        <v>-6.5633864438834664</v>
      </c>
      <c r="AM376" s="6">
        <f ca="1">V376-'S&amp;P500 2018'!V376</f>
        <v>4.0417687021974018</v>
      </c>
    </row>
    <row r="377" spans="1:39" x14ac:dyDescent="0.3">
      <c r="A377" t="s">
        <v>878</v>
      </c>
      <c r="B377" t="s">
        <v>879</v>
      </c>
      <c r="C377" s="1" t="s">
        <v>6</v>
      </c>
      <c r="D377" s="1" t="s">
        <v>10</v>
      </c>
      <c r="E377" s="5">
        <f t="shared" ca="1" si="6"/>
        <v>66.276404979561178</v>
      </c>
      <c r="F377">
        <f ca="1">'S&amp;P500 2018'!F377*(1+IF(-$E$1+RAND()*1&lt;0,-0.1*RAND(),0.1*RAND()))</f>
        <v>67.045706461158019</v>
      </c>
      <c r="G377">
        <f ca="1">'S&amp;P500 2018'!G377*(1+IF(-$E$1+RAND()*1&lt;0,-0.1*RAND(),0.1*RAND()))</f>
        <v>63.805038596192929</v>
      </c>
      <c r="H377">
        <f ca="1">'S&amp;P500 2018'!H377*(1+IF(-$E$1+RAND()*1&lt;0,-0.1*RAND(),0.1*RAND()))</f>
        <v>33.030756975711213</v>
      </c>
      <c r="I377">
        <f ca="1">'S&amp;P500 2018'!I377*(1+IF(-$E$1+RAND()*1&lt;0,-0.1*RAND(),0.1*RAND()))</f>
        <v>61.136506190566195</v>
      </c>
      <c r="J377">
        <f ca="1">'S&amp;P500 2018'!J377*(1+IF(-$E$1+RAND()*1&lt;0,-0.1*RAND(),0.1*RAND()))</f>
        <v>63.593516715237364</v>
      </c>
      <c r="K377">
        <f ca="1">'S&amp;P500 2018'!K377*(1+IF(-$E$1+RAND()*1&lt;0,-0.1*RAND(),0.1*RAND()))</f>
        <v>59.065011305144239</v>
      </c>
      <c r="L377">
        <f ca="1">'S&amp;P500 2018'!L377*(1+IF(-$E$1+RAND()*1&lt;0,-0.1*RAND(),0.1*RAND()))</f>
        <v>71.136758816192682</v>
      </c>
      <c r="M377">
        <f ca="1">'S&amp;P500 2018'!M377*(1+IF(-$E$1+RAND()*1&lt;0,-0.1*RAND(),0.1*RAND()))</f>
        <v>60.122518102789151</v>
      </c>
      <c r="N377">
        <f ca="1">'S&amp;P500 2018'!N377*(1+IF(-$E$1+RAND()*1&lt;0,-0.1*RAND(),0.1*RAND()))</f>
        <v>65.071304158152884</v>
      </c>
      <c r="O377">
        <f ca="1">'S&amp;P500 2018'!O377*(1+IF(-$E$1+RAND()*1&lt;0,-0.1*RAND(),0.1*RAND()))</f>
        <v>73.512174658680181</v>
      </c>
      <c r="P377">
        <f ca="1">'S&amp;P500 2018'!P377*(1+IF(-$E$1+RAND()*1&lt;0,-0.1*RAND(),0.1*RAND()))</f>
        <v>73.089573321124632</v>
      </c>
      <c r="Q377">
        <f ca="1">'S&amp;P500 2018'!Q377*(1+IF(-$E$1+RAND()*1&lt;0,-0.1*RAND(),0.1*RAND()))</f>
        <v>76.345318929716171</v>
      </c>
      <c r="R377">
        <f ca="1">'S&amp;P500 2018'!R377*(1+IF(-$E$1+RAND()*1&lt;0,-0.1*RAND(),0.1*RAND()))</f>
        <v>79.558213836914064</v>
      </c>
      <c r="S377">
        <f ca="1">'S&amp;P500 2018'!S377*(1+IF(-$E$1+RAND()*1&lt;0,-0.1*RAND(),0.1*RAND()))</f>
        <v>64.150030071149033</v>
      </c>
      <c r="T377">
        <f ca="1">'S&amp;P500 2018'!T377*(1+IF(-$E$1+RAND()*1&lt;0,-0.1*RAND(),0.1*RAND()))</f>
        <v>67.766412179317371</v>
      </c>
      <c r="U377">
        <f ca="1">'S&amp;P500 2018'!U377*(1+IF(-$E$1+RAND()*1&lt;0,-0.1*RAND(),0.1*RAND()))</f>
        <v>74.305500246314381</v>
      </c>
      <c r="V377">
        <f ca="1">'S&amp;P500 2018'!V377*(1+IF(-$E$1+RAND()*1&lt;0,-0.1*RAND(),0.1*RAND()))</f>
        <v>73.964544088179551</v>
      </c>
      <c r="W377" s="6">
        <f ca="1">F377-'S&amp;P500 2018'!F377</f>
        <v>2.0457064611580194</v>
      </c>
      <c r="X377" s="6">
        <f ca="1">G377-'S&amp;P500 2018'!G377</f>
        <v>4.8050385961929294</v>
      </c>
      <c r="Y377" s="6">
        <f ca="1">H377-'S&amp;P500 2018'!H377</f>
        <v>-2.9692430242887866</v>
      </c>
      <c r="Z377" s="6">
        <f ca="1">I377-'S&amp;P500 2018'!I377</f>
        <v>-0.86349380943380538</v>
      </c>
      <c r="AA377" s="6">
        <f ca="1">J377-'S&amp;P500 2018'!J377</f>
        <v>2.5935167152373637</v>
      </c>
      <c r="AB377" s="6">
        <f ca="1">K377-'S&amp;P500 2018'!K377</f>
        <v>3.0650113051442389</v>
      </c>
      <c r="AC377" s="6">
        <f ca="1">L377-'S&amp;P500 2018'!L377</f>
        <v>0.13675881619268182</v>
      </c>
      <c r="AD377" s="6">
        <f ca="1">M377-'S&amp;P500 2018'!M377</f>
        <v>-2.8774818972108491</v>
      </c>
      <c r="AE377" s="6">
        <f ca="1">N377-'S&amp;P500 2018'!N377</f>
        <v>-5.9286958418471158</v>
      </c>
      <c r="AF377" s="6">
        <f ca="1">O377-'S&amp;P500 2018'!O377</f>
        <v>3.5121746586801805</v>
      </c>
      <c r="AG377" s="6">
        <f ca="1">P377-'S&amp;P500 2018'!P377</f>
        <v>1.0895733211246323</v>
      </c>
      <c r="AH377" s="6">
        <f ca="1">Q377-'S&amp;P500 2018'!Q377</f>
        <v>2.3453189297161714</v>
      </c>
      <c r="AI377" s="6">
        <f ca="1">R377-'S&amp;P500 2018'!R377</f>
        <v>4.5582138369140637</v>
      </c>
      <c r="AJ377" s="6">
        <f ca="1">S377-'S&amp;P500 2018'!S377</f>
        <v>2.1500300711490326</v>
      </c>
      <c r="AK377" s="6">
        <f ca="1">T377-'S&amp;P500 2018'!T377</f>
        <v>-2.2335878206826294</v>
      </c>
      <c r="AL377" s="6">
        <f ca="1">U377-'S&amp;P500 2018'!U377</f>
        <v>0.30550024631438077</v>
      </c>
      <c r="AM377" s="6">
        <f ca="1">V377-'S&amp;P500 2018'!V377</f>
        <v>4.9645440881795508</v>
      </c>
    </row>
    <row r="378" spans="1:39" x14ac:dyDescent="0.3">
      <c r="A378" t="s">
        <v>880</v>
      </c>
      <c r="B378" t="s">
        <v>881</v>
      </c>
      <c r="C378" s="1" t="s">
        <v>6</v>
      </c>
      <c r="D378" s="1" t="s">
        <v>10</v>
      </c>
      <c r="E378" s="5">
        <f t="shared" ca="1" si="6"/>
        <v>56.044184464352028</v>
      </c>
      <c r="F378">
        <f ca="1">'S&amp;P500 2018'!F378*(1+IF(-$E$1+RAND()*1&lt;0,-0.1*RAND(),0.1*RAND()))</f>
        <v>68.407436697856852</v>
      </c>
      <c r="G378">
        <f ca="1">'S&amp;P500 2018'!G378*(1+IF(-$E$1+RAND()*1&lt;0,-0.1*RAND(),0.1*RAND()))</f>
        <v>70.22038026337529</v>
      </c>
      <c r="H378">
        <f ca="1">'S&amp;P500 2018'!H378*(1+IF(-$E$1+RAND()*1&lt;0,-0.1*RAND(),0.1*RAND()))</f>
        <v>52.96787738472797</v>
      </c>
      <c r="I378">
        <f ca="1">'S&amp;P500 2018'!I378*(1+IF(-$E$1+RAND()*1&lt;0,-0.1*RAND(),0.1*RAND()))</f>
        <v>69.071299908370293</v>
      </c>
      <c r="J378">
        <f ca="1">'S&amp;P500 2018'!J378*(1+IF(-$E$1+RAND()*1&lt;0,-0.1*RAND(),0.1*RAND()))</f>
        <v>56.546193015723048</v>
      </c>
      <c r="K378">
        <f ca="1">'S&amp;P500 2018'!K378*(1+IF(-$E$1+RAND()*1&lt;0,-0.1*RAND(),0.1*RAND()))</f>
        <v>47.15518908909231</v>
      </c>
      <c r="L378">
        <f ca="1">'S&amp;P500 2018'!L378*(1+IF(-$E$1+RAND()*1&lt;0,-0.1*RAND(),0.1*RAND()))</f>
        <v>51.448607507874783</v>
      </c>
      <c r="M378">
        <f ca="1">'S&amp;P500 2018'!M378*(1+IF(-$E$1+RAND()*1&lt;0,-0.1*RAND(),0.1*RAND()))</f>
        <v>56.060307512790438</v>
      </c>
      <c r="N378">
        <f ca="1">'S&amp;P500 2018'!N378*(1+IF(-$E$1+RAND()*1&lt;0,-0.1*RAND(),0.1*RAND()))</f>
        <v>49.784866028774566</v>
      </c>
      <c r="O378">
        <f ca="1">'S&amp;P500 2018'!O378*(1+IF(-$E$1+RAND()*1&lt;0,-0.1*RAND(),0.1*RAND()))</f>
        <v>40.489475694615692</v>
      </c>
      <c r="P378">
        <f ca="1">'S&amp;P500 2018'!P378*(1+IF(-$E$1+RAND()*1&lt;0,-0.1*RAND(),0.1*RAND()))</f>
        <v>72.025093816169658</v>
      </c>
      <c r="Q378">
        <f ca="1">'S&amp;P500 2018'!Q378*(1+IF(-$E$1+RAND()*1&lt;0,-0.1*RAND(),0.1*RAND()))</f>
        <v>65.841066760184077</v>
      </c>
      <c r="R378">
        <f ca="1">'S&amp;P500 2018'!R378*(1+IF(-$E$1+RAND()*1&lt;0,-0.1*RAND(),0.1*RAND()))</f>
        <v>49.637972739189081</v>
      </c>
      <c r="S378">
        <f ca="1">'S&amp;P500 2018'!S378*(1+IF(-$E$1+RAND()*1&lt;0,-0.1*RAND(),0.1*RAND()))</f>
        <v>49.464148798059945</v>
      </c>
      <c r="T378">
        <f ca="1">'S&amp;P500 2018'!T378*(1+IF(-$E$1+RAND()*1&lt;0,-0.1*RAND(),0.1*RAND()))</f>
        <v>45.574769954508426</v>
      </c>
      <c r="U378">
        <f ca="1">'S&amp;P500 2018'!U378*(1+IF(-$E$1+RAND()*1&lt;0,-0.1*RAND(),0.1*RAND()))</f>
        <v>62.926577322333451</v>
      </c>
      <c r="V378">
        <f ca="1">'S&amp;P500 2018'!V378*(1+IF(-$E$1+RAND()*1&lt;0,-0.1*RAND(),0.1*RAND()))</f>
        <v>45.129873400338852</v>
      </c>
      <c r="W378" s="6">
        <f ca="1">F378-'S&amp;P500 2018'!F378</f>
        <v>2.407436697856852</v>
      </c>
      <c r="X378" s="6">
        <f ca="1">G378-'S&amp;P500 2018'!G378</f>
        <v>5.22038026337529</v>
      </c>
      <c r="Y378" s="6">
        <f ca="1">H378-'S&amp;P500 2018'!H378</f>
        <v>3.96787738472797</v>
      </c>
      <c r="Z378" s="6">
        <f ca="1">I378-'S&amp;P500 2018'!I378</f>
        <v>4.0712999083702925</v>
      </c>
      <c r="AA378" s="6">
        <f ca="1">J378-'S&amp;P500 2018'!J378</f>
        <v>3.5461930157230483</v>
      </c>
      <c r="AB378" s="6">
        <f ca="1">K378-'S&amp;P500 2018'!K378</f>
        <v>3.1551890890923104</v>
      </c>
      <c r="AC378" s="6">
        <f ca="1">L378-'S&amp;P500 2018'!L378</f>
        <v>-3.5513924921252169</v>
      </c>
      <c r="AD378" s="6">
        <f ca="1">M378-'S&amp;P500 2018'!M378</f>
        <v>-5.9396924872095624</v>
      </c>
      <c r="AE378" s="6">
        <f ca="1">N378-'S&amp;P500 2018'!N378</f>
        <v>-3.2151339712254341</v>
      </c>
      <c r="AF378" s="6">
        <f ca="1">O378-'S&amp;P500 2018'!O378</f>
        <v>1.4894756946156917</v>
      </c>
      <c r="AG378" s="6">
        <f ca="1">P378-'S&amp;P500 2018'!P378</f>
        <v>6.0250938161696581</v>
      </c>
      <c r="AH378" s="6">
        <f ca="1">Q378-'S&amp;P500 2018'!Q378</f>
        <v>0.84106676018407711</v>
      </c>
      <c r="AI378" s="6">
        <f ca="1">R378-'S&amp;P500 2018'!R378</f>
        <v>0.63797273918908104</v>
      </c>
      <c r="AJ378" s="6">
        <f ca="1">S378-'S&amp;P500 2018'!S378</f>
        <v>2.464148798059945</v>
      </c>
      <c r="AK378" s="6">
        <f ca="1">T378-'S&amp;P500 2018'!T378</f>
        <v>-3.4252300454915741</v>
      </c>
      <c r="AL378" s="6">
        <f ca="1">U378-'S&amp;P500 2018'!U378</f>
        <v>-3.0734226776665494</v>
      </c>
      <c r="AM378" s="6">
        <f ca="1">V378-'S&amp;P500 2018'!V378</f>
        <v>1.1298734003388518</v>
      </c>
    </row>
    <row r="379" spans="1:39" x14ac:dyDescent="0.3">
      <c r="A379" t="s">
        <v>882</v>
      </c>
      <c r="B379" t="s">
        <v>883</v>
      </c>
      <c r="C379" s="1" t="s">
        <v>88</v>
      </c>
      <c r="D379" s="1" t="s">
        <v>89</v>
      </c>
      <c r="E379" s="5">
        <f t="shared" ca="1" si="6"/>
        <v>45.062526619652452</v>
      </c>
      <c r="F379">
        <f ca="1">'S&amp;P500 2018'!F379*(1+IF(-$E$1+RAND()*1&lt;0,-0.1*RAND(),0.1*RAND()))</f>
        <v>40.781863519685267</v>
      </c>
      <c r="G379">
        <f ca="1">'S&amp;P500 2018'!G379*(1+IF(-$E$1+RAND()*1&lt;0,-0.1*RAND(),0.1*RAND()))</f>
        <v>57.637093140550313</v>
      </c>
      <c r="H379">
        <f ca="1">'S&amp;P500 2018'!H379*(1+IF(-$E$1+RAND()*1&lt;0,-0.1*RAND(),0.1*RAND()))</f>
        <v>50.767135471028979</v>
      </c>
      <c r="I379">
        <f ca="1">'S&amp;P500 2018'!I379*(1+IF(-$E$1+RAND()*1&lt;0,-0.1*RAND(),0.1*RAND()))</f>
        <v>35.050829296273761</v>
      </c>
      <c r="J379">
        <f ca="1">'S&amp;P500 2018'!J379*(1+IF(-$E$1+RAND()*1&lt;0,-0.1*RAND(),0.1*RAND()))</f>
        <v>48.64476302429231</v>
      </c>
      <c r="K379">
        <f ca="1">'S&amp;P500 2018'!K379*(1+IF(-$E$1+RAND()*1&lt;0,-0.1*RAND(),0.1*RAND()))</f>
        <v>39.231038016003168</v>
      </c>
      <c r="L379">
        <f ca="1">'S&amp;P500 2018'!L379*(1+IF(-$E$1+RAND()*1&lt;0,-0.1*RAND(),0.1*RAND()))</f>
        <v>37.281540690191235</v>
      </c>
      <c r="M379">
        <f ca="1">'S&amp;P500 2018'!M379*(1+IF(-$E$1+RAND()*1&lt;0,-0.1*RAND(),0.1*RAND()))</f>
        <v>42.477849379293431</v>
      </c>
      <c r="N379">
        <f ca="1">'S&amp;P500 2018'!N379*(1+IF(-$E$1+RAND()*1&lt;0,-0.1*RAND(),0.1*RAND()))</f>
        <v>35.616450818057722</v>
      </c>
      <c r="O379">
        <f ca="1">'S&amp;P500 2018'!O379*(1+IF(-$E$1+RAND()*1&lt;0,-0.1*RAND(),0.1*RAND()))</f>
        <v>47.437714692974012</v>
      </c>
      <c r="P379">
        <f ca="1">'S&amp;P500 2018'!P379*(1+IF(-$E$1+RAND()*1&lt;0,-0.1*RAND(),0.1*RAND()))</f>
        <v>27.561683750890872</v>
      </c>
      <c r="Q379">
        <f ca="1">'S&amp;P500 2018'!Q379*(1+IF(-$E$1+RAND()*1&lt;0,-0.1*RAND(),0.1*RAND()))</f>
        <v>50.415844601293443</v>
      </c>
      <c r="R379">
        <f ca="1">'S&amp;P500 2018'!R379*(1+IF(-$E$1+RAND()*1&lt;0,-0.1*RAND(),0.1*RAND()))</f>
        <v>54.033613492760686</v>
      </c>
      <c r="S379">
        <f ca="1">'S&amp;P500 2018'!S379*(1+IF(-$E$1+RAND()*1&lt;0,-0.1*RAND(),0.1*RAND()))</f>
        <v>56.156564524572026</v>
      </c>
      <c r="T379">
        <f ca="1">'S&amp;P500 2018'!T379*(1+IF(-$E$1+RAND()*1&lt;0,-0.1*RAND(),0.1*RAND()))</f>
        <v>46.306704130840082</v>
      </c>
      <c r="U379">
        <f ca="1">'S&amp;P500 2018'!U379*(1+IF(-$E$1+RAND()*1&lt;0,-0.1*RAND(),0.1*RAND()))</f>
        <v>48.736768232159598</v>
      </c>
      <c r="V379">
        <f ca="1">'S&amp;P500 2018'!V379*(1+IF(-$E$1+RAND()*1&lt;0,-0.1*RAND(),0.1*RAND()))</f>
        <v>47.925495753224666</v>
      </c>
      <c r="W379" s="6">
        <f ca="1">F379-'S&amp;P500 2018'!F379</f>
        <v>-4.2181364803147332</v>
      </c>
      <c r="X379" s="6">
        <f ca="1">G379-'S&amp;P500 2018'!G379</f>
        <v>4.6370931405503129</v>
      </c>
      <c r="Y379" s="6">
        <f ca="1">H379-'S&amp;P500 2018'!H379</f>
        <v>-3.2328645289710209</v>
      </c>
      <c r="Z379" s="6">
        <f ca="1">I379-'S&amp;P500 2018'!I379</f>
        <v>3.0508292962737613</v>
      </c>
      <c r="AA379" s="6">
        <f ca="1">J379-'S&amp;P500 2018'!J379</f>
        <v>-4.3552369757076903</v>
      </c>
      <c r="AB379" s="6">
        <f ca="1">K379-'S&amp;P500 2018'!K379</f>
        <v>0.23103801600316842</v>
      </c>
      <c r="AC379" s="6">
        <f ca="1">L379-'S&amp;P500 2018'!L379</f>
        <v>2.2815406901912354</v>
      </c>
      <c r="AD379" s="6">
        <f ca="1">M379-'S&amp;P500 2018'!M379</f>
        <v>0.4778493792934313</v>
      </c>
      <c r="AE379" s="6">
        <f ca="1">N379-'S&amp;P500 2018'!N379</f>
        <v>-2.3835491819422785</v>
      </c>
      <c r="AF379" s="6">
        <f ca="1">O379-'S&amp;P500 2018'!O379</f>
        <v>1.4377146929740121</v>
      </c>
      <c r="AG379" s="6">
        <f ca="1">P379-'S&amp;P500 2018'!P379</f>
        <v>0.56168375089087164</v>
      </c>
      <c r="AH379" s="6">
        <f ca="1">Q379-'S&amp;P500 2018'!Q379</f>
        <v>-1.5841553987065566</v>
      </c>
      <c r="AI379" s="6">
        <f ca="1">R379-'S&amp;P500 2018'!R379</f>
        <v>3.0336134927606864</v>
      </c>
      <c r="AJ379" s="6">
        <f ca="1">S379-'S&amp;P500 2018'!S379</f>
        <v>-0.84343547542797381</v>
      </c>
      <c r="AK379" s="6">
        <f ca="1">T379-'S&amp;P500 2018'!T379</f>
        <v>0.30670413084008175</v>
      </c>
      <c r="AL379" s="6">
        <f ca="1">U379-'S&amp;P500 2018'!U379</f>
        <v>1.7367682321595979</v>
      </c>
      <c r="AM379" s="6">
        <f ca="1">V379-'S&amp;P500 2018'!V379</f>
        <v>-3.0745042467753336</v>
      </c>
    </row>
    <row r="380" spans="1:39" x14ac:dyDescent="0.3">
      <c r="A380" t="s">
        <v>884</v>
      </c>
      <c r="B380" t="s">
        <v>885</v>
      </c>
      <c r="C380" s="1" t="s">
        <v>141</v>
      </c>
      <c r="D380" s="1" t="s">
        <v>589</v>
      </c>
      <c r="E380" s="5">
        <f t="shared" ca="1" si="6"/>
        <v>47.63327473998357</v>
      </c>
      <c r="F380">
        <f ca="1">'S&amp;P500 2018'!F380*(1+IF(-$E$1+RAND()*1&lt;0,-0.1*RAND(),0.1*RAND()))</f>
        <v>50.897281048322377</v>
      </c>
      <c r="G380">
        <f ca="1">'S&amp;P500 2018'!G380*(1+IF(-$E$1+RAND()*1&lt;0,-0.1*RAND(),0.1*RAND()))</f>
        <v>48.399989103412025</v>
      </c>
      <c r="H380">
        <f ca="1">'S&amp;P500 2018'!H380*(1+IF(-$E$1+RAND()*1&lt;0,-0.1*RAND(),0.1*RAND()))</f>
        <v>41.676857753535231</v>
      </c>
      <c r="I380">
        <f ca="1">'S&amp;P500 2018'!I380*(1+IF(-$E$1+RAND()*1&lt;0,-0.1*RAND(),0.1*RAND()))</f>
        <v>53.203367210839431</v>
      </c>
      <c r="J380">
        <f ca="1">'S&amp;P500 2018'!J380*(1+IF(-$E$1+RAND()*1&lt;0,-0.1*RAND(),0.1*RAND()))</f>
        <v>34.457349497637694</v>
      </c>
      <c r="K380">
        <f ca="1">'S&amp;P500 2018'!K380*(1+IF(-$E$1+RAND()*1&lt;0,-0.1*RAND(),0.1*RAND()))</f>
        <v>38.216907405749801</v>
      </c>
      <c r="L380">
        <f ca="1">'S&amp;P500 2018'!L380*(1+IF(-$E$1+RAND()*1&lt;0,-0.1*RAND(),0.1*RAND()))</f>
        <v>52.22791428687119</v>
      </c>
      <c r="M380">
        <f ca="1">'S&amp;P500 2018'!M380*(1+IF(-$E$1+RAND()*1&lt;0,-0.1*RAND(),0.1*RAND()))</f>
        <v>67.618782953697888</v>
      </c>
      <c r="N380">
        <f ca="1">'S&amp;P500 2018'!N380*(1+IF(-$E$1+RAND()*1&lt;0,-0.1*RAND(),0.1*RAND()))</f>
        <v>45.720326408599966</v>
      </c>
      <c r="O380">
        <f ca="1">'S&amp;P500 2018'!O380*(1+IF(-$E$1+RAND()*1&lt;0,-0.1*RAND(),0.1*RAND()))</f>
        <v>33.425731304209634</v>
      </c>
      <c r="P380">
        <f ca="1">'S&amp;P500 2018'!P380*(1+IF(-$E$1+RAND()*1&lt;0,-0.1*RAND(),0.1*RAND()))</f>
        <v>48.35612179106009</v>
      </c>
      <c r="Q380">
        <f ca="1">'S&amp;P500 2018'!Q380*(1+IF(-$E$1+RAND()*1&lt;0,-0.1*RAND(),0.1*RAND()))</f>
        <v>39.617071706675944</v>
      </c>
      <c r="R380">
        <f ca="1">'S&amp;P500 2018'!R380*(1+IF(-$E$1+RAND()*1&lt;0,-0.1*RAND(),0.1*RAND()))</f>
        <v>39.754799096891766</v>
      </c>
      <c r="S380">
        <f ca="1">'S&amp;P500 2018'!S380*(1+IF(-$E$1+RAND()*1&lt;0,-0.1*RAND(),0.1*RAND()))</f>
        <v>50.893264884819168</v>
      </c>
      <c r="T380">
        <f ca="1">'S&amp;P500 2018'!T380*(1+IF(-$E$1+RAND()*1&lt;0,-0.1*RAND(),0.1*RAND()))</f>
        <v>51.621996924414837</v>
      </c>
      <c r="U380">
        <f ca="1">'S&amp;P500 2018'!U380*(1+IF(-$E$1+RAND()*1&lt;0,-0.1*RAND(),0.1*RAND()))</f>
        <v>53.047461191543647</v>
      </c>
      <c r="V380">
        <f ca="1">'S&amp;P500 2018'!V380*(1+IF(-$E$1+RAND()*1&lt;0,-0.1*RAND(),0.1*RAND()))</f>
        <v>60.630448011440009</v>
      </c>
      <c r="W380" s="6">
        <f ca="1">F380-'S&amp;P500 2018'!F380</f>
        <v>2.8972810483223768</v>
      </c>
      <c r="X380" s="6">
        <f ca="1">G380-'S&amp;P500 2018'!G380</f>
        <v>-3.6000108965879747</v>
      </c>
      <c r="Y380" s="6">
        <f ca="1">H380-'S&amp;P500 2018'!H380</f>
        <v>2.6768577535352307</v>
      </c>
      <c r="Z380" s="6">
        <f ca="1">I380-'S&amp;P500 2018'!I380</f>
        <v>1.2033672108394313</v>
      </c>
      <c r="AA380" s="6">
        <f ca="1">J380-'S&amp;P500 2018'!J380</f>
        <v>2.4573494976376935</v>
      </c>
      <c r="AB380" s="6">
        <f ca="1">K380-'S&amp;P500 2018'!K380</f>
        <v>1.2169074057498008</v>
      </c>
      <c r="AC380" s="6">
        <f ca="1">L380-'S&amp;P500 2018'!L380</f>
        <v>-0.77208571312880991</v>
      </c>
      <c r="AD380" s="6">
        <f ca="1">M380-'S&amp;P500 2018'!M380</f>
        <v>4.6187829536978882</v>
      </c>
      <c r="AE380" s="6">
        <f ca="1">N380-'S&amp;P500 2018'!N380</f>
        <v>1.7203264085999663</v>
      </c>
      <c r="AF380" s="6">
        <f ca="1">O380-'S&amp;P500 2018'!O380</f>
        <v>-0.57426869579036577</v>
      </c>
      <c r="AG380" s="6">
        <f ca="1">P380-'S&amp;P500 2018'!P380</f>
        <v>-3.6438782089399098</v>
      </c>
      <c r="AH380" s="6">
        <f ca="1">Q380-'S&amp;P500 2018'!Q380</f>
        <v>2.6170717066759437</v>
      </c>
      <c r="AI380" s="6">
        <f ca="1">R380-'S&amp;P500 2018'!R380</f>
        <v>-3.2452009031082341</v>
      </c>
      <c r="AJ380" s="6">
        <f ca="1">S380-'S&amp;P500 2018'!S380</f>
        <v>-3.1067351151808325</v>
      </c>
      <c r="AK380" s="6">
        <f ca="1">T380-'S&amp;P500 2018'!T380</f>
        <v>1.6219969244148373</v>
      </c>
      <c r="AL380" s="6">
        <f ca="1">U380-'S&amp;P500 2018'!U380</f>
        <v>1.0474611915436469</v>
      </c>
      <c r="AM380" s="6">
        <f ca="1">V380-'S&amp;P500 2018'!V380</f>
        <v>0.63044801144000928</v>
      </c>
    </row>
    <row r="381" spans="1:39" x14ac:dyDescent="0.3">
      <c r="A381" t="s">
        <v>886</v>
      </c>
      <c r="B381" t="s">
        <v>887</v>
      </c>
      <c r="C381" s="1" t="s">
        <v>33</v>
      </c>
      <c r="D381" s="1" t="s">
        <v>98</v>
      </c>
      <c r="E381" s="5">
        <f t="shared" ca="1" si="6"/>
        <v>51.981181902141635</v>
      </c>
      <c r="F381">
        <f ca="1">'S&amp;P500 2018'!F381*(1+IF(-$E$1+RAND()*1&lt;0,-0.1*RAND(),0.1*RAND()))</f>
        <v>56.774221389947733</v>
      </c>
      <c r="G381">
        <f ca="1">'S&amp;P500 2018'!G381*(1+IF(-$E$1+RAND()*1&lt;0,-0.1*RAND(),0.1*RAND()))</f>
        <v>72.751164892193373</v>
      </c>
      <c r="H381">
        <f ca="1">'S&amp;P500 2018'!H381*(1+IF(-$E$1+RAND()*1&lt;0,-0.1*RAND(),0.1*RAND()))</f>
        <v>61.368084723267287</v>
      </c>
      <c r="I381">
        <f ca="1">'S&amp;P500 2018'!I381*(1+IF(-$E$1+RAND()*1&lt;0,-0.1*RAND(),0.1*RAND()))</f>
        <v>39.922599184592642</v>
      </c>
      <c r="J381">
        <f ca="1">'S&amp;P500 2018'!J381*(1+IF(-$E$1+RAND()*1&lt;0,-0.1*RAND(),0.1*RAND()))</f>
        <v>45.778178336194301</v>
      </c>
      <c r="K381">
        <f ca="1">'S&amp;P500 2018'!K381*(1+IF(-$E$1+RAND()*1&lt;0,-0.1*RAND(),0.1*RAND()))</f>
        <v>47.183105138038933</v>
      </c>
      <c r="L381">
        <f ca="1">'S&amp;P500 2018'!L381*(1+IF(-$E$1+RAND()*1&lt;0,-0.1*RAND(),0.1*RAND()))</f>
        <v>53.740168983877403</v>
      </c>
      <c r="M381">
        <f ca="1">'S&amp;P500 2018'!M381*(1+IF(-$E$1+RAND()*1&lt;0,-0.1*RAND(),0.1*RAND()))</f>
        <v>36.125028107298391</v>
      </c>
      <c r="N381">
        <f ca="1">'S&amp;P500 2018'!N381*(1+IF(-$E$1+RAND()*1&lt;0,-0.1*RAND(),0.1*RAND()))</f>
        <v>54.457566262069605</v>
      </c>
      <c r="O381">
        <f ca="1">'S&amp;P500 2018'!O381*(1+IF(-$E$1+RAND()*1&lt;0,-0.1*RAND(),0.1*RAND()))</f>
        <v>50.964775995682302</v>
      </c>
      <c r="P381">
        <f ca="1">'S&amp;P500 2018'!P381*(1+IF(-$E$1+RAND()*1&lt;0,-0.1*RAND(),0.1*RAND()))</f>
        <v>52.92952297589239</v>
      </c>
      <c r="Q381">
        <f ca="1">'S&amp;P500 2018'!Q381*(1+IF(-$E$1+RAND()*1&lt;0,-0.1*RAND(),0.1*RAND()))</f>
        <v>58.29285545687523</v>
      </c>
      <c r="R381">
        <f ca="1">'S&amp;P500 2018'!R381*(1+IF(-$E$1+RAND()*1&lt;0,-0.1*RAND(),0.1*RAND()))</f>
        <v>32.246331270812256</v>
      </c>
      <c r="S381">
        <f ca="1">'S&amp;P500 2018'!S381*(1+IF(-$E$1+RAND()*1&lt;0,-0.1*RAND(),0.1*RAND()))</f>
        <v>61.324672721813023</v>
      </c>
      <c r="T381">
        <f ca="1">'S&amp;P500 2018'!T381*(1+IF(-$E$1+RAND()*1&lt;0,-0.1*RAND(),0.1*RAND()))</f>
        <v>45.589310025562433</v>
      </c>
      <c r="U381">
        <f ca="1">'S&amp;P500 2018'!U381*(1+IF(-$E$1+RAND()*1&lt;0,-0.1*RAND(),0.1*RAND()))</f>
        <v>66.820225426990788</v>
      </c>
      <c r="V381">
        <f ca="1">'S&amp;P500 2018'!V381*(1+IF(-$E$1+RAND()*1&lt;0,-0.1*RAND(),0.1*RAND()))</f>
        <v>47.41228144529979</v>
      </c>
      <c r="W381" s="6">
        <f ca="1">F381-'S&amp;P500 2018'!F381</f>
        <v>4.7742213899477335</v>
      </c>
      <c r="X381" s="6">
        <f ca="1">G381-'S&amp;P500 2018'!G381</f>
        <v>5.7511648921933727</v>
      </c>
      <c r="Y381" s="6">
        <f ca="1">H381-'S&amp;P500 2018'!H381</f>
        <v>1.3680847232672875</v>
      </c>
      <c r="Z381" s="6">
        <f ca="1">I381-'S&amp;P500 2018'!I381</f>
        <v>1.9225991845926416</v>
      </c>
      <c r="AA381" s="6">
        <f ca="1">J381-'S&amp;P500 2018'!J381</f>
        <v>0.77817833619430132</v>
      </c>
      <c r="AB381" s="6">
        <f ca="1">K381-'S&amp;P500 2018'!K381</f>
        <v>-4.8168948619610674</v>
      </c>
      <c r="AC381" s="6">
        <f ca="1">L381-'S&amp;P500 2018'!L381</f>
        <v>3.7401689838774033</v>
      </c>
      <c r="AD381" s="6">
        <f ca="1">M381-'S&amp;P500 2018'!M381</f>
        <v>0.12502810729839098</v>
      </c>
      <c r="AE381" s="6">
        <f ca="1">N381-'S&amp;P500 2018'!N381</f>
        <v>2.457566262069605</v>
      </c>
      <c r="AF381" s="6">
        <f ca="1">O381-'S&amp;P500 2018'!O381</f>
        <v>2.9647759956823023</v>
      </c>
      <c r="AG381" s="6">
        <f ca="1">P381-'S&amp;P500 2018'!P381</f>
        <v>1.9295229758923895</v>
      </c>
      <c r="AH381" s="6">
        <f ca="1">Q381-'S&amp;P500 2018'!Q381</f>
        <v>4.2928554568752304</v>
      </c>
      <c r="AI381" s="6">
        <f ca="1">R381-'S&amp;P500 2018'!R381</f>
        <v>0.24633127081225581</v>
      </c>
      <c r="AJ381" s="6">
        <f ca="1">S381-'S&amp;P500 2018'!S381</f>
        <v>2.3246727218130232</v>
      </c>
      <c r="AK381" s="6">
        <f ca="1">T381-'S&amp;P500 2018'!T381</f>
        <v>-1.4106899744375667</v>
      </c>
      <c r="AL381" s="6">
        <f ca="1">U381-'S&amp;P500 2018'!U381</f>
        <v>3.8202254269907883</v>
      </c>
      <c r="AM381" s="6">
        <f ca="1">V381-'S&amp;P500 2018'!V381</f>
        <v>1.4122814452997901</v>
      </c>
    </row>
    <row r="382" spans="1:39" x14ac:dyDescent="0.3">
      <c r="A382" t="s">
        <v>888</v>
      </c>
      <c r="B382" t="s">
        <v>889</v>
      </c>
      <c r="C382" s="1" t="s">
        <v>141</v>
      </c>
      <c r="D382" s="1" t="s">
        <v>142</v>
      </c>
      <c r="E382" s="5">
        <f t="shared" ca="1" si="6"/>
        <v>52.01762994786457</v>
      </c>
      <c r="F382">
        <f ca="1">'S&amp;P500 2018'!F382*(1+IF(-$E$1+RAND()*1&lt;0,-0.1*RAND(),0.1*RAND()))</f>
        <v>42.941907039299025</v>
      </c>
      <c r="G382">
        <f ca="1">'S&amp;P500 2018'!G382*(1+IF(-$E$1+RAND()*1&lt;0,-0.1*RAND(),0.1*RAND()))</f>
        <v>42.404907703340008</v>
      </c>
      <c r="H382">
        <f ca="1">'S&amp;P500 2018'!H382*(1+IF(-$E$1+RAND()*1&lt;0,-0.1*RAND(),0.1*RAND()))</f>
        <v>52.487655285516865</v>
      </c>
      <c r="I382">
        <f ca="1">'S&amp;P500 2018'!I382*(1+IF(-$E$1+RAND()*1&lt;0,-0.1*RAND(),0.1*RAND()))</f>
        <v>62.254643535722984</v>
      </c>
      <c r="J382">
        <f ca="1">'S&amp;P500 2018'!J382*(1+IF(-$E$1+RAND()*1&lt;0,-0.1*RAND(),0.1*RAND()))</f>
        <v>59.677238726628588</v>
      </c>
      <c r="K382">
        <f ca="1">'S&amp;P500 2018'!K382*(1+IF(-$E$1+RAND()*1&lt;0,-0.1*RAND(),0.1*RAND()))</f>
        <v>69.429993996232014</v>
      </c>
      <c r="L382">
        <f ca="1">'S&amp;P500 2018'!L382*(1+IF(-$E$1+RAND()*1&lt;0,-0.1*RAND(),0.1*RAND()))</f>
        <v>56.701182359226522</v>
      </c>
      <c r="M382">
        <f ca="1">'S&amp;P500 2018'!M382*(1+IF(-$E$1+RAND()*1&lt;0,-0.1*RAND(),0.1*RAND()))</f>
        <v>40.448769489206903</v>
      </c>
      <c r="N382">
        <f ca="1">'S&amp;P500 2018'!N382*(1+IF(-$E$1+RAND()*1&lt;0,-0.1*RAND(),0.1*RAND()))</f>
        <v>54.823315170594071</v>
      </c>
      <c r="O382">
        <f ca="1">'S&amp;P500 2018'!O382*(1+IF(-$E$1+RAND()*1&lt;0,-0.1*RAND(),0.1*RAND()))</f>
        <v>63.259412717928733</v>
      </c>
      <c r="P382">
        <f ca="1">'S&amp;P500 2018'!P382*(1+IF(-$E$1+RAND()*1&lt;0,-0.1*RAND(),0.1*RAND()))</f>
        <v>63.339585981807254</v>
      </c>
      <c r="Q382">
        <f ca="1">'S&amp;P500 2018'!Q382*(1+IF(-$E$1+RAND()*1&lt;0,-0.1*RAND(),0.1*RAND()))</f>
        <v>30.086951181363521</v>
      </c>
      <c r="R382">
        <f ca="1">'S&amp;P500 2018'!R382*(1+IF(-$E$1+RAND()*1&lt;0,-0.1*RAND(),0.1*RAND()))</f>
        <v>45.452706714443138</v>
      </c>
      <c r="S382">
        <f ca="1">'S&amp;P500 2018'!S382*(1+IF(-$E$1+RAND()*1&lt;0,-0.1*RAND(),0.1*RAND()))</f>
        <v>48.971486426412952</v>
      </c>
      <c r="T382">
        <f ca="1">'S&amp;P500 2018'!T382*(1+IF(-$E$1+RAND()*1&lt;0,-0.1*RAND(),0.1*RAND()))</f>
        <v>51.936869193209333</v>
      </c>
      <c r="U382">
        <f ca="1">'S&amp;P500 2018'!U382*(1+IF(-$E$1+RAND()*1&lt;0,-0.1*RAND(),0.1*RAND()))</f>
        <v>51.475931721564159</v>
      </c>
      <c r="V382">
        <f ca="1">'S&amp;P500 2018'!V382*(1+IF(-$E$1+RAND()*1&lt;0,-0.1*RAND(),0.1*RAND()))</f>
        <v>48.607151871201566</v>
      </c>
      <c r="W382" s="6">
        <f ca="1">F382-'S&amp;P500 2018'!F382</f>
        <v>1.941907039299025</v>
      </c>
      <c r="X382" s="6">
        <f ca="1">G382-'S&amp;P500 2018'!G382</f>
        <v>3.4049077033400081</v>
      </c>
      <c r="Y382" s="6">
        <f ca="1">H382-'S&amp;P500 2018'!H382</f>
        <v>-0.51234471448313457</v>
      </c>
      <c r="Z382" s="6">
        <f ca="1">I382-'S&amp;P500 2018'!I382</f>
        <v>1.2546435357229839</v>
      </c>
      <c r="AA382" s="6">
        <f ca="1">J382-'S&amp;P500 2018'!J382</f>
        <v>-3.3227612733714125</v>
      </c>
      <c r="AB382" s="6">
        <f ca="1">K382-'S&amp;P500 2018'!K382</f>
        <v>2.4299939962320138</v>
      </c>
      <c r="AC382" s="6">
        <f ca="1">L382-'S&amp;P500 2018'!L382</f>
        <v>1.7011823592265216</v>
      </c>
      <c r="AD382" s="6">
        <f ca="1">M382-'S&amp;P500 2018'!M382</f>
        <v>-2.551230510793097</v>
      </c>
      <c r="AE382" s="6">
        <f ca="1">N382-'S&amp;P500 2018'!N382</f>
        <v>-1.1766848294059287</v>
      </c>
      <c r="AF382" s="6">
        <f ca="1">O382-'S&amp;P500 2018'!O382</f>
        <v>-6.7405872820712673</v>
      </c>
      <c r="AG382" s="6">
        <f ca="1">P382-'S&amp;P500 2018'!P382</f>
        <v>5.3395859818072537</v>
      </c>
      <c r="AH382" s="6">
        <f ca="1">Q382-'S&amp;P500 2018'!Q382</f>
        <v>-0.91304881863647935</v>
      </c>
      <c r="AI382" s="6">
        <f ca="1">R382-'S&amp;P500 2018'!R382</f>
        <v>-0.54729328555686152</v>
      </c>
      <c r="AJ382" s="6">
        <f ca="1">S382-'S&amp;P500 2018'!S382</f>
        <v>1.9714864264129517</v>
      </c>
      <c r="AK382" s="6">
        <f ca="1">T382-'S&amp;P500 2018'!T382</f>
        <v>2.9368691932093327</v>
      </c>
      <c r="AL382" s="6">
        <f ca="1">U382-'S&amp;P500 2018'!U382</f>
        <v>0.47593172156415875</v>
      </c>
      <c r="AM382" s="6">
        <f ca="1">V382-'S&amp;P500 2018'!V382</f>
        <v>0.607151871201566</v>
      </c>
    </row>
    <row r="383" spans="1:39" x14ac:dyDescent="0.3">
      <c r="A383" t="s">
        <v>890</v>
      </c>
      <c r="B383" t="s">
        <v>891</v>
      </c>
      <c r="C383" s="1" t="s">
        <v>37</v>
      </c>
      <c r="D383" s="1" t="s">
        <v>201</v>
      </c>
      <c r="E383" s="5">
        <f t="shared" ca="1" si="6"/>
        <v>63.448469809264466</v>
      </c>
      <c r="F383">
        <f ca="1">'S&amp;P500 2018'!F383*(1+IF(-$E$1+RAND()*1&lt;0,-0.1*RAND(),0.1*RAND()))</f>
        <v>52.47080190375997</v>
      </c>
      <c r="G383">
        <f ca="1">'S&amp;P500 2018'!G383*(1+IF(-$E$1+RAND()*1&lt;0,-0.1*RAND(),0.1*RAND()))</f>
        <v>51.377275187994954</v>
      </c>
      <c r="H383">
        <f ca="1">'S&amp;P500 2018'!H383*(1+IF(-$E$1+RAND()*1&lt;0,-0.1*RAND(),0.1*RAND()))</f>
        <v>65.942835813713884</v>
      </c>
      <c r="I383">
        <f ca="1">'S&amp;P500 2018'!I383*(1+IF(-$E$1+RAND()*1&lt;0,-0.1*RAND(),0.1*RAND()))</f>
        <v>74.172854982463122</v>
      </c>
      <c r="J383">
        <f ca="1">'S&amp;P500 2018'!J383*(1+IF(-$E$1+RAND()*1&lt;0,-0.1*RAND(),0.1*RAND()))</f>
        <v>65.627062114244893</v>
      </c>
      <c r="K383">
        <f ca="1">'S&amp;P500 2018'!K383*(1+IF(-$E$1+RAND()*1&lt;0,-0.1*RAND(),0.1*RAND()))</f>
        <v>56.782320151721166</v>
      </c>
      <c r="L383">
        <f ca="1">'S&amp;P500 2018'!L383*(1+IF(-$E$1+RAND()*1&lt;0,-0.1*RAND(),0.1*RAND()))</f>
        <v>73.362194212839555</v>
      </c>
      <c r="M383">
        <f ca="1">'S&amp;P500 2018'!M383*(1+IF(-$E$1+RAND()*1&lt;0,-0.1*RAND(),0.1*RAND()))</f>
        <v>71.38024699453176</v>
      </c>
      <c r="N383">
        <f ca="1">'S&amp;P500 2018'!N383*(1+IF(-$E$1+RAND()*1&lt;0,-0.1*RAND(),0.1*RAND()))</f>
        <v>72.479713401160964</v>
      </c>
      <c r="O383">
        <f ca="1">'S&amp;P500 2018'!O383*(1+IF(-$E$1+RAND()*1&lt;0,-0.1*RAND(),0.1*RAND()))</f>
        <v>66.937872807429741</v>
      </c>
      <c r="P383">
        <f ca="1">'S&amp;P500 2018'!P383*(1+IF(-$E$1+RAND()*1&lt;0,-0.1*RAND(),0.1*RAND()))</f>
        <v>59.770093747835972</v>
      </c>
      <c r="Q383">
        <f ca="1">'S&amp;P500 2018'!Q383*(1+IF(-$E$1+RAND()*1&lt;0,-0.1*RAND(),0.1*RAND()))</f>
        <v>49.606566883858996</v>
      </c>
      <c r="R383">
        <f ca="1">'S&amp;P500 2018'!R383*(1+IF(-$E$1+RAND()*1&lt;0,-0.1*RAND(),0.1*RAND()))</f>
        <v>48.994131097303878</v>
      </c>
      <c r="S383">
        <f ca="1">'S&amp;P500 2018'!S383*(1+IF(-$E$1+RAND()*1&lt;0,-0.1*RAND(),0.1*RAND()))</f>
        <v>62.585297228531687</v>
      </c>
      <c r="T383">
        <f ca="1">'S&amp;P500 2018'!T383*(1+IF(-$E$1+RAND()*1&lt;0,-0.1*RAND(),0.1*RAND()))</f>
        <v>88.308626302876334</v>
      </c>
      <c r="U383">
        <f ca="1">'S&amp;P500 2018'!U383*(1+IF(-$E$1+RAND()*1&lt;0,-0.1*RAND(),0.1*RAND()))</f>
        <v>69.23176272831688</v>
      </c>
      <c r="V383">
        <f ca="1">'S&amp;P500 2018'!V383*(1+IF(-$E$1+RAND()*1&lt;0,-0.1*RAND(),0.1*RAND()))</f>
        <v>49.594331198912272</v>
      </c>
      <c r="W383" s="6">
        <f ca="1">F383-'S&amp;P500 2018'!F383</f>
        <v>1.4708019037599698</v>
      </c>
      <c r="X383" s="6">
        <f ca="1">G383-'S&amp;P500 2018'!G383</f>
        <v>-2.6227248120050461</v>
      </c>
      <c r="Y383" s="6">
        <f ca="1">H383-'S&amp;P500 2018'!H383</f>
        <v>-2.0571641862861156</v>
      </c>
      <c r="Z383" s="6">
        <f ca="1">I383-'S&amp;P500 2018'!I383</f>
        <v>2.1728549824631216</v>
      </c>
      <c r="AA383" s="6">
        <f ca="1">J383-'S&amp;P500 2018'!J383</f>
        <v>5.6270621142448931</v>
      </c>
      <c r="AB383" s="6">
        <f ca="1">K383-'S&amp;P500 2018'!K383</f>
        <v>1.7823201517211658</v>
      </c>
      <c r="AC383" s="6">
        <f ca="1">L383-'S&amp;P500 2018'!L383</f>
        <v>-6.6378057871604454</v>
      </c>
      <c r="AD383" s="6">
        <f ca="1">M383-'S&amp;P500 2018'!M383</f>
        <v>4.3802469945317597</v>
      </c>
      <c r="AE383" s="6">
        <f ca="1">N383-'S&amp;P500 2018'!N383</f>
        <v>4.4797134011609643</v>
      </c>
      <c r="AF383" s="6">
        <f ca="1">O383-'S&amp;P500 2018'!O383</f>
        <v>2.9378728074297413</v>
      </c>
      <c r="AG383" s="6">
        <f ca="1">P383-'S&amp;P500 2018'!P383</f>
        <v>1.770093747835972</v>
      </c>
      <c r="AH383" s="6">
        <f ca="1">Q383-'S&amp;P500 2018'!Q383</f>
        <v>3.6065668838589957</v>
      </c>
      <c r="AI383" s="6">
        <f ca="1">R383-'S&amp;P500 2018'!R383</f>
        <v>-2.0058689026961218</v>
      </c>
      <c r="AJ383" s="6">
        <f ca="1">S383-'S&amp;P500 2018'!S383</f>
        <v>5.5852972285316866</v>
      </c>
      <c r="AK383" s="6">
        <f ca="1">T383-'S&amp;P500 2018'!T383</f>
        <v>5.3086263028763341</v>
      </c>
      <c r="AL383" s="6">
        <f ca="1">U383-'S&amp;P500 2018'!U383</f>
        <v>4.2317627283168804</v>
      </c>
      <c r="AM383" s="6">
        <f ca="1">V383-'S&amp;P500 2018'!V383</f>
        <v>3.5943311989122719</v>
      </c>
    </row>
    <row r="384" spans="1:39" x14ac:dyDescent="0.3">
      <c r="A384" t="s">
        <v>892</v>
      </c>
      <c r="B384" t="s">
        <v>893</v>
      </c>
      <c r="C384" s="1" t="s">
        <v>46</v>
      </c>
      <c r="D384" s="1" t="s">
        <v>56</v>
      </c>
      <c r="E384" s="5">
        <f t="shared" ca="1" si="6"/>
        <v>58.235812132250473</v>
      </c>
      <c r="F384">
        <f ca="1">'S&amp;P500 2018'!F384*(1+IF(-$E$1+RAND()*1&lt;0,-0.1*RAND(),0.1*RAND()))</f>
        <v>35.650874252557578</v>
      </c>
      <c r="G384">
        <f ca="1">'S&amp;P500 2018'!G384*(1+IF(-$E$1+RAND()*1&lt;0,-0.1*RAND(),0.1*RAND()))</f>
        <v>56.278258602637656</v>
      </c>
      <c r="H384">
        <f ca="1">'S&amp;P500 2018'!H384*(1+IF(-$E$1+RAND()*1&lt;0,-0.1*RAND(),0.1*RAND()))</f>
        <v>44.393243000592037</v>
      </c>
      <c r="I384">
        <f ca="1">'S&amp;P500 2018'!I384*(1+IF(-$E$1+RAND()*1&lt;0,-0.1*RAND(),0.1*RAND()))</f>
        <v>52.435060337006107</v>
      </c>
      <c r="J384">
        <f ca="1">'S&amp;P500 2018'!J384*(1+IF(-$E$1+RAND()*1&lt;0,-0.1*RAND(),0.1*RAND()))</f>
        <v>48.123981057796215</v>
      </c>
      <c r="K384">
        <f ca="1">'S&amp;P500 2018'!K384*(1+IF(-$E$1+RAND()*1&lt;0,-0.1*RAND(),0.1*RAND()))</f>
        <v>87.166247065542876</v>
      </c>
      <c r="L384">
        <f ca="1">'S&amp;P500 2018'!L384*(1+IF(-$E$1+RAND()*1&lt;0,-0.1*RAND(),0.1*RAND()))</f>
        <v>68.454782721542813</v>
      </c>
      <c r="M384">
        <f ca="1">'S&amp;P500 2018'!M384*(1+IF(-$E$1+RAND()*1&lt;0,-0.1*RAND(),0.1*RAND()))</f>
        <v>54.24822212542994</v>
      </c>
      <c r="N384">
        <f ca="1">'S&amp;P500 2018'!N384*(1+IF(-$E$1+RAND()*1&lt;0,-0.1*RAND(),0.1*RAND()))</f>
        <v>41.229515518583945</v>
      </c>
      <c r="O384">
        <f ca="1">'S&amp;P500 2018'!O384*(1+IF(-$E$1+RAND()*1&lt;0,-0.1*RAND(),0.1*RAND()))</f>
        <v>71.662048093273427</v>
      </c>
      <c r="P384">
        <f ca="1">'S&amp;P500 2018'!P384*(1+IF(-$E$1+RAND()*1&lt;0,-0.1*RAND(),0.1*RAND()))</f>
        <v>60.345453206082475</v>
      </c>
      <c r="Q384">
        <f ca="1">'S&amp;P500 2018'!Q384*(1+IF(-$E$1+RAND()*1&lt;0,-0.1*RAND(),0.1*RAND()))</f>
        <v>37.889925646677995</v>
      </c>
      <c r="R384">
        <f ca="1">'S&amp;P500 2018'!R384*(1+IF(-$E$1+RAND()*1&lt;0,-0.1*RAND(),0.1*RAND()))</f>
        <v>58.26782236521138</v>
      </c>
      <c r="S384">
        <f ca="1">'S&amp;P500 2018'!S384*(1+IF(-$E$1+RAND()*1&lt;0,-0.1*RAND(),0.1*RAND()))</f>
        <v>69.545557029218145</v>
      </c>
      <c r="T384">
        <f ca="1">'S&amp;P500 2018'!T384*(1+IF(-$E$1+RAND()*1&lt;0,-0.1*RAND(),0.1*RAND()))</f>
        <v>58.266913759319827</v>
      </c>
      <c r="U384">
        <f ca="1">'S&amp;P500 2018'!U384*(1+IF(-$E$1+RAND()*1&lt;0,-0.1*RAND(),0.1*RAND()))</f>
        <v>69.21954095793636</v>
      </c>
      <c r="V384">
        <f ca="1">'S&amp;P500 2018'!V384*(1+IF(-$E$1+RAND()*1&lt;0,-0.1*RAND(),0.1*RAND()))</f>
        <v>76.831360508849343</v>
      </c>
      <c r="W384" s="6">
        <f ca="1">F384-'S&amp;P500 2018'!F384</f>
        <v>0.65087425255757836</v>
      </c>
      <c r="X384" s="6">
        <f ca="1">G384-'S&amp;P500 2018'!G384</f>
        <v>1.2782586026376563</v>
      </c>
      <c r="Y384" s="6">
        <f ca="1">H384-'S&amp;P500 2018'!H384</f>
        <v>3.3932430005920367</v>
      </c>
      <c r="Z384" s="6">
        <f ca="1">I384-'S&amp;P500 2018'!I384</f>
        <v>1.4350603370061066</v>
      </c>
      <c r="AA384" s="6">
        <f ca="1">J384-'S&amp;P500 2018'!J384</f>
        <v>3.1239810577962146</v>
      </c>
      <c r="AB384" s="6">
        <f ca="1">K384-'S&amp;P500 2018'!K384</f>
        <v>-2.8337529344571237</v>
      </c>
      <c r="AC384" s="6">
        <f ca="1">L384-'S&amp;P500 2018'!L384</f>
        <v>4.4547827215428129</v>
      </c>
      <c r="AD384" s="6">
        <f ca="1">M384-'S&amp;P500 2018'!M384</f>
        <v>0.24822212542994038</v>
      </c>
      <c r="AE384" s="6">
        <f ca="1">N384-'S&amp;P500 2018'!N384</f>
        <v>-2.7704844814160552</v>
      </c>
      <c r="AF384" s="6">
        <f ca="1">O384-'S&amp;P500 2018'!O384</f>
        <v>0.66204809327342673</v>
      </c>
      <c r="AG384" s="6">
        <f ca="1">P384-'S&amp;P500 2018'!P384</f>
        <v>-4.6545467939175253</v>
      </c>
      <c r="AH384" s="6">
        <f ca="1">Q384-'S&amp;P500 2018'!Q384</f>
        <v>-4.1100743533220054</v>
      </c>
      <c r="AI384" s="6">
        <f ca="1">R384-'S&amp;P500 2018'!R384</f>
        <v>-2.73217763478862</v>
      </c>
      <c r="AJ384" s="6">
        <f ca="1">S384-'S&amp;P500 2018'!S384</f>
        <v>2.5455570292181449</v>
      </c>
      <c r="AK384" s="6">
        <f ca="1">T384-'S&amp;P500 2018'!T384</f>
        <v>5.2669137593198272</v>
      </c>
      <c r="AL384" s="6">
        <f ca="1">U384-'S&amp;P500 2018'!U384</f>
        <v>6.2195409579363599</v>
      </c>
      <c r="AM384" s="6">
        <f ca="1">V384-'S&amp;P500 2018'!V384</f>
        <v>0.8313605088493432</v>
      </c>
    </row>
    <row r="385" spans="1:39" x14ac:dyDescent="0.3">
      <c r="A385" t="s">
        <v>894</v>
      </c>
      <c r="B385" t="s">
        <v>895</v>
      </c>
      <c r="C385" s="1" t="s">
        <v>33</v>
      </c>
      <c r="D385" s="1" t="s">
        <v>77</v>
      </c>
      <c r="E385" s="5">
        <f t="shared" ca="1" si="6"/>
        <v>40.559785520304615</v>
      </c>
      <c r="F385">
        <f ca="1">'S&amp;P500 2018'!F385*(1+IF(-$E$1+RAND()*1&lt;0,-0.1*RAND(),0.1*RAND()))</f>
        <v>35.991115707096156</v>
      </c>
      <c r="G385">
        <f ca="1">'S&amp;P500 2018'!G385*(1+IF(-$E$1+RAND()*1&lt;0,-0.1*RAND(),0.1*RAND()))</f>
        <v>31.928283490805018</v>
      </c>
      <c r="H385">
        <f ca="1">'S&amp;P500 2018'!H385*(1+IF(-$E$1+RAND()*1&lt;0,-0.1*RAND(),0.1*RAND()))</f>
        <v>34.284308846244137</v>
      </c>
      <c r="I385">
        <f ca="1">'S&amp;P500 2018'!I385*(1+IF(-$E$1+RAND()*1&lt;0,-0.1*RAND(),0.1*RAND()))</f>
        <v>44.983079166551903</v>
      </c>
      <c r="J385">
        <f ca="1">'S&amp;P500 2018'!J385*(1+IF(-$E$1+RAND()*1&lt;0,-0.1*RAND(),0.1*RAND()))</f>
        <v>25.719421679228699</v>
      </c>
      <c r="K385">
        <f ca="1">'S&amp;P500 2018'!K385*(1+IF(-$E$1+RAND()*1&lt;0,-0.1*RAND(),0.1*RAND()))</f>
        <v>54.051398881956167</v>
      </c>
      <c r="L385">
        <f ca="1">'S&amp;P500 2018'!L385*(1+IF(-$E$1+RAND()*1&lt;0,-0.1*RAND(),0.1*RAND()))</f>
        <v>47.981133983387984</v>
      </c>
      <c r="M385">
        <f ca="1">'S&amp;P500 2018'!M385*(1+IF(-$E$1+RAND()*1&lt;0,-0.1*RAND(),0.1*RAND()))</f>
        <v>47.007995942152917</v>
      </c>
      <c r="N385">
        <f ca="1">'S&amp;P500 2018'!N385*(1+IF(-$E$1+RAND()*1&lt;0,-0.1*RAND(),0.1*RAND()))</f>
        <v>31.287500063468901</v>
      </c>
      <c r="O385">
        <f ca="1">'S&amp;P500 2018'!O385*(1+IF(-$E$1+RAND()*1&lt;0,-0.1*RAND(),0.1*RAND()))</f>
        <v>50.852603996308972</v>
      </c>
      <c r="P385">
        <f ca="1">'S&amp;P500 2018'!P385*(1+IF(-$E$1+RAND()*1&lt;0,-0.1*RAND(),0.1*RAND()))</f>
        <v>26.292526203615658</v>
      </c>
      <c r="Q385">
        <f ca="1">'S&amp;P500 2018'!Q385*(1+IF(-$E$1+RAND()*1&lt;0,-0.1*RAND(),0.1*RAND()))</f>
        <v>44.482600136437974</v>
      </c>
      <c r="R385">
        <f ca="1">'S&amp;P500 2018'!R385*(1+IF(-$E$1+RAND()*1&lt;0,-0.1*RAND(),0.1*RAND()))</f>
        <v>44.759114455600702</v>
      </c>
      <c r="S385">
        <f ca="1">'S&amp;P500 2018'!S385*(1+IF(-$E$1+RAND()*1&lt;0,-0.1*RAND(),0.1*RAND()))</f>
        <v>32.903790889263661</v>
      </c>
      <c r="T385">
        <f ca="1">'S&amp;P500 2018'!T385*(1+IF(-$E$1+RAND()*1&lt;0,-0.1*RAND(),0.1*RAND()))</f>
        <v>50.39083599839433</v>
      </c>
      <c r="U385">
        <f ca="1">'S&amp;P500 2018'!U385*(1+IF(-$E$1+RAND()*1&lt;0,-0.1*RAND(),0.1*RAND()))</f>
        <v>43.34921469438212</v>
      </c>
      <c r="V385">
        <f ca="1">'S&amp;P500 2018'!V385*(1+IF(-$E$1+RAND()*1&lt;0,-0.1*RAND(),0.1*RAND()))</f>
        <v>43.251429710283197</v>
      </c>
      <c r="W385" s="6">
        <f ca="1">F385-'S&amp;P500 2018'!F385</f>
        <v>1.9911157070961565</v>
      </c>
      <c r="X385" s="6">
        <f ca="1">G385-'S&amp;P500 2018'!G385</f>
        <v>1.9282834908050184</v>
      </c>
      <c r="Y385" s="6">
        <f ca="1">H385-'S&amp;P500 2018'!H385</f>
        <v>-0.71569115375586279</v>
      </c>
      <c r="Z385" s="6">
        <f ca="1">I385-'S&amp;P500 2018'!I385</f>
        <v>3.983079166551903</v>
      </c>
      <c r="AA385" s="6">
        <f ca="1">J385-'S&amp;P500 2018'!J385</f>
        <v>-1.2805783207713013</v>
      </c>
      <c r="AB385" s="6">
        <f ca="1">K385-'S&amp;P500 2018'!K385</f>
        <v>-0.94860111804383251</v>
      </c>
      <c r="AC385" s="6">
        <f ca="1">L385-'S&amp;P500 2018'!L385</f>
        <v>3.9811339833879842</v>
      </c>
      <c r="AD385" s="6">
        <f ca="1">M385-'S&amp;P500 2018'!M385</f>
        <v>1.0079959421529168</v>
      </c>
      <c r="AE385" s="6">
        <f ca="1">N385-'S&amp;P500 2018'!N385</f>
        <v>-2.7124999365310991</v>
      </c>
      <c r="AF385" s="6">
        <f ca="1">O385-'S&amp;P500 2018'!O385</f>
        <v>3.8526039963089715</v>
      </c>
      <c r="AG385" s="6">
        <f ca="1">P385-'S&amp;P500 2018'!P385</f>
        <v>0.29252620361565818</v>
      </c>
      <c r="AH385" s="6">
        <f ca="1">Q385-'S&amp;P500 2018'!Q385</f>
        <v>2.4826001364379735</v>
      </c>
      <c r="AI385" s="6">
        <f ca="1">R385-'S&amp;P500 2018'!R385</f>
        <v>2.7591144556007023</v>
      </c>
      <c r="AJ385" s="6">
        <f ca="1">S385-'S&amp;P500 2018'!S385</f>
        <v>1.9037908892636608</v>
      </c>
      <c r="AK385" s="6">
        <f ca="1">T385-'S&amp;P500 2018'!T385</f>
        <v>-0.60916400160567008</v>
      </c>
      <c r="AL385" s="6">
        <f ca="1">U385-'S&amp;P500 2018'!U385</f>
        <v>0.34921469438211972</v>
      </c>
      <c r="AM385" s="6">
        <f ca="1">V385-'S&amp;P500 2018'!V385</f>
        <v>0.25142971028319749</v>
      </c>
    </row>
    <row r="386" spans="1:39" x14ac:dyDescent="0.3">
      <c r="A386" t="s">
        <v>896</v>
      </c>
      <c r="B386" t="s">
        <v>897</v>
      </c>
      <c r="C386" s="1" t="s">
        <v>37</v>
      </c>
      <c r="D386" s="1" t="s">
        <v>41</v>
      </c>
      <c r="E386" s="5">
        <f t="shared" ca="1" si="6"/>
        <v>36.8841515035827</v>
      </c>
      <c r="F386">
        <f ca="1">'S&amp;P500 2018'!F386*(1+IF(-$E$1+RAND()*1&lt;0,-0.1*RAND(),0.1*RAND()))</f>
        <v>27.41763298173025</v>
      </c>
      <c r="G386">
        <f ca="1">'S&amp;P500 2018'!G386*(1+IF(-$E$1+RAND()*1&lt;0,-0.1*RAND(),0.1*RAND()))</f>
        <v>35.990518560901094</v>
      </c>
      <c r="H386">
        <f ca="1">'S&amp;P500 2018'!H386*(1+IF(-$E$1+RAND()*1&lt;0,-0.1*RAND(),0.1*RAND()))</f>
        <v>43.293611593266668</v>
      </c>
      <c r="I386">
        <f ca="1">'S&amp;P500 2018'!I386*(1+IF(-$E$1+RAND()*1&lt;0,-0.1*RAND(),0.1*RAND()))</f>
        <v>40.319035461431938</v>
      </c>
      <c r="J386">
        <f ca="1">'S&amp;P500 2018'!J386*(1+IF(-$E$1+RAND()*1&lt;0,-0.1*RAND(),0.1*RAND()))</f>
        <v>32.810263236018642</v>
      </c>
      <c r="K386">
        <f ca="1">'S&amp;P500 2018'!K386*(1+IF(-$E$1+RAND()*1&lt;0,-0.1*RAND(),0.1*RAND()))</f>
        <v>54.88390396046826</v>
      </c>
      <c r="L386">
        <f ca="1">'S&amp;P500 2018'!L386*(1+IF(-$E$1+RAND()*1&lt;0,-0.1*RAND(),0.1*RAND()))</f>
        <v>32.097448234012781</v>
      </c>
      <c r="M386">
        <f ca="1">'S&amp;P500 2018'!M386*(1+IF(-$E$1+RAND()*1&lt;0,-0.1*RAND(),0.1*RAND()))</f>
        <v>41.663149979838543</v>
      </c>
      <c r="N386">
        <f ca="1">'S&amp;P500 2018'!N386*(1+IF(-$E$1+RAND()*1&lt;0,-0.1*RAND(),0.1*RAND()))</f>
        <v>33.587351179317928</v>
      </c>
      <c r="O386">
        <f ca="1">'S&amp;P500 2018'!O386*(1+IF(-$E$1+RAND()*1&lt;0,-0.1*RAND(),0.1*RAND()))</f>
        <v>30.436403774735268</v>
      </c>
      <c r="P386">
        <f ca="1">'S&amp;P500 2018'!P386*(1+IF(-$E$1+RAND()*1&lt;0,-0.1*RAND(),0.1*RAND()))</f>
        <v>29.132949284343741</v>
      </c>
      <c r="Q386">
        <f ca="1">'S&amp;P500 2018'!Q386*(1+IF(-$E$1+RAND()*1&lt;0,-0.1*RAND(),0.1*RAND()))</f>
        <v>36.936416441222349</v>
      </c>
      <c r="R386">
        <f ca="1">'S&amp;P500 2018'!R386*(1+IF(-$E$1+RAND()*1&lt;0,-0.1*RAND(),0.1*RAND()))</f>
        <v>44.67471876757434</v>
      </c>
      <c r="S386">
        <f ca="1">'S&amp;P500 2018'!S386*(1+IF(-$E$1+RAND()*1&lt;0,-0.1*RAND(),0.1*RAND()))</f>
        <v>42.122586081110285</v>
      </c>
      <c r="T386">
        <f ca="1">'S&amp;P500 2018'!T386*(1+IF(-$E$1+RAND()*1&lt;0,-0.1*RAND(),0.1*RAND()))</f>
        <v>36.831044409402523</v>
      </c>
      <c r="U386">
        <f ca="1">'S&amp;P500 2018'!U386*(1+IF(-$E$1+RAND()*1&lt;0,-0.1*RAND(),0.1*RAND()))</f>
        <v>33.964344971352993</v>
      </c>
      <c r="V386">
        <f ca="1">'S&amp;P500 2018'!V386*(1+IF(-$E$1+RAND()*1&lt;0,-0.1*RAND(),0.1*RAND()))</f>
        <v>30.869196644178611</v>
      </c>
      <c r="W386" s="6">
        <f ca="1">F386-'S&amp;P500 2018'!F386</f>
        <v>2.4176329817302502</v>
      </c>
      <c r="X386" s="6">
        <f ca="1">G386-'S&amp;P500 2018'!G386</f>
        <v>-9.4814390989057529E-3</v>
      </c>
      <c r="Y386" s="6">
        <f ca="1">H386-'S&amp;P500 2018'!H386</f>
        <v>3.2936115932666681</v>
      </c>
      <c r="Z386" s="6">
        <f ca="1">I386-'S&amp;P500 2018'!I386</f>
        <v>3.3190354614319375</v>
      </c>
      <c r="AA386" s="6">
        <f ca="1">J386-'S&amp;P500 2018'!J386</f>
        <v>0.81026323601864192</v>
      </c>
      <c r="AB386" s="6">
        <f ca="1">K386-'S&amp;P500 2018'!K386</f>
        <v>-0.1160960395317403</v>
      </c>
      <c r="AC386" s="6">
        <f ca="1">L386-'S&amp;P500 2018'!L386</f>
        <v>1.0974482340127807</v>
      </c>
      <c r="AD386" s="6">
        <f ca="1">M386-'S&amp;P500 2018'!M386</f>
        <v>0.6631499798385434</v>
      </c>
      <c r="AE386" s="6">
        <f ca="1">N386-'S&amp;P500 2018'!N386</f>
        <v>1.5873511793179276</v>
      </c>
      <c r="AF386" s="6">
        <f ca="1">O386-'S&amp;P500 2018'!O386</f>
        <v>1.4364037747352683</v>
      </c>
      <c r="AG386" s="6">
        <f ca="1">P386-'S&amp;P500 2018'!P386</f>
        <v>2.1329492843437414</v>
      </c>
      <c r="AH386" s="6">
        <f ca="1">Q386-'S&amp;P500 2018'!Q386</f>
        <v>0.93641644122234879</v>
      </c>
      <c r="AI386" s="6">
        <f ca="1">R386-'S&amp;P500 2018'!R386</f>
        <v>-1.3252812324256595</v>
      </c>
      <c r="AJ386" s="6">
        <f ca="1">S386-'S&amp;P500 2018'!S386</f>
        <v>-1.8774139188897152</v>
      </c>
      <c r="AK386" s="6">
        <f ca="1">T386-'S&amp;P500 2018'!T386</f>
        <v>2.8310444094025229</v>
      </c>
      <c r="AL386" s="6">
        <f ca="1">U386-'S&amp;P500 2018'!U386</f>
        <v>0.96434497135299324</v>
      </c>
      <c r="AM386" s="6">
        <f ca="1">V386-'S&amp;P500 2018'!V386</f>
        <v>1.8691966441786114</v>
      </c>
    </row>
    <row r="387" spans="1:39" x14ac:dyDescent="0.3">
      <c r="A387" t="s">
        <v>898</v>
      </c>
      <c r="B387" t="s">
        <v>899</v>
      </c>
      <c r="C387" s="1" t="s">
        <v>88</v>
      </c>
      <c r="D387" s="1" t="s">
        <v>362</v>
      </c>
      <c r="E387" s="5">
        <f t="shared" ca="1" si="6"/>
        <v>47.609513388792884</v>
      </c>
      <c r="F387">
        <f ca="1">'S&amp;P500 2018'!F387*(1+IF(-$E$1+RAND()*1&lt;0,-0.1*RAND(),0.1*RAND()))</f>
        <v>62.04339581294861</v>
      </c>
      <c r="G387">
        <f ca="1">'S&amp;P500 2018'!G387*(1+IF(-$E$1+RAND()*1&lt;0,-0.1*RAND(),0.1*RAND()))</f>
        <v>41.509259688727276</v>
      </c>
      <c r="H387">
        <f ca="1">'S&amp;P500 2018'!H387*(1+IF(-$E$1+RAND()*1&lt;0,-0.1*RAND(),0.1*RAND()))</f>
        <v>55.542996253040528</v>
      </c>
      <c r="I387">
        <f ca="1">'S&amp;P500 2018'!I387*(1+IF(-$E$1+RAND()*1&lt;0,-0.1*RAND(),0.1*RAND()))</f>
        <v>42.691822472457631</v>
      </c>
      <c r="J387">
        <f ca="1">'S&amp;P500 2018'!J387*(1+IF(-$E$1+RAND()*1&lt;0,-0.1*RAND(),0.1*RAND()))</f>
        <v>46.508007728063767</v>
      </c>
      <c r="K387">
        <f ca="1">'S&amp;P500 2018'!K387*(1+IF(-$E$1+RAND()*1&lt;0,-0.1*RAND(),0.1*RAND()))</f>
        <v>74.631434604228573</v>
      </c>
      <c r="L387">
        <f ca="1">'S&amp;P500 2018'!L387*(1+IF(-$E$1+RAND()*1&lt;0,-0.1*RAND(),0.1*RAND()))</f>
        <v>50.280466809752937</v>
      </c>
      <c r="M387">
        <f ca="1">'S&amp;P500 2018'!M387*(1+IF(-$E$1+RAND()*1&lt;0,-0.1*RAND(),0.1*RAND()))</f>
        <v>58.572019107539653</v>
      </c>
      <c r="N387">
        <f ca="1">'S&amp;P500 2018'!N387*(1+IF(-$E$1+RAND()*1&lt;0,-0.1*RAND(),0.1*RAND()))</f>
        <v>42.117744296722634</v>
      </c>
      <c r="O387">
        <f ca="1">'S&amp;P500 2018'!O387*(1+IF(-$E$1+RAND()*1&lt;0,-0.1*RAND(),0.1*RAND()))</f>
        <v>41.198988356390586</v>
      </c>
      <c r="P387">
        <f ca="1">'S&amp;P500 2018'!P387*(1+IF(-$E$1+RAND()*1&lt;0,-0.1*RAND(),0.1*RAND()))</f>
        <v>24.145455127147084</v>
      </c>
      <c r="Q387">
        <f ca="1">'S&amp;P500 2018'!Q387*(1+IF(-$E$1+RAND()*1&lt;0,-0.1*RAND(),0.1*RAND()))</f>
        <v>53.178616324812531</v>
      </c>
      <c r="R387">
        <f ca="1">'S&amp;P500 2018'!R387*(1+IF(-$E$1+RAND()*1&lt;0,-0.1*RAND(),0.1*RAND()))</f>
        <v>41.385567485330199</v>
      </c>
      <c r="S387">
        <f ca="1">'S&amp;P500 2018'!S387*(1+IF(-$E$1+RAND()*1&lt;0,-0.1*RAND(),0.1*RAND()))</f>
        <v>46.312796507447217</v>
      </c>
      <c r="T387">
        <f ca="1">'S&amp;P500 2018'!T387*(1+IF(-$E$1+RAND()*1&lt;0,-0.1*RAND(),0.1*RAND()))</f>
        <v>50.565360349117292</v>
      </c>
      <c r="U387">
        <f ca="1">'S&amp;P500 2018'!U387*(1+IF(-$E$1+RAND()*1&lt;0,-0.1*RAND(),0.1*RAND()))</f>
        <v>36.249584619410392</v>
      </c>
      <c r="V387">
        <f ca="1">'S&amp;P500 2018'!V387*(1+IF(-$E$1+RAND()*1&lt;0,-0.1*RAND(),0.1*RAND()))</f>
        <v>42.428212066341978</v>
      </c>
      <c r="W387" s="6">
        <f ca="1">F387-'S&amp;P500 2018'!F387</f>
        <v>5.0433958129486101</v>
      </c>
      <c r="X387" s="6">
        <f ca="1">G387-'S&amp;P500 2018'!G387</f>
        <v>2.5092596887272762</v>
      </c>
      <c r="Y387" s="6">
        <f ca="1">H387-'S&amp;P500 2018'!H387</f>
        <v>1.5429962530405277</v>
      </c>
      <c r="Z387" s="6">
        <f ca="1">I387-'S&amp;P500 2018'!I387</f>
        <v>0.69182247245763051</v>
      </c>
      <c r="AA387" s="6">
        <f ca="1">J387-'S&amp;P500 2018'!J387</f>
        <v>-4.4919922719362333</v>
      </c>
      <c r="AB387" s="6">
        <f ca="1">K387-'S&amp;P500 2018'!K387</f>
        <v>5.6314346042285734</v>
      </c>
      <c r="AC387" s="6">
        <f ca="1">L387-'S&amp;P500 2018'!L387</f>
        <v>2.2804668097529373</v>
      </c>
      <c r="AD387" s="6">
        <f ca="1">M387-'S&amp;P500 2018'!M387</f>
        <v>0.57201910753965279</v>
      </c>
      <c r="AE387" s="6">
        <f ca="1">N387-'S&amp;P500 2018'!N387</f>
        <v>0.11774429672263409</v>
      </c>
      <c r="AF387" s="6">
        <f ca="1">O387-'S&amp;P500 2018'!O387</f>
        <v>-1.8010116436094137</v>
      </c>
      <c r="AG387" s="6">
        <f ca="1">P387-'S&amp;P500 2018'!P387</f>
        <v>2.1454551271470841</v>
      </c>
      <c r="AH387" s="6">
        <f ca="1">Q387-'S&amp;P500 2018'!Q387</f>
        <v>4.1786163248125305</v>
      </c>
      <c r="AI387" s="6">
        <f ca="1">R387-'S&amp;P500 2018'!R387</f>
        <v>0.38556748533019913</v>
      </c>
      <c r="AJ387" s="6">
        <f ca="1">S387-'S&amp;P500 2018'!S387</f>
        <v>1.3127965074472172</v>
      </c>
      <c r="AK387" s="6">
        <f ca="1">T387-'S&amp;P500 2018'!T387</f>
        <v>-2.4346396508827084</v>
      </c>
      <c r="AL387" s="6">
        <f ca="1">U387-'S&amp;P500 2018'!U387</f>
        <v>2.2495846194103919</v>
      </c>
      <c r="AM387" s="6">
        <f ca="1">V387-'S&amp;P500 2018'!V387</f>
        <v>0.4282120663419775</v>
      </c>
    </row>
    <row r="388" spans="1:39" x14ac:dyDescent="0.3">
      <c r="A388" t="s">
        <v>900</v>
      </c>
      <c r="B388" t="s">
        <v>901</v>
      </c>
      <c r="C388" s="1" t="s">
        <v>37</v>
      </c>
      <c r="D388" s="1" t="s">
        <v>80</v>
      </c>
      <c r="E388" s="5">
        <f t="shared" ca="1" si="6"/>
        <v>51.143718729825729</v>
      </c>
      <c r="F388">
        <f ca="1">'S&amp;P500 2018'!F388*(1+IF(-$E$1+RAND()*1&lt;0,-0.1*RAND(),0.1*RAND()))</f>
        <v>74.807223293662432</v>
      </c>
      <c r="G388">
        <f ca="1">'S&amp;P500 2018'!G388*(1+IF(-$E$1+RAND()*1&lt;0,-0.1*RAND(),0.1*RAND()))</f>
        <v>51.150517224700707</v>
      </c>
      <c r="H388">
        <f ca="1">'S&amp;P500 2018'!H388*(1+IF(-$E$1+RAND()*1&lt;0,-0.1*RAND(),0.1*RAND()))</f>
        <v>54.849296423889754</v>
      </c>
      <c r="I388">
        <f ca="1">'S&amp;P500 2018'!I388*(1+IF(-$E$1+RAND()*1&lt;0,-0.1*RAND(),0.1*RAND()))</f>
        <v>58.34864010933979</v>
      </c>
      <c r="J388">
        <f ca="1">'S&amp;P500 2018'!J388*(1+IF(-$E$1+RAND()*1&lt;0,-0.1*RAND(),0.1*RAND()))</f>
        <v>33.41997059650668</v>
      </c>
      <c r="K388">
        <f ca="1">'S&amp;P500 2018'!K388*(1+IF(-$E$1+RAND()*1&lt;0,-0.1*RAND(),0.1*RAND()))</f>
        <v>43.732657442842708</v>
      </c>
      <c r="L388">
        <f ca="1">'S&amp;P500 2018'!L388*(1+IF(-$E$1+RAND()*1&lt;0,-0.1*RAND(),0.1*RAND()))</f>
        <v>33.497997024461633</v>
      </c>
      <c r="M388">
        <f ca="1">'S&amp;P500 2018'!M388*(1+IF(-$E$1+RAND()*1&lt;0,-0.1*RAND(),0.1*RAND()))</f>
        <v>43.808872465041134</v>
      </c>
      <c r="N388">
        <f ca="1">'S&amp;P500 2018'!N388*(1+IF(-$E$1+RAND()*1&lt;0,-0.1*RAND(),0.1*RAND()))</f>
        <v>39.133891031363333</v>
      </c>
      <c r="O388">
        <f ca="1">'S&amp;P500 2018'!O388*(1+IF(-$E$1+RAND()*1&lt;0,-0.1*RAND(),0.1*RAND()))</f>
        <v>61.148753263570121</v>
      </c>
      <c r="P388">
        <f ca="1">'S&amp;P500 2018'!P388*(1+IF(-$E$1+RAND()*1&lt;0,-0.1*RAND(),0.1*RAND()))</f>
        <v>42.155463226085068</v>
      </c>
      <c r="Q388">
        <f ca="1">'S&amp;P500 2018'!Q388*(1+IF(-$E$1+RAND()*1&lt;0,-0.1*RAND(),0.1*RAND()))</f>
        <v>62.140887956582148</v>
      </c>
      <c r="R388">
        <f ca="1">'S&amp;P500 2018'!R388*(1+IF(-$E$1+RAND()*1&lt;0,-0.1*RAND(),0.1*RAND()))</f>
        <v>67.001650156036547</v>
      </c>
      <c r="S388">
        <f ca="1">'S&amp;P500 2018'!S388*(1+IF(-$E$1+RAND()*1&lt;0,-0.1*RAND(),0.1*RAND()))</f>
        <v>45.076229147864623</v>
      </c>
      <c r="T388">
        <f ca="1">'S&amp;P500 2018'!T388*(1+IF(-$E$1+RAND()*1&lt;0,-0.1*RAND(),0.1*RAND()))</f>
        <v>48.776379109269214</v>
      </c>
      <c r="U388">
        <f ca="1">'S&amp;P500 2018'!U388*(1+IF(-$E$1+RAND()*1&lt;0,-0.1*RAND(),0.1*RAND()))</f>
        <v>44.48079935814728</v>
      </c>
      <c r="V388">
        <f ca="1">'S&amp;P500 2018'!V388*(1+IF(-$E$1+RAND()*1&lt;0,-0.1*RAND(),0.1*RAND()))</f>
        <v>65.913990577674255</v>
      </c>
      <c r="W388" s="6">
        <f ca="1">F388-'S&amp;P500 2018'!F388</f>
        <v>4.8072232936624317</v>
      </c>
      <c r="X388" s="6">
        <f ca="1">G388-'S&amp;P500 2018'!G388</f>
        <v>1.1505172247007067</v>
      </c>
      <c r="Y388" s="6">
        <f ca="1">H388-'S&amp;P500 2018'!H388</f>
        <v>1.8492964238897542</v>
      </c>
      <c r="Z388" s="6">
        <f ca="1">I388-'S&amp;P500 2018'!I388</f>
        <v>4.3486401093397902</v>
      </c>
      <c r="AA388" s="6">
        <f ca="1">J388-'S&amp;P500 2018'!J388</f>
        <v>1.4199705965066798</v>
      </c>
      <c r="AB388" s="6">
        <f ca="1">K388-'S&amp;P500 2018'!K388</f>
        <v>-3.267342557157292</v>
      </c>
      <c r="AC388" s="6">
        <f ca="1">L388-'S&amp;P500 2018'!L388</f>
        <v>0.49799702446163252</v>
      </c>
      <c r="AD388" s="6">
        <f ca="1">M388-'S&amp;P500 2018'!M388</f>
        <v>0.80887246504113364</v>
      </c>
      <c r="AE388" s="6">
        <f ca="1">N388-'S&amp;P500 2018'!N388</f>
        <v>-2.8661089686366665</v>
      </c>
      <c r="AF388" s="6">
        <f ca="1">O388-'S&amp;P500 2018'!O388</f>
        <v>5.1487532635701214</v>
      </c>
      <c r="AG388" s="6">
        <f ca="1">P388-'S&amp;P500 2018'!P388</f>
        <v>1.1554632260850681</v>
      </c>
      <c r="AH388" s="6">
        <f ca="1">Q388-'S&amp;P500 2018'!Q388</f>
        <v>4.1408879565821479</v>
      </c>
      <c r="AI388" s="6">
        <f ca="1">R388-'S&amp;P500 2018'!R388</f>
        <v>4.0016501560365469</v>
      </c>
      <c r="AJ388" s="6">
        <f ca="1">S388-'S&amp;P500 2018'!S388</f>
        <v>7.6229147864623314E-2</v>
      </c>
      <c r="AK388" s="6">
        <f ca="1">T388-'S&amp;P500 2018'!T388</f>
        <v>1.7763791092692145</v>
      </c>
      <c r="AL388" s="6">
        <f ca="1">U388-'S&amp;P500 2018'!U388</f>
        <v>1.48079935814728</v>
      </c>
      <c r="AM388" s="6">
        <f ca="1">V388-'S&amp;P500 2018'!V388</f>
        <v>1.9139905776742552</v>
      </c>
    </row>
    <row r="389" spans="1:39" x14ac:dyDescent="0.3">
      <c r="A389" t="s">
        <v>902</v>
      </c>
      <c r="B389" t="s">
        <v>903</v>
      </c>
      <c r="C389" s="1" t="s">
        <v>59</v>
      </c>
      <c r="D389" s="1" t="s">
        <v>423</v>
      </c>
      <c r="E389" s="5">
        <f t="shared" ca="1" si="6"/>
        <v>44.071804055586611</v>
      </c>
      <c r="F389">
        <f ca="1">'S&amp;P500 2018'!F389*(1+IF(-$E$1+RAND()*1&lt;0,-0.1*RAND(),0.1*RAND()))</f>
        <v>58.408127940835897</v>
      </c>
      <c r="G389">
        <f ca="1">'S&amp;P500 2018'!G389*(1+IF(-$E$1+RAND()*1&lt;0,-0.1*RAND(),0.1*RAND()))</f>
        <v>65.758808343285381</v>
      </c>
      <c r="H389">
        <f ca="1">'S&amp;P500 2018'!H389*(1+IF(-$E$1+RAND()*1&lt;0,-0.1*RAND(),0.1*RAND()))</f>
        <v>34.519365867197585</v>
      </c>
      <c r="I389">
        <f ca="1">'S&amp;P500 2018'!I389*(1+IF(-$E$1+RAND()*1&lt;0,-0.1*RAND(),0.1*RAND()))</f>
        <v>40.548996974379627</v>
      </c>
      <c r="J389">
        <f ca="1">'S&amp;P500 2018'!J389*(1+IF(-$E$1+RAND()*1&lt;0,-0.1*RAND(),0.1*RAND()))</f>
        <v>27.913958689655701</v>
      </c>
      <c r="K389">
        <f ca="1">'S&amp;P500 2018'!K389*(1+IF(-$E$1+RAND()*1&lt;0,-0.1*RAND(),0.1*RAND()))</f>
        <v>48.98427228509744</v>
      </c>
      <c r="L389">
        <f ca="1">'S&amp;P500 2018'!L389*(1+IF(-$E$1+RAND()*1&lt;0,-0.1*RAND(),0.1*RAND()))</f>
        <v>45.378907930617672</v>
      </c>
      <c r="M389">
        <f ca="1">'S&amp;P500 2018'!M389*(1+IF(-$E$1+RAND()*1&lt;0,-0.1*RAND(),0.1*RAND()))</f>
        <v>35.348896537431912</v>
      </c>
      <c r="N389">
        <f ca="1">'S&amp;P500 2018'!N389*(1+IF(-$E$1+RAND()*1&lt;0,-0.1*RAND(),0.1*RAND()))</f>
        <v>46.115994645420599</v>
      </c>
      <c r="O389">
        <f ca="1">'S&amp;P500 2018'!O389*(1+IF(-$E$1+RAND()*1&lt;0,-0.1*RAND(),0.1*RAND()))</f>
        <v>35.568911967234506</v>
      </c>
      <c r="P389">
        <f ca="1">'S&amp;P500 2018'!P389*(1+IF(-$E$1+RAND()*1&lt;0,-0.1*RAND(),0.1*RAND()))</f>
        <v>55.594306117295808</v>
      </c>
      <c r="Q389">
        <f ca="1">'S&amp;P500 2018'!Q389*(1+IF(-$E$1+RAND()*1&lt;0,-0.1*RAND(),0.1*RAND()))</f>
        <v>46.192223733463074</v>
      </c>
      <c r="R389">
        <f ca="1">'S&amp;P500 2018'!R389*(1+IF(-$E$1+RAND()*1&lt;0,-0.1*RAND(),0.1*RAND()))</f>
        <v>53.051959052108501</v>
      </c>
      <c r="S389">
        <f ca="1">'S&amp;P500 2018'!S389*(1+IF(-$E$1+RAND()*1&lt;0,-0.1*RAND(),0.1*RAND()))</f>
        <v>46.999173955316913</v>
      </c>
      <c r="T389">
        <f ca="1">'S&amp;P500 2018'!T389*(1+IF(-$E$1+RAND()*1&lt;0,-0.1*RAND(),0.1*RAND()))</f>
        <v>43.29409888764647</v>
      </c>
      <c r="U389">
        <f ca="1">'S&amp;P500 2018'!U389*(1+IF(-$E$1+RAND()*1&lt;0,-0.1*RAND(),0.1*RAND()))</f>
        <v>32.901109439414064</v>
      </c>
      <c r="V389">
        <f ca="1">'S&amp;P500 2018'!V389*(1+IF(-$E$1+RAND()*1&lt;0,-0.1*RAND(),0.1*RAND()))</f>
        <v>32.641556578571361</v>
      </c>
      <c r="W389" s="6">
        <f ca="1">F389-'S&amp;P500 2018'!F389</f>
        <v>0.40812794083589665</v>
      </c>
      <c r="X389" s="6">
        <f ca="1">G389-'S&amp;P500 2018'!G389</f>
        <v>2.7588083432853807</v>
      </c>
      <c r="Y389" s="6">
        <f ca="1">H389-'S&amp;P500 2018'!H389</f>
        <v>2.5193658671975854</v>
      </c>
      <c r="Z389" s="6">
        <f ca="1">I389-'S&amp;P500 2018'!I389</f>
        <v>1.5489969743796266</v>
      </c>
      <c r="AA389" s="6">
        <f ca="1">J389-'S&amp;P500 2018'!J389</f>
        <v>0.9139586896557006</v>
      </c>
      <c r="AB389" s="6">
        <f ca="1">K389-'S&amp;P500 2018'!K389</f>
        <v>-3.0157277149025603</v>
      </c>
      <c r="AC389" s="6">
        <f ca="1">L389-'S&amp;P500 2018'!L389</f>
        <v>1.3789079306176717</v>
      </c>
      <c r="AD389" s="6">
        <f ca="1">M389-'S&amp;P500 2018'!M389</f>
        <v>-3.6511034625680878</v>
      </c>
      <c r="AE389" s="6">
        <f ca="1">N389-'S&amp;P500 2018'!N389</f>
        <v>-2.8840053545794007</v>
      </c>
      <c r="AF389" s="6">
        <f ca="1">O389-'S&amp;P500 2018'!O389</f>
        <v>2.5689119672345058</v>
      </c>
      <c r="AG389" s="6">
        <f ca="1">P389-'S&amp;P500 2018'!P389</f>
        <v>2.5943061172958082</v>
      </c>
      <c r="AH389" s="6">
        <f ca="1">Q389-'S&amp;P500 2018'!Q389</f>
        <v>0.19222373346307364</v>
      </c>
      <c r="AI389" s="6">
        <f ca="1">R389-'S&amp;P500 2018'!R389</f>
        <v>4.0519590521085007</v>
      </c>
      <c r="AJ389" s="6">
        <f ca="1">S389-'S&amp;P500 2018'!S389</f>
        <v>-4.0008260446830874</v>
      </c>
      <c r="AK389" s="6">
        <f ca="1">T389-'S&amp;P500 2018'!T389</f>
        <v>2.2940988876464701</v>
      </c>
      <c r="AL389" s="6">
        <f ca="1">U389-'S&amp;P500 2018'!U389</f>
        <v>0.90110943941406418</v>
      </c>
      <c r="AM389" s="6">
        <f ca="1">V389-'S&amp;P500 2018'!V389</f>
        <v>-0.35844342142863894</v>
      </c>
    </row>
    <row r="390" spans="1:39" x14ac:dyDescent="0.3">
      <c r="A390" t="s">
        <v>904</v>
      </c>
      <c r="B390" t="s">
        <v>905</v>
      </c>
      <c r="C390" s="1" t="s">
        <v>37</v>
      </c>
      <c r="D390" s="1" t="s">
        <v>41</v>
      </c>
      <c r="E390" s="5">
        <f t="shared" ca="1" si="6"/>
        <v>38.002939862678033</v>
      </c>
      <c r="F390">
        <f ca="1">'S&amp;P500 2018'!F390*(1+IF(-$E$1+RAND()*1&lt;0,-0.1*RAND(),0.1*RAND()))</f>
        <v>31.649090094556612</v>
      </c>
      <c r="G390">
        <f ca="1">'S&amp;P500 2018'!G390*(1+IF(-$E$1+RAND()*1&lt;0,-0.1*RAND(),0.1*RAND()))</f>
        <v>36.160749724357586</v>
      </c>
      <c r="H390">
        <f ca="1">'S&amp;P500 2018'!H390*(1+IF(-$E$1+RAND()*1&lt;0,-0.1*RAND(),0.1*RAND()))</f>
        <v>30.788134926248933</v>
      </c>
      <c r="I390">
        <f ca="1">'S&amp;P500 2018'!I390*(1+IF(-$E$1+RAND()*1&lt;0,-0.1*RAND(),0.1*RAND()))</f>
        <v>34.185517415906055</v>
      </c>
      <c r="J390">
        <f ca="1">'S&amp;P500 2018'!J390*(1+IF(-$E$1+RAND()*1&lt;0,-0.1*RAND(),0.1*RAND()))</f>
        <v>33.396216847707514</v>
      </c>
      <c r="K390">
        <f ca="1">'S&amp;P500 2018'!K390*(1+IF(-$E$1+RAND()*1&lt;0,-0.1*RAND(),0.1*RAND()))</f>
        <v>43.682067226263207</v>
      </c>
      <c r="L390">
        <f ca="1">'S&amp;P500 2018'!L390*(1+IF(-$E$1+RAND()*1&lt;0,-0.1*RAND(),0.1*RAND()))</f>
        <v>48.235236738839355</v>
      </c>
      <c r="M390">
        <f ca="1">'S&amp;P500 2018'!M390*(1+IF(-$E$1+RAND()*1&lt;0,-0.1*RAND(),0.1*RAND()))</f>
        <v>39.82612017191699</v>
      </c>
      <c r="N390">
        <f ca="1">'S&amp;P500 2018'!N390*(1+IF(-$E$1+RAND()*1&lt;0,-0.1*RAND(),0.1*RAND()))</f>
        <v>30.29555726360185</v>
      </c>
      <c r="O390">
        <f ca="1">'S&amp;P500 2018'!O390*(1+IF(-$E$1+RAND()*1&lt;0,-0.1*RAND(),0.1*RAND()))</f>
        <v>40.012916561212606</v>
      </c>
      <c r="P390">
        <f ca="1">'S&amp;P500 2018'!P390*(1+IF(-$E$1+RAND()*1&lt;0,-0.1*RAND(),0.1*RAND()))</f>
        <v>47.202723310104538</v>
      </c>
      <c r="Q390">
        <f ca="1">'S&amp;P500 2018'!Q390*(1+IF(-$E$1+RAND()*1&lt;0,-0.1*RAND(),0.1*RAND()))</f>
        <v>34.851934990603198</v>
      </c>
      <c r="R390">
        <f ca="1">'S&amp;P500 2018'!R390*(1+IF(-$E$1+RAND()*1&lt;0,-0.1*RAND(),0.1*RAND()))</f>
        <v>28.595074236040272</v>
      </c>
      <c r="S390">
        <f ca="1">'S&amp;P500 2018'!S390*(1+IF(-$E$1+RAND()*1&lt;0,-0.1*RAND(),0.1*RAND()))</f>
        <v>49.340786876058246</v>
      </c>
      <c r="T390">
        <f ca="1">'S&amp;P500 2018'!T390*(1+IF(-$E$1+RAND()*1&lt;0,-0.1*RAND(),0.1*RAND()))</f>
        <v>39.735951727546208</v>
      </c>
      <c r="U390">
        <f ca="1">'S&amp;P500 2018'!U390*(1+IF(-$E$1+RAND()*1&lt;0,-0.1*RAND(),0.1*RAND()))</f>
        <v>29.551151212837883</v>
      </c>
      <c r="V390">
        <f ca="1">'S&amp;P500 2018'!V390*(1+IF(-$E$1+RAND()*1&lt;0,-0.1*RAND(),0.1*RAND()))</f>
        <v>48.540748341725539</v>
      </c>
      <c r="W390" s="6">
        <f ca="1">F390-'S&amp;P500 2018'!F390</f>
        <v>0.64909009455661248</v>
      </c>
      <c r="X390" s="6">
        <f ca="1">G390-'S&amp;P500 2018'!G390</f>
        <v>0.16074972435758639</v>
      </c>
      <c r="Y390" s="6">
        <f ca="1">H390-'S&amp;P500 2018'!H390</f>
        <v>2.788134926248933</v>
      </c>
      <c r="Z390" s="6">
        <f ca="1">I390-'S&amp;P500 2018'!I390</f>
        <v>2.1855174159060553</v>
      </c>
      <c r="AA390" s="6">
        <f ca="1">J390-'S&amp;P500 2018'!J390</f>
        <v>0.39621684770751386</v>
      </c>
      <c r="AB390" s="6">
        <f ca="1">K390-'S&amp;P500 2018'!K390</f>
        <v>2.6820672262632073</v>
      </c>
      <c r="AC390" s="6">
        <f ca="1">L390-'S&amp;P500 2018'!L390</f>
        <v>4.2352367388393546</v>
      </c>
      <c r="AD390" s="6">
        <f ca="1">M390-'S&amp;P500 2018'!M390</f>
        <v>1.8261201719169904</v>
      </c>
      <c r="AE390" s="6">
        <f ca="1">N390-'S&amp;P500 2018'!N390</f>
        <v>-2.7044427363981498</v>
      </c>
      <c r="AF390" s="6">
        <f ca="1">O390-'S&amp;P500 2018'!O390</f>
        <v>-2.9870834387873941</v>
      </c>
      <c r="AG390" s="6">
        <f ca="1">P390-'S&amp;P500 2018'!P390</f>
        <v>1.2027233101045383</v>
      </c>
      <c r="AH390" s="6">
        <f ca="1">Q390-'S&amp;P500 2018'!Q390</f>
        <v>0.85193499060319766</v>
      </c>
      <c r="AI390" s="6">
        <f ca="1">R390-'S&amp;P500 2018'!R390</f>
        <v>1.5950742360402721</v>
      </c>
      <c r="AJ390" s="6">
        <f ca="1">S390-'S&amp;P500 2018'!S390</f>
        <v>4.340786876058246</v>
      </c>
      <c r="AK390" s="6">
        <f ca="1">T390-'S&amp;P500 2018'!T390</f>
        <v>-1.2640482724537918</v>
      </c>
      <c r="AL390" s="6">
        <f ca="1">U390-'S&amp;P500 2018'!U390</f>
        <v>-2.4488487871621167</v>
      </c>
      <c r="AM390" s="6">
        <f ca="1">V390-'S&amp;P500 2018'!V390</f>
        <v>-0.45925165827446079</v>
      </c>
    </row>
    <row r="391" spans="1:39" x14ac:dyDescent="0.3">
      <c r="A391" t="s">
        <v>906</v>
      </c>
      <c r="B391" t="s">
        <v>907</v>
      </c>
      <c r="C391" s="1" t="s">
        <v>33</v>
      </c>
      <c r="D391" s="1" t="s">
        <v>77</v>
      </c>
      <c r="E391" s="5">
        <f t="shared" ca="1" si="6"/>
        <v>53.512027449106746</v>
      </c>
      <c r="F391">
        <f ca="1">'S&amp;P500 2018'!F391*(1+IF(-$E$1+RAND()*1&lt;0,-0.1*RAND(),0.1*RAND()))</f>
        <v>46.47210483136125</v>
      </c>
      <c r="G391">
        <f ca="1">'S&amp;P500 2018'!G391*(1+IF(-$E$1+RAND()*1&lt;0,-0.1*RAND(),0.1*RAND()))</f>
        <v>51.959168495757162</v>
      </c>
      <c r="H391">
        <f ca="1">'S&amp;P500 2018'!H391*(1+IF(-$E$1+RAND()*1&lt;0,-0.1*RAND(),0.1*RAND()))</f>
        <v>59.800329491806615</v>
      </c>
      <c r="I391">
        <f ca="1">'S&amp;P500 2018'!I391*(1+IF(-$E$1+RAND()*1&lt;0,-0.1*RAND(),0.1*RAND()))</f>
        <v>48.888269279126575</v>
      </c>
      <c r="J391">
        <f ca="1">'S&amp;P500 2018'!J391*(1+IF(-$E$1+RAND()*1&lt;0,-0.1*RAND(),0.1*RAND()))</f>
        <v>53.133307883673844</v>
      </c>
      <c r="K391">
        <f ca="1">'S&amp;P500 2018'!K391*(1+IF(-$E$1+RAND()*1&lt;0,-0.1*RAND(),0.1*RAND()))</f>
        <v>45.75936779123311</v>
      </c>
      <c r="L391">
        <f ca="1">'S&amp;P500 2018'!L391*(1+IF(-$E$1+RAND()*1&lt;0,-0.1*RAND(),0.1*RAND()))</f>
        <v>49.050194911827326</v>
      </c>
      <c r="M391">
        <f ca="1">'S&amp;P500 2018'!M391*(1+IF(-$E$1+RAND()*1&lt;0,-0.1*RAND(),0.1*RAND()))</f>
        <v>51.066614699332277</v>
      </c>
      <c r="N391">
        <f ca="1">'S&amp;P500 2018'!N391*(1+IF(-$E$1+RAND()*1&lt;0,-0.1*RAND(),0.1*RAND()))</f>
        <v>60.398084505461455</v>
      </c>
      <c r="O391">
        <f ca="1">'S&amp;P500 2018'!O391*(1+IF(-$E$1+RAND()*1&lt;0,-0.1*RAND(),0.1*RAND()))</f>
        <v>53.184054768740992</v>
      </c>
      <c r="P391">
        <f ca="1">'S&amp;P500 2018'!P391*(1+IF(-$E$1+RAND()*1&lt;0,-0.1*RAND(),0.1*RAND()))</f>
        <v>57.558389704923627</v>
      </c>
      <c r="Q391">
        <f ca="1">'S&amp;P500 2018'!Q391*(1+IF(-$E$1+RAND()*1&lt;0,-0.1*RAND(),0.1*RAND()))</f>
        <v>46.532518603567105</v>
      </c>
      <c r="R391">
        <f ca="1">'S&amp;P500 2018'!R391*(1+IF(-$E$1+RAND()*1&lt;0,-0.1*RAND(),0.1*RAND()))</f>
        <v>56.416539086803397</v>
      </c>
      <c r="S391">
        <f ca="1">'S&amp;P500 2018'!S391*(1+IF(-$E$1+RAND()*1&lt;0,-0.1*RAND(),0.1*RAND()))</f>
        <v>56.229413422097679</v>
      </c>
      <c r="T391">
        <f ca="1">'S&amp;P500 2018'!T391*(1+IF(-$E$1+RAND()*1&lt;0,-0.1*RAND(),0.1*RAND()))</f>
        <v>56.000006989858484</v>
      </c>
      <c r="U391">
        <f ca="1">'S&amp;P500 2018'!U391*(1+IF(-$E$1+RAND()*1&lt;0,-0.1*RAND(),0.1*RAND()))</f>
        <v>54.951849205989156</v>
      </c>
      <c r="V391">
        <f ca="1">'S&amp;P500 2018'!V391*(1+IF(-$E$1+RAND()*1&lt;0,-0.1*RAND(),0.1*RAND()))</f>
        <v>62.304252963254669</v>
      </c>
      <c r="W391" s="6">
        <f ca="1">F391-'S&amp;P500 2018'!F391</f>
        <v>1.4721048313612499</v>
      </c>
      <c r="X391" s="6">
        <f ca="1">G391-'S&amp;P500 2018'!G391</f>
        <v>-1.0408315042428384</v>
      </c>
      <c r="Y391" s="6">
        <f ca="1">H391-'S&amp;P500 2018'!H391</f>
        <v>3.8003294918066146</v>
      </c>
      <c r="Z391" s="6">
        <f ca="1">I391-'S&amp;P500 2018'!I391</f>
        <v>0.88826927912657538</v>
      </c>
      <c r="AA391" s="6">
        <f ca="1">J391-'S&amp;P500 2018'!J391</f>
        <v>4.1333078836738437</v>
      </c>
      <c r="AB391" s="6">
        <f ca="1">K391-'S&amp;P500 2018'!K391</f>
        <v>-2.2406322087668897</v>
      </c>
      <c r="AC391" s="6">
        <f ca="1">L391-'S&amp;P500 2018'!L391</f>
        <v>2.0501949118273259</v>
      </c>
      <c r="AD391" s="6">
        <f ca="1">M391-'S&amp;P500 2018'!M391</f>
        <v>6.6614699332276928E-2</v>
      </c>
      <c r="AE391" s="6">
        <f ca="1">N391-'S&amp;P500 2018'!N391</f>
        <v>1.3980845054614548</v>
      </c>
      <c r="AF391" s="6">
        <f ca="1">O391-'S&amp;P500 2018'!O391</f>
        <v>3.1840547687409924</v>
      </c>
      <c r="AG391" s="6">
        <f ca="1">P391-'S&amp;P500 2018'!P391</f>
        <v>4.5583897049236271</v>
      </c>
      <c r="AH391" s="6">
        <f ca="1">Q391-'S&amp;P500 2018'!Q391</f>
        <v>0.53251860356710523</v>
      </c>
      <c r="AI391" s="6">
        <f ca="1">R391-'S&amp;P500 2018'!R391</f>
        <v>-0.58346091319660331</v>
      </c>
      <c r="AJ391" s="6">
        <f ca="1">S391-'S&amp;P500 2018'!S391</f>
        <v>2.2294134220976787</v>
      </c>
      <c r="AK391" s="6">
        <f ca="1">T391-'S&amp;P500 2018'!T391</f>
        <v>3.000006989858484</v>
      </c>
      <c r="AL391" s="6">
        <f ca="1">U391-'S&amp;P500 2018'!U391</f>
        <v>2.9518492059891557</v>
      </c>
      <c r="AM391" s="6">
        <f ca="1">V391-'S&amp;P500 2018'!V391</f>
        <v>4.3042529632546689</v>
      </c>
    </row>
    <row r="392" spans="1:39" x14ac:dyDescent="0.3">
      <c r="A392" t="s">
        <v>908</v>
      </c>
      <c r="B392" t="s">
        <v>909</v>
      </c>
      <c r="C392" s="1" t="s">
        <v>59</v>
      </c>
      <c r="D392" s="1" t="s">
        <v>110</v>
      </c>
      <c r="E392" s="5">
        <f t="shared" ca="1" si="6"/>
        <v>40.863927747707052</v>
      </c>
      <c r="F392">
        <f ca="1">'S&amp;P500 2018'!F392*(1+IF(-$E$1+RAND()*1&lt;0,-0.1*RAND(),0.1*RAND()))</f>
        <v>52.465145694998235</v>
      </c>
      <c r="G392">
        <f ca="1">'S&amp;P500 2018'!G392*(1+IF(-$E$1+RAND()*1&lt;0,-0.1*RAND(),0.1*RAND()))</f>
        <v>28.968860398758807</v>
      </c>
      <c r="H392">
        <f ca="1">'S&amp;P500 2018'!H392*(1+IF(-$E$1+RAND()*1&lt;0,-0.1*RAND(),0.1*RAND()))</f>
        <v>47.249997286058921</v>
      </c>
      <c r="I392">
        <f ca="1">'S&amp;P500 2018'!I392*(1+IF(-$E$1+RAND()*1&lt;0,-0.1*RAND(),0.1*RAND()))</f>
        <v>46.345940057742474</v>
      </c>
      <c r="J392">
        <f ca="1">'S&amp;P500 2018'!J392*(1+IF(-$E$1+RAND()*1&lt;0,-0.1*RAND(),0.1*RAND()))</f>
        <v>32.461726911271221</v>
      </c>
      <c r="K392">
        <f ca="1">'S&amp;P500 2018'!K392*(1+IF(-$E$1+RAND()*1&lt;0,-0.1*RAND(),0.1*RAND()))</f>
        <v>37.289614140213828</v>
      </c>
      <c r="L392">
        <f ca="1">'S&amp;P500 2018'!L392*(1+IF(-$E$1+RAND()*1&lt;0,-0.1*RAND(),0.1*RAND()))</f>
        <v>40.225584420406797</v>
      </c>
      <c r="M392">
        <f ca="1">'S&amp;P500 2018'!M392*(1+IF(-$E$1+RAND()*1&lt;0,-0.1*RAND(),0.1*RAND()))</f>
        <v>47.56434755530627</v>
      </c>
      <c r="N392">
        <f ca="1">'S&amp;P500 2018'!N392*(1+IF(-$E$1+RAND()*1&lt;0,-0.1*RAND(),0.1*RAND()))</f>
        <v>53.821249196759446</v>
      </c>
      <c r="O392">
        <f ca="1">'S&amp;P500 2018'!O392*(1+IF(-$E$1+RAND()*1&lt;0,-0.1*RAND(),0.1*RAND()))</f>
        <v>47.626198239797233</v>
      </c>
      <c r="P392">
        <f ca="1">'S&amp;P500 2018'!P392*(1+IF(-$E$1+RAND()*1&lt;0,-0.1*RAND(),0.1*RAND()))</f>
        <v>35.02772662624497</v>
      </c>
      <c r="Q392">
        <f ca="1">'S&amp;P500 2018'!Q392*(1+IF(-$E$1+RAND()*1&lt;0,-0.1*RAND(),0.1*RAND()))</f>
        <v>39.556751750465985</v>
      </c>
      <c r="R392">
        <f ca="1">'S&amp;P500 2018'!R392*(1+IF(-$E$1+RAND()*1&lt;0,-0.1*RAND(),0.1*RAND()))</f>
        <v>35.033344198269781</v>
      </c>
      <c r="S392">
        <f ca="1">'S&amp;P500 2018'!S392*(1+IF(-$E$1+RAND()*1&lt;0,-0.1*RAND(),0.1*RAND()))</f>
        <v>33.395170158183731</v>
      </c>
      <c r="T392">
        <f ca="1">'S&amp;P500 2018'!T392*(1+IF(-$E$1+RAND()*1&lt;0,-0.1*RAND(),0.1*RAND()))</f>
        <v>26.385930636192029</v>
      </c>
      <c r="U392">
        <f ca="1">'S&amp;P500 2018'!U392*(1+IF(-$E$1+RAND()*1&lt;0,-0.1*RAND(),0.1*RAND()))</f>
        <v>46.486309221053439</v>
      </c>
      <c r="V392">
        <f ca="1">'S&amp;P500 2018'!V392*(1+IF(-$E$1+RAND()*1&lt;0,-0.1*RAND(),0.1*RAND()))</f>
        <v>44.782875219296642</v>
      </c>
      <c r="W392" s="6">
        <f ca="1">F392-'S&amp;P500 2018'!F392</f>
        <v>0.46514569499823466</v>
      </c>
      <c r="X392" s="6">
        <f ca="1">G392-'S&amp;P500 2018'!G392</f>
        <v>1.9688603987588067</v>
      </c>
      <c r="Y392" s="6">
        <f ca="1">H392-'S&amp;P500 2018'!H392</f>
        <v>3.249997286058921</v>
      </c>
      <c r="Z392" s="6">
        <f ca="1">I392-'S&amp;P500 2018'!I392</f>
        <v>1.3459400577424745</v>
      </c>
      <c r="AA392" s="6">
        <f ca="1">J392-'S&amp;P500 2018'!J392</f>
        <v>-3.5382730887287792</v>
      </c>
      <c r="AB392" s="6">
        <f ca="1">K392-'S&amp;P500 2018'!K392</f>
        <v>2.2896141402138284</v>
      </c>
      <c r="AC392" s="6">
        <f ca="1">L392-'S&amp;P500 2018'!L392</f>
        <v>-1.7744155795932031</v>
      </c>
      <c r="AD392" s="6">
        <f ca="1">M392-'S&amp;P500 2018'!M392</f>
        <v>1.56434755530627</v>
      </c>
      <c r="AE392" s="6">
        <f ca="1">N392-'S&amp;P500 2018'!N392</f>
        <v>3.821249196759446</v>
      </c>
      <c r="AF392" s="6">
        <f ca="1">O392-'S&amp;P500 2018'!O392</f>
        <v>3.6261982397972332</v>
      </c>
      <c r="AG392" s="6">
        <f ca="1">P392-'S&amp;P500 2018'!P392</f>
        <v>3.02772662624497</v>
      </c>
      <c r="AH392" s="6">
        <f ca="1">Q392-'S&amp;P500 2018'!Q392</f>
        <v>-2.4432482495340153</v>
      </c>
      <c r="AI392" s="6">
        <f ca="1">R392-'S&amp;P500 2018'!R392</f>
        <v>-2.9666558017302194</v>
      </c>
      <c r="AJ392" s="6">
        <f ca="1">S392-'S&amp;P500 2018'!S392</f>
        <v>-2.6048298418162688</v>
      </c>
      <c r="AK392" s="6">
        <f ca="1">T392-'S&amp;P500 2018'!T392</f>
        <v>-0.61406936380797106</v>
      </c>
      <c r="AL392" s="6">
        <f ca="1">U392-'S&amp;P500 2018'!U392</f>
        <v>2.486309221053439</v>
      </c>
      <c r="AM392" s="6">
        <f ca="1">V392-'S&amp;P500 2018'!V392</f>
        <v>3.7828752192966419</v>
      </c>
    </row>
    <row r="393" spans="1:39" x14ac:dyDescent="0.3">
      <c r="A393" t="s">
        <v>910</v>
      </c>
      <c r="B393" t="s">
        <v>911</v>
      </c>
      <c r="C393" s="1" t="s">
        <v>29</v>
      </c>
      <c r="D393" s="1" t="s">
        <v>376</v>
      </c>
      <c r="E393" s="5">
        <f t="shared" ca="1" si="6"/>
        <v>54.86126928065918</v>
      </c>
      <c r="F393">
        <f ca="1">'S&amp;P500 2018'!F393*(1+IF(-$E$1+RAND()*1&lt;0,-0.1*RAND(),0.1*RAND()))</f>
        <v>72.141035754262816</v>
      </c>
      <c r="G393">
        <f ca="1">'S&amp;P500 2018'!G393*(1+IF(-$E$1+RAND()*1&lt;0,-0.1*RAND(),0.1*RAND()))</f>
        <v>78.946566398380142</v>
      </c>
      <c r="H393">
        <f ca="1">'S&amp;P500 2018'!H393*(1+IF(-$E$1+RAND()*1&lt;0,-0.1*RAND(),0.1*RAND()))</f>
        <v>57.357352848629709</v>
      </c>
      <c r="I393">
        <f ca="1">'S&amp;P500 2018'!I393*(1+IF(-$E$1+RAND()*1&lt;0,-0.1*RAND(),0.1*RAND()))</f>
        <v>41.780783470839467</v>
      </c>
      <c r="J393">
        <f ca="1">'S&amp;P500 2018'!J393*(1+IF(-$E$1+RAND()*1&lt;0,-0.1*RAND(),0.1*RAND()))</f>
        <v>42.395517139461369</v>
      </c>
      <c r="K393">
        <f ca="1">'S&amp;P500 2018'!K393*(1+IF(-$E$1+RAND()*1&lt;0,-0.1*RAND(),0.1*RAND()))</f>
        <v>60.066817948809224</v>
      </c>
      <c r="L393">
        <f ca="1">'S&amp;P500 2018'!L393*(1+IF(-$E$1+RAND()*1&lt;0,-0.1*RAND(),0.1*RAND()))</f>
        <v>49.431050405792014</v>
      </c>
      <c r="M393">
        <f ca="1">'S&amp;P500 2018'!M393*(1+IF(-$E$1+RAND()*1&lt;0,-0.1*RAND(),0.1*RAND()))</f>
        <v>69.746477009164906</v>
      </c>
      <c r="N393">
        <f ca="1">'S&amp;P500 2018'!N393*(1+IF(-$E$1+RAND()*1&lt;0,-0.1*RAND(),0.1*RAND()))</f>
        <v>39.12841875690853</v>
      </c>
      <c r="O393">
        <f ca="1">'S&amp;P500 2018'!O393*(1+IF(-$E$1+RAND()*1&lt;0,-0.1*RAND(),0.1*RAND()))</f>
        <v>51.335376772678494</v>
      </c>
      <c r="P393">
        <f ca="1">'S&amp;P500 2018'!P393*(1+IF(-$E$1+RAND()*1&lt;0,-0.1*RAND(),0.1*RAND()))</f>
        <v>61.465922308015422</v>
      </c>
      <c r="Q393">
        <f ca="1">'S&amp;P500 2018'!Q393*(1+IF(-$E$1+RAND()*1&lt;0,-0.1*RAND(),0.1*RAND()))</f>
        <v>42.581933726857677</v>
      </c>
      <c r="R393">
        <f ca="1">'S&amp;P500 2018'!R393*(1+IF(-$E$1+RAND()*1&lt;0,-0.1*RAND(),0.1*RAND()))</f>
        <v>46.780279790207238</v>
      </c>
      <c r="S393">
        <f ca="1">'S&amp;P500 2018'!S393*(1+IF(-$E$1+RAND()*1&lt;0,-0.1*RAND(),0.1*RAND()))</f>
        <v>47.88740593540463</v>
      </c>
      <c r="T393">
        <f ca="1">'S&amp;P500 2018'!T393*(1+IF(-$E$1+RAND()*1&lt;0,-0.1*RAND(),0.1*RAND()))</f>
        <v>46.681595784741887</v>
      </c>
      <c r="U393">
        <f ca="1">'S&amp;P500 2018'!U393*(1+IF(-$E$1+RAND()*1&lt;0,-0.1*RAND(),0.1*RAND()))</f>
        <v>38.325843705845692</v>
      </c>
      <c r="V393">
        <f ca="1">'S&amp;P500 2018'!V393*(1+IF(-$E$1+RAND()*1&lt;0,-0.1*RAND(),0.1*RAND()))</f>
        <v>86.589200015206728</v>
      </c>
      <c r="W393" s="6">
        <f ca="1">F393-'S&amp;P500 2018'!F393</f>
        <v>-3.8589642457371838</v>
      </c>
      <c r="X393" s="6">
        <f ca="1">G393-'S&amp;P500 2018'!G393</f>
        <v>5.946566398380142</v>
      </c>
      <c r="Y393" s="6">
        <f ca="1">H393-'S&amp;P500 2018'!H393</f>
        <v>2.3573528486297093</v>
      </c>
      <c r="Z393" s="6">
        <f ca="1">I393-'S&amp;P500 2018'!I393</f>
        <v>2.7807834708394665</v>
      </c>
      <c r="AA393" s="6">
        <f ca="1">J393-'S&amp;P500 2018'!J393</f>
        <v>-0.60448286053863143</v>
      </c>
      <c r="AB393" s="6">
        <f ca="1">K393-'S&amp;P500 2018'!K393</f>
        <v>-0.93318205119077646</v>
      </c>
      <c r="AC393" s="6">
        <f ca="1">L393-'S&amp;P500 2018'!L393</f>
        <v>3.4310504057920141</v>
      </c>
      <c r="AD393" s="6">
        <f ca="1">M393-'S&amp;P500 2018'!M393</f>
        <v>2.7464770091649058</v>
      </c>
      <c r="AE393" s="6">
        <f ca="1">N393-'S&amp;P500 2018'!N393</f>
        <v>2.1284187569085304</v>
      </c>
      <c r="AF393" s="6">
        <f ca="1">O393-'S&amp;P500 2018'!O393</f>
        <v>-2.6646232273215062</v>
      </c>
      <c r="AG393" s="6">
        <f ca="1">P393-'S&amp;P500 2018'!P393</f>
        <v>1.465922308015422</v>
      </c>
      <c r="AH393" s="6">
        <f ca="1">Q393-'S&amp;P500 2018'!Q393</f>
        <v>-2.4180662731423226</v>
      </c>
      <c r="AI393" s="6">
        <f ca="1">R393-'S&amp;P500 2018'!R393</f>
        <v>0.78027979020723848</v>
      </c>
      <c r="AJ393" s="6">
        <f ca="1">S393-'S&amp;P500 2018'!S393</f>
        <v>0.88740593540462953</v>
      </c>
      <c r="AK393" s="6">
        <f ca="1">T393-'S&amp;P500 2018'!T393</f>
        <v>3.6815957847418872</v>
      </c>
      <c r="AL393" s="6">
        <f ca="1">U393-'S&amp;P500 2018'!U393</f>
        <v>-1.674156294154308</v>
      </c>
      <c r="AM393" s="6">
        <f ca="1">V393-'S&amp;P500 2018'!V393</f>
        <v>7.5892000152067283</v>
      </c>
    </row>
    <row r="394" spans="1:39" x14ac:dyDescent="0.3">
      <c r="A394" t="s">
        <v>912</v>
      </c>
      <c r="B394" t="s">
        <v>913</v>
      </c>
      <c r="C394" s="1" t="s">
        <v>29</v>
      </c>
      <c r="D394" s="1" t="s">
        <v>250</v>
      </c>
      <c r="E394" s="5">
        <f t="shared" ca="1" si="6"/>
        <v>46.230385897514203</v>
      </c>
      <c r="F394">
        <f ca="1">'S&amp;P500 2018'!F394*(1+IF(-$E$1+RAND()*1&lt;0,-0.1*RAND(),0.1*RAND()))</f>
        <v>61.222102139514632</v>
      </c>
      <c r="G394">
        <f ca="1">'S&amp;P500 2018'!G394*(1+IF(-$E$1+RAND()*1&lt;0,-0.1*RAND(),0.1*RAND()))</f>
        <v>28.535988145783371</v>
      </c>
      <c r="H394">
        <f ca="1">'S&amp;P500 2018'!H394*(1+IF(-$E$1+RAND()*1&lt;0,-0.1*RAND(),0.1*RAND()))</f>
        <v>49.323402578616538</v>
      </c>
      <c r="I394">
        <f ca="1">'S&amp;P500 2018'!I394*(1+IF(-$E$1+RAND()*1&lt;0,-0.1*RAND(),0.1*RAND()))</f>
        <v>46.006812777396505</v>
      </c>
      <c r="J394">
        <f ca="1">'S&amp;P500 2018'!J394*(1+IF(-$E$1+RAND()*1&lt;0,-0.1*RAND(),0.1*RAND()))</f>
        <v>43.650255419355517</v>
      </c>
      <c r="K394">
        <f ca="1">'S&amp;P500 2018'!K394*(1+IF(-$E$1+RAND()*1&lt;0,-0.1*RAND(),0.1*RAND()))</f>
        <v>65.23087901260871</v>
      </c>
      <c r="L394">
        <f ca="1">'S&amp;P500 2018'!L394*(1+IF(-$E$1+RAND()*1&lt;0,-0.1*RAND(),0.1*RAND()))</f>
        <v>40.930820251318522</v>
      </c>
      <c r="M394">
        <f ca="1">'S&amp;P500 2018'!M394*(1+IF(-$E$1+RAND()*1&lt;0,-0.1*RAND(),0.1*RAND()))</f>
        <v>41.593855924190073</v>
      </c>
      <c r="N394">
        <f ca="1">'S&amp;P500 2018'!N394*(1+IF(-$E$1+RAND()*1&lt;0,-0.1*RAND(),0.1*RAND()))</f>
        <v>44.035899862414354</v>
      </c>
      <c r="O394">
        <f ca="1">'S&amp;P500 2018'!O394*(1+IF(-$E$1+RAND()*1&lt;0,-0.1*RAND(),0.1*RAND()))</f>
        <v>46.281276258841395</v>
      </c>
      <c r="P394">
        <f ca="1">'S&amp;P500 2018'!P394*(1+IF(-$E$1+RAND()*1&lt;0,-0.1*RAND(),0.1*RAND()))</f>
        <v>38.125244082649083</v>
      </c>
      <c r="Q394">
        <f ca="1">'S&amp;P500 2018'!Q394*(1+IF(-$E$1+RAND()*1&lt;0,-0.1*RAND(),0.1*RAND()))</f>
        <v>56.299996308365571</v>
      </c>
      <c r="R394">
        <f ca="1">'S&amp;P500 2018'!R394*(1+IF(-$E$1+RAND()*1&lt;0,-0.1*RAND(),0.1*RAND()))</f>
        <v>36.981580549721151</v>
      </c>
      <c r="S394">
        <f ca="1">'S&amp;P500 2018'!S394*(1+IF(-$E$1+RAND()*1&lt;0,-0.1*RAND(),0.1*RAND()))</f>
        <v>34.009156701902782</v>
      </c>
      <c r="T394">
        <f ca="1">'S&amp;P500 2018'!T394*(1+IF(-$E$1+RAND()*1&lt;0,-0.1*RAND(),0.1*RAND()))</f>
        <v>46.965753393483425</v>
      </c>
      <c r="U394">
        <f ca="1">'S&amp;P500 2018'!U394*(1+IF(-$E$1+RAND()*1&lt;0,-0.1*RAND(),0.1*RAND()))</f>
        <v>62.349775074693056</v>
      </c>
      <c r="V394">
        <f ca="1">'S&amp;P500 2018'!V394*(1+IF(-$E$1+RAND()*1&lt;0,-0.1*RAND(),0.1*RAND()))</f>
        <v>44.373761776886845</v>
      </c>
      <c r="W394" s="6">
        <f ca="1">F394-'S&amp;P500 2018'!F394</f>
        <v>1.2221021395146323</v>
      </c>
      <c r="X394" s="6">
        <f ca="1">G394-'S&amp;P500 2018'!G394</f>
        <v>0.53598814578337084</v>
      </c>
      <c r="Y394" s="6">
        <f ca="1">H394-'S&amp;P500 2018'!H394</f>
        <v>1.3234025786165375</v>
      </c>
      <c r="Z394" s="6">
        <f ca="1">I394-'S&amp;P500 2018'!I394</f>
        <v>1.0068127773965045</v>
      </c>
      <c r="AA394" s="6">
        <f ca="1">J394-'S&amp;P500 2018'!J394</f>
        <v>-4.349744580644483</v>
      </c>
      <c r="AB394" s="6">
        <f ca="1">K394-'S&amp;P500 2018'!K394</f>
        <v>5.2308790126087104</v>
      </c>
      <c r="AC394" s="6">
        <f ca="1">L394-'S&amp;P500 2018'!L394</f>
        <v>1.9308202513185222</v>
      </c>
      <c r="AD394" s="6">
        <f ca="1">M394-'S&amp;P500 2018'!M394</f>
        <v>1.5938559241900734</v>
      </c>
      <c r="AE394" s="6">
        <f ca="1">N394-'S&amp;P500 2018'!N394</f>
        <v>-0.96410013758564617</v>
      </c>
      <c r="AF394" s="6">
        <f ca="1">O394-'S&amp;P500 2018'!O394</f>
        <v>-0.71872374115860538</v>
      </c>
      <c r="AG394" s="6">
        <f ca="1">P394-'S&amp;P500 2018'!P394</f>
        <v>1.1252440826490826</v>
      </c>
      <c r="AH394" s="6">
        <f ca="1">Q394-'S&amp;P500 2018'!Q394</f>
        <v>3.2999963083655715</v>
      </c>
      <c r="AI394" s="6">
        <f ca="1">R394-'S&amp;P500 2018'!R394</f>
        <v>-1.8419450278848615E-2</v>
      </c>
      <c r="AJ394" s="6">
        <f ca="1">S394-'S&amp;P500 2018'!S394</f>
        <v>1.0091567019027821</v>
      </c>
      <c r="AK394" s="6">
        <f ca="1">T394-'S&amp;P500 2018'!T394</f>
        <v>-1.0342466065165752</v>
      </c>
      <c r="AL394" s="6">
        <f ca="1">U394-'S&amp;P500 2018'!U394</f>
        <v>-3.6502249253069436</v>
      </c>
      <c r="AM394" s="6">
        <f ca="1">V394-'S&amp;P500 2018'!V394</f>
        <v>-3.6262382231131554</v>
      </c>
    </row>
    <row r="395" spans="1:39" x14ac:dyDescent="0.3">
      <c r="A395" t="s">
        <v>914</v>
      </c>
      <c r="B395" t="s">
        <v>915</v>
      </c>
      <c r="C395" s="1" t="s">
        <v>15</v>
      </c>
      <c r="D395" s="1" t="s">
        <v>26</v>
      </c>
      <c r="E395" s="5">
        <f t="shared" ca="1" si="6"/>
        <v>54.881413835647606</v>
      </c>
      <c r="F395">
        <f ca="1">'S&amp;P500 2018'!F395*(1+IF(-$E$1+RAND()*1&lt;0,-0.1*RAND(),0.1*RAND()))</f>
        <v>38.528720053962459</v>
      </c>
      <c r="G395">
        <f ca="1">'S&amp;P500 2018'!G395*(1+IF(-$E$1+RAND()*1&lt;0,-0.1*RAND(),0.1*RAND()))</f>
        <v>61.654886225645477</v>
      </c>
      <c r="H395">
        <f ca="1">'S&amp;P500 2018'!H395*(1+IF(-$E$1+RAND()*1&lt;0,-0.1*RAND(),0.1*RAND()))</f>
        <v>50.32094710876023</v>
      </c>
      <c r="I395">
        <f ca="1">'S&amp;P500 2018'!I395*(1+IF(-$E$1+RAND()*1&lt;0,-0.1*RAND(),0.1*RAND()))</f>
        <v>38.242649876142629</v>
      </c>
      <c r="J395">
        <f ca="1">'S&amp;P500 2018'!J395*(1+IF(-$E$1+RAND()*1&lt;0,-0.1*RAND(),0.1*RAND()))</f>
        <v>60.287513050735591</v>
      </c>
      <c r="K395">
        <f ca="1">'S&amp;P500 2018'!K395*(1+IF(-$E$1+RAND()*1&lt;0,-0.1*RAND(),0.1*RAND()))</f>
        <v>61.123175977886469</v>
      </c>
      <c r="L395">
        <f ca="1">'S&amp;P500 2018'!L395*(1+IF(-$E$1+RAND()*1&lt;0,-0.1*RAND(),0.1*RAND()))</f>
        <v>59.990029392439808</v>
      </c>
      <c r="M395">
        <f ca="1">'S&amp;P500 2018'!M395*(1+IF(-$E$1+RAND()*1&lt;0,-0.1*RAND(),0.1*RAND()))</f>
        <v>55.892989711473007</v>
      </c>
      <c r="N395">
        <f ca="1">'S&amp;P500 2018'!N395*(1+IF(-$E$1+RAND()*1&lt;0,-0.1*RAND(),0.1*RAND()))</f>
        <v>60.741669196833264</v>
      </c>
      <c r="O395">
        <f ca="1">'S&amp;P500 2018'!O395*(1+IF(-$E$1+RAND()*1&lt;0,-0.1*RAND(),0.1*RAND()))</f>
        <v>55.103515288853131</v>
      </c>
      <c r="P395">
        <f ca="1">'S&amp;P500 2018'!P395*(1+IF(-$E$1+RAND()*1&lt;0,-0.1*RAND(),0.1*RAND()))</f>
        <v>54.544781804072109</v>
      </c>
      <c r="Q395">
        <f ca="1">'S&amp;P500 2018'!Q395*(1+IF(-$E$1+RAND()*1&lt;0,-0.1*RAND(),0.1*RAND()))</f>
        <v>56.568067227947274</v>
      </c>
      <c r="R395">
        <f ca="1">'S&amp;P500 2018'!R395*(1+IF(-$E$1+RAND()*1&lt;0,-0.1*RAND(),0.1*RAND()))</f>
        <v>59.315129823384282</v>
      </c>
      <c r="S395">
        <f ca="1">'S&amp;P500 2018'!S395*(1+IF(-$E$1+RAND()*1&lt;0,-0.1*RAND(),0.1*RAND()))</f>
        <v>47.400907873079149</v>
      </c>
      <c r="T395">
        <f ca="1">'S&amp;P500 2018'!T395*(1+IF(-$E$1+RAND()*1&lt;0,-0.1*RAND(),0.1*RAND()))</f>
        <v>59.56096542614106</v>
      </c>
      <c r="U395">
        <f ca="1">'S&amp;P500 2018'!U395*(1+IF(-$E$1+RAND()*1&lt;0,-0.1*RAND(),0.1*RAND()))</f>
        <v>49.504767575693293</v>
      </c>
      <c r="V395">
        <f ca="1">'S&amp;P500 2018'!V395*(1+IF(-$E$1+RAND()*1&lt;0,-0.1*RAND(),0.1*RAND()))</f>
        <v>64.203319592960042</v>
      </c>
      <c r="W395" s="6">
        <f ca="1">F395-'S&amp;P500 2018'!F395</f>
        <v>0.52872005396245925</v>
      </c>
      <c r="X395" s="6">
        <f ca="1">G395-'S&amp;P500 2018'!G395</f>
        <v>4.6548862256454768</v>
      </c>
      <c r="Y395" s="6">
        <f ca="1">H395-'S&amp;P500 2018'!H395</f>
        <v>3.3209471087602296</v>
      </c>
      <c r="Z395" s="6">
        <f ca="1">I395-'S&amp;P500 2018'!I395</f>
        <v>0.24264987614262878</v>
      </c>
      <c r="AA395" s="6">
        <f ca="1">J395-'S&amp;P500 2018'!J395</f>
        <v>4.2875130507355905</v>
      </c>
      <c r="AB395" s="6">
        <f ca="1">K395-'S&amp;P500 2018'!K395</f>
        <v>5.1231759778864685</v>
      </c>
      <c r="AC395" s="6">
        <f ca="1">L395-'S&amp;P500 2018'!L395</f>
        <v>-5.0099706075601915</v>
      </c>
      <c r="AD395" s="6">
        <f ca="1">M395-'S&amp;P500 2018'!M395</f>
        <v>4.8929897114730068</v>
      </c>
      <c r="AE395" s="6">
        <f ca="1">N395-'S&amp;P500 2018'!N395</f>
        <v>3.7416691968332643</v>
      </c>
      <c r="AF395" s="6">
        <f ca="1">O395-'S&amp;P500 2018'!O395</f>
        <v>1.1035152888531314</v>
      </c>
      <c r="AG395" s="6">
        <f ca="1">P395-'S&amp;P500 2018'!P395</f>
        <v>-1.4552181959278911</v>
      </c>
      <c r="AH395" s="6">
        <f ca="1">Q395-'S&amp;P500 2018'!Q395</f>
        <v>1.5680672279472745</v>
      </c>
      <c r="AI395" s="6">
        <f ca="1">R395-'S&amp;P500 2018'!R395</f>
        <v>-5.6848701766157177</v>
      </c>
      <c r="AJ395" s="6">
        <f ca="1">S395-'S&amp;P500 2018'!S395</f>
        <v>2.4009078730791487</v>
      </c>
      <c r="AK395" s="6">
        <f ca="1">T395-'S&amp;P500 2018'!T395</f>
        <v>2.5609654261410597</v>
      </c>
      <c r="AL395" s="6">
        <f ca="1">U395-'S&amp;P500 2018'!U395</f>
        <v>0.50476757569329322</v>
      </c>
      <c r="AM395" s="6">
        <f ca="1">V395-'S&amp;P500 2018'!V395</f>
        <v>3.2033195929600424</v>
      </c>
    </row>
    <row r="396" spans="1:39" x14ac:dyDescent="0.3">
      <c r="A396" t="s">
        <v>916</v>
      </c>
      <c r="B396" t="s">
        <v>917</v>
      </c>
      <c r="C396" s="1" t="s">
        <v>2</v>
      </c>
      <c r="D396" s="1" t="s">
        <v>655</v>
      </c>
      <c r="E396" s="5">
        <f t="shared" ca="1" si="6"/>
        <v>43.633471042436746</v>
      </c>
      <c r="F396">
        <f ca="1">'S&amp;P500 2018'!F396*(1+IF(-$E$1+RAND()*1&lt;0,-0.1*RAND(),0.1*RAND()))</f>
        <v>51.67251693683361</v>
      </c>
      <c r="G396">
        <f ca="1">'S&amp;P500 2018'!G396*(1+IF(-$E$1+RAND()*1&lt;0,-0.1*RAND(),0.1*RAND()))</f>
        <v>53.208386562273382</v>
      </c>
      <c r="H396">
        <f ca="1">'S&amp;P500 2018'!H396*(1+IF(-$E$1+RAND()*1&lt;0,-0.1*RAND(),0.1*RAND()))</f>
        <v>39.345642077233656</v>
      </c>
      <c r="I396">
        <f ca="1">'S&amp;P500 2018'!I396*(1+IF(-$E$1+RAND()*1&lt;0,-0.1*RAND(),0.1*RAND()))</f>
        <v>52.975984949132183</v>
      </c>
      <c r="J396">
        <f ca="1">'S&amp;P500 2018'!J396*(1+IF(-$E$1+RAND()*1&lt;0,-0.1*RAND(),0.1*RAND()))</f>
        <v>32.481202498069713</v>
      </c>
      <c r="K396">
        <f ca="1">'S&amp;P500 2018'!K396*(1+IF(-$E$1+RAND()*1&lt;0,-0.1*RAND(),0.1*RAND()))</f>
        <v>46.537043236119892</v>
      </c>
      <c r="L396">
        <f ca="1">'S&amp;P500 2018'!L396*(1+IF(-$E$1+RAND()*1&lt;0,-0.1*RAND(),0.1*RAND()))</f>
        <v>37.086306143850948</v>
      </c>
      <c r="M396">
        <f ca="1">'S&amp;P500 2018'!M396*(1+IF(-$E$1+RAND()*1&lt;0,-0.1*RAND(),0.1*RAND()))</f>
        <v>45.311853600742765</v>
      </c>
      <c r="N396">
        <f ca="1">'S&amp;P500 2018'!N396*(1+IF(-$E$1+RAND()*1&lt;0,-0.1*RAND(),0.1*RAND()))</f>
        <v>40.31679428426618</v>
      </c>
      <c r="O396">
        <f ca="1">'S&amp;P500 2018'!O396*(1+IF(-$E$1+RAND()*1&lt;0,-0.1*RAND(),0.1*RAND()))</f>
        <v>38.000832998305995</v>
      </c>
      <c r="P396">
        <f ca="1">'S&amp;P500 2018'!P396*(1+IF(-$E$1+RAND()*1&lt;0,-0.1*RAND(),0.1*RAND()))</f>
        <v>45.837397802397795</v>
      </c>
      <c r="Q396">
        <f ca="1">'S&amp;P500 2018'!Q396*(1+IF(-$E$1+RAND()*1&lt;0,-0.1*RAND(),0.1*RAND()))</f>
        <v>44.338177951229298</v>
      </c>
      <c r="R396">
        <f ca="1">'S&amp;P500 2018'!R396*(1+IF(-$E$1+RAND()*1&lt;0,-0.1*RAND(),0.1*RAND()))</f>
        <v>44.276345020999415</v>
      </c>
      <c r="S396">
        <f ca="1">'S&amp;P500 2018'!S396*(1+IF(-$E$1+RAND()*1&lt;0,-0.1*RAND(),0.1*RAND()))</f>
        <v>46.592007172730561</v>
      </c>
      <c r="T396">
        <f ca="1">'S&amp;P500 2018'!T396*(1+IF(-$E$1+RAND()*1&lt;0,-0.1*RAND(),0.1*RAND()))</f>
        <v>40.250527770735154</v>
      </c>
      <c r="U396">
        <f ca="1">'S&amp;P500 2018'!U396*(1+IF(-$E$1+RAND()*1&lt;0,-0.1*RAND(),0.1*RAND()))</f>
        <v>41.658148034241776</v>
      </c>
      <c r="V396">
        <f ca="1">'S&amp;P500 2018'!V396*(1+IF(-$E$1+RAND()*1&lt;0,-0.1*RAND(),0.1*RAND()))</f>
        <v>41.879840682262426</v>
      </c>
      <c r="W396" s="6">
        <f ca="1">F396-'S&amp;P500 2018'!F396</f>
        <v>-1.3274830631663903</v>
      </c>
      <c r="X396" s="6">
        <f ca="1">G396-'S&amp;P500 2018'!G396</f>
        <v>3.2083865622733825</v>
      </c>
      <c r="Y396" s="6">
        <f ca="1">H396-'S&amp;P500 2018'!H396</f>
        <v>3.3456420772336557</v>
      </c>
      <c r="Z396" s="6">
        <f ca="1">I396-'S&amp;P500 2018'!I396</f>
        <v>2.975984949132183</v>
      </c>
      <c r="AA396" s="6">
        <f ca="1">J396-'S&amp;P500 2018'!J396</f>
        <v>1.4812024980697132</v>
      </c>
      <c r="AB396" s="6">
        <f ca="1">K396-'S&amp;P500 2018'!K396</f>
        <v>2.5370432361198922</v>
      </c>
      <c r="AC396" s="6">
        <f ca="1">L396-'S&amp;P500 2018'!L396</f>
        <v>3.0863061438509476</v>
      </c>
      <c r="AD396" s="6">
        <f ca="1">M396-'S&amp;P500 2018'!M396</f>
        <v>0.31185360074276502</v>
      </c>
      <c r="AE396" s="6">
        <f ca="1">N396-'S&amp;P500 2018'!N396</f>
        <v>-3.6832057157338198</v>
      </c>
      <c r="AF396" s="6">
        <f ca="1">O396-'S&amp;P500 2018'!O396</f>
        <v>2.0008329983059951</v>
      </c>
      <c r="AG396" s="6">
        <f ca="1">P396-'S&amp;P500 2018'!P396</f>
        <v>2.8373978023977955</v>
      </c>
      <c r="AH396" s="6">
        <f ca="1">Q396-'S&amp;P500 2018'!Q396</f>
        <v>2.3381779512292979</v>
      </c>
      <c r="AI396" s="6">
        <f ca="1">R396-'S&amp;P500 2018'!R396</f>
        <v>2.2763450209994147</v>
      </c>
      <c r="AJ396" s="6">
        <f ca="1">S396-'S&amp;P500 2018'!S396</f>
        <v>2.5920071727305611</v>
      </c>
      <c r="AK396" s="6">
        <f ca="1">T396-'S&amp;P500 2018'!T396</f>
        <v>0.25052777073515387</v>
      </c>
      <c r="AL396" s="6">
        <f ca="1">U396-'S&amp;P500 2018'!U396</f>
        <v>1.6581480342417763</v>
      </c>
      <c r="AM396" s="6">
        <f ca="1">V396-'S&amp;P500 2018'!V396</f>
        <v>2.8798406822624258</v>
      </c>
    </row>
    <row r="397" spans="1:39" x14ac:dyDescent="0.3">
      <c r="A397" t="s">
        <v>918</v>
      </c>
      <c r="B397" t="s">
        <v>919</v>
      </c>
      <c r="C397" s="1" t="s">
        <v>15</v>
      </c>
      <c r="D397" s="1" t="s">
        <v>26</v>
      </c>
      <c r="E397" s="5">
        <f t="shared" ca="1" si="6"/>
        <v>48.604683711364657</v>
      </c>
      <c r="F397">
        <f ca="1">'S&amp;P500 2018'!F397*(1+IF(-$E$1+RAND()*1&lt;0,-0.1*RAND(),0.1*RAND()))</f>
        <v>58.285560104254714</v>
      </c>
      <c r="G397">
        <f ca="1">'S&amp;P500 2018'!G397*(1+IF(-$E$1+RAND()*1&lt;0,-0.1*RAND(),0.1*RAND()))</f>
        <v>25.203910977000586</v>
      </c>
      <c r="H397">
        <f ca="1">'S&amp;P500 2018'!H397*(1+IF(-$E$1+RAND()*1&lt;0,-0.1*RAND(),0.1*RAND()))</f>
        <v>56.391791797237303</v>
      </c>
      <c r="I397">
        <f ca="1">'S&amp;P500 2018'!I397*(1+IF(-$E$1+RAND()*1&lt;0,-0.1*RAND(),0.1*RAND()))</f>
        <v>54.229504059422283</v>
      </c>
      <c r="J397">
        <f ca="1">'S&amp;P500 2018'!J397*(1+IF(-$E$1+RAND()*1&lt;0,-0.1*RAND(),0.1*RAND()))</f>
        <v>39.93272686441491</v>
      </c>
      <c r="K397">
        <f ca="1">'S&amp;P500 2018'!K397*(1+IF(-$E$1+RAND()*1&lt;0,-0.1*RAND(),0.1*RAND()))</f>
        <v>47.759949224406427</v>
      </c>
      <c r="L397">
        <f ca="1">'S&amp;P500 2018'!L397*(1+IF(-$E$1+RAND()*1&lt;0,-0.1*RAND(),0.1*RAND()))</f>
        <v>53.847248867506678</v>
      </c>
      <c r="M397">
        <f ca="1">'S&amp;P500 2018'!M397*(1+IF(-$E$1+RAND()*1&lt;0,-0.1*RAND(),0.1*RAND()))</f>
        <v>35.017163149583226</v>
      </c>
      <c r="N397">
        <f ca="1">'S&amp;P500 2018'!N397*(1+IF(-$E$1+RAND()*1&lt;0,-0.1*RAND(),0.1*RAND()))</f>
        <v>49.041596979837472</v>
      </c>
      <c r="O397">
        <f ca="1">'S&amp;P500 2018'!O397*(1+IF(-$E$1+RAND()*1&lt;0,-0.1*RAND(),0.1*RAND()))</f>
        <v>55.008201390901164</v>
      </c>
      <c r="P397">
        <f ca="1">'S&amp;P500 2018'!P397*(1+IF(-$E$1+RAND()*1&lt;0,-0.1*RAND(),0.1*RAND()))</f>
        <v>47.339501939452994</v>
      </c>
      <c r="Q397">
        <f ca="1">'S&amp;P500 2018'!Q397*(1+IF(-$E$1+RAND()*1&lt;0,-0.1*RAND(),0.1*RAND()))</f>
        <v>47.531226688346734</v>
      </c>
      <c r="R397">
        <f ca="1">'S&amp;P500 2018'!R397*(1+IF(-$E$1+RAND()*1&lt;0,-0.1*RAND(),0.1*RAND()))</f>
        <v>52.901379824510563</v>
      </c>
      <c r="S397">
        <f ca="1">'S&amp;P500 2018'!S397*(1+IF(-$E$1+RAND()*1&lt;0,-0.1*RAND(),0.1*RAND()))</f>
        <v>57.973644979573436</v>
      </c>
      <c r="T397">
        <f ca="1">'S&amp;P500 2018'!T397*(1+IF(-$E$1+RAND()*1&lt;0,-0.1*RAND(),0.1*RAND()))</f>
        <v>55.889080448856241</v>
      </c>
      <c r="U397">
        <f ca="1">'S&amp;P500 2018'!U397*(1+IF(-$E$1+RAND()*1&lt;0,-0.1*RAND(),0.1*RAND()))</f>
        <v>46.452277941264256</v>
      </c>
      <c r="V397">
        <f ca="1">'S&amp;P500 2018'!V397*(1+IF(-$E$1+RAND()*1&lt;0,-0.1*RAND(),0.1*RAND()))</f>
        <v>43.474857856630358</v>
      </c>
      <c r="W397" s="6">
        <f ca="1">F397-'S&amp;P500 2018'!F397</f>
        <v>2.2855601042547136</v>
      </c>
      <c r="X397" s="6">
        <f ca="1">G397-'S&amp;P500 2018'!G397</f>
        <v>-2.7960890229994142</v>
      </c>
      <c r="Y397" s="6">
        <f ca="1">H397-'S&amp;P500 2018'!H397</f>
        <v>3.3917917972373033</v>
      </c>
      <c r="Z397" s="6">
        <f ca="1">I397-'S&amp;P500 2018'!I397</f>
        <v>4.2295040594222826</v>
      </c>
      <c r="AA397" s="6">
        <f ca="1">J397-'S&amp;P500 2018'!J397</f>
        <v>2.93272686441491</v>
      </c>
      <c r="AB397" s="6">
        <f ca="1">K397-'S&amp;P500 2018'!K397</f>
        <v>2.7599492244064265</v>
      </c>
      <c r="AC397" s="6">
        <f ca="1">L397-'S&amp;P500 2018'!L397</f>
        <v>-0.15275113249332151</v>
      </c>
      <c r="AD397" s="6">
        <f ca="1">M397-'S&amp;P500 2018'!M397</f>
        <v>-2.9828368504167742</v>
      </c>
      <c r="AE397" s="6">
        <f ca="1">N397-'S&amp;P500 2018'!N397</f>
        <v>2.0415969798374718</v>
      </c>
      <c r="AF397" s="6">
        <f ca="1">O397-'S&amp;P500 2018'!O397</f>
        <v>8.2013909011635633E-3</v>
      </c>
      <c r="AG397" s="6">
        <f ca="1">P397-'S&amp;P500 2018'!P397</f>
        <v>0.33950193945299389</v>
      </c>
      <c r="AH397" s="6">
        <f ca="1">Q397-'S&amp;P500 2018'!Q397</f>
        <v>0.53122668834673448</v>
      </c>
      <c r="AI397" s="6">
        <f ca="1">R397-'S&amp;P500 2018'!R397</f>
        <v>0.90137982451056331</v>
      </c>
      <c r="AJ397" s="6">
        <f ca="1">S397-'S&amp;P500 2018'!S397</f>
        <v>0.97364497957343588</v>
      </c>
      <c r="AK397" s="6">
        <f ca="1">T397-'S&amp;P500 2018'!T397</f>
        <v>4.8890804488562409</v>
      </c>
      <c r="AL397" s="6">
        <f ca="1">U397-'S&amp;P500 2018'!U397</f>
        <v>-2.5477220587357436</v>
      </c>
      <c r="AM397" s="6">
        <f ca="1">V397-'S&amp;P500 2018'!V397</f>
        <v>1.4748578566303578</v>
      </c>
    </row>
    <row r="398" spans="1:39" x14ac:dyDescent="0.3">
      <c r="A398" t="s">
        <v>920</v>
      </c>
      <c r="B398" t="s">
        <v>921</v>
      </c>
      <c r="C398" s="1" t="s">
        <v>6</v>
      </c>
      <c r="D398" s="1" t="s">
        <v>373</v>
      </c>
      <c r="E398" s="5">
        <f t="shared" ca="1" si="6"/>
        <v>41.415199519470384</v>
      </c>
      <c r="F398">
        <f ca="1">'S&amp;P500 2018'!F398*(1+IF(-$E$1+RAND()*1&lt;0,-0.1*RAND(),0.1*RAND()))</f>
        <v>62.946320745731782</v>
      </c>
      <c r="G398">
        <f ca="1">'S&amp;P500 2018'!G398*(1+IF(-$E$1+RAND()*1&lt;0,-0.1*RAND(),0.1*RAND()))</f>
        <v>35.057072565064516</v>
      </c>
      <c r="H398">
        <f ca="1">'S&amp;P500 2018'!H398*(1+IF(-$E$1+RAND()*1&lt;0,-0.1*RAND(),0.1*RAND()))</f>
        <v>29.301733853043594</v>
      </c>
      <c r="I398">
        <f ca="1">'S&amp;P500 2018'!I398*(1+IF(-$E$1+RAND()*1&lt;0,-0.1*RAND(),0.1*RAND()))</f>
        <v>47.752840965679624</v>
      </c>
      <c r="J398">
        <f ca="1">'S&amp;P500 2018'!J398*(1+IF(-$E$1+RAND()*1&lt;0,-0.1*RAND(),0.1*RAND()))</f>
        <v>40.809577440458419</v>
      </c>
      <c r="K398">
        <f ca="1">'S&amp;P500 2018'!K398*(1+IF(-$E$1+RAND()*1&lt;0,-0.1*RAND(),0.1*RAND()))</f>
        <v>40.571679107668459</v>
      </c>
      <c r="L398">
        <f ca="1">'S&amp;P500 2018'!L398*(1+IF(-$E$1+RAND()*1&lt;0,-0.1*RAND(),0.1*RAND()))</f>
        <v>62.439416278231668</v>
      </c>
      <c r="M398">
        <f ca="1">'S&amp;P500 2018'!M398*(1+IF(-$E$1+RAND()*1&lt;0,-0.1*RAND(),0.1*RAND()))</f>
        <v>51.484163372791585</v>
      </c>
      <c r="N398">
        <f ca="1">'S&amp;P500 2018'!N398*(1+IF(-$E$1+RAND()*1&lt;0,-0.1*RAND(),0.1*RAND()))</f>
        <v>38.784591459862845</v>
      </c>
      <c r="O398">
        <f ca="1">'S&amp;P500 2018'!O398*(1+IF(-$E$1+RAND()*1&lt;0,-0.1*RAND(),0.1*RAND()))</f>
        <v>44.104223118524821</v>
      </c>
      <c r="P398">
        <f ca="1">'S&amp;P500 2018'!P398*(1+IF(-$E$1+RAND()*1&lt;0,-0.1*RAND(),0.1*RAND()))</f>
        <v>42.399086865861747</v>
      </c>
      <c r="Q398">
        <f ca="1">'S&amp;P500 2018'!Q398*(1+IF(-$E$1+RAND()*1&lt;0,-0.1*RAND(),0.1*RAND()))</f>
        <v>44.866456994836739</v>
      </c>
      <c r="R398">
        <f ca="1">'S&amp;P500 2018'!R398*(1+IF(-$E$1+RAND()*1&lt;0,-0.1*RAND(),0.1*RAND()))</f>
        <v>26.795040208161954</v>
      </c>
      <c r="S398">
        <f ca="1">'S&amp;P500 2018'!S398*(1+IF(-$E$1+RAND()*1&lt;0,-0.1*RAND(),0.1*RAND()))</f>
        <v>21.955320201982804</v>
      </c>
      <c r="T398">
        <f ca="1">'S&amp;P500 2018'!T398*(1+IF(-$E$1+RAND()*1&lt;0,-0.1*RAND(),0.1*RAND()))</f>
        <v>24.067196493134297</v>
      </c>
      <c r="U398">
        <f ca="1">'S&amp;P500 2018'!U398*(1+IF(-$E$1+RAND()*1&lt;0,-0.1*RAND(),0.1*RAND()))</f>
        <v>39.193974507720505</v>
      </c>
      <c r="V398">
        <f ca="1">'S&amp;P500 2018'!V398*(1+IF(-$E$1+RAND()*1&lt;0,-0.1*RAND(),0.1*RAND()))</f>
        <v>51.529697652241275</v>
      </c>
      <c r="W398" s="6">
        <f ca="1">F398-'S&amp;P500 2018'!F398</f>
        <v>1.9463207457317822</v>
      </c>
      <c r="X398" s="6">
        <f ca="1">G398-'S&amp;P500 2018'!G398</f>
        <v>-2.9429274349354841</v>
      </c>
      <c r="Y398" s="6">
        <f ca="1">H398-'S&amp;P500 2018'!H398</f>
        <v>-1.6982661469564064</v>
      </c>
      <c r="Z398" s="6">
        <f ca="1">I398-'S&amp;P500 2018'!I398</f>
        <v>-1.2471590343203758</v>
      </c>
      <c r="AA398" s="6">
        <f ca="1">J398-'S&amp;P500 2018'!J398</f>
        <v>-2.1904225595415809</v>
      </c>
      <c r="AB398" s="6">
        <f ca="1">K398-'S&amp;P500 2018'!K398</f>
        <v>3.5716791076684586</v>
      </c>
      <c r="AC398" s="6">
        <f ca="1">L398-'S&amp;P500 2018'!L398</f>
        <v>0.4394162782316684</v>
      </c>
      <c r="AD398" s="6">
        <f ca="1">M398-'S&amp;P500 2018'!M398</f>
        <v>4.4841633727915848</v>
      </c>
      <c r="AE398" s="6">
        <f ca="1">N398-'S&amp;P500 2018'!N398</f>
        <v>2.7845914598628454</v>
      </c>
      <c r="AF398" s="6">
        <f ca="1">O398-'S&amp;P500 2018'!O398</f>
        <v>1.1042231185248212</v>
      </c>
      <c r="AG398" s="6">
        <f ca="1">P398-'S&amp;P500 2018'!P398</f>
        <v>0.39908686586174724</v>
      </c>
      <c r="AH398" s="6">
        <f ca="1">Q398-'S&amp;P500 2018'!Q398</f>
        <v>1.8664569948367387</v>
      </c>
      <c r="AI398" s="6">
        <f ca="1">R398-'S&amp;P500 2018'!R398</f>
        <v>1.7950402081619536</v>
      </c>
      <c r="AJ398" s="6">
        <f ca="1">S398-'S&amp;P500 2018'!S398</f>
        <v>1.9553202019828042</v>
      </c>
      <c r="AK398" s="6">
        <f ca="1">T398-'S&amp;P500 2018'!T398</f>
        <v>6.7196493134296986E-2</v>
      </c>
      <c r="AL398" s="6">
        <f ca="1">U398-'S&amp;P500 2018'!U398</f>
        <v>0.19397450772050462</v>
      </c>
      <c r="AM398" s="6">
        <f ca="1">V398-'S&amp;P500 2018'!V398</f>
        <v>4.5296976522412749</v>
      </c>
    </row>
    <row r="399" spans="1:39" x14ac:dyDescent="0.3">
      <c r="A399" t="s">
        <v>922</v>
      </c>
      <c r="B399" t="s">
        <v>923</v>
      </c>
      <c r="C399" s="1" t="s">
        <v>29</v>
      </c>
      <c r="D399" s="1" t="s">
        <v>250</v>
      </c>
      <c r="E399" s="5">
        <f t="shared" ca="1" si="6"/>
        <v>46.250925546436385</v>
      </c>
      <c r="F399">
        <f ca="1">'S&amp;P500 2018'!F399*(1+IF(-$E$1+RAND()*1&lt;0,-0.1*RAND(),0.1*RAND()))</f>
        <v>48.341431283039825</v>
      </c>
      <c r="G399">
        <f ca="1">'S&amp;P500 2018'!G399*(1+IF(-$E$1+RAND()*1&lt;0,-0.1*RAND(),0.1*RAND()))</f>
        <v>26.332218780727164</v>
      </c>
      <c r="H399">
        <f ca="1">'S&amp;P500 2018'!H399*(1+IF(-$E$1+RAND()*1&lt;0,-0.1*RAND(),0.1*RAND()))</f>
        <v>65.844646232486426</v>
      </c>
      <c r="I399">
        <f ca="1">'S&amp;P500 2018'!I399*(1+IF(-$E$1+RAND()*1&lt;0,-0.1*RAND(),0.1*RAND()))</f>
        <v>41.858359969850824</v>
      </c>
      <c r="J399">
        <f ca="1">'S&amp;P500 2018'!J399*(1+IF(-$E$1+RAND()*1&lt;0,-0.1*RAND(),0.1*RAND()))</f>
        <v>44.117100296167884</v>
      </c>
      <c r="K399">
        <f ca="1">'S&amp;P500 2018'!K399*(1+IF(-$E$1+RAND()*1&lt;0,-0.1*RAND(),0.1*RAND()))</f>
        <v>35.979871431780168</v>
      </c>
      <c r="L399">
        <f ca="1">'S&amp;P500 2018'!L399*(1+IF(-$E$1+RAND()*1&lt;0,-0.1*RAND(),0.1*RAND()))</f>
        <v>33.319045788041016</v>
      </c>
      <c r="M399">
        <f ca="1">'S&amp;P500 2018'!M399*(1+IF(-$E$1+RAND()*1&lt;0,-0.1*RAND(),0.1*RAND()))</f>
        <v>41.789594553343221</v>
      </c>
      <c r="N399">
        <f ca="1">'S&amp;P500 2018'!N399*(1+IF(-$E$1+RAND()*1&lt;0,-0.1*RAND(),0.1*RAND()))</f>
        <v>47.005404675263335</v>
      </c>
      <c r="O399">
        <f ca="1">'S&amp;P500 2018'!O399*(1+IF(-$E$1+RAND()*1&lt;0,-0.1*RAND(),0.1*RAND()))</f>
        <v>44.553450048041071</v>
      </c>
      <c r="P399">
        <f ca="1">'S&amp;P500 2018'!P399*(1+IF(-$E$1+RAND()*1&lt;0,-0.1*RAND(),0.1*RAND()))</f>
        <v>43.698497223607887</v>
      </c>
      <c r="Q399">
        <f ca="1">'S&amp;P500 2018'!Q399*(1+IF(-$E$1+RAND()*1&lt;0,-0.1*RAND(),0.1*RAND()))</f>
        <v>43.449339917365762</v>
      </c>
      <c r="R399">
        <f ca="1">'S&amp;P500 2018'!R399*(1+IF(-$E$1+RAND()*1&lt;0,-0.1*RAND(),0.1*RAND()))</f>
        <v>51.316149876955905</v>
      </c>
      <c r="S399">
        <f ca="1">'S&amp;P500 2018'!S399*(1+IF(-$E$1+RAND()*1&lt;0,-0.1*RAND(),0.1*RAND()))</f>
        <v>67.652716149326281</v>
      </c>
      <c r="T399">
        <f ca="1">'S&amp;P500 2018'!T399*(1+IF(-$E$1+RAND()*1&lt;0,-0.1*RAND(),0.1*RAND()))</f>
        <v>58.659561663541247</v>
      </c>
      <c r="U399">
        <f ca="1">'S&amp;P500 2018'!U399*(1+IF(-$E$1+RAND()*1&lt;0,-0.1*RAND(),0.1*RAND()))</f>
        <v>34.217723508521523</v>
      </c>
      <c r="V399">
        <f ca="1">'S&amp;P500 2018'!V399*(1+IF(-$E$1+RAND()*1&lt;0,-0.1*RAND(),0.1*RAND()))</f>
        <v>58.130622891358975</v>
      </c>
      <c r="W399" s="6">
        <f ca="1">F399-'S&amp;P500 2018'!F399</f>
        <v>3.3414312830398245</v>
      </c>
      <c r="X399" s="6">
        <f ca="1">G399-'S&amp;P500 2018'!G399</f>
        <v>0.33221878072716393</v>
      </c>
      <c r="Y399" s="6">
        <f ca="1">H399-'S&amp;P500 2018'!H399</f>
        <v>1.8446462324864257</v>
      </c>
      <c r="Z399" s="6">
        <f ca="1">I399-'S&amp;P500 2018'!I399</f>
        <v>-3.1416400301491763</v>
      </c>
      <c r="AA399" s="6">
        <f ca="1">J399-'S&amp;P500 2018'!J399</f>
        <v>0.11710029616788376</v>
      </c>
      <c r="AB399" s="6">
        <f ca="1">K399-'S&amp;P500 2018'!K399</f>
        <v>1.9798714317801682</v>
      </c>
      <c r="AC399" s="6">
        <f ca="1">L399-'S&amp;P500 2018'!L399</f>
        <v>2.3190457880410165</v>
      </c>
      <c r="AD399" s="6">
        <f ca="1">M399-'S&amp;P500 2018'!M399</f>
        <v>2.7895945533432212</v>
      </c>
      <c r="AE399" s="6">
        <f ca="1">N399-'S&amp;P500 2018'!N399</f>
        <v>3.0054046752633354</v>
      </c>
      <c r="AF399" s="6">
        <f ca="1">O399-'S&amp;P500 2018'!O399</f>
        <v>1.5534500480410713</v>
      </c>
      <c r="AG399" s="6">
        <f ca="1">P399-'S&amp;P500 2018'!P399</f>
        <v>1.6984972236078875</v>
      </c>
      <c r="AH399" s="6">
        <f ca="1">Q399-'S&amp;P500 2018'!Q399</f>
        <v>1.4493399173657622</v>
      </c>
      <c r="AI399" s="6">
        <f ca="1">R399-'S&amp;P500 2018'!R399</f>
        <v>-0.68385012304409543</v>
      </c>
      <c r="AJ399" s="6">
        <f ca="1">S399-'S&amp;P500 2018'!S399</f>
        <v>2.652716149326281</v>
      </c>
      <c r="AK399" s="6">
        <f ca="1">T399-'S&amp;P500 2018'!T399</f>
        <v>-1.3404383364587531</v>
      </c>
      <c r="AL399" s="6">
        <f ca="1">U399-'S&amp;P500 2018'!U399</f>
        <v>-2.782276491478477</v>
      </c>
      <c r="AM399" s="6">
        <f ca="1">V399-'S&amp;P500 2018'!V399</f>
        <v>0.13062289135897487</v>
      </c>
    </row>
    <row r="400" spans="1:39" x14ac:dyDescent="0.3">
      <c r="A400" t="s">
        <v>924</v>
      </c>
      <c r="B400" t="s">
        <v>925</v>
      </c>
      <c r="C400" s="1" t="s">
        <v>37</v>
      </c>
      <c r="D400" s="1" t="s">
        <v>290</v>
      </c>
      <c r="E400" s="5">
        <f t="shared" ca="1" si="6"/>
        <v>48.314937911645146</v>
      </c>
      <c r="F400">
        <f ca="1">'S&amp;P500 2018'!F400*(1+IF(-$E$1+RAND()*1&lt;0,-0.1*RAND(),0.1*RAND()))</f>
        <v>27.560855612122854</v>
      </c>
      <c r="G400">
        <f ca="1">'S&amp;P500 2018'!G400*(1+IF(-$E$1+RAND()*1&lt;0,-0.1*RAND(),0.1*RAND()))</f>
        <v>43.864913978142368</v>
      </c>
      <c r="H400">
        <f ca="1">'S&amp;P500 2018'!H400*(1+IF(-$E$1+RAND()*1&lt;0,-0.1*RAND(),0.1*RAND()))</f>
        <v>52.406880052300167</v>
      </c>
      <c r="I400">
        <f ca="1">'S&amp;P500 2018'!I400*(1+IF(-$E$1+RAND()*1&lt;0,-0.1*RAND(),0.1*RAND()))</f>
        <v>52.958178599496492</v>
      </c>
      <c r="J400">
        <f ca="1">'S&amp;P500 2018'!J400*(1+IF(-$E$1+RAND()*1&lt;0,-0.1*RAND(),0.1*RAND()))</f>
        <v>54.968499957220132</v>
      </c>
      <c r="K400">
        <f ca="1">'S&amp;P500 2018'!K400*(1+IF(-$E$1+RAND()*1&lt;0,-0.1*RAND(),0.1*RAND()))</f>
        <v>60.374365068680497</v>
      </c>
      <c r="L400">
        <f ca="1">'S&amp;P500 2018'!L400*(1+IF(-$E$1+RAND()*1&lt;0,-0.1*RAND(),0.1*RAND()))</f>
        <v>50.718852186751164</v>
      </c>
      <c r="M400">
        <f ca="1">'S&amp;P500 2018'!M400*(1+IF(-$E$1+RAND()*1&lt;0,-0.1*RAND(),0.1*RAND()))</f>
        <v>47.70190869674488</v>
      </c>
      <c r="N400">
        <f ca="1">'S&amp;P500 2018'!N400*(1+IF(-$E$1+RAND()*1&lt;0,-0.1*RAND(),0.1*RAND()))</f>
        <v>60.919001878330249</v>
      </c>
      <c r="O400">
        <f ca="1">'S&amp;P500 2018'!O400*(1+IF(-$E$1+RAND()*1&lt;0,-0.1*RAND(),0.1*RAND()))</f>
        <v>39.760692022418425</v>
      </c>
      <c r="P400">
        <f ca="1">'S&amp;P500 2018'!P400*(1+IF(-$E$1+RAND()*1&lt;0,-0.1*RAND(),0.1*RAND()))</f>
        <v>61.909301658171849</v>
      </c>
      <c r="Q400">
        <f ca="1">'S&amp;P500 2018'!Q400*(1+IF(-$E$1+RAND()*1&lt;0,-0.1*RAND(),0.1*RAND()))</f>
        <v>47.558903124180141</v>
      </c>
      <c r="R400">
        <f ca="1">'S&amp;P500 2018'!R400*(1+IF(-$E$1+RAND()*1&lt;0,-0.1*RAND(),0.1*RAND()))</f>
        <v>44.457432113717594</v>
      </c>
      <c r="S400">
        <f ca="1">'S&amp;P500 2018'!S400*(1+IF(-$E$1+RAND()*1&lt;0,-0.1*RAND(),0.1*RAND()))</f>
        <v>53.999914873688255</v>
      </c>
      <c r="T400">
        <f ca="1">'S&amp;P500 2018'!T400*(1+IF(-$E$1+RAND()*1&lt;0,-0.1*RAND(),0.1*RAND()))</f>
        <v>29.133233583389188</v>
      </c>
      <c r="U400">
        <f ca="1">'S&amp;P500 2018'!U400*(1+IF(-$E$1+RAND()*1&lt;0,-0.1*RAND(),0.1*RAND()))</f>
        <v>51.875678272477856</v>
      </c>
      <c r="V400">
        <f ca="1">'S&amp;P500 2018'!V400*(1+IF(-$E$1+RAND()*1&lt;0,-0.1*RAND(),0.1*RAND()))</f>
        <v>41.185332820135429</v>
      </c>
      <c r="W400" s="6">
        <f ca="1">F400-'S&amp;P500 2018'!F400</f>
        <v>1.5608556121228538</v>
      </c>
      <c r="X400" s="6">
        <f ca="1">G400-'S&amp;P500 2018'!G400</f>
        <v>-1.1350860218576315</v>
      </c>
      <c r="Y400" s="6">
        <f ca="1">H400-'S&amp;P500 2018'!H400</f>
        <v>2.406880052300167</v>
      </c>
      <c r="Z400" s="6">
        <f ca="1">I400-'S&amp;P500 2018'!I400</f>
        <v>-3.0418214005035082</v>
      </c>
      <c r="AA400" s="6">
        <f ca="1">J400-'S&amp;P500 2018'!J400</f>
        <v>-3.1500042779867954E-2</v>
      </c>
      <c r="AB400" s="6">
        <f ca="1">K400-'S&amp;P500 2018'!K400</f>
        <v>-0.6256349313195031</v>
      </c>
      <c r="AC400" s="6">
        <f ca="1">L400-'S&amp;P500 2018'!L400</f>
        <v>0.71885218675116391</v>
      </c>
      <c r="AD400" s="6">
        <f ca="1">M400-'S&amp;P500 2018'!M400</f>
        <v>-0.29809130325512001</v>
      </c>
      <c r="AE400" s="6">
        <f ca="1">N400-'S&amp;P500 2018'!N400</f>
        <v>0.91900187833024916</v>
      </c>
      <c r="AF400" s="6">
        <f ca="1">O400-'S&amp;P500 2018'!O400</f>
        <v>-4.239307977581575</v>
      </c>
      <c r="AG400" s="6">
        <f ca="1">P400-'S&amp;P500 2018'!P400</f>
        <v>4.9093016581718487</v>
      </c>
      <c r="AH400" s="6">
        <f ca="1">Q400-'S&amp;P500 2018'!Q400</f>
        <v>3.5589031241801408</v>
      </c>
      <c r="AI400" s="6">
        <f ca="1">R400-'S&amp;P500 2018'!R400</f>
        <v>1.4574321137175943</v>
      </c>
      <c r="AJ400" s="6">
        <f ca="1">S400-'S&amp;P500 2018'!S400</f>
        <v>0.9999148736882546</v>
      </c>
      <c r="AK400" s="6">
        <f ca="1">T400-'S&amp;P500 2018'!T400</f>
        <v>2.1332335833891882</v>
      </c>
      <c r="AL400" s="6">
        <f ca="1">U400-'S&amp;P500 2018'!U400</f>
        <v>2.875678272477856</v>
      </c>
      <c r="AM400" s="6">
        <f ca="1">V400-'S&amp;P500 2018'!V400</f>
        <v>-0.81466717986457127</v>
      </c>
    </row>
    <row r="401" spans="1:39" x14ac:dyDescent="0.3">
      <c r="A401" t="s">
        <v>926</v>
      </c>
      <c r="B401" t="s">
        <v>927</v>
      </c>
      <c r="C401" s="1" t="s">
        <v>2</v>
      </c>
      <c r="D401" s="1" t="s">
        <v>160</v>
      </c>
      <c r="E401" s="5">
        <f t="shared" ca="1" si="6"/>
        <v>65.497929090210192</v>
      </c>
      <c r="F401">
        <f ca="1">'S&amp;P500 2018'!F401*(1+IF(-$E$1+RAND()*1&lt;0,-0.1*RAND(),0.1*RAND()))</f>
        <v>71.049071880334395</v>
      </c>
      <c r="G401">
        <f ca="1">'S&amp;P500 2018'!G401*(1+IF(-$E$1+RAND()*1&lt;0,-0.1*RAND(),0.1*RAND()))</f>
        <v>66.560066540240328</v>
      </c>
      <c r="H401">
        <f ca="1">'S&amp;P500 2018'!H401*(1+IF(-$E$1+RAND()*1&lt;0,-0.1*RAND(),0.1*RAND()))</f>
        <v>66.043750151155791</v>
      </c>
      <c r="I401">
        <f ca="1">'S&amp;P500 2018'!I401*(1+IF(-$E$1+RAND()*1&lt;0,-0.1*RAND(),0.1*RAND()))</f>
        <v>26.9014150922197</v>
      </c>
      <c r="J401">
        <f ca="1">'S&amp;P500 2018'!J401*(1+IF(-$E$1+RAND()*1&lt;0,-0.1*RAND(),0.1*RAND()))</f>
        <v>59.343054996326586</v>
      </c>
      <c r="K401">
        <f ca="1">'S&amp;P500 2018'!K401*(1+IF(-$E$1+RAND()*1&lt;0,-0.1*RAND(),0.1*RAND()))</f>
        <v>78.604390909817681</v>
      </c>
      <c r="L401">
        <f ca="1">'S&amp;P500 2018'!L401*(1+IF(-$E$1+RAND()*1&lt;0,-0.1*RAND(),0.1*RAND()))</f>
        <v>54.35530122191355</v>
      </c>
      <c r="M401">
        <f ca="1">'S&amp;P500 2018'!M401*(1+IF(-$E$1+RAND()*1&lt;0,-0.1*RAND(),0.1*RAND()))</f>
        <v>55.063070308855359</v>
      </c>
      <c r="N401">
        <f ca="1">'S&amp;P500 2018'!N401*(1+IF(-$E$1+RAND()*1&lt;0,-0.1*RAND(),0.1*RAND()))</f>
        <v>57.300236430658984</v>
      </c>
      <c r="O401">
        <f ca="1">'S&amp;P500 2018'!O401*(1+IF(-$E$1+RAND()*1&lt;0,-0.1*RAND(),0.1*RAND()))</f>
        <v>89.796355626084832</v>
      </c>
      <c r="P401">
        <f ca="1">'S&amp;P500 2018'!P401*(1+IF(-$E$1+RAND()*1&lt;0,-0.1*RAND(),0.1*RAND()))</f>
        <v>59.843690762927338</v>
      </c>
      <c r="Q401">
        <f ca="1">'S&amp;P500 2018'!Q401*(1+IF(-$E$1+RAND()*1&lt;0,-0.1*RAND(),0.1*RAND()))</f>
        <v>65.698033710843958</v>
      </c>
      <c r="R401">
        <f ca="1">'S&amp;P500 2018'!R401*(1+IF(-$E$1+RAND()*1&lt;0,-0.1*RAND(),0.1*RAND()))</f>
        <v>56.482886368922891</v>
      </c>
      <c r="S401">
        <f ca="1">'S&amp;P500 2018'!S401*(1+IF(-$E$1+RAND()*1&lt;0,-0.1*RAND(),0.1*RAND()))</f>
        <v>66.301991508451451</v>
      </c>
      <c r="T401">
        <f ca="1">'S&amp;P500 2018'!T401*(1+IF(-$E$1+RAND()*1&lt;0,-0.1*RAND(),0.1*RAND()))</f>
        <v>88.654369166296476</v>
      </c>
      <c r="U401">
        <f ca="1">'S&amp;P500 2018'!U401*(1+IF(-$E$1+RAND()*1&lt;0,-0.1*RAND(),0.1*RAND()))</f>
        <v>67.80874014020614</v>
      </c>
      <c r="V401">
        <f ca="1">'S&amp;P500 2018'!V401*(1+IF(-$E$1+RAND()*1&lt;0,-0.1*RAND(),0.1*RAND()))</f>
        <v>83.658369718317886</v>
      </c>
      <c r="W401" s="6">
        <f ca="1">F401-'S&amp;P500 2018'!F401</f>
        <v>3.0490718803343952</v>
      </c>
      <c r="X401" s="6">
        <f ca="1">G401-'S&amp;P500 2018'!G401</f>
        <v>-4.439933459759672</v>
      </c>
      <c r="Y401" s="6">
        <f ca="1">H401-'S&amp;P500 2018'!H401</f>
        <v>-1.9562498488442088</v>
      </c>
      <c r="Z401" s="6">
        <f ca="1">I401-'S&amp;P500 2018'!I401</f>
        <v>1.9014150922197004</v>
      </c>
      <c r="AA401" s="6">
        <f ca="1">J401-'S&amp;P500 2018'!J401</f>
        <v>-4.6569450036734139</v>
      </c>
      <c r="AB401" s="6">
        <f ca="1">K401-'S&amp;P500 2018'!K401</f>
        <v>4.6043909098176812</v>
      </c>
      <c r="AC401" s="6">
        <f ca="1">L401-'S&amp;P500 2018'!L401</f>
        <v>-5.6446987780864504</v>
      </c>
      <c r="AD401" s="6">
        <f ca="1">M401-'S&amp;P500 2018'!M401</f>
        <v>-4.9369296911446412</v>
      </c>
      <c r="AE401" s="6">
        <f ca="1">N401-'S&amp;P500 2018'!N401</f>
        <v>2.300236430658984</v>
      </c>
      <c r="AF401" s="6">
        <f ca="1">O401-'S&amp;P500 2018'!O401</f>
        <v>2.7963556260848321</v>
      </c>
      <c r="AG401" s="6">
        <f ca="1">P401-'S&amp;P500 2018'!P401</f>
        <v>4.8436907629273378</v>
      </c>
      <c r="AH401" s="6">
        <f ca="1">Q401-'S&amp;P500 2018'!Q401</f>
        <v>-2.3019662891560415</v>
      </c>
      <c r="AI401" s="6">
        <f ca="1">R401-'S&amp;P500 2018'!R401</f>
        <v>4.4828863689228911</v>
      </c>
      <c r="AJ401" s="6">
        <f ca="1">S401-'S&amp;P500 2018'!S401</f>
        <v>1.3019915084514508</v>
      </c>
      <c r="AK401" s="6">
        <f ca="1">T401-'S&amp;P500 2018'!T401</f>
        <v>7.6543691662964761</v>
      </c>
      <c r="AL401" s="6">
        <f ca="1">U401-'S&amp;P500 2018'!U401</f>
        <v>2.8087401402061403</v>
      </c>
      <c r="AM401" s="6">
        <f ca="1">V401-'S&amp;P500 2018'!V401</f>
        <v>3.6583697183178856</v>
      </c>
    </row>
    <row r="402" spans="1:39" x14ac:dyDescent="0.3">
      <c r="A402" t="s">
        <v>928</v>
      </c>
      <c r="B402" t="s">
        <v>929</v>
      </c>
      <c r="C402" s="1" t="s">
        <v>59</v>
      </c>
      <c r="D402" s="1" t="s">
        <v>487</v>
      </c>
      <c r="E402" s="5">
        <f t="shared" ca="1" si="6"/>
        <v>63.321770198718163</v>
      </c>
      <c r="F402">
        <f ca="1">'S&amp;P500 2018'!F402*(1+IF(-$E$1+RAND()*1&lt;0,-0.1*RAND(),0.1*RAND()))</f>
        <v>58.879302287991223</v>
      </c>
      <c r="G402">
        <f ca="1">'S&amp;P500 2018'!G402*(1+IF(-$E$1+RAND()*1&lt;0,-0.1*RAND(),0.1*RAND()))</f>
        <v>54.916523345052283</v>
      </c>
      <c r="H402">
        <f ca="1">'S&amp;P500 2018'!H402*(1+IF(-$E$1+RAND()*1&lt;0,-0.1*RAND(),0.1*RAND()))</f>
        <v>70.750031505694523</v>
      </c>
      <c r="I402">
        <f ca="1">'S&amp;P500 2018'!I402*(1+IF(-$E$1+RAND()*1&lt;0,-0.1*RAND(),0.1*RAND()))</f>
        <v>64.69642647415813</v>
      </c>
      <c r="J402">
        <f ca="1">'S&amp;P500 2018'!J402*(1+IF(-$E$1+RAND()*1&lt;0,-0.1*RAND(),0.1*RAND()))</f>
        <v>66.156719342026193</v>
      </c>
      <c r="K402">
        <f ca="1">'S&amp;P500 2018'!K402*(1+IF(-$E$1+RAND()*1&lt;0,-0.1*RAND(),0.1*RAND()))</f>
        <v>65.349189189861079</v>
      </c>
      <c r="L402">
        <f ca="1">'S&amp;P500 2018'!L402*(1+IF(-$E$1+RAND()*1&lt;0,-0.1*RAND(),0.1*RAND()))</f>
        <v>84.12865447449559</v>
      </c>
      <c r="M402">
        <f ca="1">'S&amp;P500 2018'!M402*(1+IF(-$E$1+RAND()*1&lt;0,-0.1*RAND(),0.1*RAND()))</f>
        <v>57.010098762424654</v>
      </c>
      <c r="N402">
        <f ca="1">'S&amp;P500 2018'!N402*(1+IF(-$E$1+RAND()*1&lt;0,-0.1*RAND(),0.1*RAND()))</f>
        <v>61.698151082884657</v>
      </c>
      <c r="O402">
        <f ca="1">'S&amp;P500 2018'!O402*(1+IF(-$E$1+RAND()*1&lt;0,-0.1*RAND(),0.1*RAND()))</f>
        <v>55.111806537160739</v>
      </c>
      <c r="P402">
        <f ca="1">'S&amp;P500 2018'!P402*(1+IF(-$E$1+RAND()*1&lt;0,-0.1*RAND(),0.1*RAND()))</f>
        <v>65.965856546268213</v>
      </c>
      <c r="Q402">
        <f ca="1">'S&amp;P500 2018'!Q402*(1+IF(-$E$1+RAND()*1&lt;0,-0.1*RAND(),0.1*RAND()))</f>
        <v>98.142229051547901</v>
      </c>
      <c r="R402">
        <f ca="1">'S&amp;P500 2018'!R402*(1+IF(-$E$1+RAND()*1&lt;0,-0.1*RAND(),0.1*RAND()))</f>
        <v>44.984692198345208</v>
      </c>
      <c r="S402">
        <f ca="1">'S&amp;P500 2018'!S402*(1+IF(-$E$1+RAND()*1&lt;0,-0.1*RAND(),0.1*RAND()))</f>
        <v>39.401190515564501</v>
      </c>
      <c r="T402">
        <f ca="1">'S&amp;P500 2018'!T402*(1+IF(-$E$1+RAND()*1&lt;0,-0.1*RAND(),0.1*RAND()))</f>
        <v>50.321081605930537</v>
      </c>
      <c r="U402">
        <f ca="1">'S&amp;P500 2018'!U402*(1+IF(-$E$1+RAND()*1&lt;0,-0.1*RAND(),0.1*RAND()))</f>
        <v>75.847117674649496</v>
      </c>
      <c r="V402">
        <f ca="1">'S&amp;P500 2018'!V402*(1+IF(-$E$1+RAND()*1&lt;0,-0.1*RAND(),0.1*RAND()))</f>
        <v>63.111022784153704</v>
      </c>
      <c r="W402" s="6">
        <f ca="1">F402-'S&amp;P500 2018'!F402</f>
        <v>3.8793022879912229</v>
      </c>
      <c r="X402" s="6">
        <f ca="1">G402-'S&amp;P500 2018'!G402</f>
        <v>1.9165233450522834</v>
      </c>
      <c r="Y402" s="6">
        <f ca="1">H402-'S&amp;P500 2018'!H402</f>
        <v>0.75003150569452259</v>
      </c>
      <c r="Z402" s="6">
        <f ca="1">I402-'S&amp;P500 2018'!I402</f>
        <v>5.6964264741581303</v>
      </c>
      <c r="AA402" s="6">
        <f ca="1">J402-'S&amp;P500 2018'!J402</f>
        <v>0.15671934202619298</v>
      </c>
      <c r="AB402" s="6">
        <f ca="1">K402-'S&amp;P500 2018'!K402</f>
        <v>1.3491891898610788</v>
      </c>
      <c r="AC402" s="6">
        <f ca="1">L402-'S&amp;P500 2018'!L402</f>
        <v>2.1286544744955904</v>
      </c>
      <c r="AD402" s="6">
        <f ca="1">M402-'S&amp;P500 2018'!M402</f>
        <v>5.0100987624246542</v>
      </c>
      <c r="AE402" s="6">
        <f ca="1">N402-'S&amp;P500 2018'!N402</f>
        <v>0.69815108288465666</v>
      </c>
      <c r="AF402" s="6">
        <f ca="1">O402-'S&amp;P500 2018'!O402</f>
        <v>0.11180653716073863</v>
      </c>
      <c r="AG402" s="6">
        <f ca="1">P402-'S&amp;P500 2018'!P402</f>
        <v>2.9658565462682134</v>
      </c>
      <c r="AH402" s="6">
        <f ca="1">Q402-'S&amp;P500 2018'!Q402</f>
        <v>2.1422290515479006</v>
      </c>
      <c r="AI402" s="6">
        <f ca="1">R402-'S&amp;P500 2018'!R402</f>
        <v>2.9846921983452077</v>
      </c>
      <c r="AJ402" s="6">
        <f ca="1">S402-'S&amp;P500 2018'!S402</f>
        <v>3.401190515564501</v>
      </c>
      <c r="AK402" s="6">
        <f ca="1">T402-'S&amp;P500 2018'!T402</f>
        <v>2.3210816059305373</v>
      </c>
      <c r="AL402" s="6">
        <f ca="1">U402-'S&amp;P500 2018'!U402</f>
        <v>3.8471176746494962</v>
      </c>
      <c r="AM402" s="6">
        <f ca="1">V402-'S&amp;P500 2018'!V402</f>
        <v>3.1110227841537039</v>
      </c>
    </row>
    <row r="403" spans="1:39" x14ac:dyDescent="0.3">
      <c r="A403" t="s">
        <v>930</v>
      </c>
      <c r="B403" t="s">
        <v>931</v>
      </c>
      <c r="C403" s="1" t="s">
        <v>59</v>
      </c>
      <c r="D403" s="1" t="s">
        <v>487</v>
      </c>
      <c r="E403" s="5">
        <f t="shared" ca="1" si="6"/>
        <v>38.845562536957658</v>
      </c>
      <c r="F403">
        <f ca="1">'S&amp;P500 2018'!F403*(1+IF(-$E$1+RAND()*1&lt;0,-0.1*RAND(),0.1*RAND()))</f>
        <v>47.004923969913051</v>
      </c>
      <c r="G403">
        <f ca="1">'S&amp;P500 2018'!G403*(1+IF(-$E$1+RAND()*1&lt;0,-0.1*RAND(),0.1*RAND()))</f>
        <v>43.164191623461491</v>
      </c>
      <c r="H403">
        <f ca="1">'S&amp;P500 2018'!H403*(1+IF(-$E$1+RAND()*1&lt;0,-0.1*RAND(),0.1*RAND()))</f>
        <v>39.118515124986047</v>
      </c>
      <c r="I403">
        <f ca="1">'S&amp;P500 2018'!I403*(1+IF(-$E$1+RAND()*1&lt;0,-0.1*RAND(),0.1*RAND()))</f>
        <v>26.900075079757475</v>
      </c>
      <c r="J403">
        <f ca="1">'S&amp;P500 2018'!J403*(1+IF(-$E$1+RAND()*1&lt;0,-0.1*RAND(),0.1*RAND()))</f>
        <v>45.455547468607548</v>
      </c>
      <c r="K403">
        <f ca="1">'S&amp;P500 2018'!K403*(1+IF(-$E$1+RAND()*1&lt;0,-0.1*RAND(),0.1*RAND()))</f>
        <v>44.136094933752027</v>
      </c>
      <c r="L403">
        <f ca="1">'S&amp;P500 2018'!L403*(1+IF(-$E$1+RAND()*1&lt;0,-0.1*RAND(),0.1*RAND()))</f>
        <v>37.038440769461154</v>
      </c>
      <c r="M403">
        <f ca="1">'S&amp;P500 2018'!M403*(1+IF(-$E$1+RAND()*1&lt;0,-0.1*RAND(),0.1*RAND()))</f>
        <v>37.985897294348035</v>
      </c>
      <c r="N403">
        <f ca="1">'S&amp;P500 2018'!N403*(1+IF(-$E$1+RAND()*1&lt;0,-0.1*RAND(),0.1*RAND()))</f>
        <v>40.13860074690492</v>
      </c>
      <c r="O403">
        <f ca="1">'S&amp;P500 2018'!O403*(1+IF(-$E$1+RAND()*1&lt;0,-0.1*RAND(),0.1*RAND()))</f>
        <v>43.483611321758147</v>
      </c>
      <c r="P403">
        <f ca="1">'S&amp;P500 2018'!P403*(1+IF(-$E$1+RAND()*1&lt;0,-0.1*RAND(),0.1*RAND()))</f>
        <v>31.32019919758881</v>
      </c>
      <c r="Q403">
        <f ca="1">'S&amp;P500 2018'!Q403*(1+IF(-$E$1+RAND()*1&lt;0,-0.1*RAND(),0.1*RAND()))</f>
        <v>41.480543157509764</v>
      </c>
      <c r="R403">
        <f ca="1">'S&amp;P500 2018'!R403*(1+IF(-$E$1+RAND()*1&lt;0,-0.1*RAND(),0.1*RAND()))</f>
        <v>42.209542043182843</v>
      </c>
      <c r="S403">
        <f ca="1">'S&amp;P500 2018'!S403*(1+IF(-$E$1+RAND()*1&lt;0,-0.1*RAND(),0.1*RAND()))</f>
        <v>29.003756889171779</v>
      </c>
      <c r="T403">
        <f ca="1">'S&amp;P500 2018'!T403*(1+IF(-$E$1+RAND()*1&lt;0,-0.1*RAND(),0.1*RAND()))</f>
        <v>31.090732926875514</v>
      </c>
      <c r="U403">
        <f ca="1">'S&amp;P500 2018'!U403*(1+IF(-$E$1+RAND()*1&lt;0,-0.1*RAND(),0.1*RAND()))</f>
        <v>44.14579917547875</v>
      </c>
      <c r="V403">
        <f ca="1">'S&amp;P500 2018'!V403*(1+IF(-$E$1+RAND()*1&lt;0,-0.1*RAND(),0.1*RAND()))</f>
        <v>36.698091405522952</v>
      </c>
      <c r="W403" s="6">
        <f ca="1">F403-'S&amp;P500 2018'!F403</f>
        <v>1.004923969913051</v>
      </c>
      <c r="X403" s="6">
        <f ca="1">G403-'S&amp;P500 2018'!G403</f>
        <v>3.1641916234614911</v>
      </c>
      <c r="Y403" s="6">
        <f ca="1">H403-'S&amp;P500 2018'!H403</f>
        <v>0.11851512498604677</v>
      </c>
      <c r="Z403" s="6">
        <f ca="1">I403-'S&amp;P500 2018'!I403</f>
        <v>1.9000750797574746</v>
      </c>
      <c r="AA403" s="6">
        <f ca="1">J403-'S&amp;P500 2018'!J403</f>
        <v>1.4555474686075485</v>
      </c>
      <c r="AB403" s="6">
        <f ca="1">K403-'S&amp;P500 2018'!K403</f>
        <v>1.1360949337520267</v>
      </c>
      <c r="AC403" s="6">
        <f ca="1">L403-'S&amp;P500 2018'!L403</f>
        <v>2.0384407694611539</v>
      </c>
      <c r="AD403" s="6">
        <f ca="1">M403-'S&amp;P500 2018'!M403</f>
        <v>-3.0141027056519647</v>
      </c>
      <c r="AE403" s="6">
        <f ca="1">N403-'S&amp;P500 2018'!N403</f>
        <v>1.1386007469049204</v>
      </c>
      <c r="AF403" s="6">
        <f ca="1">O403-'S&amp;P500 2018'!O403</f>
        <v>2.483611321758147</v>
      </c>
      <c r="AG403" s="6">
        <f ca="1">P403-'S&amp;P500 2018'!P403</f>
        <v>-0.67980080241119012</v>
      </c>
      <c r="AH403" s="6">
        <f ca="1">Q403-'S&amp;P500 2018'!Q403</f>
        <v>3.4805431575097643</v>
      </c>
      <c r="AI403" s="6">
        <f ca="1">R403-'S&amp;P500 2018'!R403</f>
        <v>0.20954204318284297</v>
      </c>
      <c r="AJ403" s="6">
        <f ca="1">S403-'S&amp;P500 2018'!S403</f>
        <v>1.003756889171779</v>
      </c>
      <c r="AK403" s="6">
        <f ca="1">T403-'S&amp;P500 2018'!T403</f>
        <v>2.0907329268755142</v>
      </c>
      <c r="AL403" s="6">
        <f ca="1">U403-'S&amp;P500 2018'!U403</f>
        <v>0.14579917547874999</v>
      </c>
      <c r="AM403" s="6">
        <f ca="1">V403-'S&amp;P500 2018'!V403</f>
        <v>2.6980914055229519</v>
      </c>
    </row>
    <row r="404" spans="1:39" x14ac:dyDescent="0.3">
      <c r="A404" t="s">
        <v>932</v>
      </c>
      <c r="B404" t="s">
        <v>933</v>
      </c>
      <c r="C404" s="1" t="s">
        <v>6</v>
      </c>
      <c r="D404" s="1" t="s">
        <v>63</v>
      </c>
      <c r="E404" s="5">
        <f t="shared" ca="1" si="6"/>
        <v>62.020192046550136</v>
      </c>
      <c r="F404">
        <f ca="1">'S&amp;P500 2018'!F404*(1+IF(-$E$1+RAND()*1&lt;0,-0.1*RAND(),0.1*RAND()))</f>
        <v>58.223683906381197</v>
      </c>
      <c r="G404">
        <f ca="1">'S&amp;P500 2018'!G404*(1+IF(-$E$1+RAND()*1&lt;0,-0.1*RAND(),0.1*RAND()))</f>
        <v>95.309436681412805</v>
      </c>
      <c r="H404">
        <f ca="1">'S&amp;P500 2018'!H404*(1+IF(-$E$1+RAND()*1&lt;0,-0.1*RAND(),0.1*RAND()))</f>
        <v>59.229066686134068</v>
      </c>
      <c r="I404">
        <f ca="1">'S&amp;P500 2018'!I404*(1+IF(-$E$1+RAND()*1&lt;0,-0.1*RAND(),0.1*RAND()))</f>
        <v>53.804489990863139</v>
      </c>
      <c r="J404">
        <f ca="1">'S&amp;P500 2018'!J404*(1+IF(-$E$1+RAND()*1&lt;0,-0.1*RAND(),0.1*RAND()))</f>
        <v>67.965307318475595</v>
      </c>
      <c r="K404">
        <f ca="1">'S&amp;P500 2018'!K404*(1+IF(-$E$1+RAND()*1&lt;0,-0.1*RAND(),0.1*RAND()))</f>
        <v>57.745263515810322</v>
      </c>
      <c r="L404">
        <f ca="1">'S&amp;P500 2018'!L404*(1+IF(-$E$1+RAND()*1&lt;0,-0.1*RAND(),0.1*RAND()))</f>
        <v>64.673912479964415</v>
      </c>
      <c r="M404">
        <f ca="1">'S&amp;P500 2018'!M404*(1+IF(-$E$1+RAND()*1&lt;0,-0.1*RAND(),0.1*RAND()))</f>
        <v>63.268065936174779</v>
      </c>
      <c r="N404">
        <f ca="1">'S&amp;P500 2018'!N404*(1+IF(-$E$1+RAND()*1&lt;0,-0.1*RAND(),0.1*RAND()))</f>
        <v>46.790022113114496</v>
      </c>
      <c r="O404">
        <f ca="1">'S&amp;P500 2018'!O404*(1+IF(-$E$1+RAND()*1&lt;0,-0.1*RAND(),0.1*RAND()))</f>
        <v>67.86384190736679</v>
      </c>
      <c r="P404">
        <f ca="1">'S&amp;P500 2018'!P404*(1+IF(-$E$1+RAND()*1&lt;0,-0.1*RAND(),0.1*RAND()))</f>
        <v>42.36525079279793</v>
      </c>
      <c r="Q404">
        <f ca="1">'S&amp;P500 2018'!Q404*(1+IF(-$E$1+RAND()*1&lt;0,-0.1*RAND(),0.1*RAND()))</f>
        <v>48.436734501470696</v>
      </c>
      <c r="R404">
        <f ca="1">'S&amp;P500 2018'!R404*(1+IF(-$E$1+RAND()*1&lt;0,-0.1*RAND(),0.1*RAND()))</f>
        <v>86.014570729442113</v>
      </c>
      <c r="S404">
        <f ca="1">'S&amp;P500 2018'!S404*(1+IF(-$E$1+RAND()*1&lt;0,-0.1*RAND(),0.1*RAND()))</f>
        <v>46.827602338642578</v>
      </c>
      <c r="T404">
        <f ca="1">'S&amp;P500 2018'!T404*(1+IF(-$E$1+RAND()*1&lt;0,-0.1*RAND(),0.1*RAND()))</f>
        <v>65.894504913822274</v>
      </c>
      <c r="U404">
        <f ca="1">'S&amp;P500 2018'!U404*(1+IF(-$E$1+RAND()*1&lt;0,-0.1*RAND(),0.1*RAND()))</f>
        <v>69.291516851151798</v>
      </c>
      <c r="V404">
        <f ca="1">'S&amp;P500 2018'!V404*(1+IF(-$E$1+RAND()*1&lt;0,-0.1*RAND(),0.1*RAND()))</f>
        <v>60.639994128327331</v>
      </c>
      <c r="W404" s="6">
        <f ca="1">F404-'S&amp;P500 2018'!F404</f>
        <v>-4.7763160936188029</v>
      </c>
      <c r="X404" s="6">
        <f ca="1">G404-'S&amp;P500 2018'!G404</f>
        <v>8.3094366814128051</v>
      </c>
      <c r="Y404" s="6">
        <f ca="1">H404-'S&amp;P500 2018'!H404</f>
        <v>5.2290666861340682</v>
      </c>
      <c r="Z404" s="6">
        <f ca="1">I404-'S&amp;P500 2018'!I404</f>
        <v>-1.1955100091368607</v>
      </c>
      <c r="AA404" s="6">
        <f ca="1">J404-'S&amp;P500 2018'!J404</f>
        <v>4.9653073184755954</v>
      </c>
      <c r="AB404" s="6">
        <f ca="1">K404-'S&amp;P500 2018'!K404</f>
        <v>-1.254736484189678</v>
      </c>
      <c r="AC404" s="6">
        <f ca="1">L404-'S&amp;P500 2018'!L404</f>
        <v>0.6739124799644145</v>
      </c>
      <c r="AD404" s="6">
        <f ca="1">M404-'S&amp;P500 2018'!M404</f>
        <v>-6.7319340638252214</v>
      </c>
      <c r="AE404" s="6">
        <f ca="1">N404-'S&amp;P500 2018'!N404</f>
        <v>2.790022113114496</v>
      </c>
      <c r="AF404" s="6">
        <f ca="1">O404-'S&amp;P500 2018'!O404</f>
        <v>1.8638419073667905</v>
      </c>
      <c r="AG404" s="6">
        <f ca="1">P404-'S&amp;P500 2018'!P404</f>
        <v>0.36525079279793005</v>
      </c>
      <c r="AH404" s="6">
        <f ca="1">Q404-'S&amp;P500 2018'!Q404</f>
        <v>-1.5632654985293044</v>
      </c>
      <c r="AI404" s="6">
        <f ca="1">R404-'S&amp;P500 2018'!R404</f>
        <v>6.0145707294421129</v>
      </c>
      <c r="AJ404" s="6">
        <f ca="1">S404-'S&amp;P500 2018'!S404</f>
        <v>2.8276023386425777</v>
      </c>
      <c r="AK404" s="6">
        <f ca="1">T404-'S&amp;P500 2018'!T404</f>
        <v>1.8945049138222743</v>
      </c>
      <c r="AL404" s="6">
        <f ca="1">U404-'S&amp;P500 2018'!U404</f>
        <v>0.2915168511517976</v>
      </c>
      <c r="AM404" s="6">
        <f ca="1">V404-'S&amp;P500 2018'!V404</f>
        <v>-0.36000587167266929</v>
      </c>
    </row>
    <row r="405" spans="1:39" x14ac:dyDescent="0.3">
      <c r="A405" t="s">
        <v>934</v>
      </c>
      <c r="B405" t="s">
        <v>935</v>
      </c>
      <c r="C405" s="1" t="s">
        <v>37</v>
      </c>
      <c r="D405" s="1" t="s">
        <v>201</v>
      </c>
      <c r="E405" s="5">
        <f t="shared" ref="E405:E468" ca="1" si="7">AVERAGE(F405:V405)</f>
        <v>38.167195467457269</v>
      </c>
      <c r="F405">
        <f ca="1">'S&amp;P500 2018'!F405*(1+IF(-$E$1+RAND()*1&lt;0,-0.1*RAND(),0.1*RAND()))</f>
        <v>43.618098407795777</v>
      </c>
      <c r="G405">
        <f ca="1">'S&amp;P500 2018'!G405*(1+IF(-$E$1+RAND()*1&lt;0,-0.1*RAND(),0.1*RAND()))</f>
        <v>34.597169861533914</v>
      </c>
      <c r="H405">
        <f ca="1">'S&amp;P500 2018'!H405*(1+IF(-$E$1+RAND()*1&lt;0,-0.1*RAND(),0.1*RAND()))</f>
        <v>19.681236171071944</v>
      </c>
      <c r="I405">
        <f ca="1">'S&amp;P500 2018'!I405*(1+IF(-$E$1+RAND()*1&lt;0,-0.1*RAND(),0.1*RAND()))</f>
        <v>31.891972230947907</v>
      </c>
      <c r="J405">
        <f ca="1">'S&amp;P500 2018'!J405*(1+IF(-$E$1+RAND()*1&lt;0,-0.1*RAND(),0.1*RAND()))</f>
        <v>51.085202732440003</v>
      </c>
      <c r="K405">
        <f ca="1">'S&amp;P500 2018'!K405*(1+IF(-$E$1+RAND()*1&lt;0,-0.1*RAND(),0.1*RAND()))</f>
        <v>52.77027407268875</v>
      </c>
      <c r="L405">
        <f ca="1">'S&amp;P500 2018'!L405*(1+IF(-$E$1+RAND()*1&lt;0,-0.1*RAND(),0.1*RAND()))</f>
        <v>42.134372864975184</v>
      </c>
      <c r="M405">
        <f ca="1">'S&amp;P500 2018'!M405*(1+IF(-$E$1+RAND()*1&lt;0,-0.1*RAND(),0.1*RAND()))</f>
        <v>30.53960855491075</v>
      </c>
      <c r="N405">
        <f ca="1">'S&amp;P500 2018'!N405*(1+IF(-$E$1+RAND()*1&lt;0,-0.1*RAND(),0.1*RAND()))</f>
        <v>30.012357726332535</v>
      </c>
      <c r="O405">
        <f ca="1">'S&amp;P500 2018'!O405*(1+IF(-$E$1+RAND()*1&lt;0,-0.1*RAND(),0.1*RAND()))</f>
        <v>29.595645961807438</v>
      </c>
      <c r="P405">
        <f ca="1">'S&amp;P500 2018'!P405*(1+IF(-$E$1+RAND()*1&lt;0,-0.1*RAND(),0.1*RAND()))</f>
        <v>35.49400151505764</v>
      </c>
      <c r="Q405">
        <f ca="1">'S&amp;P500 2018'!Q405*(1+IF(-$E$1+RAND()*1&lt;0,-0.1*RAND(),0.1*RAND()))</f>
        <v>38.114850344153069</v>
      </c>
      <c r="R405">
        <f ca="1">'S&amp;P500 2018'!R405*(1+IF(-$E$1+RAND()*1&lt;0,-0.1*RAND(),0.1*RAND()))</f>
        <v>40.925313807643384</v>
      </c>
      <c r="S405">
        <f ca="1">'S&amp;P500 2018'!S405*(1+IF(-$E$1+RAND()*1&lt;0,-0.1*RAND(),0.1*RAND()))</f>
        <v>60.581157616269905</v>
      </c>
      <c r="T405">
        <f ca="1">'S&amp;P500 2018'!T405*(1+IF(-$E$1+RAND()*1&lt;0,-0.1*RAND(),0.1*RAND()))</f>
        <v>33.584672975493596</v>
      </c>
      <c r="U405">
        <f ca="1">'S&amp;P500 2018'!U405*(1+IF(-$E$1+RAND()*1&lt;0,-0.1*RAND(),0.1*RAND()))</f>
        <v>37.137600942032158</v>
      </c>
      <c r="V405">
        <f ca="1">'S&amp;P500 2018'!V405*(1+IF(-$E$1+RAND()*1&lt;0,-0.1*RAND(),0.1*RAND()))</f>
        <v>37.078787161619772</v>
      </c>
      <c r="W405" s="6">
        <f ca="1">F405-'S&amp;P500 2018'!F405</f>
        <v>1.6180984077957774</v>
      </c>
      <c r="X405" s="6">
        <f ca="1">G405-'S&amp;P500 2018'!G405</f>
        <v>0.5971698615339136</v>
      </c>
      <c r="Y405" s="6">
        <f ca="1">H405-'S&amp;P500 2018'!H405</f>
        <v>1.6812361710719443</v>
      </c>
      <c r="Z405" s="6">
        <f ca="1">I405-'S&amp;P500 2018'!I405</f>
        <v>-0.10802776905209299</v>
      </c>
      <c r="AA405" s="6">
        <f ca="1">J405-'S&amp;P500 2018'!J405</f>
        <v>1.0852027324400026</v>
      </c>
      <c r="AB405" s="6">
        <f ca="1">K405-'S&amp;P500 2018'!K405</f>
        <v>3.7702740726887498</v>
      </c>
      <c r="AC405" s="6">
        <f ca="1">L405-'S&amp;P500 2018'!L405</f>
        <v>1.1343728649751839</v>
      </c>
      <c r="AD405" s="6">
        <f ca="1">M405-'S&amp;P500 2018'!M405</f>
        <v>-1.4603914450892503</v>
      </c>
      <c r="AE405" s="6">
        <f ca="1">N405-'S&amp;P500 2018'!N405</f>
        <v>1.2357726332535179E-2</v>
      </c>
      <c r="AF405" s="6">
        <f ca="1">O405-'S&amp;P500 2018'!O405</f>
        <v>2.5956459618074383</v>
      </c>
      <c r="AG405" s="6">
        <f ca="1">P405-'S&amp;P500 2018'!P405</f>
        <v>0.49400151505764001</v>
      </c>
      <c r="AH405" s="6">
        <f ca="1">Q405-'S&amp;P500 2018'!Q405</f>
        <v>2.1148503441530693</v>
      </c>
      <c r="AI405" s="6">
        <f ca="1">R405-'S&amp;P500 2018'!R405</f>
        <v>2.9253138076433842</v>
      </c>
      <c r="AJ405" s="6">
        <f ca="1">S405-'S&amp;P500 2018'!S405</f>
        <v>4.5811576162699055</v>
      </c>
      <c r="AK405" s="6">
        <f ca="1">T405-'S&amp;P500 2018'!T405</f>
        <v>0.58467297549359643</v>
      </c>
      <c r="AL405" s="6">
        <f ca="1">U405-'S&amp;P500 2018'!U405</f>
        <v>0.137600942032158</v>
      </c>
      <c r="AM405" s="6">
        <f ca="1">V405-'S&amp;P500 2018'!V405</f>
        <v>3.078787161619772</v>
      </c>
    </row>
    <row r="406" spans="1:39" x14ac:dyDescent="0.3">
      <c r="A406" t="s">
        <v>936</v>
      </c>
      <c r="B406" t="s">
        <v>937</v>
      </c>
      <c r="C406" s="1" t="s">
        <v>2</v>
      </c>
      <c r="D406" s="1" t="s">
        <v>938</v>
      </c>
      <c r="E406" s="5">
        <f t="shared" ca="1" si="7"/>
        <v>50.009675803334503</v>
      </c>
      <c r="F406">
        <f ca="1">'S&amp;P500 2018'!F406*(1+IF(-$E$1+RAND()*1&lt;0,-0.1*RAND(),0.1*RAND()))</f>
        <v>46.688994872192673</v>
      </c>
      <c r="G406">
        <f ca="1">'S&amp;P500 2018'!G406*(1+IF(-$E$1+RAND()*1&lt;0,-0.1*RAND(),0.1*RAND()))</f>
        <v>45.023545784605481</v>
      </c>
      <c r="H406">
        <f ca="1">'S&amp;P500 2018'!H406*(1+IF(-$E$1+RAND()*1&lt;0,-0.1*RAND(),0.1*RAND()))</f>
        <v>58.707692175991319</v>
      </c>
      <c r="I406">
        <f ca="1">'S&amp;P500 2018'!I406*(1+IF(-$E$1+RAND()*1&lt;0,-0.1*RAND(),0.1*RAND()))</f>
        <v>72.215247956871536</v>
      </c>
      <c r="J406">
        <f ca="1">'S&amp;P500 2018'!J406*(1+IF(-$E$1+RAND()*1&lt;0,-0.1*RAND(),0.1*RAND()))</f>
        <v>47.072553303755413</v>
      </c>
      <c r="K406">
        <f ca="1">'S&amp;P500 2018'!K406*(1+IF(-$E$1+RAND()*1&lt;0,-0.1*RAND(),0.1*RAND()))</f>
        <v>47.695813342490702</v>
      </c>
      <c r="L406">
        <f ca="1">'S&amp;P500 2018'!L406*(1+IF(-$E$1+RAND()*1&lt;0,-0.1*RAND(),0.1*RAND()))</f>
        <v>43.829554191968747</v>
      </c>
      <c r="M406">
        <f ca="1">'S&amp;P500 2018'!M406*(1+IF(-$E$1+RAND()*1&lt;0,-0.1*RAND(),0.1*RAND()))</f>
        <v>48.014462210502856</v>
      </c>
      <c r="N406">
        <f ca="1">'S&amp;P500 2018'!N406*(1+IF(-$E$1+RAND()*1&lt;0,-0.1*RAND(),0.1*RAND()))</f>
        <v>50.478148904339015</v>
      </c>
      <c r="O406">
        <f ca="1">'S&amp;P500 2018'!O406*(1+IF(-$E$1+RAND()*1&lt;0,-0.1*RAND(),0.1*RAND()))</f>
        <v>61.344623438925872</v>
      </c>
      <c r="P406">
        <f ca="1">'S&amp;P500 2018'!P406*(1+IF(-$E$1+RAND()*1&lt;0,-0.1*RAND(),0.1*RAND()))</f>
        <v>56.386383143964288</v>
      </c>
      <c r="Q406">
        <f ca="1">'S&amp;P500 2018'!Q406*(1+IF(-$E$1+RAND()*1&lt;0,-0.1*RAND(),0.1*RAND()))</f>
        <v>48.863100822251077</v>
      </c>
      <c r="R406">
        <f ca="1">'S&amp;P500 2018'!R406*(1+IF(-$E$1+RAND()*1&lt;0,-0.1*RAND(),0.1*RAND()))</f>
        <v>61.712937220760054</v>
      </c>
      <c r="S406">
        <f ca="1">'S&amp;P500 2018'!S406*(1+IF(-$E$1+RAND()*1&lt;0,-0.1*RAND(),0.1*RAND()))</f>
        <v>27.233778530673323</v>
      </c>
      <c r="T406">
        <f ca="1">'S&amp;P500 2018'!T406*(1+IF(-$E$1+RAND()*1&lt;0,-0.1*RAND(),0.1*RAND()))</f>
        <v>48.547401015844983</v>
      </c>
      <c r="U406">
        <f ca="1">'S&amp;P500 2018'!U406*(1+IF(-$E$1+RAND()*1&lt;0,-0.1*RAND(),0.1*RAND()))</f>
        <v>39.942309616036624</v>
      </c>
      <c r="V406">
        <f ca="1">'S&amp;P500 2018'!V406*(1+IF(-$E$1+RAND()*1&lt;0,-0.1*RAND(),0.1*RAND()))</f>
        <v>46.407942125512513</v>
      </c>
      <c r="W406" s="6">
        <f ca="1">F406-'S&amp;P500 2018'!F406</f>
        <v>1.6889948721926729</v>
      </c>
      <c r="X406" s="6">
        <f ca="1">G406-'S&amp;P500 2018'!G406</f>
        <v>2.3545784605481401E-2</v>
      </c>
      <c r="Y406" s="6">
        <f ca="1">H406-'S&amp;P500 2018'!H406</f>
        <v>1.7076921759913191</v>
      </c>
      <c r="Z406" s="6">
        <f ca="1">I406-'S&amp;P500 2018'!I406</f>
        <v>3.2152479568715364</v>
      </c>
      <c r="AA406" s="6">
        <f ca="1">J406-'S&amp;P500 2018'!J406</f>
        <v>3.0725533037554129</v>
      </c>
      <c r="AB406" s="6">
        <f ca="1">K406-'S&amp;P500 2018'!K406</f>
        <v>0.69581334249070181</v>
      </c>
      <c r="AC406" s="6">
        <f ca="1">L406-'S&amp;P500 2018'!L406</f>
        <v>3.8295541919687466</v>
      </c>
      <c r="AD406" s="6">
        <f ca="1">M406-'S&amp;P500 2018'!M406</f>
        <v>2.014462210502856</v>
      </c>
      <c r="AE406" s="6">
        <f ca="1">N406-'S&amp;P500 2018'!N406</f>
        <v>4.4781489043390152</v>
      </c>
      <c r="AF406" s="6">
        <f ca="1">O406-'S&amp;P500 2018'!O406</f>
        <v>-5.655376561074128</v>
      </c>
      <c r="AG406" s="6">
        <f ca="1">P406-'S&amp;P500 2018'!P406</f>
        <v>4.386383143964288</v>
      </c>
      <c r="AH406" s="6">
        <f ca="1">Q406-'S&amp;P500 2018'!Q406</f>
        <v>-1.1368991777489228</v>
      </c>
      <c r="AI406" s="6">
        <f ca="1">R406-'S&amp;P500 2018'!R406</f>
        <v>-5.2870627792399461</v>
      </c>
      <c r="AJ406" s="6">
        <f ca="1">S406-'S&amp;P500 2018'!S406</f>
        <v>0.2337785306733231</v>
      </c>
      <c r="AK406" s="6">
        <f ca="1">T406-'S&amp;P500 2018'!T406</f>
        <v>3.5474010158449829</v>
      </c>
      <c r="AL406" s="6">
        <f ca="1">U406-'S&amp;P500 2018'!U406</f>
        <v>1.9423096160366242</v>
      </c>
      <c r="AM406" s="6">
        <f ca="1">V406-'S&amp;P500 2018'!V406</f>
        <v>2.4079421255125126</v>
      </c>
    </row>
    <row r="407" spans="1:39" x14ac:dyDescent="0.3">
      <c r="A407" t="s">
        <v>939</v>
      </c>
      <c r="B407" t="s">
        <v>940</v>
      </c>
      <c r="C407" s="1" t="s">
        <v>6</v>
      </c>
      <c r="D407" s="1" t="s">
        <v>7</v>
      </c>
      <c r="E407" s="5">
        <f t="shared" ca="1" si="7"/>
        <v>35.777615782687178</v>
      </c>
      <c r="F407">
        <f ca="1">'S&amp;P500 2018'!F407*(1+IF(-$E$1+RAND()*1&lt;0,-0.1*RAND(),0.1*RAND()))</f>
        <v>43.241501829486403</v>
      </c>
      <c r="G407">
        <f ca="1">'S&amp;P500 2018'!G407*(1+IF(-$E$1+RAND()*1&lt;0,-0.1*RAND(),0.1*RAND()))</f>
        <v>36.493275955185752</v>
      </c>
      <c r="H407">
        <f ca="1">'S&amp;P500 2018'!H407*(1+IF(-$E$1+RAND()*1&lt;0,-0.1*RAND(),0.1*RAND()))</f>
        <v>25.884840178657267</v>
      </c>
      <c r="I407">
        <f ca="1">'S&amp;P500 2018'!I407*(1+IF(-$E$1+RAND()*1&lt;0,-0.1*RAND(),0.1*RAND()))</f>
        <v>32.405054087758899</v>
      </c>
      <c r="J407">
        <f ca="1">'S&amp;P500 2018'!J407*(1+IF(-$E$1+RAND()*1&lt;0,-0.1*RAND(),0.1*RAND()))</f>
        <v>20.850766661695207</v>
      </c>
      <c r="K407">
        <f ca="1">'S&amp;P500 2018'!K407*(1+IF(-$E$1+RAND()*1&lt;0,-0.1*RAND(),0.1*RAND()))</f>
        <v>27.555346464038507</v>
      </c>
      <c r="L407">
        <f ca="1">'S&amp;P500 2018'!L407*(1+IF(-$E$1+RAND()*1&lt;0,-0.1*RAND(),0.1*RAND()))</f>
        <v>28.003915007700471</v>
      </c>
      <c r="M407">
        <f ca="1">'S&amp;P500 2018'!M407*(1+IF(-$E$1+RAND()*1&lt;0,-0.1*RAND(),0.1*RAND()))</f>
        <v>54.679658833772912</v>
      </c>
      <c r="N407">
        <f ca="1">'S&amp;P500 2018'!N407*(1+IF(-$E$1+RAND()*1&lt;0,-0.1*RAND(),0.1*RAND()))</f>
        <v>43.424197176826446</v>
      </c>
      <c r="O407">
        <f ca="1">'S&amp;P500 2018'!O407*(1+IF(-$E$1+RAND()*1&lt;0,-0.1*RAND(),0.1*RAND()))</f>
        <v>31.703152457815047</v>
      </c>
      <c r="P407">
        <f ca="1">'S&amp;P500 2018'!P407*(1+IF(-$E$1+RAND()*1&lt;0,-0.1*RAND(),0.1*RAND()))</f>
        <v>35.725640671960946</v>
      </c>
      <c r="Q407">
        <f ca="1">'S&amp;P500 2018'!Q407*(1+IF(-$E$1+RAND()*1&lt;0,-0.1*RAND(),0.1*RAND()))</f>
        <v>33.317612840174284</v>
      </c>
      <c r="R407">
        <f ca="1">'S&amp;P500 2018'!R407*(1+IF(-$E$1+RAND()*1&lt;0,-0.1*RAND(),0.1*RAND()))</f>
        <v>39.608995208182172</v>
      </c>
      <c r="S407">
        <f ca="1">'S&amp;P500 2018'!S407*(1+IF(-$E$1+RAND()*1&lt;0,-0.1*RAND(),0.1*RAND()))</f>
        <v>32.319283581504934</v>
      </c>
      <c r="T407">
        <f ca="1">'S&amp;P500 2018'!T407*(1+IF(-$E$1+RAND()*1&lt;0,-0.1*RAND(),0.1*RAND()))</f>
        <v>38.105317601590407</v>
      </c>
      <c r="U407">
        <f ca="1">'S&amp;P500 2018'!U407*(1+IF(-$E$1+RAND()*1&lt;0,-0.1*RAND(),0.1*RAND()))</f>
        <v>42.59812018857135</v>
      </c>
      <c r="V407">
        <f ca="1">'S&amp;P500 2018'!V407*(1+IF(-$E$1+RAND()*1&lt;0,-0.1*RAND(),0.1*RAND()))</f>
        <v>42.302789560761063</v>
      </c>
      <c r="W407" s="6">
        <f ca="1">F407-'S&amp;P500 2018'!F407</f>
        <v>1.2415018294864026</v>
      </c>
      <c r="X407" s="6">
        <f ca="1">G407-'S&amp;P500 2018'!G407</f>
        <v>2.4932759551857515</v>
      </c>
      <c r="Y407" s="6">
        <f ca="1">H407-'S&amp;P500 2018'!H407</f>
        <v>-0.11515982134273273</v>
      </c>
      <c r="Z407" s="6">
        <f ca="1">I407-'S&amp;P500 2018'!I407</f>
        <v>1.4050540877588986</v>
      </c>
      <c r="AA407" s="6">
        <f ca="1">J407-'S&amp;P500 2018'!J407</f>
        <v>0.8507666616952072</v>
      </c>
      <c r="AB407" s="6">
        <f ca="1">K407-'S&amp;P500 2018'!K407</f>
        <v>0.55534646403850729</v>
      </c>
      <c r="AC407" s="6">
        <f ca="1">L407-'S&amp;P500 2018'!L407</f>
        <v>3.9150077004705963E-3</v>
      </c>
      <c r="AD407" s="6">
        <f ca="1">M407-'S&amp;P500 2018'!M407</f>
        <v>3.6796588337729119</v>
      </c>
      <c r="AE407" s="6">
        <f ca="1">N407-'S&amp;P500 2018'!N407</f>
        <v>-0.57580282317355369</v>
      </c>
      <c r="AF407" s="6">
        <f ca="1">O407-'S&amp;P500 2018'!O407</f>
        <v>-0.29684754218495257</v>
      </c>
      <c r="AG407" s="6">
        <f ca="1">P407-'S&amp;P500 2018'!P407</f>
        <v>-1.2743593280390542</v>
      </c>
      <c r="AH407" s="6">
        <f ca="1">Q407-'S&amp;P500 2018'!Q407</f>
        <v>2.3176128401742844</v>
      </c>
      <c r="AI407" s="6">
        <f ca="1">R407-'S&amp;P500 2018'!R407</f>
        <v>-4.3910047918178279</v>
      </c>
      <c r="AJ407" s="6">
        <f ca="1">S407-'S&amp;P500 2018'!S407</f>
        <v>2.3192835815049335</v>
      </c>
      <c r="AK407" s="6">
        <f ca="1">T407-'S&amp;P500 2018'!T407</f>
        <v>-1.8946823984095928</v>
      </c>
      <c r="AL407" s="6">
        <f ca="1">U407-'S&amp;P500 2018'!U407</f>
        <v>3.5981201885713503</v>
      </c>
      <c r="AM407" s="6">
        <f ca="1">V407-'S&amp;P500 2018'!V407</f>
        <v>-0.69721043923893689</v>
      </c>
    </row>
    <row r="408" spans="1:39" x14ac:dyDescent="0.3">
      <c r="A408" t="s">
        <v>941</v>
      </c>
      <c r="B408" t="s">
        <v>942</v>
      </c>
      <c r="C408" s="1" t="s">
        <v>2</v>
      </c>
      <c r="D408" s="1" t="s">
        <v>943</v>
      </c>
      <c r="E408" s="5">
        <f t="shared" ca="1" si="7"/>
        <v>39.911985074671605</v>
      </c>
      <c r="F408">
        <f ca="1">'S&amp;P500 2018'!F408*(1+IF(-$E$1+RAND()*1&lt;0,-0.1*RAND(),0.1*RAND()))</f>
        <v>24.573663944089539</v>
      </c>
      <c r="G408">
        <f ca="1">'S&amp;P500 2018'!G408*(1+IF(-$E$1+RAND()*1&lt;0,-0.1*RAND(),0.1*RAND()))</f>
        <v>44.591435979853181</v>
      </c>
      <c r="H408">
        <f ca="1">'S&amp;P500 2018'!H408*(1+IF(-$E$1+RAND()*1&lt;0,-0.1*RAND(),0.1*RAND()))</f>
        <v>54.914553110073193</v>
      </c>
      <c r="I408">
        <f ca="1">'S&amp;P500 2018'!I408*(1+IF(-$E$1+RAND()*1&lt;0,-0.1*RAND(),0.1*RAND()))</f>
        <v>34.56404607059352</v>
      </c>
      <c r="J408">
        <f ca="1">'S&amp;P500 2018'!J408*(1+IF(-$E$1+RAND()*1&lt;0,-0.1*RAND(),0.1*RAND()))</f>
        <v>30.496958628140867</v>
      </c>
      <c r="K408">
        <f ca="1">'S&amp;P500 2018'!K408*(1+IF(-$E$1+RAND()*1&lt;0,-0.1*RAND(),0.1*RAND()))</f>
        <v>34.066766796038252</v>
      </c>
      <c r="L408">
        <f ca="1">'S&amp;P500 2018'!L408*(1+IF(-$E$1+RAND()*1&lt;0,-0.1*RAND(),0.1*RAND()))</f>
        <v>41.210669787451998</v>
      </c>
      <c r="M408">
        <f ca="1">'S&amp;P500 2018'!M408*(1+IF(-$E$1+RAND()*1&lt;0,-0.1*RAND(),0.1*RAND()))</f>
        <v>60.503463125202856</v>
      </c>
      <c r="N408">
        <f ca="1">'S&amp;P500 2018'!N408*(1+IF(-$E$1+RAND()*1&lt;0,-0.1*RAND(),0.1*RAND()))</f>
        <v>39.958586505530405</v>
      </c>
      <c r="O408">
        <f ca="1">'S&amp;P500 2018'!O408*(1+IF(-$E$1+RAND()*1&lt;0,-0.1*RAND(),0.1*RAND()))</f>
        <v>38.466409573876106</v>
      </c>
      <c r="P408">
        <f ca="1">'S&amp;P500 2018'!P408*(1+IF(-$E$1+RAND()*1&lt;0,-0.1*RAND(),0.1*RAND()))</f>
        <v>42.521871606143904</v>
      </c>
      <c r="Q408">
        <f ca="1">'S&amp;P500 2018'!Q408*(1+IF(-$E$1+RAND()*1&lt;0,-0.1*RAND(),0.1*RAND()))</f>
        <v>40.537212104627699</v>
      </c>
      <c r="R408">
        <f ca="1">'S&amp;P500 2018'!R408*(1+IF(-$E$1+RAND()*1&lt;0,-0.1*RAND(),0.1*RAND()))</f>
        <v>38.065516482451464</v>
      </c>
      <c r="S408">
        <f ca="1">'S&amp;P500 2018'!S408*(1+IF(-$E$1+RAND()*1&lt;0,-0.1*RAND(),0.1*RAND()))</f>
        <v>16.394420404453978</v>
      </c>
      <c r="T408">
        <f ca="1">'S&amp;P500 2018'!T408*(1+IF(-$E$1+RAND()*1&lt;0,-0.1*RAND(),0.1*RAND()))</f>
        <v>47.996236574468611</v>
      </c>
      <c r="U408">
        <f ca="1">'S&amp;P500 2018'!U408*(1+IF(-$E$1+RAND()*1&lt;0,-0.1*RAND(),0.1*RAND()))</f>
        <v>43.342007270145267</v>
      </c>
      <c r="V408">
        <f ca="1">'S&amp;P500 2018'!V408*(1+IF(-$E$1+RAND()*1&lt;0,-0.1*RAND(),0.1*RAND()))</f>
        <v>46.299928306276442</v>
      </c>
      <c r="W408" s="6">
        <f ca="1">F408-'S&amp;P500 2018'!F408</f>
        <v>-0.4263360559104612</v>
      </c>
      <c r="X408" s="6">
        <f ca="1">G408-'S&amp;P500 2018'!G408</f>
        <v>3.5914359798531805</v>
      </c>
      <c r="Y408" s="6">
        <f ca="1">H408-'S&amp;P500 2018'!H408</f>
        <v>3.914553110073193</v>
      </c>
      <c r="Z408" s="6">
        <f ca="1">I408-'S&amp;P500 2018'!I408</f>
        <v>-1.4359539294064803</v>
      </c>
      <c r="AA408" s="6">
        <f ca="1">J408-'S&amp;P500 2018'!J408</f>
        <v>0.49695862814086667</v>
      </c>
      <c r="AB408" s="6">
        <f ca="1">K408-'S&amp;P500 2018'!K408</f>
        <v>-2.9332332039617484</v>
      </c>
      <c r="AC408" s="6">
        <f ca="1">L408-'S&amp;P500 2018'!L408</f>
        <v>0.21066978745199805</v>
      </c>
      <c r="AD408" s="6">
        <f ca="1">M408-'S&amp;P500 2018'!M408</f>
        <v>4.5034631252028561</v>
      </c>
      <c r="AE408" s="6">
        <f ca="1">N408-'S&amp;P500 2018'!N408</f>
        <v>2.9585865055304055</v>
      </c>
      <c r="AF408" s="6">
        <f ca="1">O408-'S&amp;P500 2018'!O408</f>
        <v>1.4664095738761063</v>
      </c>
      <c r="AG408" s="6">
        <f ca="1">P408-'S&amp;P500 2018'!P408</f>
        <v>1.5218716061439039</v>
      </c>
      <c r="AH408" s="6">
        <f ca="1">Q408-'S&amp;P500 2018'!Q408</f>
        <v>2.5372121046276987</v>
      </c>
      <c r="AI408" s="6">
        <f ca="1">R408-'S&amp;P500 2018'!R408</f>
        <v>3.0655164824514642</v>
      </c>
      <c r="AJ408" s="6">
        <f ca="1">S408-'S&amp;P500 2018'!S408</f>
        <v>-1.6055795955460219</v>
      </c>
      <c r="AK408" s="6">
        <f ca="1">T408-'S&amp;P500 2018'!T408</f>
        <v>-1.003763425531389</v>
      </c>
      <c r="AL408" s="6">
        <f ca="1">U408-'S&amp;P500 2018'!U408</f>
        <v>3.3420072701452668</v>
      </c>
      <c r="AM408" s="6">
        <f ca="1">V408-'S&amp;P500 2018'!V408</f>
        <v>3.299928306276442</v>
      </c>
    </row>
    <row r="409" spans="1:39" x14ac:dyDescent="0.3">
      <c r="A409" t="s">
        <v>944</v>
      </c>
      <c r="B409" t="s">
        <v>945</v>
      </c>
      <c r="C409" s="1" t="s">
        <v>2</v>
      </c>
      <c r="D409" s="1" t="s">
        <v>121</v>
      </c>
      <c r="E409" s="5">
        <f t="shared" ca="1" si="7"/>
        <v>49.694660669039223</v>
      </c>
      <c r="F409">
        <f ca="1">'S&amp;P500 2018'!F409*(1+IF(-$E$1+RAND()*1&lt;0,-0.1*RAND(),0.1*RAND()))</f>
        <v>39.386944437184127</v>
      </c>
      <c r="G409">
        <f ca="1">'S&amp;P500 2018'!G409*(1+IF(-$E$1+RAND()*1&lt;0,-0.1*RAND(),0.1*RAND()))</f>
        <v>46.407685350537214</v>
      </c>
      <c r="H409">
        <f ca="1">'S&amp;P500 2018'!H409*(1+IF(-$E$1+RAND()*1&lt;0,-0.1*RAND(),0.1*RAND()))</f>
        <v>56.962277112460022</v>
      </c>
      <c r="I409">
        <f ca="1">'S&amp;P500 2018'!I409*(1+IF(-$E$1+RAND()*1&lt;0,-0.1*RAND(),0.1*RAND()))</f>
        <v>41.058965154605559</v>
      </c>
      <c r="J409">
        <f ca="1">'S&amp;P500 2018'!J409*(1+IF(-$E$1+RAND()*1&lt;0,-0.1*RAND(),0.1*RAND()))</f>
        <v>47.775845450537915</v>
      </c>
      <c r="K409">
        <f ca="1">'S&amp;P500 2018'!K409*(1+IF(-$E$1+RAND()*1&lt;0,-0.1*RAND(),0.1*RAND()))</f>
        <v>47.171224148058194</v>
      </c>
      <c r="L409">
        <f ca="1">'S&amp;P500 2018'!L409*(1+IF(-$E$1+RAND()*1&lt;0,-0.1*RAND(),0.1*RAND()))</f>
        <v>45.390892722971884</v>
      </c>
      <c r="M409">
        <f ca="1">'S&amp;P500 2018'!M409*(1+IF(-$E$1+RAND()*1&lt;0,-0.1*RAND(),0.1*RAND()))</f>
        <v>54.635652391798523</v>
      </c>
      <c r="N409">
        <f ca="1">'S&amp;P500 2018'!N409*(1+IF(-$E$1+RAND()*1&lt;0,-0.1*RAND(),0.1*RAND()))</f>
        <v>38.566519867373295</v>
      </c>
      <c r="O409">
        <f ca="1">'S&amp;P500 2018'!O409*(1+IF(-$E$1+RAND()*1&lt;0,-0.1*RAND(),0.1*RAND()))</f>
        <v>56.032569730029635</v>
      </c>
      <c r="P409">
        <f ca="1">'S&amp;P500 2018'!P409*(1+IF(-$E$1+RAND()*1&lt;0,-0.1*RAND(),0.1*RAND()))</f>
        <v>69.924662542523151</v>
      </c>
      <c r="Q409">
        <f ca="1">'S&amp;P500 2018'!Q409*(1+IF(-$E$1+RAND()*1&lt;0,-0.1*RAND(),0.1*RAND()))</f>
        <v>38.535496722571978</v>
      </c>
      <c r="R409">
        <f ca="1">'S&amp;P500 2018'!R409*(1+IF(-$E$1+RAND()*1&lt;0,-0.1*RAND(),0.1*RAND()))</f>
        <v>74.377139258053845</v>
      </c>
      <c r="S409">
        <f ca="1">'S&amp;P500 2018'!S409*(1+IF(-$E$1+RAND()*1&lt;0,-0.1*RAND(),0.1*RAND()))</f>
        <v>32.319200031127288</v>
      </c>
      <c r="T409">
        <f ca="1">'S&amp;P500 2018'!T409*(1+IF(-$E$1+RAND()*1&lt;0,-0.1*RAND(),0.1*RAND()))</f>
        <v>41.525851414771743</v>
      </c>
      <c r="U409">
        <f ca="1">'S&amp;P500 2018'!U409*(1+IF(-$E$1+RAND()*1&lt;0,-0.1*RAND(),0.1*RAND()))</f>
        <v>65.496099626482433</v>
      </c>
      <c r="V409">
        <f ca="1">'S&amp;P500 2018'!V409*(1+IF(-$E$1+RAND()*1&lt;0,-0.1*RAND(),0.1*RAND()))</f>
        <v>49.242205412580006</v>
      </c>
      <c r="W409" s="6">
        <f ca="1">F409-'S&amp;P500 2018'!F409</f>
        <v>1.3869444371841269</v>
      </c>
      <c r="X409" s="6">
        <f ca="1">G409-'S&amp;P500 2018'!G409</f>
        <v>0.40768535053721422</v>
      </c>
      <c r="Y409" s="6">
        <f ca="1">H409-'S&amp;P500 2018'!H409</f>
        <v>4.962277112460022</v>
      </c>
      <c r="Z409" s="6">
        <f ca="1">I409-'S&amp;P500 2018'!I409</f>
        <v>3.0589651546055592</v>
      </c>
      <c r="AA409" s="6">
        <f ca="1">J409-'S&amp;P500 2018'!J409</f>
        <v>3.7758454505379149</v>
      </c>
      <c r="AB409" s="6">
        <f ca="1">K409-'S&amp;P500 2018'!K409</f>
        <v>4.1712241480581937</v>
      </c>
      <c r="AC409" s="6">
        <f ca="1">L409-'S&amp;P500 2018'!L409</f>
        <v>3.3908927229718842</v>
      </c>
      <c r="AD409" s="6">
        <f ca="1">M409-'S&amp;P500 2018'!M409</f>
        <v>1.6356523917985228</v>
      </c>
      <c r="AE409" s="6">
        <f ca="1">N409-'S&amp;P500 2018'!N409</f>
        <v>1.5665198673732945</v>
      </c>
      <c r="AF409" s="6">
        <f ca="1">O409-'S&amp;P500 2018'!O409</f>
        <v>3.0325697300296355</v>
      </c>
      <c r="AG409" s="6">
        <f ca="1">P409-'S&amp;P500 2018'!P409</f>
        <v>-7.0753374574768486</v>
      </c>
      <c r="AH409" s="6">
        <f ca="1">Q409-'S&amp;P500 2018'!Q409</f>
        <v>-2.4645032774280224</v>
      </c>
      <c r="AI409" s="6">
        <f ca="1">R409-'S&amp;P500 2018'!R409</f>
        <v>1.3771392580538446</v>
      </c>
      <c r="AJ409" s="6">
        <f ca="1">S409-'S&amp;P500 2018'!S409</f>
        <v>0.31920003112728779</v>
      </c>
      <c r="AK409" s="6">
        <f ca="1">T409-'S&amp;P500 2018'!T409</f>
        <v>-1.4741485852282565</v>
      </c>
      <c r="AL409" s="6">
        <f ca="1">U409-'S&amp;P500 2018'!U409</f>
        <v>1.4960996264824331</v>
      </c>
      <c r="AM409" s="6">
        <f ca="1">V409-'S&amp;P500 2018'!V409</f>
        <v>1.2422054125800059</v>
      </c>
    </row>
    <row r="410" spans="1:39" x14ac:dyDescent="0.3">
      <c r="A410" t="s">
        <v>946</v>
      </c>
      <c r="B410" t="s">
        <v>947</v>
      </c>
      <c r="C410" s="1" t="s">
        <v>2</v>
      </c>
      <c r="D410" s="1" t="s">
        <v>938</v>
      </c>
      <c r="E410" s="5">
        <f t="shared" ca="1" si="7"/>
        <v>41.528291214640163</v>
      </c>
      <c r="F410">
        <f ca="1">'S&amp;P500 2018'!F410*(1+IF(-$E$1+RAND()*1&lt;0,-0.1*RAND(),0.1*RAND()))</f>
        <v>44.32233579621446</v>
      </c>
      <c r="G410">
        <f ca="1">'S&amp;P500 2018'!G410*(1+IF(-$E$1+RAND()*1&lt;0,-0.1*RAND(),0.1*RAND()))</f>
        <v>41.662862638703558</v>
      </c>
      <c r="H410">
        <f ca="1">'S&amp;P500 2018'!H410*(1+IF(-$E$1+RAND()*1&lt;0,-0.1*RAND(),0.1*RAND()))</f>
        <v>49.216839549042575</v>
      </c>
      <c r="I410">
        <f ca="1">'S&amp;P500 2018'!I410*(1+IF(-$E$1+RAND()*1&lt;0,-0.1*RAND(),0.1*RAND()))</f>
        <v>20.703769096248447</v>
      </c>
      <c r="J410">
        <f ca="1">'S&amp;P500 2018'!J410*(1+IF(-$E$1+RAND()*1&lt;0,-0.1*RAND(),0.1*RAND()))</f>
        <v>41.764138084711881</v>
      </c>
      <c r="K410">
        <f ca="1">'S&amp;P500 2018'!K410*(1+IF(-$E$1+RAND()*1&lt;0,-0.1*RAND(),0.1*RAND()))</f>
        <v>50.650712735362333</v>
      </c>
      <c r="L410">
        <f ca="1">'S&amp;P500 2018'!L410*(1+IF(-$E$1+RAND()*1&lt;0,-0.1*RAND(),0.1*RAND()))</f>
        <v>38.693344132366775</v>
      </c>
      <c r="M410">
        <f ca="1">'S&amp;P500 2018'!M410*(1+IF(-$E$1+RAND()*1&lt;0,-0.1*RAND(),0.1*RAND()))</f>
        <v>43.574115386727264</v>
      </c>
      <c r="N410">
        <f ca="1">'S&amp;P500 2018'!N410*(1+IF(-$E$1+RAND()*1&lt;0,-0.1*RAND(),0.1*RAND()))</f>
        <v>51.490291244033806</v>
      </c>
      <c r="O410">
        <f ca="1">'S&amp;P500 2018'!O410*(1+IF(-$E$1+RAND()*1&lt;0,-0.1*RAND(),0.1*RAND()))</f>
        <v>13.225602231800762</v>
      </c>
      <c r="P410">
        <f ca="1">'S&amp;P500 2018'!P410*(1+IF(-$E$1+RAND()*1&lt;0,-0.1*RAND(),0.1*RAND()))</f>
        <v>46.47251250691307</v>
      </c>
      <c r="Q410">
        <f ca="1">'S&amp;P500 2018'!Q410*(1+IF(-$E$1+RAND()*1&lt;0,-0.1*RAND(),0.1*RAND()))</f>
        <v>43.656806258435957</v>
      </c>
      <c r="R410">
        <f ca="1">'S&amp;P500 2018'!R410*(1+IF(-$E$1+RAND()*1&lt;0,-0.1*RAND(),0.1*RAND()))</f>
        <v>53.140495075793908</v>
      </c>
      <c r="S410">
        <f ca="1">'S&amp;P500 2018'!S410*(1+IF(-$E$1+RAND()*1&lt;0,-0.1*RAND(),0.1*RAND()))</f>
        <v>41.519004502179769</v>
      </c>
      <c r="T410">
        <f ca="1">'S&amp;P500 2018'!T410*(1+IF(-$E$1+RAND()*1&lt;0,-0.1*RAND(),0.1*RAND()))</f>
        <v>40.898895913729454</v>
      </c>
      <c r="U410">
        <f ca="1">'S&amp;P500 2018'!U410*(1+IF(-$E$1+RAND()*1&lt;0,-0.1*RAND(),0.1*RAND()))</f>
        <v>51.001954175547482</v>
      </c>
      <c r="V410">
        <f ca="1">'S&amp;P500 2018'!V410*(1+IF(-$E$1+RAND()*1&lt;0,-0.1*RAND(),0.1*RAND()))</f>
        <v>33.987271321071375</v>
      </c>
      <c r="W410" s="6">
        <f ca="1">F410-'S&amp;P500 2018'!F410</f>
        <v>-0.6776642037855396</v>
      </c>
      <c r="X410" s="6">
        <f ca="1">G410-'S&amp;P500 2018'!G410</f>
        <v>3.6628626387035581</v>
      </c>
      <c r="Y410" s="6">
        <f ca="1">H410-'S&amp;P500 2018'!H410</f>
        <v>4.2168395490425752</v>
      </c>
      <c r="Z410" s="6">
        <f ca="1">I410-'S&amp;P500 2018'!I410</f>
        <v>-2.2962309037515531</v>
      </c>
      <c r="AA410" s="6">
        <f ca="1">J410-'S&amp;P500 2018'!J410</f>
        <v>1.764138084711881</v>
      </c>
      <c r="AB410" s="6">
        <f ca="1">K410-'S&amp;P500 2018'!K410</f>
        <v>3.6507127353623332</v>
      </c>
      <c r="AC410" s="6">
        <f ca="1">L410-'S&amp;P500 2018'!L410</f>
        <v>1.6933441323667751</v>
      </c>
      <c r="AD410" s="6">
        <f ca="1">M410-'S&amp;P500 2018'!M410</f>
        <v>-1.4258846132727356</v>
      </c>
      <c r="AE410" s="6">
        <f ca="1">N410-'S&amp;P500 2018'!N410</f>
        <v>1.4902912440338056</v>
      </c>
      <c r="AF410" s="6">
        <f ca="1">O410-'S&amp;P500 2018'!O410</f>
        <v>0.225602231800762</v>
      </c>
      <c r="AG410" s="6">
        <f ca="1">P410-'S&amp;P500 2018'!P410</f>
        <v>3.4725125069130698</v>
      </c>
      <c r="AH410" s="6">
        <f ca="1">Q410-'S&amp;P500 2018'!Q410</f>
        <v>3.6568062584359566</v>
      </c>
      <c r="AI410" s="6">
        <f ca="1">R410-'S&amp;P500 2018'!R410</f>
        <v>2.1404950757939076</v>
      </c>
      <c r="AJ410" s="6">
        <f ca="1">S410-'S&amp;P500 2018'!S410</f>
        <v>0.51900450217976868</v>
      </c>
      <c r="AK410" s="6">
        <f ca="1">T410-'S&amp;P500 2018'!T410</f>
        <v>0.89889591372945432</v>
      </c>
      <c r="AL410" s="6">
        <f ca="1">U410-'S&amp;P500 2018'!U410</f>
        <v>4.0019541755474819</v>
      </c>
      <c r="AM410" s="6">
        <f ca="1">V410-'S&amp;P500 2018'!V410</f>
        <v>2.9872713210713755</v>
      </c>
    </row>
    <row r="411" spans="1:39" x14ac:dyDescent="0.3">
      <c r="A411" t="s">
        <v>948</v>
      </c>
      <c r="B411" t="s">
        <v>949</v>
      </c>
      <c r="C411" s="1" t="s">
        <v>2</v>
      </c>
      <c r="D411" s="1" t="s">
        <v>3</v>
      </c>
      <c r="E411" s="5">
        <f t="shared" ca="1" si="7"/>
        <v>47.781831972054214</v>
      </c>
      <c r="F411">
        <f ca="1">'S&amp;P500 2018'!F411*(1+IF(-$E$1+RAND()*1&lt;0,-0.1*RAND(),0.1*RAND()))</f>
        <v>44.636956808672252</v>
      </c>
      <c r="G411">
        <f ca="1">'S&amp;P500 2018'!G411*(1+IF(-$E$1+RAND()*1&lt;0,-0.1*RAND(),0.1*RAND()))</f>
        <v>54.037256612458279</v>
      </c>
      <c r="H411">
        <f ca="1">'S&amp;P500 2018'!H411*(1+IF(-$E$1+RAND()*1&lt;0,-0.1*RAND(),0.1*RAND()))</f>
        <v>53.084226533548232</v>
      </c>
      <c r="I411">
        <f ca="1">'S&amp;P500 2018'!I411*(1+IF(-$E$1+RAND()*1&lt;0,-0.1*RAND(),0.1*RAND()))</f>
        <v>63.069728552975384</v>
      </c>
      <c r="J411">
        <f ca="1">'S&amp;P500 2018'!J411*(1+IF(-$E$1+RAND()*1&lt;0,-0.1*RAND(),0.1*RAND()))</f>
        <v>56.373252000319141</v>
      </c>
      <c r="K411">
        <f ca="1">'S&amp;P500 2018'!K411*(1+IF(-$E$1+RAND()*1&lt;0,-0.1*RAND(),0.1*RAND()))</f>
        <v>34.664383623745287</v>
      </c>
      <c r="L411">
        <f ca="1">'S&amp;P500 2018'!L411*(1+IF(-$E$1+RAND()*1&lt;0,-0.1*RAND(),0.1*RAND()))</f>
        <v>60.315982242439382</v>
      </c>
      <c r="M411">
        <f ca="1">'S&amp;P500 2018'!M411*(1+IF(-$E$1+RAND()*1&lt;0,-0.1*RAND(),0.1*RAND()))</f>
        <v>42.831506159516401</v>
      </c>
      <c r="N411">
        <f ca="1">'S&amp;P500 2018'!N411*(1+IF(-$E$1+RAND()*1&lt;0,-0.1*RAND(),0.1*RAND()))</f>
        <v>27.546738545726086</v>
      </c>
      <c r="O411">
        <f ca="1">'S&amp;P500 2018'!O411*(1+IF(-$E$1+RAND()*1&lt;0,-0.1*RAND(),0.1*RAND()))</f>
        <v>48.497141670181932</v>
      </c>
      <c r="P411">
        <f ca="1">'S&amp;P500 2018'!P411*(1+IF(-$E$1+RAND()*1&lt;0,-0.1*RAND(),0.1*RAND()))</f>
        <v>69.577569174351623</v>
      </c>
      <c r="Q411">
        <f ca="1">'S&amp;P500 2018'!Q411*(1+IF(-$E$1+RAND()*1&lt;0,-0.1*RAND(),0.1*RAND()))</f>
        <v>37.615757466702817</v>
      </c>
      <c r="R411">
        <f ca="1">'S&amp;P500 2018'!R411*(1+IF(-$E$1+RAND()*1&lt;0,-0.1*RAND(),0.1*RAND()))</f>
        <v>33.358226738416775</v>
      </c>
      <c r="S411">
        <f ca="1">'S&amp;P500 2018'!S411*(1+IF(-$E$1+RAND()*1&lt;0,-0.1*RAND(),0.1*RAND()))</f>
        <v>50.433778899167031</v>
      </c>
      <c r="T411">
        <f ca="1">'S&amp;P500 2018'!T411*(1+IF(-$E$1+RAND()*1&lt;0,-0.1*RAND(),0.1*RAND()))</f>
        <v>58.592563667532296</v>
      </c>
      <c r="U411">
        <f ca="1">'S&amp;P500 2018'!U411*(1+IF(-$E$1+RAND()*1&lt;0,-0.1*RAND(),0.1*RAND()))</f>
        <v>30.014898859313352</v>
      </c>
      <c r="V411">
        <f ca="1">'S&amp;P500 2018'!V411*(1+IF(-$E$1+RAND()*1&lt;0,-0.1*RAND(),0.1*RAND()))</f>
        <v>47.641175969855503</v>
      </c>
      <c r="W411" s="6">
        <f ca="1">F411-'S&amp;P500 2018'!F411</f>
        <v>0.63695680867225235</v>
      </c>
      <c r="X411" s="6">
        <f ca="1">G411-'S&amp;P500 2018'!G411</f>
        <v>2.0372566124582789</v>
      </c>
      <c r="Y411" s="6">
        <f ca="1">H411-'S&amp;P500 2018'!H411</f>
        <v>4.0842265335482324</v>
      </c>
      <c r="Z411" s="6">
        <f ca="1">I411-'S&amp;P500 2018'!I411</f>
        <v>5.0697285529753842</v>
      </c>
      <c r="AA411" s="6">
        <f ca="1">J411-'S&amp;P500 2018'!J411</f>
        <v>2.3732520003191411</v>
      </c>
      <c r="AB411" s="6">
        <f ca="1">K411-'S&amp;P500 2018'!K411</f>
        <v>0.66438362374528737</v>
      </c>
      <c r="AC411" s="6">
        <f ca="1">L411-'S&amp;P500 2018'!L411</f>
        <v>2.3159822424393823</v>
      </c>
      <c r="AD411" s="6">
        <f ca="1">M411-'S&amp;P500 2018'!M411</f>
        <v>-4.1684938404835989</v>
      </c>
      <c r="AE411" s="6">
        <f ca="1">N411-'S&amp;P500 2018'!N411</f>
        <v>-2.453261454273914</v>
      </c>
      <c r="AF411" s="6">
        <f ca="1">O411-'S&amp;P500 2018'!O411</f>
        <v>-2.5028583298180678</v>
      </c>
      <c r="AG411" s="6">
        <f ca="1">P411-'S&amp;P500 2018'!P411</f>
        <v>3.5775691743516234</v>
      </c>
      <c r="AH411" s="6">
        <f ca="1">Q411-'S&amp;P500 2018'!Q411</f>
        <v>0.61575746670281717</v>
      </c>
      <c r="AI411" s="6">
        <f ca="1">R411-'S&amp;P500 2018'!R411</f>
        <v>-1.641773261583225</v>
      </c>
      <c r="AJ411" s="6">
        <f ca="1">S411-'S&amp;P500 2018'!S411</f>
        <v>-1.5662211008329692</v>
      </c>
      <c r="AK411" s="6">
        <f ca="1">T411-'S&amp;P500 2018'!T411</f>
        <v>0.59256366753229628</v>
      </c>
      <c r="AL411" s="6">
        <f ca="1">U411-'S&amp;P500 2018'!U411</f>
        <v>1.4898859313351664E-2</v>
      </c>
      <c r="AM411" s="6">
        <f ca="1">V411-'S&amp;P500 2018'!V411</f>
        <v>0.64117596985550307</v>
      </c>
    </row>
    <row r="412" spans="1:39" x14ac:dyDescent="0.3">
      <c r="A412" t="s">
        <v>950</v>
      </c>
      <c r="B412" t="s">
        <v>951</v>
      </c>
      <c r="C412" s="1" t="s">
        <v>29</v>
      </c>
      <c r="D412" s="1" t="s">
        <v>531</v>
      </c>
      <c r="E412" s="5">
        <f t="shared" ca="1" si="7"/>
        <v>37.802436976743437</v>
      </c>
      <c r="F412">
        <f ca="1">'S&amp;P500 2018'!F412*(1+IF(-$E$1+RAND()*1&lt;0,-0.1*RAND(),0.1*RAND()))</f>
        <v>28.279258195183409</v>
      </c>
      <c r="G412">
        <f ca="1">'S&amp;P500 2018'!G412*(1+IF(-$E$1+RAND()*1&lt;0,-0.1*RAND(),0.1*RAND()))</f>
        <v>36.102420004416963</v>
      </c>
      <c r="H412">
        <f ca="1">'S&amp;P500 2018'!H412*(1+IF(-$E$1+RAND()*1&lt;0,-0.1*RAND(),0.1*RAND()))</f>
        <v>50.561266001301696</v>
      </c>
      <c r="I412">
        <f ca="1">'S&amp;P500 2018'!I412*(1+IF(-$E$1+RAND()*1&lt;0,-0.1*RAND(),0.1*RAND()))</f>
        <v>39.79138684519716</v>
      </c>
      <c r="J412">
        <f ca="1">'S&amp;P500 2018'!J412*(1+IF(-$E$1+RAND()*1&lt;0,-0.1*RAND(),0.1*RAND()))</f>
        <v>34.009267544342343</v>
      </c>
      <c r="K412">
        <f ca="1">'S&amp;P500 2018'!K412*(1+IF(-$E$1+RAND()*1&lt;0,-0.1*RAND(),0.1*RAND()))</f>
        <v>43.831623317627148</v>
      </c>
      <c r="L412">
        <f ca="1">'S&amp;P500 2018'!L412*(1+IF(-$E$1+RAND()*1&lt;0,-0.1*RAND(),0.1*RAND()))</f>
        <v>42.070001641315741</v>
      </c>
      <c r="M412">
        <f ca="1">'S&amp;P500 2018'!M412*(1+IF(-$E$1+RAND()*1&lt;0,-0.1*RAND(),0.1*RAND()))</f>
        <v>42.881404289821255</v>
      </c>
      <c r="N412">
        <f ca="1">'S&amp;P500 2018'!N412*(1+IF(-$E$1+RAND()*1&lt;0,-0.1*RAND(),0.1*RAND()))</f>
        <v>51.633006815887882</v>
      </c>
      <c r="O412">
        <f ca="1">'S&amp;P500 2018'!O412*(1+IF(-$E$1+RAND()*1&lt;0,-0.1*RAND(),0.1*RAND()))</f>
        <v>29.639976869161838</v>
      </c>
      <c r="P412">
        <f ca="1">'S&amp;P500 2018'!P412*(1+IF(-$E$1+RAND()*1&lt;0,-0.1*RAND(),0.1*RAND()))</f>
        <v>34.943047722133834</v>
      </c>
      <c r="Q412">
        <f ca="1">'S&amp;P500 2018'!Q412*(1+IF(-$E$1+RAND()*1&lt;0,-0.1*RAND(),0.1*RAND()))</f>
        <v>33.571032382862008</v>
      </c>
      <c r="R412">
        <f ca="1">'S&amp;P500 2018'!R412*(1+IF(-$E$1+RAND()*1&lt;0,-0.1*RAND(),0.1*RAND()))</f>
        <v>30.620969571057884</v>
      </c>
      <c r="S412">
        <f ca="1">'S&amp;P500 2018'!S412*(1+IF(-$E$1+RAND()*1&lt;0,-0.1*RAND(),0.1*RAND()))</f>
        <v>32.886910362266299</v>
      </c>
      <c r="T412">
        <f ca="1">'S&amp;P500 2018'!T412*(1+IF(-$E$1+RAND()*1&lt;0,-0.1*RAND(),0.1*RAND()))</f>
        <v>38.672354525915061</v>
      </c>
      <c r="U412">
        <f ca="1">'S&amp;P500 2018'!U412*(1+IF(-$E$1+RAND()*1&lt;0,-0.1*RAND(),0.1*RAND()))</f>
        <v>32.270417378436171</v>
      </c>
      <c r="V412">
        <f ca="1">'S&amp;P500 2018'!V412*(1+IF(-$E$1+RAND()*1&lt;0,-0.1*RAND(),0.1*RAND()))</f>
        <v>40.877085137711823</v>
      </c>
      <c r="W412" s="6">
        <f ca="1">F412-'S&amp;P500 2018'!F412</f>
        <v>0.27925819518340944</v>
      </c>
      <c r="X412" s="6">
        <f ca="1">G412-'S&amp;P500 2018'!G412</f>
        <v>2.1024200044169632</v>
      </c>
      <c r="Y412" s="6">
        <f ca="1">H412-'S&amp;P500 2018'!H412</f>
        <v>4.5612660013016963</v>
      </c>
      <c r="Z412" s="6">
        <f ca="1">I412-'S&amp;P500 2018'!I412</f>
        <v>-2.2086131548028405</v>
      </c>
      <c r="AA412" s="6">
        <f ca="1">J412-'S&amp;P500 2018'!J412</f>
        <v>1.0092675443423431</v>
      </c>
      <c r="AB412" s="6">
        <f ca="1">K412-'S&amp;P500 2018'!K412</f>
        <v>2.8316233176271481</v>
      </c>
      <c r="AC412" s="6">
        <f ca="1">L412-'S&amp;P500 2018'!L412</f>
        <v>1.0700016413157414</v>
      </c>
      <c r="AD412" s="6">
        <f ca="1">M412-'S&amp;P500 2018'!M412</f>
        <v>0.88140428982125485</v>
      </c>
      <c r="AE412" s="6">
        <f ca="1">N412-'S&amp;P500 2018'!N412</f>
        <v>4.6330068158878817</v>
      </c>
      <c r="AF412" s="6">
        <f ca="1">O412-'S&amp;P500 2018'!O412</f>
        <v>2.6399768691618384</v>
      </c>
      <c r="AG412" s="6">
        <f ca="1">P412-'S&amp;P500 2018'!P412</f>
        <v>1.9430477221338336</v>
      </c>
      <c r="AH412" s="6">
        <f ca="1">Q412-'S&amp;P500 2018'!Q412</f>
        <v>2.5710323828620076</v>
      </c>
      <c r="AI412" s="6">
        <f ca="1">R412-'S&amp;P500 2018'!R412</f>
        <v>1.6209695710578842</v>
      </c>
      <c r="AJ412" s="6">
        <f ca="1">S412-'S&amp;P500 2018'!S412</f>
        <v>1.886910362266299</v>
      </c>
      <c r="AK412" s="6">
        <f ca="1">T412-'S&amp;P500 2018'!T412</f>
        <v>2.6723545259150612</v>
      </c>
      <c r="AL412" s="6">
        <f ca="1">U412-'S&amp;P500 2018'!U412</f>
        <v>0.27041737843617142</v>
      </c>
      <c r="AM412" s="6">
        <f ca="1">V412-'S&amp;P500 2018'!V412</f>
        <v>-0.12291486228817661</v>
      </c>
    </row>
    <row r="413" spans="1:39" x14ac:dyDescent="0.3">
      <c r="A413" t="s">
        <v>952</v>
      </c>
      <c r="B413" t="s">
        <v>953</v>
      </c>
      <c r="C413" s="1" t="s">
        <v>29</v>
      </c>
      <c r="D413" s="1" t="s">
        <v>257</v>
      </c>
      <c r="E413" s="5">
        <f t="shared" ca="1" si="7"/>
        <v>63.574042401097344</v>
      </c>
      <c r="F413">
        <f ca="1">'S&amp;P500 2018'!F413*(1+IF(-$E$1+RAND()*1&lt;0,-0.1*RAND(),0.1*RAND()))</f>
        <v>43.469949152683711</v>
      </c>
      <c r="G413">
        <f ca="1">'S&amp;P500 2018'!G413*(1+IF(-$E$1+RAND()*1&lt;0,-0.1*RAND(),0.1*RAND()))</f>
        <v>63.257306151004848</v>
      </c>
      <c r="H413">
        <f ca="1">'S&amp;P500 2018'!H413*(1+IF(-$E$1+RAND()*1&lt;0,-0.1*RAND(),0.1*RAND()))</f>
        <v>59.66705901713901</v>
      </c>
      <c r="I413">
        <f ca="1">'S&amp;P500 2018'!I413*(1+IF(-$E$1+RAND()*1&lt;0,-0.1*RAND(),0.1*RAND()))</f>
        <v>91.672507221385899</v>
      </c>
      <c r="J413">
        <f ca="1">'S&amp;P500 2018'!J413*(1+IF(-$E$1+RAND()*1&lt;0,-0.1*RAND(),0.1*RAND()))</f>
        <v>65.218907246292261</v>
      </c>
      <c r="K413">
        <f ca="1">'S&amp;P500 2018'!K413*(1+IF(-$E$1+RAND()*1&lt;0,-0.1*RAND(),0.1*RAND()))</f>
        <v>68.364673456013691</v>
      </c>
      <c r="L413">
        <f ca="1">'S&amp;P500 2018'!L413*(1+IF(-$E$1+RAND()*1&lt;0,-0.1*RAND(),0.1*RAND()))</f>
        <v>55.504911276944455</v>
      </c>
      <c r="M413">
        <f ca="1">'S&amp;P500 2018'!M413*(1+IF(-$E$1+RAND()*1&lt;0,-0.1*RAND(),0.1*RAND()))</f>
        <v>68.355658786315715</v>
      </c>
      <c r="N413">
        <f ca="1">'S&amp;P500 2018'!N413*(1+IF(-$E$1+RAND()*1&lt;0,-0.1*RAND(),0.1*RAND()))</f>
        <v>86.546074352304544</v>
      </c>
      <c r="O413">
        <f ca="1">'S&amp;P500 2018'!O413*(1+IF(-$E$1+RAND()*1&lt;0,-0.1*RAND(),0.1*RAND()))</f>
        <v>47.959540528371427</v>
      </c>
      <c r="P413">
        <f ca="1">'S&amp;P500 2018'!P413*(1+IF(-$E$1+RAND()*1&lt;0,-0.1*RAND(),0.1*RAND()))</f>
        <v>50.477580806359484</v>
      </c>
      <c r="Q413">
        <f ca="1">'S&amp;P500 2018'!Q413*(1+IF(-$E$1+RAND()*1&lt;0,-0.1*RAND(),0.1*RAND()))</f>
        <v>65.482921023551924</v>
      </c>
      <c r="R413">
        <f ca="1">'S&amp;P500 2018'!R413*(1+IF(-$E$1+RAND()*1&lt;0,-0.1*RAND(),0.1*RAND()))</f>
        <v>47.735816776225256</v>
      </c>
      <c r="S413">
        <f ca="1">'S&amp;P500 2018'!S413*(1+IF(-$E$1+RAND()*1&lt;0,-0.1*RAND(),0.1*RAND()))</f>
        <v>71.809061913425211</v>
      </c>
      <c r="T413">
        <f ca="1">'S&amp;P500 2018'!T413*(1+IF(-$E$1+RAND()*1&lt;0,-0.1*RAND(),0.1*RAND()))</f>
        <v>64.368515134601196</v>
      </c>
      <c r="U413">
        <f ca="1">'S&amp;P500 2018'!U413*(1+IF(-$E$1+RAND()*1&lt;0,-0.1*RAND(),0.1*RAND()))</f>
        <v>45.780713423544171</v>
      </c>
      <c r="V413">
        <f ca="1">'S&amp;P500 2018'!V413*(1+IF(-$E$1+RAND()*1&lt;0,-0.1*RAND(),0.1*RAND()))</f>
        <v>85.087524552491743</v>
      </c>
      <c r="W413" s="6">
        <f ca="1">F413-'S&amp;P500 2018'!F413</f>
        <v>-3.5300508473162893</v>
      </c>
      <c r="X413" s="6">
        <f ca="1">G413-'S&amp;P500 2018'!G413</f>
        <v>0.25730615100484755</v>
      </c>
      <c r="Y413" s="6">
        <f ca="1">H413-'S&amp;P500 2018'!H413</f>
        <v>4.6670590171390103</v>
      </c>
      <c r="Z413" s="6">
        <f ca="1">I413-'S&amp;P500 2018'!I413</f>
        <v>1.6725072213858994</v>
      </c>
      <c r="AA413" s="6">
        <f ca="1">J413-'S&amp;P500 2018'!J413</f>
        <v>5.218907246292261</v>
      </c>
      <c r="AB413" s="6">
        <f ca="1">K413-'S&amp;P500 2018'!K413</f>
        <v>-5.6353265439863094</v>
      </c>
      <c r="AC413" s="6">
        <f ca="1">L413-'S&amp;P500 2018'!L413</f>
        <v>0.50491127694445481</v>
      </c>
      <c r="AD413" s="6">
        <f ca="1">M413-'S&amp;P500 2018'!M413</f>
        <v>0.35565878631571479</v>
      </c>
      <c r="AE413" s="6">
        <f ca="1">N413-'S&amp;P500 2018'!N413</f>
        <v>-4.4539256476954563</v>
      </c>
      <c r="AF413" s="6">
        <f ca="1">O413-'S&amp;P500 2018'!O413</f>
        <v>3.9595405283714271</v>
      </c>
      <c r="AG413" s="6">
        <f ca="1">P413-'S&amp;P500 2018'!P413</f>
        <v>-5.5224191936405163</v>
      </c>
      <c r="AH413" s="6">
        <f ca="1">Q413-'S&amp;P500 2018'!Q413</f>
        <v>-2.5170789764480759</v>
      </c>
      <c r="AI413" s="6">
        <f ca="1">R413-'S&amp;P500 2018'!R413</f>
        <v>-3.2641832237747437</v>
      </c>
      <c r="AJ413" s="6">
        <f ca="1">S413-'S&amp;P500 2018'!S413</f>
        <v>3.8090619134252108</v>
      </c>
      <c r="AK413" s="6">
        <f ca="1">T413-'S&amp;P500 2018'!T413</f>
        <v>3.3685151346011963</v>
      </c>
      <c r="AL413" s="6">
        <f ca="1">U413-'S&amp;P500 2018'!U413</f>
        <v>-1.2192865764558292</v>
      </c>
      <c r="AM413" s="6">
        <f ca="1">V413-'S&amp;P500 2018'!V413</f>
        <v>4.0875245524917432</v>
      </c>
    </row>
    <row r="414" spans="1:39" x14ac:dyDescent="0.3">
      <c r="A414" t="s">
        <v>954</v>
      </c>
      <c r="B414" t="s">
        <v>955</v>
      </c>
      <c r="C414" s="1" t="s">
        <v>15</v>
      </c>
      <c r="D414" s="1" t="s">
        <v>23</v>
      </c>
      <c r="E414" s="5">
        <f t="shared" ca="1" si="7"/>
        <v>54.272665793909113</v>
      </c>
      <c r="F414">
        <f ca="1">'S&amp;P500 2018'!F414*(1+IF(-$E$1+RAND()*1&lt;0,-0.1*RAND(),0.1*RAND()))</f>
        <v>45.973812920880398</v>
      </c>
      <c r="G414">
        <f ca="1">'S&amp;P500 2018'!G414*(1+IF(-$E$1+RAND()*1&lt;0,-0.1*RAND(),0.1*RAND()))</f>
        <v>59.49386468441449</v>
      </c>
      <c r="H414">
        <f ca="1">'S&amp;P500 2018'!H414*(1+IF(-$E$1+RAND()*1&lt;0,-0.1*RAND(),0.1*RAND()))</f>
        <v>72.322041514204713</v>
      </c>
      <c r="I414">
        <f ca="1">'S&amp;P500 2018'!I414*(1+IF(-$E$1+RAND()*1&lt;0,-0.1*RAND(),0.1*RAND()))</f>
        <v>38.043756194841656</v>
      </c>
      <c r="J414">
        <f ca="1">'S&amp;P500 2018'!J414*(1+IF(-$E$1+RAND()*1&lt;0,-0.1*RAND(),0.1*RAND()))</f>
        <v>55.214996946373255</v>
      </c>
      <c r="K414">
        <f ca="1">'S&amp;P500 2018'!K414*(1+IF(-$E$1+RAND()*1&lt;0,-0.1*RAND(),0.1*RAND()))</f>
        <v>67.06170399500806</v>
      </c>
      <c r="L414">
        <f ca="1">'S&amp;P500 2018'!L414*(1+IF(-$E$1+RAND()*1&lt;0,-0.1*RAND(),0.1*RAND()))</f>
        <v>53.959139746922311</v>
      </c>
      <c r="M414">
        <f ca="1">'S&amp;P500 2018'!M414*(1+IF(-$E$1+RAND()*1&lt;0,-0.1*RAND(),0.1*RAND()))</f>
        <v>57.814279742812907</v>
      </c>
      <c r="N414">
        <f ca="1">'S&amp;P500 2018'!N414*(1+IF(-$E$1+RAND()*1&lt;0,-0.1*RAND(),0.1*RAND()))</f>
        <v>36.943843193370242</v>
      </c>
      <c r="O414">
        <f ca="1">'S&amp;P500 2018'!O414*(1+IF(-$E$1+RAND()*1&lt;0,-0.1*RAND(),0.1*RAND()))</f>
        <v>61.132196707646955</v>
      </c>
      <c r="P414">
        <f ca="1">'S&amp;P500 2018'!P414*(1+IF(-$E$1+RAND()*1&lt;0,-0.1*RAND(),0.1*RAND()))</f>
        <v>54.317591314920236</v>
      </c>
      <c r="Q414">
        <f ca="1">'S&amp;P500 2018'!Q414*(1+IF(-$E$1+RAND()*1&lt;0,-0.1*RAND(),0.1*RAND()))</f>
        <v>52.03004981711409</v>
      </c>
      <c r="R414">
        <f ca="1">'S&amp;P500 2018'!R414*(1+IF(-$E$1+RAND()*1&lt;0,-0.1*RAND(),0.1*RAND()))</f>
        <v>52.866205331438273</v>
      </c>
      <c r="S414">
        <f ca="1">'S&amp;P500 2018'!S414*(1+IF(-$E$1+RAND()*1&lt;0,-0.1*RAND(),0.1*RAND()))</f>
        <v>47.83325680805995</v>
      </c>
      <c r="T414">
        <f ca="1">'S&amp;P500 2018'!T414*(1+IF(-$E$1+RAND()*1&lt;0,-0.1*RAND(),0.1*RAND()))</f>
        <v>55.95143149240274</v>
      </c>
      <c r="U414">
        <f ca="1">'S&amp;P500 2018'!U414*(1+IF(-$E$1+RAND()*1&lt;0,-0.1*RAND(),0.1*RAND()))</f>
        <v>62.262288684877205</v>
      </c>
      <c r="V414">
        <f ca="1">'S&amp;P500 2018'!V414*(1+IF(-$E$1+RAND()*1&lt;0,-0.1*RAND(),0.1*RAND()))</f>
        <v>49.414859401167469</v>
      </c>
      <c r="W414" s="6">
        <f ca="1">F414-'S&amp;P500 2018'!F414</f>
        <v>3.9738129208803983</v>
      </c>
      <c r="X414" s="6">
        <f ca="1">G414-'S&amp;P500 2018'!G414</f>
        <v>-5.5061353155855102</v>
      </c>
      <c r="Y414" s="6">
        <f ca="1">H414-'S&amp;P500 2018'!H414</f>
        <v>2.3220415142047131</v>
      </c>
      <c r="Z414" s="6">
        <f ca="1">I414-'S&amp;P500 2018'!I414</f>
        <v>-1.9562438051583442</v>
      </c>
      <c r="AA414" s="6">
        <f ca="1">J414-'S&amp;P500 2018'!J414</f>
        <v>-0.78500305362674538</v>
      </c>
      <c r="AB414" s="6">
        <f ca="1">K414-'S&amp;P500 2018'!K414</f>
        <v>6.0617039950080596</v>
      </c>
      <c r="AC414" s="6">
        <f ca="1">L414-'S&amp;P500 2018'!L414</f>
        <v>2.9591397469223111</v>
      </c>
      <c r="AD414" s="6">
        <f ca="1">M414-'S&amp;P500 2018'!M414</f>
        <v>0.81427974281290716</v>
      </c>
      <c r="AE414" s="6">
        <f ca="1">N414-'S&amp;P500 2018'!N414</f>
        <v>-4.0561568066297582</v>
      </c>
      <c r="AF414" s="6">
        <f ca="1">O414-'S&amp;P500 2018'!O414</f>
        <v>4.1321967076469548</v>
      </c>
      <c r="AG414" s="6">
        <f ca="1">P414-'S&amp;P500 2018'!P414</f>
        <v>2.3175913149202358</v>
      </c>
      <c r="AH414" s="6">
        <f ca="1">Q414-'S&amp;P500 2018'!Q414</f>
        <v>1.0300498171140902</v>
      </c>
      <c r="AI414" s="6">
        <f ca="1">R414-'S&amp;P500 2018'!R414</f>
        <v>-2.1337946685617268</v>
      </c>
      <c r="AJ414" s="6">
        <f ca="1">S414-'S&amp;P500 2018'!S414</f>
        <v>-4.1667431919400499</v>
      </c>
      <c r="AK414" s="6">
        <f ca="1">T414-'S&amp;P500 2018'!T414</f>
        <v>2.9514314924027403</v>
      </c>
      <c r="AL414" s="6">
        <f ca="1">U414-'S&amp;P500 2018'!U414</f>
        <v>1.2622886848772055</v>
      </c>
      <c r="AM414" s="6">
        <f ca="1">V414-'S&amp;P500 2018'!V414</f>
        <v>-4.5851405988325311</v>
      </c>
    </row>
    <row r="415" spans="1:39" x14ac:dyDescent="0.3">
      <c r="A415" t="s">
        <v>956</v>
      </c>
      <c r="B415" t="s">
        <v>957</v>
      </c>
      <c r="C415" s="1" t="s">
        <v>59</v>
      </c>
      <c r="D415" s="1" t="s">
        <v>110</v>
      </c>
      <c r="E415" s="5">
        <f t="shared" ca="1" si="7"/>
        <v>66.344648875638342</v>
      </c>
      <c r="F415">
        <f ca="1">'S&amp;P500 2018'!F415*(1+IF(-$E$1+RAND()*1&lt;0,-0.1*RAND(),0.1*RAND()))</f>
        <v>54.265992321862925</v>
      </c>
      <c r="G415">
        <f ca="1">'S&amp;P500 2018'!G415*(1+IF(-$E$1+RAND()*1&lt;0,-0.1*RAND(),0.1*RAND()))</f>
        <v>69.446628830699964</v>
      </c>
      <c r="H415">
        <f ca="1">'S&amp;P500 2018'!H415*(1+IF(-$E$1+RAND()*1&lt;0,-0.1*RAND(),0.1*RAND()))</f>
        <v>61.754491904507042</v>
      </c>
      <c r="I415">
        <f ca="1">'S&amp;P500 2018'!I415*(1+IF(-$E$1+RAND()*1&lt;0,-0.1*RAND(),0.1*RAND()))</f>
        <v>73.567603828750521</v>
      </c>
      <c r="J415">
        <f ca="1">'S&amp;P500 2018'!J415*(1+IF(-$E$1+RAND()*1&lt;0,-0.1*RAND(),0.1*RAND()))</f>
        <v>65.162569554296937</v>
      </c>
      <c r="K415">
        <f ca="1">'S&amp;P500 2018'!K415*(1+IF(-$E$1+RAND()*1&lt;0,-0.1*RAND(),0.1*RAND()))</f>
        <v>65.47454314267749</v>
      </c>
      <c r="L415">
        <f ca="1">'S&amp;P500 2018'!L415*(1+IF(-$E$1+RAND()*1&lt;0,-0.1*RAND(),0.1*RAND()))</f>
        <v>61.118015158648817</v>
      </c>
      <c r="M415">
        <f ca="1">'S&amp;P500 2018'!M415*(1+IF(-$E$1+RAND()*1&lt;0,-0.1*RAND(),0.1*RAND()))</f>
        <v>63.17942097570166</v>
      </c>
      <c r="N415">
        <f ca="1">'S&amp;P500 2018'!N415*(1+IF(-$E$1+RAND()*1&lt;0,-0.1*RAND(),0.1*RAND()))</f>
        <v>60.479768167491258</v>
      </c>
      <c r="O415">
        <f ca="1">'S&amp;P500 2018'!O415*(1+IF(-$E$1+RAND()*1&lt;0,-0.1*RAND(),0.1*RAND()))</f>
        <v>61.731039890704032</v>
      </c>
      <c r="P415">
        <f ca="1">'S&amp;P500 2018'!P415*(1+IF(-$E$1+RAND()*1&lt;0,-0.1*RAND(),0.1*RAND()))</f>
        <v>79.978610640096861</v>
      </c>
      <c r="Q415">
        <f ca="1">'S&amp;P500 2018'!Q415*(1+IF(-$E$1+RAND()*1&lt;0,-0.1*RAND(),0.1*RAND()))</f>
        <v>62.899645778784503</v>
      </c>
      <c r="R415">
        <f ca="1">'S&amp;P500 2018'!R415*(1+IF(-$E$1+RAND()*1&lt;0,-0.1*RAND(),0.1*RAND()))</f>
        <v>82.938090904230961</v>
      </c>
      <c r="S415">
        <f ca="1">'S&amp;P500 2018'!S415*(1+IF(-$E$1+RAND()*1&lt;0,-0.1*RAND(),0.1*RAND()))</f>
        <v>62.431153234876845</v>
      </c>
      <c r="T415">
        <f ca="1">'S&amp;P500 2018'!T415*(1+IF(-$E$1+RAND()*1&lt;0,-0.1*RAND(),0.1*RAND()))</f>
        <v>57.171042403581765</v>
      </c>
      <c r="U415">
        <f ca="1">'S&amp;P500 2018'!U415*(1+IF(-$E$1+RAND()*1&lt;0,-0.1*RAND(),0.1*RAND()))</f>
        <v>42.320185915152479</v>
      </c>
      <c r="V415">
        <f ca="1">'S&amp;P500 2018'!V415*(1+IF(-$E$1+RAND()*1&lt;0,-0.1*RAND(),0.1*RAND()))</f>
        <v>103.94022823378786</v>
      </c>
      <c r="W415" s="6">
        <f ca="1">F415-'S&amp;P500 2018'!F415</f>
        <v>2.2659923218629245</v>
      </c>
      <c r="X415" s="6">
        <f ca="1">G415-'S&amp;P500 2018'!G415</f>
        <v>-2.5533711693000356</v>
      </c>
      <c r="Y415" s="6">
        <f ca="1">H415-'S&amp;P500 2018'!H415</f>
        <v>2.7544919045070415</v>
      </c>
      <c r="Z415" s="6">
        <f ca="1">I415-'S&amp;P500 2018'!I415</f>
        <v>-5.4323961712494793</v>
      </c>
      <c r="AA415" s="6">
        <f ca="1">J415-'S&amp;P500 2018'!J415</f>
        <v>4.1625695542969368</v>
      </c>
      <c r="AB415" s="6">
        <f ca="1">K415-'S&amp;P500 2018'!K415</f>
        <v>-4.52545685732251</v>
      </c>
      <c r="AC415" s="6">
        <f ca="1">L415-'S&amp;P500 2018'!L415</f>
        <v>1.1180151586488165</v>
      </c>
      <c r="AD415" s="6">
        <f ca="1">M415-'S&amp;P500 2018'!M415</f>
        <v>2.1794209757016603</v>
      </c>
      <c r="AE415" s="6">
        <f ca="1">N415-'S&amp;P500 2018'!N415</f>
        <v>-5.5202318325087418</v>
      </c>
      <c r="AF415" s="6">
        <f ca="1">O415-'S&amp;P500 2018'!O415</f>
        <v>4.7310398907040323</v>
      </c>
      <c r="AG415" s="6">
        <f ca="1">P415-'S&amp;P500 2018'!P415</f>
        <v>6.9786106400968606</v>
      </c>
      <c r="AH415" s="6">
        <f ca="1">Q415-'S&amp;P500 2018'!Q415</f>
        <v>4.8996457787845031</v>
      </c>
      <c r="AI415" s="6">
        <f ca="1">R415-'S&amp;P500 2018'!R415</f>
        <v>4.9380909042309611</v>
      </c>
      <c r="AJ415" s="6">
        <f ca="1">S415-'S&amp;P500 2018'!S415</f>
        <v>-3.5688467651231548</v>
      </c>
      <c r="AK415" s="6">
        <f ca="1">T415-'S&amp;P500 2018'!T415</f>
        <v>1.1710424035817653</v>
      </c>
      <c r="AL415" s="6">
        <f ca="1">U415-'S&amp;P500 2018'!U415</f>
        <v>2.3201859151524786</v>
      </c>
      <c r="AM415" s="6">
        <f ca="1">V415-'S&amp;P500 2018'!V415</f>
        <v>7.9402282337878631</v>
      </c>
    </row>
    <row r="416" spans="1:39" x14ac:dyDescent="0.3">
      <c r="A416" t="s">
        <v>958</v>
      </c>
      <c r="B416" t="s">
        <v>959</v>
      </c>
      <c r="C416" s="1" t="s">
        <v>141</v>
      </c>
      <c r="D416" s="1" t="s">
        <v>188</v>
      </c>
      <c r="E416" s="5">
        <f t="shared" ca="1" si="7"/>
        <v>57.080968871977269</v>
      </c>
      <c r="F416">
        <f ca="1">'S&amp;P500 2018'!F416*(1+IF(-$E$1+RAND()*1&lt;0,-0.1*RAND(),0.1*RAND()))</f>
        <v>47.353097457384827</v>
      </c>
      <c r="G416">
        <f ca="1">'S&amp;P500 2018'!G416*(1+IF(-$E$1+RAND()*1&lt;0,-0.1*RAND(),0.1*RAND()))</f>
        <v>74.705368380641843</v>
      </c>
      <c r="H416">
        <f ca="1">'S&amp;P500 2018'!H416*(1+IF(-$E$1+RAND()*1&lt;0,-0.1*RAND(),0.1*RAND()))</f>
        <v>57.319063409402744</v>
      </c>
      <c r="I416">
        <f ca="1">'S&amp;P500 2018'!I416*(1+IF(-$E$1+RAND()*1&lt;0,-0.1*RAND(),0.1*RAND()))</f>
        <v>50.63300110475322</v>
      </c>
      <c r="J416">
        <f ca="1">'S&amp;P500 2018'!J416*(1+IF(-$E$1+RAND()*1&lt;0,-0.1*RAND(),0.1*RAND()))</f>
        <v>58.574888248770009</v>
      </c>
      <c r="K416">
        <f ca="1">'S&amp;P500 2018'!K416*(1+IF(-$E$1+RAND()*1&lt;0,-0.1*RAND(),0.1*RAND()))</f>
        <v>67.549035583857361</v>
      </c>
      <c r="L416">
        <f ca="1">'S&amp;P500 2018'!L416*(1+IF(-$E$1+RAND()*1&lt;0,-0.1*RAND(),0.1*RAND()))</f>
        <v>57.675057404115144</v>
      </c>
      <c r="M416">
        <f ca="1">'S&amp;P500 2018'!M416*(1+IF(-$E$1+RAND()*1&lt;0,-0.1*RAND(),0.1*RAND()))</f>
        <v>69.113933124843967</v>
      </c>
      <c r="N416">
        <f ca="1">'S&amp;P500 2018'!N416*(1+IF(-$E$1+RAND()*1&lt;0,-0.1*RAND(),0.1*RAND()))</f>
        <v>45.984111476611055</v>
      </c>
      <c r="O416">
        <f ca="1">'S&amp;P500 2018'!O416*(1+IF(-$E$1+RAND()*1&lt;0,-0.1*RAND(),0.1*RAND()))</f>
        <v>51.538136889206314</v>
      </c>
      <c r="P416">
        <f ca="1">'S&amp;P500 2018'!P416*(1+IF(-$E$1+RAND()*1&lt;0,-0.1*RAND(),0.1*RAND()))</f>
        <v>58.852304045647138</v>
      </c>
      <c r="Q416">
        <f ca="1">'S&amp;P500 2018'!Q416*(1+IF(-$E$1+RAND()*1&lt;0,-0.1*RAND(),0.1*RAND()))</f>
        <v>46.21319087556568</v>
      </c>
      <c r="R416">
        <f ca="1">'S&amp;P500 2018'!R416*(1+IF(-$E$1+RAND()*1&lt;0,-0.1*RAND(),0.1*RAND()))</f>
        <v>43.405807189757823</v>
      </c>
      <c r="S416">
        <f ca="1">'S&amp;P500 2018'!S416*(1+IF(-$E$1+RAND()*1&lt;0,-0.1*RAND(),0.1*RAND()))</f>
        <v>45.689080117434379</v>
      </c>
      <c r="T416">
        <f ca="1">'S&amp;P500 2018'!T416*(1+IF(-$E$1+RAND()*1&lt;0,-0.1*RAND(),0.1*RAND()))</f>
        <v>67.116185375031577</v>
      </c>
      <c r="U416">
        <f ca="1">'S&amp;P500 2018'!U416*(1+IF(-$E$1+RAND()*1&lt;0,-0.1*RAND(),0.1*RAND()))</f>
        <v>73.6912551332763</v>
      </c>
      <c r="V416">
        <f ca="1">'S&amp;P500 2018'!V416*(1+IF(-$E$1+RAND()*1&lt;0,-0.1*RAND(),0.1*RAND()))</f>
        <v>54.962955007314143</v>
      </c>
      <c r="W416" s="6">
        <f ca="1">F416-'S&amp;P500 2018'!F416</f>
        <v>1.3530974573848269</v>
      </c>
      <c r="X416" s="6">
        <f ca="1">G416-'S&amp;P500 2018'!G416</f>
        <v>4.7053683806418434</v>
      </c>
      <c r="Y416" s="6">
        <f ca="1">H416-'S&amp;P500 2018'!H416</f>
        <v>-1.6809365905972555</v>
      </c>
      <c r="Z416" s="6">
        <f ca="1">I416-'S&amp;P500 2018'!I416</f>
        <v>1.6330011047532196</v>
      </c>
      <c r="AA416" s="6">
        <f ca="1">J416-'S&amp;P500 2018'!J416</f>
        <v>-3.4251117512299913</v>
      </c>
      <c r="AB416" s="6">
        <f ca="1">K416-'S&amp;P500 2018'!K416</f>
        <v>5.5490355838573606</v>
      </c>
      <c r="AC416" s="6">
        <f ca="1">L416-'S&amp;P500 2018'!L416</f>
        <v>-0.32494259588485619</v>
      </c>
      <c r="AD416" s="6">
        <f ca="1">M416-'S&amp;P500 2018'!M416</f>
        <v>2.1139331248439674</v>
      </c>
      <c r="AE416" s="6">
        <f ca="1">N416-'S&amp;P500 2018'!N416</f>
        <v>2.984111476611055</v>
      </c>
      <c r="AF416" s="6">
        <f ca="1">O416-'S&amp;P500 2018'!O416</f>
        <v>-0.46186311079368636</v>
      </c>
      <c r="AG416" s="6">
        <f ca="1">P416-'S&amp;P500 2018'!P416</f>
        <v>4.8523040456471378</v>
      </c>
      <c r="AH416" s="6">
        <f ca="1">Q416-'S&amp;P500 2018'!Q416</f>
        <v>3.2131908755656795</v>
      </c>
      <c r="AI416" s="6">
        <f ca="1">R416-'S&amp;P500 2018'!R416</f>
        <v>-4.594192810242177</v>
      </c>
      <c r="AJ416" s="6">
        <f ca="1">S416-'S&amp;P500 2018'!S416</f>
        <v>3.6890801174343792</v>
      </c>
      <c r="AK416" s="6">
        <f ca="1">T416-'S&amp;P500 2018'!T416</f>
        <v>-4.8838146249684229</v>
      </c>
      <c r="AL416" s="6">
        <f ca="1">U416-'S&amp;P500 2018'!U416</f>
        <v>-3.3087448667236998</v>
      </c>
      <c r="AM416" s="6">
        <f ca="1">V416-'S&amp;P500 2018'!V416</f>
        <v>4.9629550073141431</v>
      </c>
    </row>
    <row r="417" spans="1:39" x14ac:dyDescent="0.3">
      <c r="A417" t="s">
        <v>960</v>
      </c>
      <c r="B417" t="s">
        <v>961</v>
      </c>
      <c r="C417" s="1" t="s">
        <v>15</v>
      </c>
      <c r="D417" s="1" t="s">
        <v>148</v>
      </c>
      <c r="E417" s="5">
        <f t="shared" ca="1" si="7"/>
        <v>37.527868170655736</v>
      </c>
      <c r="F417">
        <f ca="1">'S&amp;P500 2018'!F417*(1+IF(-$E$1+RAND()*1&lt;0,-0.1*RAND(),0.1*RAND()))</f>
        <v>34.7190911457553</v>
      </c>
      <c r="G417">
        <f ca="1">'S&amp;P500 2018'!G417*(1+IF(-$E$1+RAND()*1&lt;0,-0.1*RAND(),0.1*RAND()))</f>
        <v>27.089168682958853</v>
      </c>
      <c r="H417">
        <f ca="1">'S&amp;P500 2018'!H417*(1+IF(-$E$1+RAND()*1&lt;0,-0.1*RAND(),0.1*RAND()))</f>
        <v>52.508274161550517</v>
      </c>
      <c r="I417">
        <f ca="1">'S&amp;P500 2018'!I417*(1+IF(-$E$1+RAND()*1&lt;0,-0.1*RAND(),0.1*RAND()))</f>
        <v>44.582056276581234</v>
      </c>
      <c r="J417">
        <f ca="1">'S&amp;P500 2018'!J417*(1+IF(-$E$1+RAND()*1&lt;0,-0.1*RAND(),0.1*RAND()))</f>
        <v>40.269593979023533</v>
      </c>
      <c r="K417">
        <f ca="1">'S&amp;P500 2018'!K417*(1+IF(-$E$1+RAND()*1&lt;0,-0.1*RAND(),0.1*RAND()))</f>
        <v>41.433965765475094</v>
      </c>
      <c r="L417">
        <f ca="1">'S&amp;P500 2018'!L417*(1+IF(-$E$1+RAND()*1&lt;0,-0.1*RAND(),0.1*RAND()))</f>
        <v>47.516702659705786</v>
      </c>
      <c r="M417">
        <f ca="1">'S&amp;P500 2018'!M417*(1+IF(-$E$1+RAND()*1&lt;0,-0.1*RAND(),0.1*RAND()))</f>
        <v>35.611569600308215</v>
      </c>
      <c r="N417">
        <f ca="1">'S&amp;P500 2018'!N417*(1+IF(-$E$1+RAND()*1&lt;0,-0.1*RAND(),0.1*RAND()))</f>
        <v>33.674273140367433</v>
      </c>
      <c r="O417">
        <f ca="1">'S&amp;P500 2018'!O417*(1+IF(-$E$1+RAND()*1&lt;0,-0.1*RAND(),0.1*RAND()))</f>
        <v>38.067153343796825</v>
      </c>
      <c r="P417">
        <f ca="1">'S&amp;P500 2018'!P417*(1+IF(-$E$1+RAND()*1&lt;0,-0.1*RAND(),0.1*RAND()))</f>
        <v>32.715953463078321</v>
      </c>
      <c r="Q417">
        <f ca="1">'S&amp;P500 2018'!Q417*(1+IF(-$E$1+RAND()*1&lt;0,-0.1*RAND(),0.1*RAND()))</f>
        <v>39.302752372644981</v>
      </c>
      <c r="R417">
        <f ca="1">'S&amp;P500 2018'!R417*(1+IF(-$E$1+RAND()*1&lt;0,-0.1*RAND(),0.1*RAND()))</f>
        <v>42.429667281141647</v>
      </c>
      <c r="S417">
        <f ca="1">'S&amp;P500 2018'!S417*(1+IF(-$E$1+RAND()*1&lt;0,-0.1*RAND(),0.1*RAND()))</f>
        <v>32.623073937006616</v>
      </c>
      <c r="T417">
        <f ca="1">'S&amp;P500 2018'!T417*(1+IF(-$E$1+RAND()*1&lt;0,-0.1*RAND(),0.1*RAND()))</f>
        <v>23.987915258801529</v>
      </c>
      <c r="U417">
        <f ca="1">'S&amp;P500 2018'!U417*(1+IF(-$E$1+RAND()*1&lt;0,-0.1*RAND(),0.1*RAND()))</f>
        <v>35.943736997284645</v>
      </c>
      <c r="V417">
        <f ca="1">'S&amp;P500 2018'!V417*(1+IF(-$E$1+RAND()*1&lt;0,-0.1*RAND(),0.1*RAND()))</f>
        <v>35.498810835667122</v>
      </c>
      <c r="W417" s="6">
        <f ca="1">F417-'S&amp;P500 2018'!F417</f>
        <v>1.7190911457553</v>
      </c>
      <c r="X417" s="6">
        <f ca="1">G417-'S&amp;P500 2018'!G417</f>
        <v>2.0891686829588529</v>
      </c>
      <c r="Y417" s="6">
        <f ca="1">H417-'S&amp;P500 2018'!H417</f>
        <v>4.5082741615505171</v>
      </c>
      <c r="Z417" s="6">
        <f ca="1">I417-'S&amp;P500 2018'!I417</f>
        <v>-3.417943723418766</v>
      </c>
      <c r="AA417" s="6">
        <f ca="1">J417-'S&amp;P500 2018'!J417</f>
        <v>3.2695939790235329</v>
      </c>
      <c r="AB417" s="6">
        <f ca="1">K417-'S&amp;P500 2018'!K417</f>
        <v>-4.5660342345249063</v>
      </c>
      <c r="AC417" s="6">
        <f ca="1">L417-'S&amp;P500 2018'!L417</f>
        <v>3.5167026597057855</v>
      </c>
      <c r="AD417" s="6">
        <f ca="1">M417-'S&amp;P500 2018'!M417</f>
        <v>-1.3884303996917851</v>
      </c>
      <c r="AE417" s="6">
        <f ca="1">N417-'S&amp;P500 2018'!N417</f>
        <v>-3.3257268596325673</v>
      </c>
      <c r="AF417" s="6">
        <f ca="1">O417-'S&amp;P500 2018'!O417</f>
        <v>3.067153343796825</v>
      </c>
      <c r="AG417" s="6">
        <f ca="1">P417-'S&amp;P500 2018'!P417</f>
        <v>1.7159534630783213</v>
      </c>
      <c r="AH417" s="6">
        <f ca="1">Q417-'S&amp;P500 2018'!Q417</f>
        <v>1.3027523726449814</v>
      </c>
      <c r="AI417" s="6">
        <f ca="1">R417-'S&amp;P500 2018'!R417</f>
        <v>2.4296672811416471</v>
      </c>
      <c r="AJ417" s="6">
        <f ca="1">S417-'S&amp;P500 2018'!S417</f>
        <v>0.62307393700661606</v>
      </c>
      <c r="AK417" s="6">
        <f ca="1">T417-'S&amp;P500 2018'!T417</f>
        <v>0.98791525880152875</v>
      </c>
      <c r="AL417" s="6">
        <f ca="1">U417-'S&amp;P500 2018'!U417</f>
        <v>0.94373699728464544</v>
      </c>
      <c r="AM417" s="6">
        <f ca="1">V417-'S&amp;P500 2018'!V417</f>
        <v>-2.5011891643328781</v>
      </c>
    </row>
    <row r="418" spans="1:39" x14ac:dyDescent="0.3">
      <c r="A418" t="s">
        <v>962</v>
      </c>
      <c r="B418" t="s">
        <v>963</v>
      </c>
      <c r="C418" s="1" t="s">
        <v>46</v>
      </c>
      <c r="D418" s="1" t="s">
        <v>95</v>
      </c>
      <c r="E418" s="5">
        <f t="shared" ca="1" si="7"/>
        <v>40.057038106183938</v>
      </c>
      <c r="F418">
        <f ca="1">'S&amp;P500 2018'!F418*(1+IF(-$E$1+RAND()*1&lt;0,-0.1*RAND(),0.1*RAND()))</f>
        <v>38.055620599985062</v>
      </c>
      <c r="G418">
        <f ca="1">'S&amp;P500 2018'!G418*(1+IF(-$E$1+RAND()*1&lt;0,-0.1*RAND(),0.1*RAND()))</f>
        <v>27.648132087656055</v>
      </c>
      <c r="H418">
        <f ca="1">'S&amp;P500 2018'!H418*(1+IF(-$E$1+RAND()*1&lt;0,-0.1*RAND(),0.1*RAND()))</f>
        <v>38.519051382062514</v>
      </c>
      <c r="I418">
        <f ca="1">'S&amp;P500 2018'!I418*(1+IF(-$E$1+RAND()*1&lt;0,-0.1*RAND(),0.1*RAND()))</f>
        <v>50.904937461733056</v>
      </c>
      <c r="J418">
        <f ca="1">'S&amp;P500 2018'!J418*(1+IF(-$E$1+RAND()*1&lt;0,-0.1*RAND(),0.1*RAND()))</f>
        <v>26.212347065305622</v>
      </c>
      <c r="K418">
        <f ca="1">'S&amp;P500 2018'!K418*(1+IF(-$E$1+RAND()*1&lt;0,-0.1*RAND(),0.1*RAND()))</f>
        <v>35.2981603394635</v>
      </c>
      <c r="L418">
        <f ca="1">'S&amp;P500 2018'!L418*(1+IF(-$E$1+RAND()*1&lt;0,-0.1*RAND(),0.1*RAND()))</f>
        <v>35.634093569006744</v>
      </c>
      <c r="M418">
        <f ca="1">'S&amp;P500 2018'!M418*(1+IF(-$E$1+RAND()*1&lt;0,-0.1*RAND(),0.1*RAND()))</f>
        <v>42.798118185234074</v>
      </c>
      <c r="N418">
        <f ca="1">'S&amp;P500 2018'!N418*(1+IF(-$E$1+RAND()*1&lt;0,-0.1*RAND(),0.1*RAND()))</f>
        <v>44.534239469829686</v>
      </c>
      <c r="O418">
        <f ca="1">'S&amp;P500 2018'!O418*(1+IF(-$E$1+RAND()*1&lt;0,-0.1*RAND(),0.1*RAND()))</f>
        <v>35.496270169988861</v>
      </c>
      <c r="P418">
        <f ca="1">'S&amp;P500 2018'!P418*(1+IF(-$E$1+RAND()*1&lt;0,-0.1*RAND(),0.1*RAND()))</f>
        <v>24.731521652195408</v>
      </c>
      <c r="Q418">
        <f ca="1">'S&amp;P500 2018'!Q418*(1+IF(-$E$1+RAND()*1&lt;0,-0.1*RAND(),0.1*RAND()))</f>
        <v>45.339553025630181</v>
      </c>
      <c r="R418">
        <f ca="1">'S&amp;P500 2018'!R418*(1+IF(-$E$1+RAND()*1&lt;0,-0.1*RAND(),0.1*RAND()))</f>
        <v>34.509977216232166</v>
      </c>
      <c r="S418">
        <f ca="1">'S&amp;P500 2018'!S418*(1+IF(-$E$1+RAND()*1&lt;0,-0.1*RAND(),0.1*RAND()))</f>
        <v>35.055379156254141</v>
      </c>
      <c r="T418">
        <f ca="1">'S&amp;P500 2018'!T418*(1+IF(-$E$1+RAND()*1&lt;0,-0.1*RAND(),0.1*RAND()))</f>
        <v>58.980670711478751</v>
      </c>
      <c r="U418">
        <f ca="1">'S&amp;P500 2018'!U418*(1+IF(-$E$1+RAND()*1&lt;0,-0.1*RAND(),0.1*RAND()))</f>
        <v>60.264173368522741</v>
      </c>
      <c r="V418">
        <f ca="1">'S&amp;P500 2018'!V418*(1+IF(-$E$1+RAND()*1&lt;0,-0.1*RAND(),0.1*RAND()))</f>
        <v>46.987402344548315</v>
      </c>
      <c r="W418" s="6">
        <f ca="1">F418-'S&amp;P500 2018'!F418</f>
        <v>5.5620599985061858E-2</v>
      </c>
      <c r="X418" s="6">
        <f ca="1">G418-'S&amp;P500 2018'!G418</f>
        <v>0.64813208765605523</v>
      </c>
      <c r="Y418" s="6">
        <f ca="1">H418-'S&amp;P500 2018'!H418</f>
        <v>1.5190513820625142</v>
      </c>
      <c r="Z418" s="6">
        <f ca="1">I418-'S&amp;P500 2018'!I418</f>
        <v>0.90493746173305567</v>
      </c>
      <c r="AA418" s="6">
        <f ca="1">J418-'S&amp;P500 2018'!J418</f>
        <v>2.2123470653056216</v>
      </c>
      <c r="AB418" s="6">
        <f ca="1">K418-'S&amp;P500 2018'!K418</f>
        <v>2.2981603394635002</v>
      </c>
      <c r="AC418" s="6">
        <f ca="1">L418-'S&amp;P500 2018'!L418</f>
        <v>1.634093569006744</v>
      </c>
      <c r="AD418" s="6">
        <f ca="1">M418-'S&amp;P500 2018'!M418</f>
        <v>1.798118185234074</v>
      </c>
      <c r="AE418" s="6">
        <f ca="1">N418-'S&amp;P500 2018'!N418</f>
        <v>1.5342394698296857</v>
      </c>
      <c r="AF418" s="6">
        <f ca="1">O418-'S&amp;P500 2018'!O418</f>
        <v>2.4962701699888612</v>
      </c>
      <c r="AG418" s="6">
        <f ca="1">P418-'S&amp;P500 2018'!P418</f>
        <v>1.7315216521954078</v>
      </c>
      <c r="AH418" s="6">
        <f ca="1">Q418-'S&amp;P500 2018'!Q418</f>
        <v>3.3395530256301811</v>
      </c>
      <c r="AI418" s="6">
        <f ca="1">R418-'S&amp;P500 2018'!R418</f>
        <v>0.50997721623216563</v>
      </c>
      <c r="AJ418" s="6">
        <f ca="1">S418-'S&amp;P500 2018'!S418</f>
        <v>1.0553791562541406</v>
      </c>
      <c r="AK418" s="6">
        <f ca="1">T418-'S&amp;P500 2018'!T418</f>
        <v>0.9806707114787514</v>
      </c>
      <c r="AL418" s="6">
        <f ca="1">U418-'S&amp;P500 2018'!U418</f>
        <v>5.2641733685227408</v>
      </c>
      <c r="AM418" s="6">
        <f ca="1">V418-'S&amp;P500 2018'!V418</f>
        <v>-3.0125976554516853</v>
      </c>
    </row>
    <row r="419" spans="1:39" x14ac:dyDescent="0.3">
      <c r="A419" t="s">
        <v>964</v>
      </c>
      <c r="B419" t="s">
        <v>965</v>
      </c>
      <c r="C419" s="1" t="s">
        <v>33</v>
      </c>
      <c r="D419" s="1" t="s">
        <v>98</v>
      </c>
      <c r="E419" s="5">
        <f t="shared" ca="1" si="7"/>
        <v>49.927288891191509</v>
      </c>
      <c r="F419">
        <f ca="1">'S&amp;P500 2018'!F419*(1+IF(-$E$1+RAND()*1&lt;0,-0.1*RAND(),0.1*RAND()))</f>
        <v>46.932853335911034</v>
      </c>
      <c r="G419">
        <f ca="1">'S&amp;P500 2018'!G419*(1+IF(-$E$1+RAND()*1&lt;0,-0.1*RAND(),0.1*RAND()))</f>
        <v>53.793351018987735</v>
      </c>
      <c r="H419">
        <f ca="1">'S&amp;P500 2018'!H419*(1+IF(-$E$1+RAND()*1&lt;0,-0.1*RAND(),0.1*RAND()))</f>
        <v>36.275271253796141</v>
      </c>
      <c r="I419">
        <f ca="1">'S&amp;P500 2018'!I419*(1+IF(-$E$1+RAND()*1&lt;0,-0.1*RAND(),0.1*RAND()))</f>
        <v>45.516452534786737</v>
      </c>
      <c r="J419">
        <f ca="1">'S&amp;P500 2018'!J419*(1+IF(-$E$1+RAND()*1&lt;0,-0.1*RAND(),0.1*RAND()))</f>
        <v>48.567741711211319</v>
      </c>
      <c r="K419">
        <f ca="1">'S&amp;P500 2018'!K419*(1+IF(-$E$1+RAND()*1&lt;0,-0.1*RAND(),0.1*RAND()))</f>
        <v>59.163688146085185</v>
      </c>
      <c r="L419">
        <f ca="1">'S&amp;P500 2018'!L419*(1+IF(-$E$1+RAND()*1&lt;0,-0.1*RAND(),0.1*RAND()))</f>
        <v>54.315054464672947</v>
      </c>
      <c r="M419">
        <f ca="1">'S&amp;P500 2018'!M419*(1+IF(-$E$1+RAND()*1&lt;0,-0.1*RAND(),0.1*RAND()))</f>
        <v>43.096601949594302</v>
      </c>
      <c r="N419">
        <f ca="1">'S&amp;P500 2018'!N419*(1+IF(-$E$1+RAND()*1&lt;0,-0.1*RAND(),0.1*RAND()))</f>
        <v>45.696062414886413</v>
      </c>
      <c r="O419">
        <f ca="1">'S&amp;P500 2018'!O419*(1+IF(-$E$1+RAND()*1&lt;0,-0.1*RAND(),0.1*RAND()))</f>
        <v>67.157698798554534</v>
      </c>
      <c r="P419">
        <f ca="1">'S&amp;P500 2018'!P419*(1+IF(-$E$1+RAND()*1&lt;0,-0.1*RAND(),0.1*RAND()))</f>
        <v>40.820123483277641</v>
      </c>
      <c r="Q419">
        <f ca="1">'S&amp;P500 2018'!Q419*(1+IF(-$E$1+RAND()*1&lt;0,-0.1*RAND(),0.1*RAND()))</f>
        <v>56.446785813824626</v>
      </c>
      <c r="R419">
        <f ca="1">'S&amp;P500 2018'!R419*(1+IF(-$E$1+RAND()*1&lt;0,-0.1*RAND(),0.1*RAND()))</f>
        <v>49.007959546411541</v>
      </c>
      <c r="S419">
        <f ca="1">'S&amp;P500 2018'!S419*(1+IF(-$E$1+RAND()*1&lt;0,-0.1*RAND(),0.1*RAND()))</f>
        <v>32.569629235584557</v>
      </c>
      <c r="T419">
        <f ca="1">'S&amp;P500 2018'!T419*(1+IF(-$E$1+RAND()*1&lt;0,-0.1*RAND(),0.1*RAND()))</f>
        <v>55.116419978278408</v>
      </c>
      <c r="U419">
        <f ca="1">'S&amp;P500 2018'!U419*(1+IF(-$E$1+RAND()*1&lt;0,-0.1*RAND(),0.1*RAND()))</f>
        <v>66.501791332102215</v>
      </c>
      <c r="V419">
        <f ca="1">'S&amp;P500 2018'!V419*(1+IF(-$E$1+RAND()*1&lt;0,-0.1*RAND(),0.1*RAND()))</f>
        <v>47.786426132290607</v>
      </c>
      <c r="W419" s="6">
        <f ca="1">F419-'S&amp;P500 2018'!F419</f>
        <v>-5.0671466640889662</v>
      </c>
      <c r="X419" s="6">
        <f ca="1">G419-'S&amp;P500 2018'!G419</f>
        <v>4.7933510189877353</v>
      </c>
      <c r="Y419" s="6">
        <f ca="1">H419-'S&amp;P500 2018'!H419</f>
        <v>0.27527125379614148</v>
      </c>
      <c r="Z419" s="6">
        <f ca="1">I419-'S&amp;P500 2018'!I419</f>
        <v>0.51645253478673681</v>
      </c>
      <c r="AA419" s="6">
        <f ca="1">J419-'S&amp;P500 2018'!J419</f>
        <v>0.567741711211319</v>
      </c>
      <c r="AB419" s="6">
        <f ca="1">K419-'S&amp;P500 2018'!K419</f>
        <v>3.1636881460851853</v>
      </c>
      <c r="AC419" s="6">
        <f ca="1">L419-'S&amp;P500 2018'!L419</f>
        <v>3.3150544646729472</v>
      </c>
      <c r="AD419" s="6">
        <f ca="1">M419-'S&amp;P500 2018'!M419</f>
        <v>-3.9033980504056984</v>
      </c>
      <c r="AE419" s="6">
        <f ca="1">N419-'S&amp;P500 2018'!N419</f>
        <v>-1.3039375851135873</v>
      </c>
      <c r="AF419" s="6">
        <f ca="1">O419-'S&amp;P500 2018'!O419</f>
        <v>-3.8423012014454656</v>
      </c>
      <c r="AG419" s="6">
        <f ca="1">P419-'S&amp;P500 2018'!P419</f>
        <v>0.82012348327764073</v>
      </c>
      <c r="AH419" s="6">
        <f ca="1">Q419-'S&amp;P500 2018'!Q419</f>
        <v>-2.5532141861753743</v>
      </c>
      <c r="AI419" s="6">
        <f ca="1">R419-'S&amp;P500 2018'!R419</f>
        <v>3.0079595464115414</v>
      </c>
      <c r="AJ419" s="6">
        <f ca="1">S419-'S&amp;P500 2018'!S419</f>
        <v>-3.4303707644154429</v>
      </c>
      <c r="AK419" s="6">
        <f ca="1">T419-'S&amp;P500 2018'!T419</f>
        <v>2.1164199782784081</v>
      </c>
      <c r="AL419" s="6">
        <f ca="1">U419-'S&amp;P500 2018'!U419</f>
        <v>4.5017913321022149</v>
      </c>
      <c r="AM419" s="6">
        <f ca="1">V419-'S&amp;P500 2018'!V419</f>
        <v>-2.2135738677093926</v>
      </c>
    </row>
    <row r="420" spans="1:39" x14ac:dyDescent="0.3">
      <c r="A420" t="s">
        <v>966</v>
      </c>
      <c r="B420" t="s">
        <v>967</v>
      </c>
      <c r="C420" s="1" t="s">
        <v>46</v>
      </c>
      <c r="D420" s="1" t="s">
        <v>56</v>
      </c>
      <c r="E420" s="5">
        <f t="shared" ca="1" si="7"/>
        <v>60.407171099566369</v>
      </c>
      <c r="F420">
        <f ca="1">'S&amp;P500 2018'!F420*(1+IF(-$E$1+RAND()*1&lt;0,-0.1*RAND(),0.1*RAND()))</f>
        <v>47.028562096947731</v>
      </c>
      <c r="G420">
        <f ca="1">'S&amp;P500 2018'!G420*(1+IF(-$E$1+RAND()*1&lt;0,-0.1*RAND(),0.1*RAND()))</f>
        <v>96.720740014941342</v>
      </c>
      <c r="H420">
        <f ca="1">'S&amp;P500 2018'!H420*(1+IF(-$E$1+RAND()*1&lt;0,-0.1*RAND(),0.1*RAND()))</f>
        <v>66.063208394598291</v>
      </c>
      <c r="I420">
        <f ca="1">'S&amp;P500 2018'!I420*(1+IF(-$E$1+RAND()*1&lt;0,-0.1*RAND(),0.1*RAND()))</f>
        <v>55.216676581299716</v>
      </c>
      <c r="J420">
        <f ca="1">'S&amp;P500 2018'!J420*(1+IF(-$E$1+RAND()*1&lt;0,-0.1*RAND(),0.1*RAND()))</f>
        <v>58.742546445648202</v>
      </c>
      <c r="K420">
        <f ca="1">'S&amp;P500 2018'!K420*(1+IF(-$E$1+RAND()*1&lt;0,-0.1*RAND(),0.1*RAND()))</f>
        <v>73.790475422884043</v>
      </c>
      <c r="L420">
        <f ca="1">'S&amp;P500 2018'!L420*(1+IF(-$E$1+RAND()*1&lt;0,-0.1*RAND(),0.1*RAND()))</f>
        <v>39.550756541307329</v>
      </c>
      <c r="M420">
        <f ca="1">'S&amp;P500 2018'!M420*(1+IF(-$E$1+RAND()*1&lt;0,-0.1*RAND(),0.1*RAND()))</f>
        <v>52.801775584348846</v>
      </c>
      <c r="N420">
        <f ca="1">'S&amp;P500 2018'!N420*(1+IF(-$E$1+RAND()*1&lt;0,-0.1*RAND(),0.1*RAND()))</f>
        <v>56.795481337669436</v>
      </c>
      <c r="O420">
        <f ca="1">'S&amp;P500 2018'!O420*(1+IF(-$E$1+RAND()*1&lt;0,-0.1*RAND(),0.1*RAND()))</f>
        <v>68.400946984831904</v>
      </c>
      <c r="P420">
        <f ca="1">'S&amp;P500 2018'!P420*(1+IF(-$E$1+RAND()*1&lt;0,-0.1*RAND(),0.1*RAND()))</f>
        <v>54.082961604408993</v>
      </c>
      <c r="Q420">
        <f ca="1">'S&amp;P500 2018'!Q420*(1+IF(-$E$1+RAND()*1&lt;0,-0.1*RAND(),0.1*RAND()))</f>
        <v>76.169391928379895</v>
      </c>
      <c r="R420">
        <f ca="1">'S&amp;P500 2018'!R420*(1+IF(-$E$1+RAND()*1&lt;0,-0.1*RAND(),0.1*RAND()))</f>
        <v>58.980801466692867</v>
      </c>
      <c r="S420">
        <f ca="1">'S&amp;P500 2018'!S420*(1+IF(-$E$1+RAND()*1&lt;0,-0.1*RAND(),0.1*RAND()))</f>
        <v>58.023176962239653</v>
      </c>
      <c r="T420">
        <f ca="1">'S&amp;P500 2018'!T420*(1+IF(-$E$1+RAND()*1&lt;0,-0.1*RAND(),0.1*RAND()))</f>
        <v>51.616283213023642</v>
      </c>
      <c r="U420">
        <f ca="1">'S&amp;P500 2018'!U420*(1+IF(-$E$1+RAND()*1&lt;0,-0.1*RAND(),0.1*RAND()))</f>
        <v>69.128889524490305</v>
      </c>
      <c r="V420">
        <f ca="1">'S&amp;P500 2018'!V420*(1+IF(-$E$1+RAND()*1&lt;0,-0.1*RAND(),0.1*RAND()))</f>
        <v>43.809234588916041</v>
      </c>
      <c r="W420" s="6">
        <f ca="1">F420-'S&amp;P500 2018'!F420</f>
        <v>1.0285620969477307</v>
      </c>
      <c r="X420" s="6">
        <f ca="1">G420-'S&amp;P500 2018'!G420</f>
        <v>5.7207400149413417</v>
      </c>
      <c r="Y420" s="6">
        <f ca="1">H420-'S&amp;P500 2018'!H420</f>
        <v>2.0632083945982913</v>
      </c>
      <c r="Z420" s="6">
        <f ca="1">I420-'S&amp;P500 2018'!I420</f>
        <v>-4.7833234187002844</v>
      </c>
      <c r="AA420" s="6">
        <f ca="1">J420-'S&amp;P500 2018'!J420</f>
        <v>-5.2574535543517982</v>
      </c>
      <c r="AB420" s="6">
        <f ca="1">K420-'S&amp;P500 2018'!K420</f>
        <v>2.7904754228840432</v>
      </c>
      <c r="AC420" s="6">
        <f ca="1">L420-'S&amp;P500 2018'!L420</f>
        <v>0.55075654130732943</v>
      </c>
      <c r="AD420" s="6">
        <f ca="1">M420-'S&amp;P500 2018'!M420</f>
        <v>1.8017755843488459</v>
      </c>
      <c r="AE420" s="6">
        <f ca="1">N420-'S&amp;P500 2018'!N420</f>
        <v>0.79548133766943607</v>
      </c>
      <c r="AF420" s="6">
        <f ca="1">O420-'S&amp;P500 2018'!O420</f>
        <v>5.4009469848319043</v>
      </c>
      <c r="AG420" s="6">
        <f ca="1">P420-'S&amp;P500 2018'!P420</f>
        <v>2.0829616044089931</v>
      </c>
      <c r="AH420" s="6">
        <f ca="1">Q420-'S&amp;P500 2018'!Q420</f>
        <v>4.1693919283798948</v>
      </c>
      <c r="AI420" s="6">
        <f ca="1">R420-'S&amp;P500 2018'!R420</f>
        <v>3.9808014666928671</v>
      </c>
      <c r="AJ420" s="6">
        <f ca="1">S420-'S&amp;P500 2018'!S420</f>
        <v>-4.9768230377603473</v>
      </c>
      <c r="AK420" s="6">
        <f ca="1">T420-'S&amp;P500 2018'!T420</f>
        <v>4.6162832130236424</v>
      </c>
      <c r="AL420" s="6">
        <f ca="1">U420-'S&amp;P500 2018'!U420</f>
        <v>1.1288895244903046</v>
      </c>
      <c r="AM420" s="6">
        <f ca="1">V420-'S&amp;P500 2018'!V420</f>
        <v>-2.1907654110839587</v>
      </c>
    </row>
    <row r="421" spans="1:39" x14ac:dyDescent="0.3">
      <c r="A421" t="s">
        <v>968</v>
      </c>
      <c r="B421" t="s">
        <v>969</v>
      </c>
      <c r="C421" s="1" t="s">
        <v>59</v>
      </c>
      <c r="D421" s="1" t="s">
        <v>487</v>
      </c>
      <c r="E421" s="5">
        <f t="shared" ca="1" si="7"/>
        <v>58.045292472934698</v>
      </c>
      <c r="F421">
        <f ca="1">'S&amp;P500 2018'!F421*(1+IF(-$E$1+RAND()*1&lt;0,-0.1*RAND(),0.1*RAND()))</f>
        <v>46.063862684635829</v>
      </c>
      <c r="G421">
        <f ca="1">'S&amp;P500 2018'!G421*(1+IF(-$E$1+RAND()*1&lt;0,-0.1*RAND(),0.1*RAND()))</f>
        <v>51.34621029321147</v>
      </c>
      <c r="H421">
        <f ca="1">'S&amp;P500 2018'!H421*(1+IF(-$E$1+RAND()*1&lt;0,-0.1*RAND(),0.1*RAND()))</f>
        <v>54.444506971663571</v>
      </c>
      <c r="I421">
        <f ca="1">'S&amp;P500 2018'!I421*(1+IF(-$E$1+RAND()*1&lt;0,-0.1*RAND(),0.1*RAND()))</f>
        <v>67.351232329559281</v>
      </c>
      <c r="J421">
        <f ca="1">'S&amp;P500 2018'!J421*(1+IF(-$E$1+RAND()*1&lt;0,-0.1*RAND(),0.1*RAND()))</f>
        <v>51.227147951885996</v>
      </c>
      <c r="K421">
        <f ca="1">'S&amp;P500 2018'!K421*(1+IF(-$E$1+RAND()*1&lt;0,-0.1*RAND(),0.1*RAND()))</f>
        <v>50.039042770554872</v>
      </c>
      <c r="L421">
        <f ca="1">'S&amp;P500 2018'!L421*(1+IF(-$E$1+RAND()*1&lt;0,-0.1*RAND(),0.1*RAND()))</f>
        <v>47.348430744416362</v>
      </c>
      <c r="M421">
        <f ca="1">'S&amp;P500 2018'!M421*(1+IF(-$E$1+RAND()*1&lt;0,-0.1*RAND(),0.1*RAND()))</f>
        <v>74.414374479145252</v>
      </c>
      <c r="N421">
        <f ca="1">'S&amp;P500 2018'!N421*(1+IF(-$E$1+RAND()*1&lt;0,-0.1*RAND(),0.1*RAND()))</f>
        <v>49.624311754140834</v>
      </c>
      <c r="O421">
        <f ca="1">'S&amp;P500 2018'!O421*(1+IF(-$E$1+RAND()*1&lt;0,-0.1*RAND(),0.1*RAND()))</f>
        <v>75.2018300812408</v>
      </c>
      <c r="P421">
        <f ca="1">'S&amp;P500 2018'!P421*(1+IF(-$E$1+RAND()*1&lt;0,-0.1*RAND(),0.1*RAND()))</f>
        <v>45.608853861694882</v>
      </c>
      <c r="Q421">
        <f ca="1">'S&amp;P500 2018'!Q421*(1+IF(-$E$1+RAND()*1&lt;0,-0.1*RAND(),0.1*RAND()))</f>
        <v>59.41508436439792</v>
      </c>
      <c r="R421">
        <f ca="1">'S&amp;P500 2018'!R421*(1+IF(-$E$1+RAND()*1&lt;0,-0.1*RAND(),0.1*RAND()))</f>
        <v>69.305783339237507</v>
      </c>
      <c r="S421">
        <f ca="1">'S&amp;P500 2018'!S421*(1+IF(-$E$1+RAND()*1&lt;0,-0.1*RAND(),0.1*RAND()))</f>
        <v>51.757347104118139</v>
      </c>
      <c r="T421">
        <f ca="1">'S&amp;P500 2018'!T421*(1+IF(-$E$1+RAND()*1&lt;0,-0.1*RAND(),0.1*RAND()))</f>
        <v>55.920991168034668</v>
      </c>
      <c r="U421">
        <f ca="1">'S&amp;P500 2018'!U421*(1+IF(-$E$1+RAND()*1&lt;0,-0.1*RAND(),0.1*RAND()))</f>
        <v>63.551076528420737</v>
      </c>
      <c r="V421">
        <f ca="1">'S&amp;P500 2018'!V421*(1+IF(-$E$1+RAND()*1&lt;0,-0.1*RAND(),0.1*RAND()))</f>
        <v>74.149885613531708</v>
      </c>
      <c r="W421" s="6">
        <f ca="1">F421-'S&amp;P500 2018'!F421</f>
        <v>6.3862684635829225E-2</v>
      </c>
      <c r="X421" s="6">
        <f ca="1">G421-'S&amp;P500 2018'!G421</f>
        <v>3.3462102932114703</v>
      </c>
      <c r="Y421" s="6">
        <f ca="1">H421-'S&amp;P500 2018'!H421</f>
        <v>2.4445069716635714</v>
      </c>
      <c r="Z421" s="6">
        <f ca="1">I421-'S&amp;P500 2018'!I421</f>
        <v>0.35123232955928074</v>
      </c>
      <c r="AA421" s="6">
        <f ca="1">J421-'S&amp;P500 2018'!J421</f>
        <v>-2.7728520481140038</v>
      </c>
      <c r="AB421" s="6">
        <f ca="1">K421-'S&amp;P500 2018'!K421</f>
        <v>-2.9609572294451283</v>
      </c>
      <c r="AC421" s="6">
        <f ca="1">L421-'S&amp;P500 2018'!L421</f>
        <v>2.3484307444163619</v>
      </c>
      <c r="AD421" s="6">
        <f ca="1">M421-'S&amp;P500 2018'!M421</f>
        <v>-5.5856255208547481</v>
      </c>
      <c r="AE421" s="6">
        <f ca="1">N421-'S&amp;P500 2018'!N421</f>
        <v>1.6243117541408338</v>
      </c>
      <c r="AF421" s="6">
        <f ca="1">O421-'S&amp;P500 2018'!O421</f>
        <v>3.2018300812408</v>
      </c>
      <c r="AG421" s="6">
        <f ca="1">P421-'S&amp;P500 2018'!P421</f>
        <v>-3.3911461383051176</v>
      </c>
      <c r="AH421" s="6">
        <f ca="1">Q421-'S&amp;P500 2018'!Q421</f>
        <v>3.4150843643979201</v>
      </c>
      <c r="AI421" s="6">
        <f ca="1">R421-'S&amp;P500 2018'!R421</f>
        <v>5.3057833392375073</v>
      </c>
      <c r="AJ421" s="6">
        <f ca="1">S421-'S&amp;P500 2018'!S421</f>
        <v>0.75734710411813921</v>
      </c>
      <c r="AK421" s="6">
        <f ca="1">T421-'S&amp;P500 2018'!T421</f>
        <v>3.9209911680346679</v>
      </c>
      <c r="AL421" s="6">
        <f ca="1">U421-'S&amp;P500 2018'!U421</f>
        <v>0.55107652842073662</v>
      </c>
      <c r="AM421" s="6">
        <f ca="1">V421-'S&amp;P500 2018'!V421</f>
        <v>2.1498856135317084</v>
      </c>
    </row>
    <row r="422" spans="1:39" x14ac:dyDescent="0.3">
      <c r="A422" t="s">
        <v>970</v>
      </c>
      <c r="B422" t="s">
        <v>971</v>
      </c>
      <c r="C422" s="1" t="s">
        <v>15</v>
      </c>
      <c r="D422" s="1" t="s">
        <v>26</v>
      </c>
      <c r="E422" s="5">
        <f t="shared" ca="1" si="7"/>
        <v>44.223200313232752</v>
      </c>
      <c r="F422">
        <f ca="1">'S&amp;P500 2018'!F422*(1+IF(-$E$1+RAND()*1&lt;0,-0.1*RAND(),0.1*RAND()))</f>
        <v>32.399913349916361</v>
      </c>
      <c r="G422">
        <f ca="1">'S&amp;P500 2018'!G422*(1+IF(-$E$1+RAND()*1&lt;0,-0.1*RAND(),0.1*RAND()))</f>
        <v>41.999177939334743</v>
      </c>
      <c r="H422">
        <f ca="1">'S&amp;P500 2018'!H422*(1+IF(-$E$1+RAND()*1&lt;0,-0.1*RAND(),0.1*RAND()))</f>
        <v>41.666715190336774</v>
      </c>
      <c r="I422">
        <f ca="1">'S&amp;P500 2018'!I422*(1+IF(-$E$1+RAND()*1&lt;0,-0.1*RAND(),0.1*RAND()))</f>
        <v>53.377061791261788</v>
      </c>
      <c r="J422">
        <f ca="1">'S&amp;P500 2018'!J422*(1+IF(-$E$1+RAND()*1&lt;0,-0.1*RAND(),0.1*RAND()))</f>
        <v>48.607949000531953</v>
      </c>
      <c r="K422">
        <f ca="1">'S&amp;P500 2018'!K422*(1+IF(-$E$1+RAND()*1&lt;0,-0.1*RAND(),0.1*RAND()))</f>
        <v>49.081886812474607</v>
      </c>
      <c r="L422">
        <f ca="1">'S&amp;P500 2018'!L422*(1+IF(-$E$1+RAND()*1&lt;0,-0.1*RAND(),0.1*RAND()))</f>
        <v>42.937151377524323</v>
      </c>
      <c r="M422">
        <f ca="1">'S&amp;P500 2018'!M422*(1+IF(-$E$1+RAND()*1&lt;0,-0.1*RAND(),0.1*RAND()))</f>
        <v>32.567925526898371</v>
      </c>
      <c r="N422">
        <f ca="1">'S&amp;P500 2018'!N422*(1+IF(-$E$1+RAND()*1&lt;0,-0.1*RAND(),0.1*RAND()))</f>
        <v>34.416775724081567</v>
      </c>
      <c r="O422">
        <f ca="1">'S&amp;P500 2018'!O422*(1+IF(-$E$1+RAND()*1&lt;0,-0.1*RAND(),0.1*RAND()))</f>
        <v>50.837710063293592</v>
      </c>
      <c r="P422">
        <f ca="1">'S&amp;P500 2018'!P422*(1+IF(-$E$1+RAND()*1&lt;0,-0.1*RAND(),0.1*RAND()))</f>
        <v>54.503405000486971</v>
      </c>
      <c r="Q422">
        <f ca="1">'S&amp;P500 2018'!Q422*(1+IF(-$E$1+RAND()*1&lt;0,-0.1*RAND(),0.1*RAND()))</f>
        <v>35.114330637862679</v>
      </c>
      <c r="R422">
        <f ca="1">'S&amp;P500 2018'!R422*(1+IF(-$E$1+RAND()*1&lt;0,-0.1*RAND(),0.1*RAND()))</f>
        <v>56.637315469412009</v>
      </c>
      <c r="S422">
        <f ca="1">'S&amp;P500 2018'!S422*(1+IF(-$E$1+RAND()*1&lt;0,-0.1*RAND(),0.1*RAND()))</f>
        <v>53.337879251163265</v>
      </c>
      <c r="T422">
        <f ca="1">'S&amp;P500 2018'!T422*(1+IF(-$E$1+RAND()*1&lt;0,-0.1*RAND(),0.1*RAND()))</f>
        <v>32.389942705213677</v>
      </c>
      <c r="U422">
        <f ca="1">'S&amp;P500 2018'!U422*(1+IF(-$E$1+RAND()*1&lt;0,-0.1*RAND(),0.1*RAND()))</f>
        <v>56.697498077822736</v>
      </c>
      <c r="V422">
        <f ca="1">'S&amp;P500 2018'!V422*(1+IF(-$E$1+RAND()*1&lt;0,-0.1*RAND(),0.1*RAND()))</f>
        <v>35.221767407341439</v>
      </c>
      <c r="W422" s="6">
        <f ca="1">F422-'S&amp;P500 2018'!F422</f>
        <v>-2.6000866500836395</v>
      </c>
      <c r="X422" s="6">
        <f ca="1">G422-'S&amp;P500 2018'!G422</f>
        <v>0.99917793933474286</v>
      </c>
      <c r="Y422" s="6">
        <f ca="1">H422-'S&amp;P500 2018'!H422</f>
        <v>-3.3332848096632262</v>
      </c>
      <c r="Z422" s="6">
        <f ca="1">I422-'S&amp;P500 2018'!I422</f>
        <v>4.377061791261788</v>
      </c>
      <c r="AA422" s="6">
        <f ca="1">J422-'S&amp;P500 2018'!J422</f>
        <v>1.6079490005319528</v>
      </c>
      <c r="AB422" s="6">
        <f ca="1">K422-'S&amp;P500 2018'!K422</f>
        <v>8.1886812474607495E-2</v>
      </c>
      <c r="AC422" s="6">
        <f ca="1">L422-'S&amp;P500 2018'!L422</f>
        <v>0.93715137752432298</v>
      </c>
      <c r="AD422" s="6">
        <f ca="1">M422-'S&amp;P500 2018'!M422</f>
        <v>-2.4320744731016291</v>
      </c>
      <c r="AE422" s="6">
        <f ca="1">N422-'S&amp;P500 2018'!N422</f>
        <v>0.41677572408156749</v>
      </c>
      <c r="AF422" s="6">
        <f ca="1">O422-'S&amp;P500 2018'!O422</f>
        <v>-1.1622899367064079</v>
      </c>
      <c r="AG422" s="6">
        <f ca="1">P422-'S&amp;P500 2018'!P422</f>
        <v>2.5034050004869712</v>
      </c>
      <c r="AH422" s="6">
        <f ca="1">Q422-'S&amp;P500 2018'!Q422</f>
        <v>-2.8856693621373211</v>
      </c>
      <c r="AI422" s="6">
        <f ca="1">R422-'S&amp;P500 2018'!R422</f>
        <v>2.6373154694120089</v>
      </c>
      <c r="AJ422" s="6">
        <f ca="1">S422-'S&amp;P500 2018'!S422</f>
        <v>3.3378792511632653</v>
      </c>
      <c r="AK422" s="6">
        <f ca="1">T422-'S&amp;P500 2018'!T422</f>
        <v>2.3899427052136772</v>
      </c>
      <c r="AL422" s="6">
        <f ca="1">U422-'S&amp;P500 2018'!U422</f>
        <v>3.6974980778227362</v>
      </c>
      <c r="AM422" s="6">
        <f ca="1">V422-'S&amp;P500 2018'!V422</f>
        <v>-0.77823259265856137</v>
      </c>
    </row>
    <row r="423" spans="1:39" x14ac:dyDescent="0.3">
      <c r="A423" t="s">
        <v>972</v>
      </c>
      <c r="B423" t="s">
        <v>973</v>
      </c>
      <c r="C423" s="1" t="s">
        <v>59</v>
      </c>
      <c r="D423" s="1" t="s">
        <v>60</v>
      </c>
      <c r="E423" s="5">
        <f t="shared" ca="1" si="7"/>
        <v>36.347293737360353</v>
      </c>
      <c r="F423">
        <f ca="1">'S&amp;P500 2018'!F423*(1+IF(-$E$1+RAND()*1&lt;0,-0.1*RAND(),0.1*RAND()))</f>
        <v>36.254403778955073</v>
      </c>
      <c r="G423">
        <f ca="1">'S&amp;P500 2018'!G423*(1+IF(-$E$1+RAND()*1&lt;0,-0.1*RAND(),0.1*RAND()))</f>
        <v>34.452402322697601</v>
      </c>
      <c r="H423">
        <f ca="1">'S&amp;P500 2018'!H423*(1+IF(-$E$1+RAND()*1&lt;0,-0.1*RAND(),0.1*RAND()))</f>
        <v>39.590869120239297</v>
      </c>
      <c r="I423">
        <f ca="1">'S&amp;P500 2018'!I423*(1+IF(-$E$1+RAND()*1&lt;0,-0.1*RAND(),0.1*RAND()))</f>
        <v>24.064680919751989</v>
      </c>
      <c r="J423">
        <f ca="1">'S&amp;P500 2018'!J423*(1+IF(-$E$1+RAND()*1&lt;0,-0.1*RAND(),0.1*RAND()))</f>
        <v>36.890617380493147</v>
      </c>
      <c r="K423">
        <f ca="1">'S&amp;P500 2018'!K423*(1+IF(-$E$1+RAND()*1&lt;0,-0.1*RAND(),0.1*RAND()))</f>
        <v>33.951831584481781</v>
      </c>
      <c r="L423">
        <f ca="1">'S&amp;P500 2018'!L423*(1+IF(-$E$1+RAND()*1&lt;0,-0.1*RAND(),0.1*RAND()))</f>
        <v>52.693890113400954</v>
      </c>
      <c r="M423">
        <f ca="1">'S&amp;P500 2018'!M423*(1+IF(-$E$1+RAND()*1&lt;0,-0.1*RAND(),0.1*RAND()))</f>
        <v>50.930269756461456</v>
      </c>
      <c r="N423">
        <f ca="1">'S&amp;P500 2018'!N423*(1+IF(-$E$1+RAND()*1&lt;0,-0.1*RAND(),0.1*RAND()))</f>
        <v>44.442881863683809</v>
      </c>
      <c r="O423">
        <f ca="1">'S&amp;P500 2018'!O423*(1+IF(-$E$1+RAND()*1&lt;0,-0.1*RAND(),0.1*RAND()))</f>
        <v>24.270555499260098</v>
      </c>
      <c r="P423">
        <f ca="1">'S&amp;P500 2018'!P423*(1+IF(-$E$1+RAND()*1&lt;0,-0.1*RAND(),0.1*RAND()))</f>
        <v>41.766794853531863</v>
      </c>
      <c r="Q423">
        <f ca="1">'S&amp;P500 2018'!Q423*(1+IF(-$E$1+RAND()*1&lt;0,-0.1*RAND(),0.1*RAND()))</f>
        <v>34.499628491094292</v>
      </c>
      <c r="R423">
        <f ca="1">'S&amp;P500 2018'!R423*(1+IF(-$E$1+RAND()*1&lt;0,-0.1*RAND(),0.1*RAND()))</f>
        <v>17.349128249415312</v>
      </c>
      <c r="S423">
        <f ca="1">'S&amp;P500 2018'!S423*(1+IF(-$E$1+RAND()*1&lt;0,-0.1*RAND(),0.1*RAND()))</f>
        <v>45.647810936251908</v>
      </c>
      <c r="T423">
        <f ca="1">'S&amp;P500 2018'!T423*(1+IF(-$E$1+RAND()*1&lt;0,-0.1*RAND(),0.1*RAND()))</f>
        <v>41.692125187588445</v>
      </c>
      <c r="U423">
        <f ca="1">'S&amp;P500 2018'!U423*(1+IF(-$E$1+RAND()*1&lt;0,-0.1*RAND(),0.1*RAND()))</f>
        <v>33.294787348194248</v>
      </c>
      <c r="V423">
        <f ca="1">'S&amp;P500 2018'!V423*(1+IF(-$E$1+RAND()*1&lt;0,-0.1*RAND(),0.1*RAND()))</f>
        <v>26.111316129624825</v>
      </c>
      <c r="W423" s="6">
        <f ca="1">F423-'S&amp;P500 2018'!F423</f>
        <v>1.2544037789550728</v>
      </c>
      <c r="X423" s="6">
        <f ca="1">G423-'S&amp;P500 2018'!G423</f>
        <v>1.4524023226976013</v>
      </c>
      <c r="Y423" s="6">
        <f ca="1">H423-'S&amp;P500 2018'!H423</f>
        <v>0.59086912023929727</v>
      </c>
      <c r="Z423" s="6">
        <f ca="1">I423-'S&amp;P500 2018'!I423</f>
        <v>-0.93531908024801069</v>
      </c>
      <c r="AA423" s="6">
        <f ca="1">J423-'S&amp;P500 2018'!J423</f>
        <v>-1.109382619506853</v>
      </c>
      <c r="AB423" s="6">
        <f ca="1">K423-'S&amp;P500 2018'!K423</f>
        <v>0.95183158448178062</v>
      </c>
      <c r="AC423" s="6">
        <f ca="1">L423-'S&amp;P500 2018'!L423</f>
        <v>2.6938901134009541</v>
      </c>
      <c r="AD423" s="6">
        <f ca="1">M423-'S&amp;P500 2018'!M423</f>
        <v>-4.0697302435385438</v>
      </c>
      <c r="AE423" s="6">
        <f ca="1">N423-'S&amp;P500 2018'!N423</f>
        <v>1.4428818636838088</v>
      </c>
      <c r="AF423" s="6">
        <f ca="1">O423-'S&amp;P500 2018'!O423</f>
        <v>0.27055549926009803</v>
      </c>
      <c r="AG423" s="6">
        <f ca="1">P423-'S&amp;P500 2018'!P423</f>
        <v>3.7667948535318629</v>
      </c>
      <c r="AH423" s="6">
        <f ca="1">Q423-'S&amp;P500 2018'!Q423</f>
        <v>1.4996284910942919</v>
      </c>
      <c r="AI423" s="6">
        <f ca="1">R423-'S&amp;P500 2018'!R423</f>
        <v>-1.6508717505846882</v>
      </c>
      <c r="AJ423" s="6">
        <f ca="1">S423-'S&amp;P500 2018'!S423</f>
        <v>-0.35218906374809222</v>
      </c>
      <c r="AK423" s="6">
        <f ca="1">T423-'S&amp;P500 2018'!T423</f>
        <v>-4.3078748124115549</v>
      </c>
      <c r="AL423" s="6">
        <f ca="1">U423-'S&amp;P500 2018'!U423</f>
        <v>-2.705212651805752</v>
      </c>
      <c r="AM423" s="6">
        <f ca="1">V423-'S&amp;P500 2018'!V423</f>
        <v>2.1113161296248251</v>
      </c>
    </row>
    <row r="424" spans="1:39" x14ac:dyDescent="0.3">
      <c r="A424" t="s">
        <v>974</v>
      </c>
      <c r="B424" t="s">
        <v>975</v>
      </c>
      <c r="C424" s="1" t="s">
        <v>2</v>
      </c>
      <c r="D424" s="1" t="s">
        <v>370</v>
      </c>
      <c r="E424" s="5">
        <f t="shared" ca="1" si="7"/>
        <v>42.198817125924634</v>
      </c>
      <c r="F424">
        <f ca="1">'S&amp;P500 2018'!F424*(1+IF(-$E$1+RAND()*1&lt;0,-0.1*RAND(),0.1*RAND()))</f>
        <v>41.694250792038197</v>
      </c>
      <c r="G424">
        <f ca="1">'S&amp;P500 2018'!G424*(1+IF(-$E$1+RAND()*1&lt;0,-0.1*RAND(),0.1*RAND()))</f>
        <v>34.613095192110087</v>
      </c>
      <c r="H424">
        <f ca="1">'S&amp;P500 2018'!H424*(1+IF(-$E$1+RAND()*1&lt;0,-0.1*RAND(),0.1*RAND()))</f>
        <v>34.050526232727321</v>
      </c>
      <c r="I424">
        <f ca="1">'S&amp;P500 2018'!I424*(1+IF(-$E$1+RAND()*1&lt;0,-0.1*RAND(),0.1*RAND()))</f>
        <v>44.058038363987976</v>
      </c>
      <c r="J424">
        <f ca="1">'S&amp;P500 2018'!J424*(1+IF(-$E$1+RAND()*1&lt;0,-0.1*RAND(),0.1*RAND()))</f>
        <v>53.016210923011997</v>
      </c>
      <c r="K424">
        <f ca="1">'S&amp;P500 2018'!K424*(1+IF(-$E$1+RAND()*1&lt;0,-0.1*RAND(),0.1*RAND()))</f>
        <v>34.783026803339006</v>
      </c>
      <c r="L424">
        <f ca="1">'S&amp;P500 2018'!L424*(1+IF(-$E$1+RAND()*1&lt;0,-0.1*RAND(),0.1*RAND()))</f>
        <v>38.607364111896942</v>
      </c>
      <c r="M424">
        <f ca="1">'S&amp;P500 2018'!M424*(1+IF(-$E$1+RAND()*1&lt;0,-0.1*RAND(),0.1*RAND()))</f>
        <v>48.580864385561988</v>
      </c>
      <c r="N424">
        <f ca="1">'S&amp;P500 2018'!N424*(1+IF(-$E$1+RAND()*1&lt;0,-0.1*RAND(),0.1*RAND()))</f>
        <v>39.99046613048607</v>
      </c>
      <c r="O424">
        <f ca="1">'S&amp;P500 2018'!O424*(1+IF(-$E$1+RAND()*1&lt;0,-0.1*RAND(),0.1*RAND()))</f>
        <v>29.211613908087521</v>
      </c>
      <c r="P424">
        <f ca="1">'S&amp;P500 2018'!P424*(1+IF(-$E$1+RAND()*1&lt;0,-0.1*RAND(),0.1*RAND()))</f>
        <v>46.533158898366409</v>
      </c>
      <c r="Q424">
        <f ca="1">'S&amp;P500 2018'!Q424*(1+IF(-$E$1+RAND()*1&lt;0,-0.1*RAND(),0.1*RAND()))</f>
        <v>42.136031213002262</v>
      </c>
      <c r="R424">
        <f ca="1">'S&amp;P500 2018'!R424*(1+IF(-$E$1+RAND()*1&lt;0,-0.1*RAND(),0.1*RAND()))</f>
        <v>51.056353371730523</v>
      </c>
      <c r="S424">
        <f ca="1">'S&amp;P500 2018'!S424*(1+IF(-$E$1+RAND()*1&lt;0,-0.1*RAND(),0.1*RAND()))</f>
        <v>32.777567226297975</v>
      </c>
      <c r="T424">
        <f ca="1">'S&amp;P500 2018'!T424*(1+IF(-$E$1+RAND()*1&lt;0,-0.1*RAND(),0.1*RAND()))</f>
        <v>43.628021242212988</v>
      </c>
      <c r="U424">
        <f ca="1">'S&amp;P500 2018'!U424*(1+IF(-$E$1+RAND()*1&lt;0,-0.1*RAND(),0.1*RAND()))</f>
        <v>57.874256884105399</v>
      </c>
      <c r="V424">
        <f ca="1">'S&amp;P500 2018'!V424*(1+IF(-$E$1+RAND()*1&lt;0,-0.1*RAND(),0.1*RAND()))</f>
        <v>44.769045461756107</v>
      </c>
      <c r="W424" s="6">
        <f ca="1">F424-'S&amp;P500 2018'!F424</f>
        <v>2.6942507920381971</v>
      </c>
      <c r="X424" s="6">
        <f ca="1">G424-'S&amp;P500 2018'!G424</f>
        <v>0.61309519211008734</v>
      </c>
      <c r="Y424" s="6">
        <f ca="1">H424-'S&amp;P500 2018'!H424</f>
        <v>5.0526232727321485E-2</v>
      </c>
      <c r="Z424" s="6">
        <f ca="1">I424-'S&amp;P500 2018'!I424</f>
        <v>-1.9419616360120244</v>
      </c>
      <c r="AA424" s="6">
        <f ca="1">J424-'S&amp;P500 2018'!J424</f>
        <v>1.621092301199667E-2</v>
      </c>
      <c r="AB424" s="6">
        <f ca="1">K424-'S&amp;P500 2018'!K424</f>
        <v>1.7830268033390055</v>
      </c>
      <c r="AC424" s="6">
        <f ca="1">L424-'S&amp;P500 2018'!L424</f>
        <v>-0.39263588810305805</v>
      </c>
      <c r="AD424" s="6">
        <f ca="1">M424-'S&amp;P500 2018'!M424</f>
        <v>3.5808643855619877</v>
      </c>
      <c r="AE424" s="6">
        <f ca="1">N424-'S&amp;P500 2018'!N424</f>
        <v>-2.0095338695139304</v>
      </c>
      <c r="AF424" s="6">
        <f ca="1">O424-'S&amp;P500 2018'!O424</f>
        <v>-1.7883860919124785</v>
      </c>
      <c r="AG424" s="6">
        <f ca="1">P424-'S&amp;P500 2018'!P424</f>
        <v>-3.4668411016335909</v>
      </c>
      <c r="AH424" s="6">
        <f ca="1">Q424-'S&amp;P500 2018'!Q424</f>
        <v>3.1360312130022621</v>
      </c>
      <c r="AI424" s="6">
        <f ca="1">R424-'S&amp;P500 2018'!R424</f>
        <v>3.0563533717305233</v>
      </c>
      <c r="AJ424" s="6">
        <f ca="1">S424-'S&amp;P500 2018'!S424</f>
        <v>2.7775672262979754</v>
      </c>
      <c r="AK424" s="6">
        <f ca="1">T424-'S&amp;P500 2018'!T424</f>
        <v>-2.3719787577870122</v>
      </c>
      <c r="AL424" s="6">
        <f ca="1">U424-'S&amp;P500 2018'!U424</f>
        <v>4.8742568841053995</v>
      </c>
      <c r="AM424" s="6">
        <f ca="1">V424-'S&amp;P500 2018'!V424</f>
        <v>2.7690454617561073</v>
      </c>
    </row>
    <row r="425" spans="1:39" x14ac:dyDescent="0.3">
      <c r="A425" t="s">
        <v>976</v>
      </c>
      <c r="B425" t="s">
        <v>977</v>
      </c>
      <c r="C425" s="1" t="s">
        <v>33</v>
      </c>
      <c r="D425" s="1" t="s">
        <v>77</v>
      </c>
      <c r="E425" s="5">
        <f t="shared" ca="1" si="7"/>
        <v>68.985188870866565</v>
      </c>
      <c r="F425">
        <f ca="1">'S&amp;P500 2018'!F425*(1+IF(-$E$1+RAND()*1&lt;0,-0.1*RAND(),0.1*RAND()))</f>
        <v>53.226897301870927</v>
      </c>
      <c r="G425">
        <f ca="1">'S&amp;P500 2018'!G425*(1+IF(-$E$1+RAND()*1&lt;0,-0.1*RAND(),0.1*RAND()))</f>
        <v>63.387773754545314</v>
      </c>
      <c r="H425">
        <f ca="1">'S&amp;P500 2018'!H425*(1+IF(-$E$1+RAND()*1&lt;0,-0.1*RAND(),0.1*RAND()))</f>
        <v>66.046165773807999</v>
      </c>
      <c r="I425">
        <f ca="1">'S&amp;P500 2018'!I425*(1+IF(-$E$1+RAND()*1&lt;0,-0.1*RAND(),0.1*RAND()))</f>
        <v>84.17750725638264</v>
      </c>
      <c r="J425">
        <f ca="1">'S&amp;P500 2018'!J425*(1+IF(-$E$1+RAND()*1&lt;0,-0.1*RAND(),0.1*RAND()))</f>
        <v>61.557988398485683</v>
      </c>
      <c r="K425">
        <f ca="1">'S&amp;P500 2018'!K425*(1+IF(-$E$1+RAND()*1&lt;0,-0.1*RAND(),0.1*RAND()))</f>
        <v>64.805725420843771</v>
      </c>
      <c r="L425">
        <f ca="1">'S&amp;P500 2018'!L425*(1+IF(-$E$1+RAND()*1&lt;0,-0.1*RAND(),0.1*RAND()))</f>
        <v>74.624716416787095</v>
      </c>
      <c r="M425">
        <f ca="1">'S&amp;P500 2018'!M425*(1+IF(-$E$1+RAND()*1&lt;0,-0.1*RAND(),0.1*RAND()))</f>
        <v>59.218116585823715</v>
      </c>
      <c r="N425">
        <f ca="1">'S&amp;P500 2018'!N425*(1+IF(-$E$1+RAND()*1&lt;0,-0.1*RAND(),0.1*RAND()))</f>
        <v>89.763065809086612</v>
      </c>
      <c r="O425">
        <f ca="1">'S&amp;P500 2018'!O425*(1+IF(-$E$1+RAND()*1&lt;0,-0.1*RAND(),0.1*RAND()))</f>
        <v>60.981691082677116</v>
      </c>
      <c r="P425">
        <f ca="1">'S&amp;P500 2018'!P425*(1+IF(-$E$1+RAND()*1&lt;0,-0.1*RAND(),0.1*RAND()))</f>
        <v>63.739859847876133</v>
      </c>
      <c r="Q425">
        <f ca="1">'S&amp;P500 2018'!Q425*(1+IF(-$E$1+RAND()*1&lt;0,-0.1*RAND(),0.1*RAND()))</f>
        <v>65.656281287130653</v>
      </c>
      <c r="R425">
        <f ca="1">'S&amp;P500 2018'!R425*(1+IF(-$E$1+RAND()*1&lt;0,-0.1*RAND(),0.1*RAND()))</f>
        <v>88.206736410363035</v>
      </c>
      <c r="S425">
        <f ca="1">'S&amp;P500 2018'!S425*(1+IF(-$E$1+RAND()*1&lt;0,-0.1*RAND(),0.1*RAND()))</f>
        <v>86.50786183289901</v>
      </c>
      <c r="T425">
        <f ca="1">'S&amp;P500 2018'!T425*(1+IF(-$E$1+RAND()*1&lt;0,-0.1*RAND(),0.1*RAND()))</f>
        <v>70.296302540668592</v>
      </c>
      <c r="U425">
        <f ca="1">'S&amp;P500 2018'!U425*(1+IF(-$E$1+RAND()*1&lt;0,-0.1*RAND(),0.1*RAND()))</f>
        <v>66.908640390202279</v>
      </c>
      <c r="V425">
        <f ca="1">'S&amp;P500 2018'!V425*(1+IF(-$E$1+RAND()*1&lt;0,-0.1*RAND(),0.1*RAND()))</f>
        <v>53.642880695281121</v>
      </c>
      <c r="W425" s="6">
        <f ca="1">F425-'S&amp;P500 2018'!F425</f>
        <v>2.2268973018709275</v>
      </c>
      <c r="X425" s="6">
        <f ca="1">G425-'S&amp;P500 2018'!G425</f>
        <v>-4.6122262454546856</v>
      </c>
      <c r="Y425" s="6">
        <f ca="1">H425-'S&amp;P500 2018'!H425</f>
        <v>4.6165773807999244E-2</v>
      </c>
      <c r="Z425" s="6">
        <f ca="1">I425-'S&amp;P500 2018'!I425</f>
        <v>0.17750725638263987</v>
      </c>
      <c r="AA425" s="6">
        <f ca="1">J425-'S&amp;P500 2018'!J425</f>
        <v>2.5579883984856835</v>
      </c>
      <c r="AB425" s="6">
        <f ca="1">K425-'S&amp;P500 2018'!K425</f>
        <v>5.8057254208437712</v>
      </c>
      <c r="AC425" s="6">
        <f ca="1">L425-'S&amp;P500 2018'!L425</f>
        <v>-5.3752835832129051</v>
      </c>
      <c r="AD425" s="6">
        <f ca="1">M425-'S&amp;P500 2018'!M425</f>
        <v>1.2181165858237151</v>
      </c>
      <c r="AE425" s="6">
        <f ca="1">N425-'S&amp;P500 2018'!N425</f>
        <v>6.763065809086612</v>
      </c>
      <c r="AF425" s="6">
        <f ca="1">O425-'S&amp;P500 2018'!O425</f>
        <v>-1.8308917322883644E-2</v>
      </c>
      <c r="AG425" s="6">
        <f ca="1">P425-'S&amp;P500 2018'!P425</f>
        <v>5.7398598478761329</v>
      </c>
      <c r="AH425" s="6">
        <f ca="1">Q425-'S&amp;P500 2018'!Q425</f>
        <v>-2.3437187128693466</v>
      </c>
      <c r="AI425" s="6">
        <f ca="1">R425-'S&amp;P500 2018'!R425</f>
        <v>5.2067364103630354</v>
      </c>
      <c r="AJ425" s="6">
        <f ca="1">S425-'S&amp;P500 2018'!S425</f>
        <v>0.50786183289901032</v>
      </c>
      <c r="AK425" s="6">
        <f ca="1">T425-'S&amp;P500 2018'!T425</f>
        <v>5.2963025406685915</v>
      </c>
      <c r="AL425" s="6">
        <f ca="1">U425-'S&amp;P500 2018'!U425</f>
        <v>-9.1359609797720509E-2</v>
      </c>
      <c r="AM425" s="6">
        <f ca="1">V425-'S&amp;P500 2018'!V425</f>
        <v>-1.3571193047188785</v>
      </c>
    </row>
    <row r="426" spans="1:39" x14ac:dyDescent="0.3">
      <c r="A426" t="s">
        <v>978</v>
      </c>
      <c r="B426" t="s">
        <v>979</v>
      </c>
      <c r="C426" s="1" t="s">
        <v>2</v>
      </c>
      <c r="D426" s="1" t="s">
        <v>53</v>
      </c>
      <c r="E426" s="5">
        <f t="shared" ca="1" si="7"/>
        <v>52.083750694217827</v>
      </c>
      <c r="F426">
        <f ca="1">'S&amp;P500 2018'!F426*(1+IF(-$E$1+RAND()*1&lt;0,-0.1*RAND(),0.1*RAND()))</f>
        <v>41.976176103639951</v>
      </c>
      <c r="G426">
        <f ca="1">'S&amp;P500 2018'!G426*(1+IF(-$E$1+RAND()*1&lt;0,-0.1*RAND(),0.1*RAND()))</f>
        <v>52.175310247951408</v>
      </c>
      <c r="H426">
        <f ca="1">'S&amp;P500 2018'!H426*(1+IF(-$E$1+RAND()*1&lt;0,-0.1*RAND(),0.1*RAND()))</f>
        <v>43.625975955695644</v>
      </c>
      <c r="I426">
        <f ca="1">'S&amp;P500 2018'!I426*(1+IF(-$E$1+RAND()*1&lt;0,-0.1*RAND(),0.1*RAND()))</f>
        <v>48.35323060222369</v>
      </c>
      <c r="J426">
        <f ca="1">'S&amp;P500 2018'!J426*(1+IF(-$E$1+RAND()*1&lt;0,-0.1*RAND(),0.1*RAND()))</f>
        <v>62.247119390415854</v>
      </c>
      <c r="K426">
        <f ca="1">'S&amp;P500 2018'!K426*(1+IF(-$E$1+RAND()*1&lt;0,-0.1*RAND(),0.1*RAND()))</f>
        <v>54.018746607397674</v>
      </c>
      <c r="L426">
        <f ca="1">'S&amp;P500 2018'!L426*(1+IF(-$E$1+RAND()*1&lt;0,-0.1*RAND(),0.1*RAND()))</f>
        <v>48.204193917509684</v>
      </c>
      <c r="M426">
        <f ca="1">'S&amp;P500 2018'!M426*(1+IF(-$E$1+RAND()*1&lt;0,-0.1*RAND(),0.1*RAND()))</f>
        <v>40.732489629411091</v>
      </c>
      <c r="N426">
        <f ca="1">'S&amp;P500 2018'!N426*(1+IF(-$E$1+RAND()*1&lt;0,-0.1*RAND(),0.1*RAND()))</f>
        <v>61.628827699763576</v>
      </c>
      <c r="O426">
        <f ca="1">'S&amp;P500 2018'!O426*(1+IF(-$E$1+RAND()*1&lt;0,-0.1*RAND(),0.1*RAND()))</f>
        <v>52.614331989371316</v>
      </c>
      <c r="P426">
        <f ca="1">'S&amp;P500 2018'!P426*(1+IF(-$E$1+RAND()*1&lt;0,-0.1*RAND(),0.1*RAND()))</f>
        <v>41.444453979894917</v>
      </c>
      <c r="Q426">
        <f ca="1">'S&amp;P500 2018'!Q426*(1+IF(-$E$1+RAND()*1&lt;0,-0.1*RAND(),0.1*RAND()))</f>
        <v>58.177331116393972</v>
      </c>
      <c r="R426">
        <f ca="1">'S&amp;P500 2018'!R426*(1+IF(-$E$1+RAND()*1&lt;0,-0.1*RAND(),0.1*RAND()))</f>
        <v>56.479369457664248</v>
      </c>
      <c r="S426">
        <f ca="1">'S&amp;P500 2018'!S426*(1+IF(-$E$1+RAND()*1&lt;0,-0.1*RAND(),0.1*RAND()))</f>
        <v>49.928387808318632</v>
      </c>
      <c r="T426">
        <f ca="1">'S&amp;P500 2018'!T426*(1+IF(-$E$1+RAND()*1&lt;0,-0.1*RAND(),0.1*RAND()))</f>
        <v>52.755848144799955</v>
      </c>
      <c r="U426">
        <f ca="1">'S&amp;P500 2018'!U426*(1+IF(-$E$1+RAND()*1&lt;0,-0.1*RAND(),0.1*RAND()))</f>
        <v>53.376868569806412</v>
      </c>
      <c r="V426">
        <f ca="1">'S&amp;P500 2018'!V426*(1+IF(-$E$1+RAND()*1&lt;0,-0.1*RAND(),0.1*RAND()))</f>
        <v>67.685100581445269</v>
      </c>
      <c r="W426" s="6">
        <f ca="1">F426-'S&amp;P500 2018'!F426</f>
        <v>1.9761761036399506</v>
      </c>
      <c r="X426" s="6">
        <f ca="1">G426-'S&amp;P500 2018'!G426</f>
        <v>0.17531024795140837</v>
      </c>
      <c r="Y426" s="6">
        <f ca="1">H426-'S&amp;P500 2018'!H426</f>
        <v>1.6259759556956439</v>
      </c>
      <c r="Z426" s="6">
        <f ca="1">I426-'S&amp;P500 2018'!I426</f>
        <v>4.3532306022236895</v>
      </c>
      <c r="AA426" s="6">
        <f ca="1">J426-'S&amp;P500 2018'!J426</f>
        <v>-4.752880609584146</v>
      </c>
      <c r="AB426" s="6">
        <f ca="1">K426-'S&amp;P500 2018'!K426</f>
        <v>2.0187466073976736</v>
      </c>
      <c r="AC426" s="6">
        <f ca="1">L426-'S&amp;P500 2018'!L426</f>
        <v>3.2041939175096843</v>
      </c>
      <c r="AD426" s="6">
        <f ca="1">M426-'S&amp;P500 2018'!M426</f>
        <v>2.7324896294110914</v>
      </c>
      <c r="AE426" s="6">
        <f ca="1">N426-'S&amp;P500 2018'!N426</f>
        <v>1.6288276997635762</v>
      </c>
      <c r="AF426" s="6">
        <f ca="1">O426-'S&amp;P500 2018'!O426</f>
        <v>0.6143319893713155</v>
      </c>
      <c r="AG426" s="6">
        <f ca="1">P426-'S&amp;P500 2018'!P426</f>
        <v>1.4444539798949165</v>
      </c>
      <c r="AH426" s="6">
        <f ca="1">Q426-'S&amp;P500 2018'!Q426</f>
        <v>3.1773311163939724</v>
      </c>
      <c r="AI426" s="6">
        <f ca="1">R426-'S&amp;P500 2018'!R426</f>
        <v>1.479369457664248</v>
      </c>
      <c r="AJ426" s="6">
        <f ca="1">S426-'S&amp;P500 2018'!S426</f>
        <v>1.9283878083186323</v>
      </c>
      <c r="AK426" s="6">
        <f ca="1">T426-'S&amp;P500 2018'!T426</f>
        <v>3.7558481447999554</v>
      </c>
      <c r="AL426" s="6">
        <f ca="1">U426-'S&amp;P500 2018'!U426</f>
        <v>0.37686856980641181</v>
      </c>
      <c r="AM426" s="6">
        <f ca="1">V426-'S&amp;P500 2018'!V426</f>
        <v>3.6851005814452691</v>
      </c>
    </row>
    <row r="427" spans="1:39" x14ac:dyDescent="0.3">
      <c r="A427" t="s">
        <v>980</v>
      </c>
      <c r="B427" t="s">
        <v>981</v>
      </c>
      <c r="C427" s="1" t="s">
        <v>37</v>
      </c>
      <c r="D427" s="1" t="s">
        <v>263</v>
      </c>
      <c r="E427" s="5">
        <f t="shared" ca="1" si="7"/>
        <v>47.19687089218543</v>
      </c>
      <c r="F427">
        <f ca="1">'S&amp;P500 2018'!F427*(1+IF(-$E$1+RAND()*1&lt;0,-0.1*RAND(),0.1*RAND()))</f>
        <v>39.177027955978893</v>
      </c>
      <c r="G427">
        <f ca="1">'S&amp;P500 2018'!G427*(1+IF(-$E$1+RAND()*1&lt;0,-0.1*RAND(),0.1*RAND()))</f>
        <v>54.137697434521236</v>
      </c>
      <c r="H427">
        <f ca="1">'S&amp;P500 2018'!H427*(1+IF(-$E$1+RAND()*1&lt;0,-0.1*RAND(),0.1*RAND()))</f>
        <v>40.971843545398258</v>
      </c>
      <c r="I427">
        <f ca="1">'S&amp;P500 2018'!I427*(1+IF(-$E$1+RAND()*1&lt;0,-0.1*RAND(),0.1*RAND()))</f>
        <v>38.507105288500377</v>
      </c>
      <c r="J427">
        <f ca="1">'S&amp;P500 2018'!J427*(1+IF(-$E$1+RAND()*1&lt;0,-0.1*RAND(),0.1*RAND()))</f>
        <v>62.722375400375626</v>
      </c>
      <c r="K427">
        <f ca="1">'S&amp;P500 2018'!K427*(1+IF(-$E$1+RAND()*1&lt;0,-0.1*RAND(),0.1*RAND()))</f>
        <v>57.309845668260834</v>
      </c>
      <c r="L427">
        <f ca="1">'S&amp;P500 2018'!L427*(1+IF(-$E$1+RAND()*1&lt;0,-0.1*RAND(),0.1*RAND()))</f>
        <v>50.140020584474655</v>
      </c>
      <c r="M427">
        <f ca="1">'S&amp;P500 2018'!M427*(1+IF(-$E$1+RAND()*1&lt;0,-0.1*RAND(),0.1*RAND()))</f>
        <v>65.034387674925043</v>
      </c>
      <c r="N427">
        <f ca="1">'S&amp;P500 2018'!N427*(1+IF(-$E$1+RAND()*1&lt;0,-0.1*RAND(),0.1*RAND()))</f>
        <v>57.247515186173608</v>
      </c>
      <c r="O427">
        <f ca="1">'S&amp;P500 2018'!O427*(1+IF(-$E$1+RAND()*1&lt;0,-0.1*RAND(),0.1*RAND()))</f>
        <v>34.900293252721589</v>
      </c>
      <c r="P427">
        <f ca="1">'S&amp;P500 2018'!P427*(1+IF(-$E$1+RAND()*1&lt;0,-0.1*RAND(),0.1*RAND()))</f>
        <v>27.459572471505169</v>
      </c>
      <c r="Q427">
        <f ca="1">'S&amp;P500 2018'!Q427*(1+IF(-$E$1+RAND()*1&lt;0,-0.1*RAND(),0.1*RAND()))</f>
        <v>53.323680306008434</v>
      </c>
      <c r="R427">
        <f ca="1">'S&amp;P500 2018'!R427*(1+IF(-$E$1+RAND()*1&lt;0,-0.1*RAND(),0.1*RAND()))</f>
        <v>39.864762348564447</v>
      </c>
      <c r="S427">
        <f ca="1">'S&amp;P500 2018'!S427*(1+IF(-$E$1+RAND()*1&lt;0,-0.1*RAND(),0.1*RAND()))</f>
        <v>27.134381544813554</v>
      </c>
      <c r="T427">
        <f ca="1">'S&amp;P500 2018'!T427*(1+IF(-$E$1+RAND()*1&lt;0,-0.1*RAND(),0.1*RAND()))</f>
        <v>41.924825031899587</v>
      </c>
      <c r="U427">
        <f ca="1">'S&amp;P500 2018'!U427*(1+IF(-$E$1+RAND()*1&lt;0,-0.1*RAND(),0.1*RAND()))</f>
        <v>60.257975251861851</v>
      </c>
      <c r="V427">
        <f ca="1">'S&amp;P500 2018'!V427*(1+IF(-$E$1+RAND()*1&lt;0,-0.1*RAND(),0.1*RAND()))</f>
        <v>52.233496221169119</v>
      </c>
      <c r="W427" s="6">
        <f ca="1">F427-'S&amp;P500 2018'!F427</f>
        <v>1.1770279559788932</v>
      </c>
      <c r="X427" s="6">
        <f ca="1">G427-'S&amp;P500 2018'!G427</f>
        <v>1.1376974345212361</v>
      </c>
      <c r="Y427" s="6">
        <f ca="1">H427-'S&amp;P500 2018'!H427</f>
        <v>-2.0281564546017421</v>
      </c>
      <c r="Z427" s="6">
        <f ca="1">I427-'S&amp;P500 2018'!I427</f>
        <v>-1.4928947114996234</v>
      </c>
      <c r="AA427" s="6">
        <f ca="1">J427-'S&amp;P500 2018'!J427</f>
        <v>-0.27762459962437447</v>
      </c>
      <c r="AB427" s="6">
        <f ca="1">K427-'S&amp;P500 2018'!K427</f>
        <v>4.3098456682608344</v>
      </c>
      <c r="AC427" s="6">
        <f ca="1">L427-'S&amp;P500 2018'!L427</f>
        <v>4.1400205844746552</v>
      </c>
      <c r="AD427" s="6">
        <f ca="1">M427-'S&amp;P500 2018'!M427</f>
        <v>3.4387674925042688E-2</v>
      </c>
      <c r="AE427" s="6">
        <f ca="1">N427-'S&amp;P500 2018'!N427</f>
        <v>-2.752484813826392</v>
      </c>
      <c r="AF427" s="6">
        <f ca="1">O427-'S&amp;P500 2018'!O427</f>
        <v>0.900293252721589</v>
      </c>
      <c r="AG427" s="6">
        <f ca="1">P427-'S&amp;P500 2018'!P427</f>
        <v>-2.5404275284948312</v>
      </c>
      <c r="AH427" s="6">
        <f ca="1">Q427-'S&amp;P500 2018'!Q427</f>
        <v>4.3236803060084341</v>
      </c>
      <c r="AI427" s="6">
        <f ca="1">R427-'S&amp;P500 2018'!R427</f>
        <v>-3.1352376514355527</v>
      </c>
      <c r="AJ427" s="6">
        <f ca="1">S427-'S&amp;P500 2018'!S427</f>
        <v>-0.86561845518644631</v>
      </c>
      <c r="AK427" s="6">
        <f ca="1">T427-'S&amp;P500 2018'!T427</f>
        <v>-3.0751749681004128</v>
      </c>
      <c r="AL427" s="6">
        <f ca="1">U427-'S&amp;P500 2018'!U427</f>
        <v>5.2579752518618506</v>
      </c>
      <c r="AM427" s="6">
        <f ca="1">V427-'S&amp;P500 2018'!V427</f>
        <v>0.23349622116911917</v>
      </c>
    </row>
    <row r="428" spans="1:39" x14ac:dyDescent="0.3">
      <c r="A428" t="s">
        <v>982</v>
      </c>
      <c r="B428" t="s">
        <v>983</v>
      </c>
      <c r="C428" s="1" t="s">
        <v>2</v>
      </c>
      <c r="D428" s="1" t="s">
        <v>370</v>
      </c>
      <c r="E428" s="5">
        <f t="shared" ca="1" si="7"/>
        <v>54.085203307178801</v>
      </c>
      <c r="F428">
        <f ca="1">'S&amp;P500 2018'!F428*(1+IF(-$E$1+RAND()*1&lt;0,-0.1*RAND(),0.1*RAND()))</f>
        <v>58.799154948254021</v>
      </c>
      <c r="G428">
        <f ca="1">'S&amp;P500 2018'!G428*(1+IF(-$E$1+RAND()*1&lt;0,-0.1*RAND(),0.1*RAND()))</f>
        <v>82.261774231681684</v>
      </c>
      <c r="H428">
        <f ca="1">'S&amp;P500 2018'!H428*(1+IF(-$E$1+RAND()*1&lt;0,-0.1*RAND(),0.1*RAND()))</f>
        <v>48.262220021556033</v>
      </c>
      <c r="I428">
        <f ca="1">'S&amp;P500 2018'!I428*(1+IF(-$E$1+RAND()*1&lt;0,-0.1*RAND(),0.1*RAND()))</f>
        <v>49.897424778433411</v>
      </c>
      <c r="J428">
        <f ca="1">'S&amp;P500 2018'!J428*(1+IF(-$E$1+RAND()*1&lt;0,-0.1*RAND(),0.1*RAND()))</f>
        <v>67.344965545436523</v>
      </c>
      <c r="K428">
        <f ca="1">'S&amp;P500 2018'!K428*(1+IF(-$E$1+RAND()*1&lt;0,-0.1*RAND(),0.1*RAND()))</f>
        <v>50.88039660514999</v>
      </c>
      <c r="L428">
        <f ca="1">'S&amp;P500 2018'!L428*(1+IF(-$E$1+RAND()*1&lt;0,-0.1*RAND(),0.1*RAND()))</f>
        <v>49.659155983621289</v>
      </c>
      <c r="M428">
        <f ca="1">'S&amp;P500 2018'!M428*(1+IF(-$E$1+RAND()*1&lt;0,-0.1*RAND(),0.1*RAND()))</f>
        <v>57.91111912613691</v>
      </c>
      <c r="N428">
        <f ca="1">'S&amp;P500 2018'!N428*(1+IF(-$E$1+RAND()*1&lt;0,-0.1*RAND(),0.1*RAND()))</f>
        <v>54.912018151656738</v>
      </c>
      <c r="O428">
        <f ca="1">'S&amp;P500 2018'!O428*(1+IF(-$E$1+RAND()*1&lt;0,-0.1*RAND(),0.1*RAND()))</f>
        <v>41.855403931110118</v>
      </c>
      <c r="P428">
        <f ca="1">'S&amp;P500 2018'!P428*(1+IF(-$E$1+RAND()*1&lt;0,-0.1*RAND(),0.1*RAND()))</f>
        <v>53.570256875284265</v>
      </c>
      <c r="Q428">
        <f ca="1">'S&amp;P500 2018'!Q428*(1+IF(-$E$1+RAND()*1&lt;0,-0.1*RAND(),0.1*RAND()))</f>
        <v>44.216470419350763</v>
      </c>
      <c r="R428">
        <f ca="1">'S&amp;P500 2018'!R428*(1+IF(-$E$1+RAND()*1&lt;0,-0.1*RAND(),0.1*RAND()))</f>
        <v>63.58864217095325</v>
      </c>
      <c r="S428">
        <f ca="1">'S&amp;P500 2018'!S428*(1+IF(-$E$1+RAND()*1&lt;0,-0.1*RAND(),0.1*RAND()))</f>
        <v>35.640169238725036</v>
      </c>
      <c r="T428">
        <f ca="1">'S&amp;P500 2018'!T428*(1+IF(-$E$1+RAND()*1&lt;0,-0.1*RAND(),0.1*RAND()))</f>
        <v>34.143755685243143</v>
      </c>
      <c r="U428">
        <f ca="1">'S&amp;P500 2018'!U428*(1+IF(-$E$1+RAND()*1&lt;0,-0.1*RAND(),0.1*RAND()))</f>
        <v>58.0515642728733</v>
      </c>
      <c r="V428">
        <f ca="1">'S&amp;P500 2018'!V428*(1+IF(-$E$1+RAND()*1&lt;0,-0.1*RAND(),0.1*RAND()))</f>
        <v>68.453964236573043</v>
      </c>
      <c r="W428" s="6">
        <f ca="1">F428-'S&amp;P500 2018'!F428</f>
        <v>-2.2008450517459792</v>
      </c>
      <c r="X428" s="6">
        <f ca="1">G428-'S&amp;P500 2018'!G428</f>
        <v>7.2617742316816845</v>
      </c>
      <c r="Y428" s="6">
        <f ca="1">H428-'S&amp;P500 2018'!H428</f>
        <v>3.2622200215560326</v>
      </c>
      <c r="Z428" s="6">
        <f ca="1">I428-'S&amp;P500 2018'!I428</f>
        <v>2.8974247784334111</v>
      </c>
      <c r="AA428" s="6">
        <f ca="1">J428-'S&amp;P500 2018'!J428</f>
        <v>3.3449655454365228</v>
      </c>
      <c r="AB428" s="6">
        <f ca="1">K428-'S&amp;P500 2018'!K428</f>
        <v>-3.1196033948500101</v>
      </c>
      <c r="AC428" s="6">
        <f ca="1">L428-'S&amp;P500 2018'!L428</f>
        <v>1.6591559836212895</v>
      </c>
      <c r="AD428" s="6">
        <f ca="1">M428-'S&amp;P500 2018'!M428</f>
        <v>2.91111912613691</v>
      </c>
      <c r="AE428" s="6">
        <f ca="1">N428-'S&amp;P500 2018'!N428</f>
        <v>-6.0879818483432615</v>
      </c>
      <c r="AF428" s="6">
        <f ca="1">O428-'S&amp;P500 2018'!O428</f>
        <v>-3.1445960688898822</v>
      </c>
      <c r="AG428" s="6">
        <f ca="1">P428-'S&amp;P500 2018'!P428</f>
        <v>-2.4297431247157348</v>
      </c>
      <c r="AH428" s="6">
        <f ca="1">Q428-'S&amp;P500 2018'!Q428</f>
        <v>1.2164704193507632</v>
      </c>
      <c r="AI428" s="6">
        <f ca="1">R428-'S&amp;P500 2018'!R428</f>
        <v>5.5886421709532499</v>
      </c>
      <c r="AJ428" s="6">
        <f ca="1">S428-'S&amp;P500 2018'!S428</f>
        <v>0.64016923872503639</v>
      </c>
      <c r="AK428" s="6">
        <f ca="1">T428-'S&amp;P500 2018'!T428</f>
        <v>1.1437556852431428</v>
      </c>
      <c r="AL428" s="6">
        <f ca="1">U428-'S&amp;P500 2018'!U428</f>
        <v>5.1564272873299899E-2</v>
      </c>
      <c r="AM428" s="6">
        <f ca="1">V428-'S&amp;P500 2018'!V428</f>
        <v>2.453964236573043</v>
      </c>
    </row>
    <row r="429" spans="1:39" x14ac:dyDescent="0.3">
      <c r="A429" t="s">
        <v>984</v>
      </c>
      <c r="B429" t="s">
        <v>985</v>
      </c>
      <c r="C429" s="1" t="s">
        <v>29</v>
      </c>
      <c r="D429" s="1" t="s">
        <v>299</v>
      </c>
      <c r="E429" s="5">
        <f t="shared" ca="1" si="7"/>
        <v>39.849253773842428</v>
      </c>
      <c r="F429">
        <f ca="1">'S&amp;P500 2018'!F429*(1+IF(-$E$1+RAND()*1&lt;0,-0.1*RAND(),0.1*RAND()))</f>
        <v>23.154169655882718</v>
      </c>
      <c r="G429">
        <f ca="1">'S&amp;P500 2018'!G429*(1+IF(-$E$1+RAND()*1&lt;0,-0.1*RAND(),0.1*RAND()))</f>
        <v>45.015603043941155</v>
      </c>
      <c r="H429">
        <f ca="1">'S&amp;P500 2018'!H429*(1+IF(-$E$1+RAND()*1&lt;0,-0.1*RAND(),0.1*RAND()))</f>
        <v>35.109269551079386</v>
      </c>
      <c r="I429">
        <f ca="1">'S&amp;P500 2018'!I429*(1+IF(-$E$1+RAND()*1&lt;0,-0.1*RAND(),0.1*RAND()))</f>
        <v>38.520482870736345</v>
      </c>
      <c r="J429">
        <f ca="1">'S&amp;P500 2018'!J429*(1+IF(-$E$1+RAND()*1&lt;0,-0.1*RAND(),0.1*RAND()))</f>
        <v>28.874459402003399</v>
      </c>
      <c r="K429">
        <f ca="1">'S&amp;P500 2018'!K429*(1+IF(-$E$1+RAND()*1&lt;0,-0.1*RAND(),0.1*RAND()))</f>
        <v>32.467212886119299</v>
      </c>
      <c r="L429">
        <f ca="1">'S&amp;P500 2018'!L429*(1+IF(-$E$1+RAND()*1&lt;0,-0.1*RAND(),0.1*RAND()))</f>
        <v>35.291177799319776</v>
      </c>
      <c r="M429">
        <f ca="1">'S&amp;P500 2018'!M429*(1+IF(-$E$1+RAND()*1&lt;0,-0.1*RAND(),0.1*RAND()))</f>
        <v>35.760635952464476</v>
      </c>
      <c r="N429">
        <f ca="1">'S&amp;P500 2018'!N429*(1+IF(-$E$1+RAND()*1&lt;0,-0.1*RAND(),0.1*RAND()))</f>
        <v>53.913046955959402</v>
      </c>
      <c r="O429">
        <f ca="1">'S&amp;P500 2018'!O429*(1+IF(-$E$1+RAND()*1&lt;0,-0.1*RAND(),0.1*RAND()))</f>
        <v>41.588268748406989</v>
      </c>
      <c r="P429">
        <f ca="1">'S&amp;P500 2018'!P429*(1+IF(-$E$1+RAND()*1&lt;0,-0.1*RAND(),0.1*RAND()))</f>
        <v>48.97636443487697</v>
      </c>
      <c r="Q429">
        <f ca="1">'S&amp;P500 2018'!Q429*(1+IF(-$E$1+RAND()*1&lt;0,-0.1*RAND(),0.1*RAND()))</f>
        <v>43.788994301518798</v>
      </c>
      <c r="R429">
        <f ca="1">'S&amp;P500 2018'!R429*(1+IF(-$E$1+RAND()*1&lt;0,-0.1*RAND(),0.1*RAND()))</f>
        <v>44.834994244744436</v>
      </c>
      <c r="S429">
        <f ca="1">'S&amp;P500 2018'!S429*(1+IF(-$E$1+RAND()*1&lt;0,-0.1*RAND(),0.1*RAND()))</f>
        <v>34.761775566595276</v>
      </c>
      <c r="T429">
        <f ca="1">'S&amp;P500 2018'!T429*(1+IF(-$E$1+RAND()*1&lt;0,-0.1*RAND(),0.1*RAND()))</f>
        <v>46.574393137591208</v>
      </c>
      <c r="U429">
        <f ca="1">'S&amp;P500 2018'!U429*(1+IF(-$E$1+RAND()*1&lt;0,-0.1*RAND(),0.1*RAND()))</f>
        <v>42.670392863796991</v>
      </c>
      <c r="V429">
        <f ca="1">'S&amp;P500 2018'!V429*(1+IF(-$E$1+RAND()*1&lt;0,-0.1*RAND(),0.1*RAND()))</f>
        <v>46.136072740284511</v>
      </c>
      <c r="W429" s="6">
        <f ca="1">F429-'S&amp;P500 2018'!F429</f>
        <v>-1.8458303441172816</v>
      </c>
      <c r="X429" s="6">
        <f ca="1">G429-'S&amp;P500 2018'!G429</f>
        <v>-0.98439695605884481</v>
      </c>
      <c r="Y429" s="6">
        <f ca="1">H429-'S&amp;P500 2018'!H429</f>
        <v>-1.890730448920614</v>
      </c>
      <c r="Z429" s="6">
        <f ca="1">I429-'S&amp;P500 2018'!I429</f>
        <v>-1.4795171292636553</v>
      </c>
      <c r="AA429" s="6">
        <f ca="1">J429-'S&amp;P500 2018'!J429</f>
        <v>-0.12554059799660067</v>
      </c>
      <c r="AB429" s="6">
        <f ca="1">K429-'S&amp;P500 2018'!K429</f>
        <v>0.46721288611929879</v>
      </c>
      <c r="AC429" s="6">
        <f ca="1">L429-'S&amp;P500 2018'!L429</f>
        <v>2.2911777993197759</v>
      </c>
      <c r="AD429" s="6">
        <f ca="1">M429-'S&amp;P500 2018'!M429</f>
        <v>0.76063595246447591</v>
      </c>
      <c r="AE429" s="6">
        <f ca="1">N429-'S&amp;P500 2018'!N429</f>
        <v>-2.0869530440405981</v>
      </c>
      <c r="AF429" s="6">
        <f ca="1">O429-'S&amp;P500 2018'!O429</f>
        <v>-1.4117312515930109</v>
      </c>
      <c r="AG429" s="6">
        <f ca="1">P429-'S&amp;P500 2018'!P429</f>
        <v>1.9763644348769702</v>
      </c>
      <c r="AH429" s="6">
        <f ca="1">Q429-'S&amp;P500 2018'!Q429</f>
        <v>-2.2110056984812019</v>
      </c>
      <c r="AI429" s="6">
        <f ca="1">R429-'S&amp;P500 2018'!R429</f>
        <v>1.8349942447444363</v>
      </c>
      <c r="AJ429" s="6">
        <f ca="1">S429-'S&amp;P500 2018'!S429</f>
        <v>2.7617755665952757</v>
      </c>
      <c r="AK429" s="6">
        <f ca="1">T429-'S&amp;P500 2018'!T429</f>
        <v>1.5743931375912084</v>
      </c>
      <c r="AL429" s="6">
        <f ca="1">U429-'S&amp;P500 2018'!U429</f>
        <v>3.6703928637969909</v>
      </c>
      <c r="AM429" s="6">
        <f ca="1">V429-'S&amp;P500 2018'!V429</f>
        <v>2.1360727402845114</v>
      </c>
    </row>
    <row r="430" spans="1:39" x14ac:dyDescent="0.3">
      <c r="A430" t="s">
        <v>986</v>
      </c>
      <c r="B430" t="s">
        <v>987</v>
      </c>
      <c r="C430" s="1" t="s">
        <v>37</v>
      </c>
      <c r="D430" s="1" t="s">
        <v>38</v>
      </c>
      <c r="E430" s="5">
        <f t="shared" ca="1" si="7"/>
        <v>60.200817506215387</v>
      </c>
      <c r="F430">
        <f ca="1">'S&amp;P500 2018'!F430*(1+IF(-$E$1+RAND()*1&lt;0,-0.1*RAND(),0.1*RAND()))</f>
        <v>74.426342189131574</v>
      </c>
      <c r="G430">
        <f ca="1">'S&amp;P500 2018'!G430*(1+IF(-$E$1+RAND()*1&lt;0,-0.1*RAND(),0.1*RAND()))</f>
        <v>64.452558216385555</v>
      </c>
      <c r="H430">
        <f ca="1">'S&amp;P500 2018'!H430*(1+IF(-$E$1+RAND()*1&lt;0,-0.1*RAND(),0.1*RAND()))</f>
        <v>57.169244875496489</v>
      </c>
      <c r="I430">
        <f ca="1">'S&amp;P500 2018'!I430*(1+IF(-$E$1+RAND()*1&lt;0,-0.1*RAND(),0.1*RAND()))</f>
        <v>50.248283389772382</v>
      </c>
      <c r="J430">
        <f ca="1">'S&amp;P500 2018'!J430*(1+IF(-$E$1+RAND()*1&lt;0,-0.1*RAND(),0.1*RAND()))</f>
        <v>62.033353562503407</v>
      </c>
      <c r="K430">
        <f ca="1">'S&amp;P500 2018'!K430*(1+IF(-$E$1+RAND()*1&lt;0,-0.1*RAND(),0.1*RAND()))</f>
        <v>80.787176258281022</v>
      </c>
      <c r="L430">
        <f ca="1">'S&amp;P500 2018'!L430*(1+IF(-$E$1+RAND()*1&lt;0,-0.1*RAND(),0.1*RAND()))</f>
        <v>51.393066302659172</v>
      </c>
      <c r="M430">
        <f ca="1">'S&amp;P500 2018'!M430*(1+IF(-$E$1+RAND()*1&lt;0,-0.1*RAND(),0.1*RAND()))</f>
        <v>31.809148130527383</v>
      </c>
      <c r="N430">
        <f ca="1">'S&amp;P500 2018'!N430*(1+IF(-$E$1+RAND()*1&lt;0,-0.1*RAND(),0.1*RAND()))</f>
        <v>40.472597050943705</v>
      </c>
      <c r="O430">
        <f ca="1">'S&amp;P500 2018'!O430*(1+IF(-$E$1+RAND()*1&lt;0,-0.1*RAND(),0.1*RAND()))</f>
        <v>48.680343561758711</v>
      </c>
      <c r="P430">
        <f ca="1">'S&amp;P500 2018'!P430*(1+IF(-$E$1+RAND()*1&lt;0,-0.1*RAND(),0.1*RAND()))</f>
        <v>62.973538377286538</v>
      </c>
      <c r="Q430">
        <f ca="1">'S&amp;P500 2018'!Q430*(1+IF(-$E$1+RAND()*1&lt;0,-0.1*RAND(),0.1*RAND()))</f>
        <v>58.85742169969901</v>
      </c>
      <c r="R430">
        <f ca="1">'S&amp;P500 2018'!R430*(1+IF(-$E$1+RAND()*1&lt;0,-0.1*RAND(),0.1*RAND()))</f>
        <v>68.142386522359885</v>
      </c>
      <c r="S430">
        <f ca="1">'S&amp;P500 2018'!S430*(1+IF(-$E$1+RAND()*1&lt;0,-0.1*RAND(),0.1*RAND()))</f>
        <v>62.203820298574321</v>
      </c>
      <c r="T430">
        <f ca="1">'S&amp;P500 2018'!T430*(1+IF(-$E$1+RAND()*1&lt;0,-0.1*RAND(),0.1*RAND()))</f>
        <v>58.556064607973447</v>
      </c>
      <c r="U430">
        <f ca="1">'S&amp;P500 2018'!U430*(1+IF(-$E$1+RAND()*1&lt;0,-0.1*RAND(),0.1*RAND()))</f>
        <v>66.874076928450322</v>
      </c>
      <c r="V430">
        <f ca="1">'S&amp;P500 2018'!V430*(1+IF(-$E$1+RAND()*1&lt;0,-0.1*RAND(),0.1*RAND()))</f>
        <v>84.334475633858716</v>
      </c>
      <c r="W430" s="6">
        <f ca="1">F430-'S&amp;P500 2018'!F430</f>
        <v>0.4263421891315744</v>
      </c>
      <c r="X430" s="6">
        <f ca="1">G430-'S&amp;P500 2018'!G430</f>
        <v>5.4525582163855546</v>
      </c>
      <c r="Y430" s="6">
        <f ca="1">H430-'S&amp;P500 2018'!H430</f>
        <v>-2.8307551245035114</v>
      </c>
      <c r="Z430" s="6">
        <f ca="1">I430-'S&amp;P500 2018'!I430</f>
        <v>-1.7517166102276178</v>
      </c>
      <c r="AA430" s="6">
        <f ca="1">J430-'S&amp;P500 2018'!J430</f>
        <v>1.0333535625034074</v>
      </c>
      <c r="AB430" s="6">
        <f ca="1">K430-'S&amp;P500 2018'!K430</f>
        <v>1.787176258281022</v>
      </c>
      <c r="AC430" s="6">
        <f ca="1">L430-'S&amp;P500 2018'!L430</f>
        <v>2.3930663026591716</v>
      </c>
      <c r="AD430" s="6">
        <f ca="1">M430-'S&amp;P500 2018'!M430</f>
        <v>-3.1908518694726169</v>
      </c>
      <c r="AE430" s="6">
        <f ca="1">N430-'S&amp;P500 2018'!N430</f>
        <v>-0.52740294905629526</v>
      </c>
      <c r="AF430" s="6">
        <f ca="1">O430-'S&amp;P500 2018'!O430</f>
        <v>0.68034356175871125</v>
      </c>
      <c r="AG430" s="6">
        <f ca="1">P430-'S&amp;P500 2018'!P430</f>
        <v>2.9735383772865376</v>
      </c>
      <c r="AH430" s="6">
        <f ca="1">Q430-'S&amp;P500 2018'!Q430</f>
        <v>4.8574216996990103</v>
      </c>
      <c r="AI430" s="6">
        <f ca="1">R430-'S&amp;P500 2018'!R430</f>
        <v>1.1423865223598852</v>
      </c>
      <c r="AJ430" s="6">
        <f ca="1">S430-'S&amp;P500 2018'!S430</f>
        <v>-4.7961797014256788</v>
      </c>
      <c r="AK430" s="6">
        <f ca="1">T430-'S&amp;P500 2018'!T430</f>
        <v>2.5560646079734468</v>
      </c>
      <c r="AL430" s="6">
        <f ca="1">U430-'S&amp;P500 2018'!U430</f>
        <v>0.87407692845032159</v>
      </c>
      <c r="AM430" s="6">
        <f ca="1">V430-'S&amp;P500 2018'!V430</f>
        <v>0.33447563385871604</v>
      </c>
    </row>
    <row r="431" spans="1:39" x14ac:dyDescent="0.3">
      <c r="A431" t="s">
        <v>988</v>
      </c>
      <c r="B431" t="s">
        <v>989</v>
      </c>
      <c r="C431" s="1" t="s">
        <v>6</v>
      </c>
      <c r="D431" s="1" t="s">
        <v>7</v>
      </c>
      <c r="E431" s="5">
        <f t="shared" ca="1" si="7"/>
        <v>46.927432165296239</v>
      </c>
      <c r="F431">
        <f ca="1">'S&amp;P500 2018'!F431*(1+IF(-$E$1+RAND()*1&lt;0,-0.1*RAND(),0.1*RAND()))</f>
        <v>62.025264641162394</v>
      </c>
      <c r="G431">
        <f ca="1">'S&amp;P500 2018'!G431*(1+IF(-$E$1+RAND()*1&lt;0,-0.1*RAND(),0.1*RAND()))</f>
        <v>59.289531160803932</v>
      </c>
      <c r="H431">
        <f ca="1">'S&amp;P500 2018'!H431*(1+IF(-$E$1+RAND()*1&lt;0,-0.1*RAND(),0.1*RAND()))</f>
        <v>46.769507342823601</v>
      </c>
      <c r="I431">
        <f ca="1">'S&amp;P500 2018'!I431*(1+IF(-$E$1+RAND()*1&lt;0,-0.1*RAND(),0.1*RAND()))</f>
        <v>39.366074085346725</v>
      </c>
      <c r="J431">
        <f ca="1">'S&amp;P500 2018'!J431*(1+IF(-$E$1+RAND()*1&lt;0,-0.1*RAND(),0.1*RAND()))</f>
        <v>43.431593627333193</v>
      </c>
      <c r="K431">
        <f ca="1">'S&amp;P500 2018'!K431*(1+IF(-$E$1+RAND()*1&lt;0,-0.1*RAND(),0.1*RAND()))</f>
        <v>37.054331802388845</v>
      </c>
      <c r="L431">
        <f ca="1">'S&amp;P500 2018'!L431*(1+IF(-$E$1+RAND()*1&lt;0,-0.1*RAND(),0.1*RAND()))</f>
        <v>57.078566293361924</v>
      </c>
      <c r="M431">
        <f ca="1">'S&amp;P500 2018'!M431*(1+IF(-$E$1+RAND()*1&lt;0,-0.1*RAND(),0.1*RAND()))</f>
        <v>39.122320638193344</v>
      </c>
      <c r="N431">
        <f ca="1">'S&amp;P500 2018'!N431*(1+IF(-$E$1+RAND()*1&lt;0,-0.1*RAND(),0.1*RAND()))</f>
        <v>44.894366186002607</v>
      </c>
      <c r="O431">
        <f ca="1">'S&amp;P500 2018'!O431*(1+IF(-$E$1+RAND()*1&lt;0,-0.1*RAND(),0.1*RAND()))</f>
        <v>50.539171177099256</v>
      </c>
      <c r="P431">
        <f ca="1">'S&amp;P500 2018'!P431*(1+IF(-$E$1+RAND()*1&lt;0,-0.1*RAND(),0.1*RAND()))</f>
        <v>53.6675369098202</v>
      </c>
      <c r="Q431">
        <f ca="1">'S&amp;P500 2018'!Q431*(1+IF(-$E$1+RAND()*1&lt;0,-0.1*RAND(),0.1*RAND()))</f>
        <v>47.239720281588291</v>
      </c>
      <c r="R431">
        <f ca="1">'S&amp;P500 2018'!R431*(1+IF(-$E$1+RAND()*1&lt;0,-0.1*RAND(),0.1*RAND()))</f>
        <v>44.213550087624284</v>
      </c>
      <c r="S431">
        <f ca="1">'S&amp;P500 2018'!S431*(1+IF(-$E$1+RAND()*1&lt;0,-0.1*RAND(),0.1*RAND()))</f>
        <v>41.532241575598277</v>
      </c>
      <c r="T431">
        <f ca="1">'S&amp;P500 2018'!T431*(1+IF(-$E$1+RAND()*1&lt;0,-0.1*RAND(),0.1*RAND()))</f>
        <v>59.776571835566997</v>
      </c>
      <c r="U431">
        <f ca="1">'S&amp;P500 2018'!U431*(1+IF(-$E$1+RAND()*1&lt;0,-0.1*RAND(),0.1*RAND()))</f>
        <v>37.559478683079675</v>
      </c>
      <c r="V431">
        <f ca="1">'S&amp;P500 2018'!V431*(1+IF(-$E$1+RAND()*1&lt;0,-0.1*RAND(),0.1*RAND()))</f>
        <v>34.206520482242439</v>
      </c>
      <c r="W431" s="6">
        <f ca="1">F431-'S&amp;P500 2018'!F431</f>
        <v>5.0252646411623942</v>
      </c>
      <c r="X431" s="6">
        <f ca="1">G431-'S&amp;P500 2018'!G431</f>
        <v>4.2895311608039322</v>
      </c>
      <c r="Y431" s="6">
        <f ca="1">H431-'S&amp;P500 2018'!H431</f>
        <v>3.7695073428236014</v>
      </c>
      <c r="Z431" s="6">
        <f ca="1">I431-'S&amp;P500 2018'!I431</f>
        <v>-2.6339259146532754</v>
      </c>
      <c r="AA431" s="6">
        <f ca="1">J431-'S&amp;P500 2018'!J431</f>
        <v>-2.5684063726668072</v>
      </c>
      <c r="AB431" s="6">
        <f ca="1">K431-'S&amp;P500 2018'!K431</f>
        <v>-1.9456681976111554</v>
      </c>
      <c r="AC431" s="6">
        <f ca="1">L431-'S&amp;P500 2018'!L431</f>
        <v>3.0785662933619236</v>
      </c>
      <c r="AD431" s="6">
        <f ca="1">M431-'S&amp;P500 2018'!M431</f>
        <v>0.12232063819334371</v>
      </c>
      <c r="AE431" s="6">
        <f ca="1">N431-'S&amp;P500 2018'!N431</f>
        <v>0.89436618600260687</v>
      </c>
      <c r="AF431" s="6">
        <f ca="1">O431-'S&amp;P500 2018'!O431</f>
        <v>1.5391711770992558</v>
      </c>
      <c r="AG431" s="6">
        <f ca="1">P431-'S&amp;P500 2018'!P431</f>
        <v>0.66753690982019975</v>
      </c>
      <c r="AH431" s="6">
        <f ca="1">Q431-'S&amp;P500 2018'!Q431</f>
        <v>-2.7602797184117094</v>
      </c>
      <c r="AI431" s="6">
        <f ca="1">R431-'S&amp;P500 2018'!R431</f>
        <v>0.2135500876242844</v>
      </c>
      <c r="AJ431" s="6">
        <f ca="1">S431-'S&amp;P500 2018'!S431</f>
        <v>-1.4677584244017226</v>
      </c>
      <c r="AK431" s="6">
        <f ca="1">T431-'S&amp;P500 2018'!T431</f>
        <v>4.7765718355669975</v>
      </c>
      <c r="AL431" s="6">
        <f ca="1">U431-'S&amp;P500 2018'!U431</f>
        <v>-3.440521316920325</v>
      </c>
      <c r="AM431" s="6">
        <f ca="1">V431-'S&amp;P500 2018'!V431</f>
        <v>1.2065204822424391</v>
      </c>
    </row>
    <row r="432" spans="1:39" x14ac:dyDescent="0.3">
      <c r="A432" t="s">
        <v>990</v>
      </c>
      <c r="B432" t="s">
        <v>991</v>
      </c>
      <c r="C432" s="1" t="s">
        <v>37</v>
      </c>
      <c r="D432" s="1" t="s">
        <v>201</v>
      </c>
      <c r="E432" s="5">
        <f t="shared" ca="1" si="7"/>
        <v>46.765844210880687</v>
      </c>
      <c r="F432">
        <f ca="1">'S&amp;P500 2018'!F432*(1+IF(-$E$1+RAND()*1&lt;0,-0.1*RAND(),0.1*RAND()))</f>
        <v>51.854095254538976</v>
      </c>
      <c r="G432">
        <f ca="1">'S&amp;P500 2018'!G432*(1+IF(-$E$1+RAND()*1&lt;0,-0.1*RAND(),0.1*RAND()))</f>
        <v>35.035650294025302</v>
      </c>
      <c r="H432">
        <f ca="1">'S&amp;P500 2018'!H432*(1+IF(-$E$1+RAND()*1&lt;0,-0.1*RAND(),0.1*RAND()))</f>
        <v>59.801021780983497</v>
      </c>
      <c r="I432">
        <f ca="1">'S&amp;P500 2018'!I432*(1+IF(-$E$1+RAND()*1&lt;0,-0.1*RAND(),0.1*RAND()))</f>
        <v>46.514967810070111</v>
      </c>
      <c r="J432">
        <f ca="1">'S&amp;P500 2018'!J432*(1+IF(-$E$1+RAND()*1&lt;0,-0.1*RAND(),0.1*RAND()))</f>
        <v>26.886461492696707</v>
      </c>
      <c r="K432">
        <f ca="1">'S&amp;P500 2018'!K432*(1+IF(-$E$1+RAND()*1&lt;0,-0.1*RAND(),0.1*RAND()))</f>
        <v>45.932460373927888</v>
      </c>
      <c r="L432">
        <f ca="1">'S&amp;P500 2018'!L432*(1+IF(-$E$1+RAND()*1&lt;0,-0.1*RAND(),0.1*RAND()))</f>
        <v>51.762174455045908</v>
      </c>
      <c r="M432">
        <f ca="1">'S&amp;P500 2018'!M432*(1+IF(-$E$1+RAND()*1&lt;0,-0.1*RAND(),0.1*RAND()))</f>
        <v>48.977470865318352</v>
      </c>
      <c r="N432">
        <f ca="1">'S&amp;P500 2018'!N432*(1+IF(-$E$1+RAND()*1&lt;0,-0.1*RAND(),0.1*RAND()))</f>
        <v>55.068092299340272</v>
      </c>
      <c r="O432">
        <f ca="1">'S&amp;P500 2018'!O432*(1+IF(-$E$1+RAND()*1&lt;0,-0.1*RAND(),0.1*RAND()))</f>
        <v>40.503673742598892</v>
      </c>
      <c r="P432">
        <f ca="1">'S&amp;P500 2018'!P432*(1+IF(-$E$1+RAND()*1&lt;0,-0.1*RAND(),0.1*RAND()))</f>
        <v>50.388918595903014</v>
      </c>
      <c r="Q432">
        <f ca="1">'S&amp;P500 2018'!Q432*(1+IF(-$E$1+RAND()*1&lt;0,-0.1*RAND(),0.1*RAND()))</f>
        <v>48.970162280579125</v>
      </c>
      <c r="R432">
        <f ca="1">'S&amp;P500 2018'!R432*(1+IF(-$E$1+RAND()*1&lt;0,-0.1*RAND(),0.1*RAND()))</f>
        <v>41.790020255526599</v>
      </c>
      <c r="S432">
        <f ca="1">'S&amp;P500 2018'!S432*(1+IF(-$E$1+RAND()*1&lt;0,-0.1*RAND(),0.1*RAND()))</f>
        <v>50.203173936195839</v>
      </c>
      <c r="T432">
        <f ca="1">'S&amp;P500 2018'!T432*(1+IF(-$E$1+RAND()*1&lt;0,-0.1*RAND(),0.1*RAND()))</f>
        <v>42.846524817548101</v>
      </c>
      <c r="U432">
        <f ca="1">'S&amp;P500 2018'!U432*(1+IF(-$E$1+RAND()*1&lt;0,-0.1*RAND(),0.1*RAND()))</f>
        <v>45.269136725948421</v>
      </c>
      <c r="V432">
        <f ca="1">'S&amp;P500 2018'!V432*(1+IF(-$E$1+RAND()*1&lt;0,-0.1*RAND(),0.1*RAND()))</f>
        <v>53.215346604724665</v>
      </c>
      <c r="W432" s="6">
        <f ca="1">F432-'S&amp;P500 2018'!F432</f>
        <v>-3.1459047454610243</v>
      </c>
      <c r="X432" s="6">
        <f ca="1">G432-'S&amp;P500 2018'!G432</f>
        <v>2.0356502940253023</v>
      </c>
      <c r="Y432" s="6">
        <f ca="1">H432-'S&amp;P500 2018'!H432</f>
        <v>4.801021780983497</v>
      </c>
      <c r="Z432" s="6">
        <f ca="1">I432-'S&amp;P500 2018'!I432</f>
        <v>2.5149678100701109</v>
      </c>
      <c r="AA432" s="6">
        <f ca="1">J432-'S&amp;P500 2018'!J432</f>
        <v>0.88646149269670715</v>
      </c>
      <c r="AB432" s="6">
        <f ca="1">K432-'S&amp;P500 2018'!K432</f>
        <v>-1.0675396260721115</v>
      </c>
      <c r="AC432" s="6">
        <f ca="1">L432-'S&amp;P500 2018'!L432</f>
        <v>-5.2378255449540916</v>
      </c>
      <c r="AD432" s="6">
        <f ca="1">M432-'S&amp;P500 2018'!M432</f>
        <v>2.9774708653183524</v>
      </c>
      <c r="AE432" s="6">
        <f ca="1">N432-'S&amp;P500 2018'!N432</f>
        <v>1.0680922993402717</v>
      </c>
      <c r="AF432" s="6">
        <f ca="1">O432-'S&amp;P500 2018'!O432</f>
        <v>3.5036737425988917</v>
      </c>
      <c r="AG432" s="6">
        <f ca="1">P432-'S&amp;P500 2018'!P432</f>
        <v>4.3889185959030144</v>
      </c>
      <c r="AH432" s="6">
        <f ca="1">Q432-'S&amp;P500 2018'!Q432</f>
        <v>3.9701622805791246</v>
      </c>
      <c r="AI432" s="6">
        <f ca="1">R432-'S&amp;P500 2018'!R432</f>
        <v>1.7900202555265992</v>
      </c>
      <c r="AJ432" s="6">
        <f ca="1">S432-'S&amp;P500 2018'!S432</f>
        <v>4.2031739361958387</v>
      </c>
      <c r="AK432" s="6">
        <f ca="1">T432-'S&amp;P500 2018'!T432</f>
        <v>1.8465248175481008</v>
      </c>
      <c r="AL432" s="6">
        <f ca="1">U432-'S&amp;P500 2018'!U432</f>
        <v>1.269136725948421</v>
      </c>
      <c r="AM432" s="6">
        <f ca="1">V432-'S&amp;P500 2018'!V432</f>
        <v>-1.7846533952753347</v>
      </c>
    </row>
    <row r="433" spans="1:39" x14ac:dyDescent="0.3">
      <c r="A433" t="s">
        <v>992</v>
      </c>
      <c r="B433" t="s">
        <v>993</v>
      </c>
      <c r="C433" s="1" t="s">
        <v>37</v>
      </c>
      <c r="D433" s="1" t="s">
        <v>201</v>
      </c>
      <c r="E433" s="5">
        <f t="shared" ca="1" si="7"/>
        <v>51.452307575692458</v>
      </c>
      <c r="F433">
        <f ca="1">'S&amp;P500 2018'!F433*(1+IF(-$E$1+RAND()*1&lt;0,-0.1*RAND(),0.1*RAND()))</f>
        <v>33.471249923591081</v>
      </c>
      <c r="G433">
        <f ca="1">'S&amp;P500 2018'!G433*(1+IF(-$E$1+RAND()*1&lt;0,-0.1*RAND(),0.1*RAND()))</f>
        <v>34.577599553602077</v>
      </c>
      <c r="H433">
        <f ca="1">'S&amp;P500 2018'!H433*(1+IF(-$E$1+RAND()*1&lt;0,-0.1*RAND(),0.1*RAND()))</f>
        <v>49.429454349564672</v>
      </c>
      <c r="I433">
        <f ca="1">'S&amp;P500 2018'!I433*(1+IF(-$E$1+RAND()*1&lt;0,-0.1*RAND(),0.1*RAND()))</f>
        <v>57.60734310237352</v>
      </c>
      <c r="J433">
        <f ca="1">'S&amp;P500 2018'!J433*(1+IF(-$E$1+RAND()*1&lt;0,-0.1*RAND(),0.1*RAND()))</f>
        <v>60.76705217820782</v>
      </c>
      <c r="K433">
        <f ca="1">'S&amp;P500 2018'!K433*(1+IF(-$E$1+RAND()*1&lt;0,-0.1*RAND(),0.1*RAND()))</f>
        <v>58.944158369613753</v>
      </c>
      <c r="L433">
        <f ca="1">'S&amp;P500 2018'!L433*(1+IF(-$E$1+RAND()*1&lt;0,-0.1*RAND(),0.1*RAND()))</f>
        <v>49.350620355086228</v>
      </c>
      <c r="M433">
        <f ca="1">'S&amp;P500 2018'!M433*(1+IF(-$E$1+RAND()*1&lt;0,-0.1*RAND(),0.1*RAND()))</f>
        <v>54.757308479957423</v>
      </c>
      <c r="N433">
        <f ca="1">'S&amp;P500 2018'!N433*(1+IF(-$E$1+RAND()*1&lt;0,-0.1*RAND(),0.1*RAND()))</f>
        <v>51.744636359993507</v>
      </c>
      <c r="O433">
        <f ca="1">'S&amp;P500 2018'!O433*(1+IF(-$E$1+RAND()*1&lt;0,-0.1*RAND(),0.1*RAND()))</f>
        <v>52.7325012481204</v>
      </c>
      <c r="P433">
        <f ca="1">'S&amp;P500 2018'!P433*(1+IF(-$E$1+RAND()*1&lt;0,-0.1*RAND(),0.1*RAND()))</f>
        <v>55.548575353042942</v>
      </c>
      <c r="Q433">
        <f ca="1">'S&amp;P500 2018'!Q433*(1+IF(-$E$1+RAND()*1&lt;0,-0.1*RAND(),0.1*RAND()))</f>
        <v>37.135509919345239</v>
      </c>
      <c r="R433">
        <f ca="1">'S&amp;P500 2018'!R433*(1+IF(-$E$1+RAND()*1&lt;0,-0.1*RAND(),0.1*RAND()))</f>
        <v>66.78995271979332</v>
      </c>
      <c r="S433">
        <f ca="1">'S&amp;P500 2018'!S433*(1+IF(-$E$1+RAND()*1&lt;0,-0.1*RAND(),0.1*RAND()))</f>
        <v>53.357180890326092</v>
      </c>
      <c r="T433">
        <f ca="1">'S&amp;P500 2018'!T433*(1+IF(-$E$1+RAND()*1&lt;0,-0.1*RAND(),0.1*RAND()))</f>
        <v>54.251705020440056</v>
      </c>
      <c r="U433">
        <f ca="1">'S&amp;P500 2018'!U433*(1+IF(-$E$1+RAND()*1&lt;0,-0.1*RAND(),0.1*RAND()))</f>
        <v>45.407982721266684</v>
      </c>
      <c r="V433">
        <f ca="1">'S&amp;P500 2018'!V433*(1+IF(-$E$1+RAND()*1&lt;0,-0.1*RAND(),0.1*RAND()))</f>
        <v>58.816398242447057</v>
      </c>
      <c r="W433" s="6">
        <f ca="1">F433-'S&amp;P500 2018'!F433</f>
        <v>-3.5287500764089188</v>
      </c>
      <c r="X433" s="6">
        <f ca="1">G433-'S&amp;P500 2018'!G433</f>
        <v>-2.4224004463979227</v>
      </c>
      <c r="Y433" s="6">
        <f ca="1">H433-'S&amp;P500 2018'!H433</f>
        <v>4.4294543495646721</v>
      </c>
      <c r="Z433" s="6">
        <f ca="1">I433-'S&amp;P500 2018'!I433</f>
        <v>4.6073431023735196</v>
      </c>
      <c r="AA433" s="6">
        <f ca="1">J433-'S&amp;P500 2018'!J433</f>
        <v>1.7670521782078197</v>
      </c>
      <c r="AB433" s="6">
        <f ca="1">K433-'S&amp;P500 2018'!K433</f>
        <v>2.9441583696137528</v>
      </c>
      <c r="AC433" s="6">
        <f ca="1">L433-'S&amp;P500 2018'!L433</f>
        <v>0.35062035508622813</v>
      </c>
      <c r="AD433" s="6">
        <f ca="1">M433-'S&amp;P500 2018'!M433</f>
        <v>3.7573084799574232</v>
      </c>
      <c r="AE433" s="6">
        <f ca="1">N433-'S&amp;P500 2018'!N433</f>
        <v>-1.2553636400064931</v>
      </c>
      <c r="AF433" s="6">
        <f ca="1">O433-'S&amp;P500 2018'!O433</f>
        <v>4.7325012481203999</v>
      </c>
      <c r="AG433" s="6">
        <f ca="1">P433-'S&amp;P500 2018'!P433</f>
        <v>-1.451424646957058</v>
      </c>
      <c r="AH433" s="6">
        <f ca="1">Q433-'S&amp;P500 2018'!Q433</f>
        <v>-3.8644900806547611</v>
      </c>
      <c r="AI433" s="6">
        <f ca="1">R433-'S&amp;P500 2018'!R433</f>
        <v>-6.2100472802066804</v>
      </c>
      <c r="AJ433" s="6">
        <f ca="1">S433-'S&amp;P500 2018'!S433</f>
        <v>4.3571808903260916</v>
      </c>
      <c r="AK433" s="6">
        <f ca="1">T433-'S&amp;P500 2018'!T433</f>
        <v>-5.7482949795599438</v>
      </c>
      <c r="AL433" s="6">
        <f ca="1">U433-'S&amp;P500 2018'!U433</f>
        <v>2.4079827212666842</v>
      </c>
      <c r="AM433" s="6">
        <f ca="1">V433-'S&amp;P500 2018'!V433</f>
        <v>-2.1836017575529425</v>
      </c>
    </row>
    <row r="434" spans="1:39" x14ac:dyDescent="0.3">
      <c r="A434" t="s">
        <v>994</v>
      </c>
      <c r="B434" t="s">
        <v>995</v>
      </c>
      <c r="C434" s="1" t="s">
        <v>15</v>
      </c>
      <c r="D434" s="1" t="s">
        <v>23</v>
      </c>
      <c r="E434" s="5">
        <f t="shared" ca="1" si="7"/>
        <v>44.257252773474356</v>
      </c>
      <c r="F434">
        <f ca="1">'S&amp;P500 2018'!F434*(1+IF(-$E$1+RAND()*1&lt;0,-0.1*RAND(),0.1*RAND()))</f>
        <v>51.831756159383239</v>
      </c>
      <c r="G434">
        <f ca="1">'S&amp;P500 2018'!G434*(1+IF(-$E$1+RAND()*1&lt;0,-0.1*RAND(),0.1*RAND()))</f>
        <v>51.100065331743636</v>
      </c>
      <c r="H434">
        <f ca="1">'S&amp;P500 2018'!H434*(1+IF(-$E$1+RAND()*1&lt;0,-0.1*RAND(),0.1*RAND()))</f>
        <v>34.856416025534898</v>
      </c>
      <c r="I434">
        <f ca="1">'S&amp;P500 2018'!I434*(1+IF(-$E$1+RAND()*1&lt;0,-0.1*RAND(),0.1*RAND()))</f>
        <v>44.427950002716052</v>
      </c>
      <c r="J434">
        <f ca="1">'S&amp;P500 2018'!J434*(1+IF(-$E$1+RAND()*1&lt;0,-0.1*RAND(),0.1*RAND()))</f>
        <v>49.217488533118988</v>
      </c>
      <c r="K434">
        <f ca="1">'S&amp;P500 2018'!K434*(1+IF(-$E$1+RAND()*1&lt;0,-0.1*RAND(),0.1*RAND()))</f>
        <v>32.623816171755571</v>
      </c>
      <c r="L434">
        <f ca="1">'S&amp;P500 2018'!L434*(1+IF(-$E$1+RAND()*1&lt;0,-0.1*RAND(),0.1*RAND()))</f>
        <v>38.434489923829574</v>
      </c>
      <c r="M434">
        <f ca="1">'S&amp;P500 2018'!M434*(1+IF(-$E$1+RAND()*1&lt;0,-0.1*RAND(),0.1*RAND()))</f>
        <v>26.891904866253629</v>
      </c>
      <c r="N434">
        <f ca="1">'S&amp;P500 2018'!N434*(1+IF(-$E$1+RAND()*1&lt;0,-0.1*RAND(),0.1*RAND()))</f>
        <v>37.596615289414977</v>
      </c>
      <c r="O434">
        <f ca="1">'S&amp;P500 2018'!O434*(1+IF(-$E$1+RAND()*1&lt;0,-0.1*RAND(),0.1*RAND()))</f>
        <v>48.839037987957497</v>
      </c>
      <c r="P434">
        <f ca="1">'S&amp;P500 2018'!P434*(1+IF(-$E$1+RAND()*1&lt;0,-0.1*RAND(),0.1*RAND()))</f>
        <v>47.145687455419996</v>
      </c>
      <c r="Q434">
        <f ca="1">'S&amp;P500 2018'!Q434*(1+IF(-$E$1+RAND()*1&lt;0,-0.1*RAND(),0.1*RAND()))</f>
        <v>49.040085268529126</v>
      </c>
      <c r="R434">
        <f ca="1">'S&amp;P500 2018'!R434*(1+IF(-$E$1+RAND()*1&lt;0,-0.1*RAND(),0.1*RAND()))</f>
        <v>42.227773675001878</v>
      </c>
      <c r="S434">
        <f ca="1">'S&amp;P500 2018'!S434*(1+IF(-$E$1+RAND()*1&lt;0,-0.1*RAND(),0.1*RAND()))</f>
        <v>46.842712870755811</v>
      </c>
      <c r="T434">
        <f ca="1">'S&amp;P500 2018'!T434*(1+IF(-$E$1+RAND()*1&lt;0,-0.1*RAND(),0.1*RAND()))</f>
        <v>52.590862804643535</v>
      </c>
      <c r="U434">
        <f ca="1">'S&amp;P500 2018'!U434*(1+IF(-$E$1+RAND()*1&lt;0,-0.1*RAND(),0.1*RAND()))</f>
        <v>52.276430850089923</v>
      </c>
      <c r="V434">
        <f ca="1">'S&amp;P500 2018'!V434*(1+IF(-$E$1+RAND()*1&lt;0,-0.1*RAND(),0.1*RAND()))</f>
        <v>46.430203932915653</v>
      </c>
      <c r="W434" s="6">
        <f ca="1">F434-'S&amp;P500 2018'!F434</f>
        <v>2.8317561593832394</v>
      </c>
      <c r="X434" s="6">
        <f ca="1">G434-'S&amp;P500 2018'!G434</f>
        <v>3.100065331743636</v>
      </c>
      <c r="Y434" s="6">
        <f ca="1">H434-'S&amp;P500 2018'!H434</f>
        <v>-2.143583974465102</v>
      </c>
      <c r="Z434" s="6">
        <f ca="1">I434-'S&amp;P500 2018'!I434</f>
        <v>2.4279500027160523</v>
      </c>
      <c r="AA434" s="6">
        <f ca="1">J434-'S&amp;P500 2018'!J434</f>
        <v>3.2174885331189884</v>
      </c>
      <c r="AB434" s="6">
        <f ca="1">K434-'S&amp;P500 2018'!K434</f>
        <v>0.62381617175557125</v>
      </c>
      <c r="AC434" s="6">
        <f ca="1">L434-'S&amp;P500 2018'!L434</f>
        <v>-0.56551007617042615</v>
      </c>
      <c r="AD434" s="6">
        <f ca="1">M434-'S&amp;P500 2018'!M434</f>
        <v>-1.1080951337463709</v>
      </c>
      <c r="AE434" s="6">
        <f ca="1">N434-'S&amp;P500 2018'!N434</f>
        <v>2.5966152894149772</v>
      </c>
      <c r="AF434" s="6">
        <f ca="1">O434-'S&amp;P500 2018'!O434</f>
        <v>3.8390379879574965</v>
      </c>
      <c r="AG434" s="6">
        <f ca="1">P434-'S&amp;P500 2018'!P434</f>
        <v>4.1456874554199956</v>
      </c>
      <c r="AH434" s="6">
        <f ca="1">Q434-'S&amp;P500 2018'!Q434</f>
        <v>1.0400852685291255</v>
      </c>
      <c r="AI434" s="6">
        <f ca="1">R434-'S&amp;P500 2018'!R434</f>
        <v>0.22777367500187751</v>
      </c>
      <c r="AJ434" s="6">
        <f ca="1">S434-'S&amp;P500 2018'!S434</f>
        <v>1.8427128707558111</v>
      </c>
      <c r="AK434" s="6">
        <f ca="1">T434-'S&amp;P500 2018'!T434</f>
        <v>1.5908628046435354</v>
      </c>
      <c r="AL434" s="6">
        <f ca="1">U434-'S&amp;P500 2018'!U434</f>
        <v>4.2764308500899233</v>
      </c>
      <c r="AM434" s="6">
        <f ca="1">V434-'S&amp;P500 2018'!V434</f>
        <v>3.4302039329156528</v>
      </c>
    </row>
    <row r="435" spans="1:39" x14ac:dyDescent="0.3">
      <c r="A435" t="s">
        <v>996</v>
      </c>
      <c r="B435" t="s">
        <v>997</v>
      </c>
      <c r="C435" s="1" t="s">
        <v>37</v>
      </c>
      <c r="D435" s="1" t="s">
        <v>105</v>
      </c>
      <c r="E435" s="5">
        <f t="shared" ca="1" si="7"/>
        <v>53.388694886459859</v>
      </c>
      <c r="F435">
        <f ca="1">'S&amp;P500 2018'!F435*(1+IF(-$E$1+RAND()*1&lt;0,-0.1*RAND(),0.1*RAND()))</f>
        <v>53.845849541405535</v>
      </c>
      <c r="G435">
        <f ca="1">'S&amp;P500 2018'!G435*(1+IF(-$E$1+RAND()*1&lt;0,-0.1*RAND(),0.1*RAND()))</f>
        <v>51.137802140130333</v>
      </c>
      <c r="H435">
        <f ca="1">'S&amp;P500 2018'!H435*(1+IF(-$E$1+RAND()*1&lt;0,-0.1*RAND(),0.1*RAND()))</f>
        <v>63.661580971957115</v>
      </c>
      <c r="I435">
        <f ca="1">'S&amp;P500 2018'!I435*(1+IF(-$E$1+RAND()*1&lt;0,-0.1*RAND(),0.1*RAND()))</f>
        <v>59.662139292589409</v>
      </c>
      <c r="J435">
        <f ca="1">'S&amp;P500 2018'!J435*(1+IF(-$E$1+RAND()*1&lt;0,-0.1*RAND(),0.1*RAND()))</f>
        <v>42.702234301863662</v>
      </c>
      <c r="K435">
        <f ca="1">'S&amp;P500 2018'!K435*(1+IF(-$E$1+RAND()*1&lt;0,-0.1*RAND(),0.1*RAND()))</f>
        <v>54.819586041122825</v>
      </c>
      <c r="L435">
        <f ca="1">'S&amp;P500 2018'!L435*(1+IF(-$E$1+RAND()*1&lt;0,-0.1*RAND(),0.1*RAND()))</f>
        <v>61.228225021402125</v>
      </c>
      <c r="M435">
        <f ca="1">'S&amp;P500 2018'!M435*(1+IF(-$E$1+RAND()*1&lt;0,-0.1*RAND(),0.1*RAND()))</f>
        <v>56.072416300816343</v>
      </c>
      <c r="N435">
        <f ca="1">'S&amp;P500 2018'!N435*(1+IF(-$E$1+RAND()*1&lt;0,-0.1*RAND(),0.1*RAND()))</f>
        <v>63.243155130727303</v>
      </c>
      <c r="O435">
        <f ca="1">'S&amp;P500 2018'!O435*(1+IF(-$E$1+RAND()*1&lt;0,-0.1*RAND(),0.1*RAND()))</f>
        <v>50.50512460132844</v>
      </c>
      <c r="P435">
        <f ca="1">'S&amp;P500 2018'!P435*(1+IF(-$E$1+RAND()*1&lt;0,-0.1*RAND(),0.1*RAND()))</f>
        <v>65.235700114683866</v>
      </c>
      <c r="Q435">
        <f ca="1">'S&amp;P500 2018'!Q435*(1+IF(-$E$1+RAND()*1&lt;0,-0.1*RAND(),0.1*RAND()))</f>
        <v>44.342232719827123</v>
      </c>
      <c r="R435">
        <f ca="1">'S&amp;P500 2018'!R435*(1+IF(-$E$1+RAND()*1&lt;0,-0.1*RAND(),0.1*RAND()))</f>
        <v>36.330826659590528</v>
      </c>
      <c r="S435">
        <f ca="1">'S&amp;P500 2018'!S435*(1+IF(-$E$1+RAND()*1&lt;0,-0.1*RAND(),0.1*RAND()))</f>
        <v>51.872292791588677</v>
      </c>
      <c r="T435">
        <f ca="1">'S&amp;P500 2018'!T435*(1+IF(-$E$1+RAND()*1&lt;0,-0.1*RAND(),0.1*RAND()))</f>
        <v>40.237647460482577</v>
      </c>
      <c r="U435">
        <f ca="1">'S&amp;P500 2018'!U435*(1+IF(-$E$1+RAND()*1&lt;0,-0.1*RAND(),0.1*RAND()))</f>
        <v>62.346964638037555</v>
      </c>
      <c r="V435">
        <f ca="1">'S&amp;P500 2018'!V435*(1+IF(-$E$1+RAND()*1&lt;0,-0.1*RAND(),0.1*RAND()))</f>
        <v>50.36403534226406</v>
      </c>
      <c r="W435" s="6">
        <f ca="1">F435-'S&amp;P500 2018'!F435</f>
        <v>3.8458495414055349</v>
      </c>
      <c r="X435" s="6">
        <f ca="1">G435-'S&amp;P500 2018'!G435</f>
        <v>2.1378021401303329</v>
      </c>
      <c r="Y435" s="6">
        <f ca="1">H435-'S&amp;P500 2018'!H435</f>
        <v>4.6615809719571146</v>
      </c>
      <c r="Z435" s="6">
        <f ca="1">I435-'S&amp;P500 2018'!I435</f>
        <v>0.66213929258940851</v>
      </c>
      <c r="AA435" s="6">
        <f ca="1">J435-'S&amp;P500 2018'!J435</f>
        <v>2.7022343018636619</v>
      </c>
      <c r="AB435" s="6">
        <f ca="1">K435-'S&amp;P500 2018'!K435</f>
        <v>1.8195860411228253</v>
      </c>
      <c r="AC435" s="6">
        <f ca="1">L435-'S&amp;P500 2018'!L435</f>
        <v>-4.7717749785978754</v>
      </c>
      <c r="AD435" s="6">
        <f ca="1">M435-'S&amp;P500 2018'!M435</f>
        <v>2.072416300816343</v>
      </c>
      <c r="AE435" s="6">
        <f ca="1">N435-'S&amp;P500 2018'!N435</f>
        <v>5.2431551307273025</v>
      </c>
      <c r="AF435" s="6">
        <f ca="1">O435-'S&amp;P500 2018'!O435</f>
        <v>3.5051246013284398</v>
      </c>
      <c r="AG435" s="6">
        <f ca="1">P435-'S&amp;P500 2018'!P435</f>
        <v>1.2357001146838655</v>
      </c>
      <c r="AH435" s="6">
        <f ca="1">Q435-'S&amp;P500 2018'!Q435</f>
        <v>0.34223271982712333</v>
      </c>
      <c r="AI435" s="6">
        <f ca="1">R435-'S&amp;P500 2018'!R435</f>
        <v>2.330826659590528</v>
      </c>
      <c r="AJ435" s="6">
        <f ca="1">S435-'S&amp;P500 2018'!S435</f>
        <v>0.87229279158867712</v>
      </c>
      <c r="AK435" s="6">
        <f ca="1">T435-'S&amp;P500 2018'!T435</f>
        <v>2.2376474604825773</v>
      </c>
      <c r="AL435" s="6">
        <f ca="1">U435-'S&amp;P500 2018'!U435</f>
        <v>4.3469646380375551</v>
      </c>
      <c r="AM435" s="6">
        <f ca="1">V435-'S&amp;P500 2018'!V435</f>
        <v>1.3640353422640601</v>
      </c>
    </row>
    <row r="436" spans="1:39" x14ac:dyDescent="0.3">
      <c r="A436" t="s">
        <v>998</v>
      </c>
      <c r="B436" t="s">
        <v>999</v>
      </c>
      <c r="C436" s="1" t="s">
        <v>15</v>
      </c>
      <c r="D436" s="1" t="s">
        <v>23</v>
      </c>
      <c r="E436" s="5">
        <f t="shared" ca="1" si="7"/>
        <v>62.492003233803615</v>
      </c>
      <c r="F436">
        <f ca="1">'S&amp;P500 2018'!F436*(1+IF(-$E$1+RAND()*1&lt;0,-0.1*RAND(),0.1*RAND()))</f>
        <v>50.23080007459734</v>
      </c>
      <c r="G436">
        <f ca="1">'S&amp;P500 2018'!G436*(1+IF(-$E$1+RAND()*1&lt;0,-0.1*RAND(),0.1*RAND()))</f>
        <v>51.788196902958063</v>
      </c>
      <c r="H436">
        <f ca="1">'S&amp;P500 2018'!H436*(1+IF(-$E$1+RAND()*1&lt;0,-0.1*RAND(),0.1*RAND()))</f>
        <v>65.983014726599293</v>
      </c>
      <c r="I436">
        <f ca="1">'S&amp;P500 2018'!I436*(1+IF(-$E$1+RAND()*1&lt;0,-0.1*RAND(),0.1*RAND()))</f>
        <v>57.468680461408319</v>
      </c>
      <c r="J436">
        <f ca="1">'S&amp;P500 2018'!J436*(1+IF(-$E$1+RAND()*1&lt;0,-0.1*RAND(),0.1*RAND()))</f>
        <v>71.496896241096138</v>
      </c>
      <c r="K436">
        <f ca="1">'S&amp;P500 2018'!K436*(1+IF(-$E$1+RAND()*1&lt;0,-0.1*RAND(),0.1*RAND()))</f>
        <v>78.043894508381314</v>
      </c>
      <c r="L436">
        <f ca="1">'S&amp;P500 2018'!L436*(1+IF(-$E$1+RAND()*1&lt;0,-0.1*RAND(),0.1*RAND()))</f>
        <v>56.816439006660623</v>
      </c>
      <c r="M436">
        <f ca="1">'S&amp;P500 2018'!M436*(1+IF(-$E$1+RAND()*1&lt;0,-0.1*RAND(),0.1*RAND()))</f>
        <v>76.357716027520837</v>
      </c>
      <c r="N436">
        <f ca="1">'S&amp;P500 2018'!N436*(1+IF(-$E$1+RAND()*1&lt;0,-0.1*RAND(),0.1*RAND()))</f>
        <v>65.834562776615542</v>
      </c>
      <c r="O436">
        <f ca="1">'S&amp;P500 2018'!O436*(1+IF(-$E$1+RAND()*1&lt;0,-0.1*RAND(),0.1*RAND()))</f>
        <v>61.336552644027293</v>
      </c>
      <c r="P436">
        <f ca="1">'S&amp;P500 2018'!P436*(1+IF(-$E$1+RAND()*1&lt;0,-0.1*RAND(),0.1*RAND()))</f>
        <v>44.122330205593698</v>
      </c>
      <c r="Q436">
        <f ca="1">'S&amp;P500 2018'!Q436*(1+IF(-$E$1+RAND()*1&lt;0,-0.1*RAND(),0.1*RAND()))</f>
        <v>62.746892812543642</v>
      </c>
      <c r="R436">
        <f ca="1">'S&amp;P500 2018'!R436*(1+IF(-$E$1+RAND()*1&lt;0,-0.1*RAND(),0.1*RAND()))</f>
        <v>66.893636633438632</v>
      </c>
      <c r="S436">
        <f ca="1">'S&amp;P500 2018'!S436*(1+IF(-$E$1+RAND()*1&lt;0,-0.1*RAND(),0.1*RAND()))</f>
        <v>67.227718714357835</v>
      </c>
      <c r="T436">
        <f ca="1">'S&amp;P500 2018'!T436*(1+IF(-$E$1+RAND()*1&lt;0,-0.1*RAND(),0.1*RAND()))</f>
        <v>72.443942650661</v>
      </c>
      <c r="U436">
        <f ca="1">'S&amp;P500 2018'!U436*(1+IF(-$E$1+RAND()*1&lt;0,-0.1*RAND(),0.1*RAND()))</f>
        <v>55.45076792928554</v>
      </c>
      <c r="V436">
        <f ca="1">'S&amp;P500 2018'!V436*(1+IF(-$E$1+RAND()*1&lt;0,-0.1*RAND(),0.1*RAND()))</f>
        <v>58.122012658916475</v>
      </c>
      <c r="W436" s="6">
        <f ca="1">F436-'S&amp;P500 2018'!F436</f>
        <v>-2.7691999254026598</v>
      </c>
      <c r="X436" s="6">
        <f ca="1">G436-'S&amp;P500 2018'!G436</f>
        <v>-2.2118030970419369</v>
      </c>
      <c r="Y436" s="6">
        <f ca="1">H436-'S&amp;P500 2018'!H436</f>
        <v>3.9830147265992935</v>
      </c>
      <c r="Z436" s="6">
        <f ca="1">I436-'S&amp;P500 2018'!I436</f>
        <v>-0.53131953859168135</v>
      </c>
      <c r="AA436" s="6">
        <f ca="1">J436-'S&amp;P500 2018'!J436</f>
        <v>6.4968962410961382</v>
      </c>
      <c r="AB436" s="6">
        <f ca="1">K436-'S&amp;P500 2018'!K436</f>
        <v>4.0438945083813138</v>
      </c>
      <c r="AC436" s="6">
        <f ca="1">L436-'S&amp;P500 2018'!L436</f>
        <v>3.8164390066606231</v>
      </c>
      <c r="AD436" s="6">
        <f ca="1">M436-'S&amp;P500 2018'!M436</f>
        <v>6.3577160275208371</v>
      </c>
      <c r="AE436" s="6">
        <f ca="1">N436-'S&amp;P500 2018'!N436</f>
        <v>1.8345627766155417</v>
      </c>
      <c r="AF436" s="6">
        <f ca="1">O436-'S&amp;P500 2018'!O436</f>
        <v>4.336552644027293</v>
      </c>
      <c r="AG436" s="6">
        <f ca="1">P436-'S&amp;P500 2018'!P436</f>
        <v>-0.87766979440630166</v>
      </c>
      <c r="AH436" s="6">
        <f ca="1">Q436-'S&amp;P500 2018'!Q436</f>
        <v>-2.253107187456358</v>
      </c>
      <c r="AI436" s="6">
        <f ca="1">R436-'S&amp;P500 2018'!R436</f>
        <v>2.8936366334386321</v>
      </c>
      <c r="AJ436" s="6">
        <f ca="1">S436-'S&amp;P500 2018'!S436</f>
        <v>3.2277187143578345</v>
      </c>
      <c r="AK436" s="6">
        <f ca="1">T436-'S&amp;P500 2018'!T436</f>
        <v>0.44394265066100047</v>
      </c>
      <c r="AL436" s="6">
        <f ca="1">U436-'S&amp;P500 2018'!U436</f>
        <v>0.45076792928553999</v>
      </c>
      <c r="AM436" s="6">
        <f ca="1">V436-'S&amp;P500 2018'!V436</f>
        <v>2.1220126589164749</v>
      </c>
    </row>
    <row r="437" spans="1:39" x14ac:dyDescent="0.3">
      <c r="A437" t="s">
        <v>1000</v>
      </c>
      <c r="B437" t="s">
        <v>1001</v>
      </c>
      <c r="C437" s="1" t="s">
        <v>88</v>
      </c>
      <c r="D437" s="1" t="s">
        <v>1002</v>
      </c>
      <c r="E437" s="5">
        <f t="shared" ca="1" si="7"/>
        <v>42.332902524464977</v>
      </c>
      <c r="F437">
        <f ca="1">'S&amp;P500 2018'!F437*(1+IF(-$E$1+RAND()*1&lt;0,-0.1*RAND(),0.1*RAND()))</f>
        <v>51.664950201255898</v>
      </c>
      <c r="G437">
        <f ca="1">'S&amp;P500 2018'!G437*(1+IF(-$E$1+RAND()*1&lt;0,-0.1*RAND(),0.1*RAND()))</f>
        <v>56.777097944024064</v>
      </c>
      <c r="H437">
        <f ca="1">'S&amp;P500 2018'!H437*(1+IF(-$E$1+RAND()*1&lt;0,-0.1*RAND(),0.1*RAND()))</f>
        <v>43.063331957577233</v>
      </c>
      <c r="I437">
        <f ca="1">'S&amp;P500 2018'!I437*(1+IF(-$E$1+RAND()*1&lt;0,-0.1*RAND(),0.1*RAND()))</f>
        <v>55.251581082629372</v>
      </c>
      <c r="J437">
        <f ca="1">'S&amp;P500 2018'!J437*(1+IF(-$E$1+RAND()*1&lt;0,-0.1*RAND(),0.1*RAND()))</f>
        <v>43.11107127398742</v>
      </c>
      <c r="K437">
        <f ca="1">'S&amp;P500 2018'!K437*(1+IF(-$E$1+RAND()*1&lt;0,-0.1*RAND(),0.1*RAND()))</f>
        <v>39.934295305031078</v>
      </c>
      <c r="L437">
        <f ca="1">'S&amp;P500 2018'!L437*(1+IF(-$E$1+RAND()*1&lt;0,-0.1*RAND(),0.1*RAND()))</f>
        <v>41.219866240136653</v>
      </c>
      <c r="M437">
        <f ca="1">'S&amp;P500 2018'!M437*(1+IF(-$E$1+RAND()*1&lt;0,-0.1*RAND(),0.1*RAND()))</f>
        <v>32.177601521433921</v>
      </c>
      <c r="N437">
        <f ca="1">'S&amp;P500 2018'!N437*(1+IF(-$E$1+RAND()*1&lt;0,-0.1*RAND(),0.1*RAND()))</f>
        <v>31.444899600760827</v>
      </c>
      <c r="O437">
        <f ca="1">'S&amp;P500 2018'!O437*(1+IF(-$E$1+RAND()*1&lt;0,-0.1*RAND(),0.1*RAND()))</f>
        <v>41.468567709179666</v>
      </c>
      <c r="P437">
        <f ca="1">'S&amp;P500 2018'!P437*(1+IF(-$E$1+RAND()*1&lt;0,-0.1*RAND(),0.1*RAND()))</f>
        <v>45.778744870279994</v>
      </c>
      <c r="Q437">
        <f ca="1">'S&amp;P500 2018'!Q437*(1+IF(-$E$1+RAND()*1&lt;0,-0.1*RAND(),0.1*RAND()))</f>
        <v>29.507918220040274</v>
      </c>
      <c r="R437">
        <f ca="1">'S&amp;P500 2018'!R437*(1+IF(-$E$1+RAND()*1&lt;0,-0.1*RAND(),0.1*RAND()))</f>
        <v>26.225255491236631</v>
      </c>
      <c r="S437">
        <f ca="1">'S&amp;P500 2018'!S437*(1+IF(-$E$1+RAND()*1&lt;0,-0.1*RAND(),0.1*RAND()))</f>
        <v>55.540844238143826</v>
      </c>
      <c r="T437">
        <f ca="1">'S&amp;P500 2018'!T437*(1+IF(-$E$1+RAND()*1&lt;0,-0.1*RAND(),0.1*RAND()))</f>
        <v>49.047852691224264</v>
      </c>
      <c r="U437">
        <f ca="1">'S&amp;P500 2018'!U437*(1+IF(-$E$1+RAND()*1&lt;0,-0.1*RAND(),0.1*RAND()))</f>
        <v>33.145620511239997</v>
      </c>
      <c r="V437">
        <f ca="1">'S&amp;P500 2018'!V437*(1+IF(-$E$1+RAND()*1&lt;0,-0.1*RAND(),0.1*RAND()))</f>
        <v>44.29984405772354</v>
      </c>
      <c r="W437" s="6">
        <f ca="1">F437-'S&amp;P500 2018'!F437</f>
        <v>2.6649502012558983</v>
      </c>
      <c r="X437" s="6">
        <f ca="1">G437-'S&amp;P500 2018'!G437</f>
        <v>4.7770979440240637</v>
      </c>
      <c r="Y437" s="6">
        <f ca="1">H437-'S&amp;P500 2018'!H437</f>
        <v>-0.93666804242276669</v>
      </c>
      <c r="Z437" s="6">
        <f ca="1">I437-'S&amp;P500 2018'!I437</f>
        <v>1.2515810826293716</v>
      </c>
      <c r="AA437" s="6">
        <f ca="1">J437-'S&amp;P500 2018'!J437</f>
        <v>3.1110712739874202</v>
      </c>
      <c r="AB437" s="6">
        <f ca="1">K437-'S&amp;P500 2018'!K437</f>
        <v>2.9342953050310783</v>
      </c>
      <c r="AC437" s="6">
        <f ca="1">L437-'S&amp;P500 2018'!L437</f>
        <v>-2.7801337598633467</v>
      </c>
      <c r="AD437" s="6">
        <f ca="1">M437-'S&amp;P500 2018'!M437</f>
        <v>1.1776015214339211</v>
      </c>
      <c r="AE437" s="6">
        <f ca="1">N437-'S&amp;P500 2018'!N437</f>
        <v>-2.5551003992391728</v>
      </c>
      <c r="AF437" s="6">
        <f ca="1">O437-'S&amp;P500 2018'!O437</f>
        <v>2.4685677091796663</v>
      </c>
      <c r="AG437" s="6">
        <f ca="1">P437-'S&amp;P500 2018'!P437</f>
        <v>-3.2212551297200065</v>
      </c>
      <c r="AH437" s="6">
        <f ca="1">Q437-'S&amp;P500 2018'!Q437</f>
        <v>2.5079182200402741</v>
      </c>
      <c r="AI437" s="6">
        <f ca="1">R437-'S&amp;P500 2018'!R437</f>
        <v>0.22525549123663069</v>
      </c>
      <c r="AJ437" s="6">
        <f ca="1">S437-'S&amp;P500 2018'!S437</f>
        <v>1.5408442381438263</v>
      </c>
      <c r="AK437" s="6">
        <f ca="1">T437-'S&amp;P500 2018'!T437</f>
        <v>2.0478526912242643</v>
      </c>
      <c r="AL437" s="6">
        <f ca="1">U437-'S&amp;P500 2018'!U437</f>
        <v>-1.8543794887600029</v>
      </c>
      <c r="AM437" s="6">
        <f ca="1">V437-'S&amp;P500 2018'!V437</f>
        <v>3.2998440577235399</v>
      </c>
    </row>
    <row r="438" spans="1:39" x14ac:dyDescent="0.3">
      <c r="A438" t="s">
        <v>1003</v>
      </c>
      <c r="B438" t="s">
        <v>1004</v>
      </c>
      <c r="C438" s="1" t="s">
        <v>19</v>
      </c>
      <c r="D438" s="1" t="s">
        <v>1005</v>
      </c>
      <c r="E438" s="5">
        <f t="shared" ca="1" si="7"/>
        <v>39.60382726608249</v>
      </c>
      <c r="F438">
        <f ca="1">'S&amp;P500 2018'!F438*(1+IF(-$E$1+RAND()*1&lt;0,-0.1*RAND(),0.1*RAND()))</f>
        <v>46.862299165224883</v>
      </c>
      <c r="G438">
        <f ca="1">'S&amp;P500 2018'!G438*(1+IF(-$E$1+RAND()*1&lt;0,-0.1*RAND(),0.1*RAND()))</f>
        <v>45.048975744886704</v>
      </c>
      <c r="H438">
        <f ca="1">'S&amp;P500 2018'!H438*(1+IF(-$E$1+RAND()*1&lt;0,-0.1*RAND(),0.1*RAND()))</f>
        <v>39.074826773688265</v>
      </c>
      <c r="I438">
        <f ca="1">'S&amp;P500 2018'!I438*(1+IF(-$E$1+RAND()*1&lt;0,-0.1*RAND(),0.1*RAND()))</f>
        <v>25.586973124690097</v>
      </c>
      <c r="J438">
        <f ca="1">'S&amp;P500 2018'!J438*(1+IF(-$E$1+RAND()*1&lt;0,-0.1*RAND(),0.1*RAND()))</f>
        <v>31.830171293675061</v>
      </c>
      <c r="K438">
        <f ca="1">'S&amp;P500 2018'!K438*(1+IF(-$E$1+RAND()*1&lt;0,-0.1*RAND(),0.1*RAND()))</f>
        <v>33.588539572430051</v>
      </c>
      <c r="L438">
        <f ca="1">'S&amp;P500 2018'!L438*(1+IF(-$E$1+RAND()*1&lt;0,-0.1*RAND(),0.1*RAND()))</f>
        <v>39.997879607707709</v>
      </c>
      <c r="M438">
        <f ca="1">'S&amp;P500 2018'!M438*(1+IF(-$E$1+RAND()*1&lt;0,-0.1*RAND(),0.1*RAND()))</f>
        <v>42.664202500379716</v>
      </c>
      <c r="N438">
        <f ca="1">'S&amp;P500 2018'!N438*(1+IF(-$E$1+RAND()*1&lt;0,-0.1*RAND(),0.1*RAND()))</f>
        <v>42.401391489626008</v>
      </c>
      <c r="O438">
        <f ca="1">'S&amp;P500 2018'!O438*(1+IF(-$E$1+RAND()*1&lt;0,-0.1*RAND(),0.1*RAND()))</f>
        <v>48.008239395962754</v>
      </c>
      <c r="P438">
        <f ca="1">'S&amp;P500 2018'!P438*(1+IF(-$E$1+RAND()*1&lt;0,-0.1*RAND(),0.1*RAND()))</f>
        <v>44.55610979488592</v>
      </c>
      <c r="Q438">
        <f ca="1">'S&amp;P500 2018'!Q438*(1+IF(-$E$1+RAND()*1&lt;0,-0.1*RAND(),0.1*RAND()))</f>
        <v>49.291849746439944</v>
      </c>
      <c r="R438">
        <f ca="1">'S&amp;P500 2018'!R438*(1+IF(-$E$1+RAND()*1&lt;0,-0.1*RAND(),0.1*RAND()))</f>
        <v>37.331959848662798</v>
      </c>
      <c r="S438">
        <f ca="1">'S&amp;P500 2018'!S438*(1+IF(-$E$1+RAND()*1&lt;0,-0.1*RAND(),0.1*RAND()))</f>
        <v>42.616866839558078</v>
      </c>
      <c r="T438">
        <f ca="1">'S&amp;P500 2018'!T438*(1+IF(-$E$1+RAND()*1&lt;0,-0.1*RAND(),0.1*RAND()))</f>
        <v>34.600533448703821</v>
      </c>
      <c r="U438">
        <f ca="1">'S&amp;P500 2018'!U438*(1+IF(-$E$1+RAND()*1&lt;0,-0.1*RAND(),0.1*RAND()))</f>
        <v>37.057673300041635</v>
      </c>
      <c r="V438">
        <f ca="1">'S&amp;P500 2018'!V438*(1+IF(-$E$1+RAND()*1&lt;0,-0.1*RAND(),0.1*RAND()))</f>
        <v>32.746571876839006</v>
      </c>
      <c r="W438" s="6">
        <f ca="1">F438-'S&amp;P500 2018'!F438</f>
        <v>-2.1377008347751172</v>
      </c>
      <c r="X438" s="6">
        <f ca="1">G438-'S&amp;P500 2018'!G438</f>
        <v>3.0489757448867039</v>
      </c>
      <c r="Y438" s="6">
        <f ca="1">H438-'S&amp;P500 2018'!H438</f>
        <v>-2.9251732263117347</v>
      </c>
      <c r="Z438" s="6">
        <f ca="1">I438-'S&amp;P500 2018'!I438</f>
        <v>1.5869731246900969</v>
      </c>
      <c r="AA438" s="6">
        <f ca="1">J438-'S&amp;P500 2018'!J438</f>
        <v>1.8301712936750612</v>
      </c>
      <c r="AB438" s="6">
        <f ca="1">K438-'S&amp;P500 2018'!K438</f>
        <v>0.58853957243005084</v>
      </c>
      <c r="AC438" s="6">
        <f ca="1">L438-'S&amp;P500 2018'!L438</f>
        <v>-3.0021203922922908</v>
      </c>
      <c r="AD438" s="6">
        <f ca="1">M438-'S&amp;P500 2018'!M438</f>
        <v>2.6642025003797158</v>
      </c>
      <c r="AE438" s="6">
        <f ca="1">N438-'S&amp;P500 2018'!N438</f>
        <v>-0.59860851037399243</v>
      </c>
      <c r="AF438" s="6">
        <f ca="1">O438-'S&amp;P500 2018'!O438</f>
        <v>4.0082393959627538</v>
      </c>
      <c r="AG438" s="6">
        <f ca="1">P438-'S&amp;P500 2018'!P438</f>
        <v>-0.44389020511408006</v>
      </c>
      <c r="AH438" s="6">
        <f ca="1">Q438-'S&amp;P500 2018'!Q438</f>
        <v>4.2918497464399437</v>
      </c>
      <c r="AI438" s="6">
        <f ca="1">R438-'S&amp;P500 2018'!R438</f>
        <v>-0.66804015133720185</v>
      </c>
      <c r="AJ438" s="6">
        <f ca="1">S438-'S&amp;P500 2018'!S438</f>
        <v>-1.3831331604419219</v>
      </c>
      <c r="AK438" s="6">
        <f ca="1">T438-'S&amp;P500 2018'!T438</f>
        <v>2.6005334487038212</v>
      </c>
      <c r="AL438" s="6">
        <f ca="1">U438-'S&amp;P500 2018'!U438</f>
        <v>1.0576733000416354</v>
      </c>
      <c r="AM438" s="6">
        <f ca="1">V438-'S&amp;P500 2018'!V438</f>
        <v>1.7465718768390062</v>
      </c>
    </row>
    <row r="439" spans="1:39" x14ac:dyDescent="0.3">
      <c r="A439" t="s">
        <v>1006</v>
      </c>
      <c r="B439" t="s">
        <v>1007</v>
      </c>
      <c r="C439" s="1" t="s">
        <v>37</v>
      </c>
      <c r="D439" s="1" t="s">
        <v>38</v>
      </c>
      <c r="E439" s="5">
        <f t="shared" ca="1" si="7"/>
        <v>63.710132705317527</v>
      </c>
      <c r="F439">
        <f ca="1">'S&amp;P500 2018'!F439*(1+IF(-$E$1+RAND()*1&lt;0,-0.1*RAND(),0.1*RAND()))</f>
        <v>50.399283390762001</v>
      </c>
      <c r="G439">
        <f ca="1">'S&amp;P500 2018'!G439*(1+IF(-$E$1+RAND()*1&lt;0,-0.1*RAND(),0.1*RAND()))</f>
        <v>60.578220132389859</v>
      </c>
      <c r="H439">
        <f ca="1">'S&amp;P500 2018'!H439*(1+IF(-$E$1+RAND()*1&lt;0,-0.1*RAND(),0.1*RAND()))</f>
        <v>82.129357042689861</v>
      </c>
      <c r="I439">
        <f ca="1">'S&amp;P500 2018'!I439*(1+IF(-$E$1+RAND()*1&lt;0,-0.1*RAND(),0.1*RAND()))</f>
        <v>46.660082373809885</v>
      </c>
      <c r="J439">
        <f ca="1">'S&amp;P500 2018'!J439*(1+IF(-$E$1+RAND()*1&lt;0,-0.1*RAND(),0.1*RAND()))</f>
        <v>66.031043814156391</v>
      </c>
      <c r="K439">
        <f ca="1">'S&amp;P500 2018'!K439*(1+IF(-$E$1+RAND()*1&lt;0,-0.1*RAND(),0.1*RAND()))</f>
        <v>71.356616781987327</v>
      </c>
      <c r="L439">
        <f ca="1">'S&amp;P500 2018'!L439*(1+IF(-$E$1+RAND()*1&lt;0,-0.1*RAND(),0.1*RAND()))</f>
        <v>75.708515206960897</v>
      </c>
      <c r="M439">
        <f ca="1">'S&amp;P500 2018'!M439*(1+IF(-$E$1+RAND()*1&lt;0,-0.1*RAND(),0.1*RAND()))</f>
        <v>64.215926483140819</v>
      </c>
      <c r="N439">
        <f ca="1">'S&amp;P500 2018'!N439*(1+IF(-$E$1+RAND()*1&lt;0,-0.1*RAND(),0.1*RAND()))</f>
        <v>60.8266473519313</v>
      </c>
      <c r="O439">
        <f ca="1">'S&amp;P500 2018'!O439*(1+IF(-$E$1+RAND()*1&lt;0,-0.1*RAND(),0.1*RAND()))</f>
        <v>68.810705804693626</v>
      </c>
      <c r="P439">
        <f ca="1">'S&amp;P500 2018'!P439*(1+IF(-$E$1+RAND()*1&lt;0,-0.1*RAND(),0.1*RAND()))</f>
        <v>82.668950528953502</v>
      </c>
      <c r="Q439">
        <f ca="1">'S&amp;P500 2018'!Q439*(1+IF(-$E$1+RAND()*1&lt;0,-0.1*RAND(),0.1*RAND()))</f>
        <v>60.849784236013868</v>
      </c>
      <c r="R439">
        <f ca="1">'S&amp;P500 2018'!R439*(1+IF(-$E$1+RAND()*1&lt;0,-0.1*RAND(),0.1*RAND()))</f>
        <v>35.142741397301428</v>
      </c>
      <c r="S439">
        <f ca="1">'S&amp;P500 2018'!S439*(1+IF(-$E$1+RAND()*1&lt;0,-0.1*RAND(),0.1*RAND()))</f>
        <v>61.016402093027523</v>
      </c>
      <c r="T439">
        <f ca="1">'S&amp;P500 2018'!T439*(1+IF(-$E$1+RAND()*1&lt;0,-0.1*RAND(),0.1*RAND()))</f>
        <v>49.02877806009414</v>
      </c>
      <c r="U439">
        <f ca="1">'S&amp;P500 2018'!U439*(1+IF(-$E$1+RAND()*1&lt;0,-0.1*RAND(),0.1*RAND()))</f>
        <v>84.254268157594126</v>
      </c>
      <c r="V439">
        <f ca="1">'S&amp;P500 2018'!V439*(1+IF(-$E$1+RAND()*1&lt;0,-0.1*RAND(),0.1*RAND()))</f>
        <v>63.394933134891481</v>
      </c>
      <c r="W439" s="6">
        <f ca="1">F439-'S&amp;P500 2018'!F439</f>
        <v>3.399283390762001</v>
      </c>
      <c r="X439" s="6">
        <f ca="1">G439-'S&amp;P500 2018'!G439</f>
        <v>-2.421779867610141</v>
      </c>
      <c r="Y439" s="6">
        <f ca="1">H439-'S&amp;P500 2018'!H439</f>
        <v>2.1293570426898611</v>
      </c>
      <c r="Z439" s="6">
        <f ca="1">I439-'S&amp;P500 2018'!I439</f>
        <v>-1.3399176261901147</v>
      </c>
      <c r="AA439" s="6">
        <f ca="1">J439-'S&amp;P500 2018'!J439</f>
        <v>2.0310438141563907</v>
      </c>
      <c r="AB439" s="6">
        <f ca="1">K439-'S&amp;P500 2018'!K439</f>
        <v>0.35661678198732716</v>
      </c>
      <c r="AC439" s="6">
        <f ca="1">L439-'S&amp;P500 2018'!L439</f>
        <v>6.7085152069608966</v>
      </c>
      <c r="AD439" s="6">
        <f ca="1">M439-'S&amp;P500 2018'!M439</f>
        <v>4.2159264831408194</v>
      </c>
      <c r="AE439" s="6">
        <f ca="1">N439-'S&amp;P500 2018'!N439</f>
        <v>0.82664735193129957</v>
      </c>
      <c r="AF439" s="6">
        <f ca="1">O439-'S&amp;P500 2018'!O439</f>
        <v>3.810705804693626</v>
      </c>
      <c r="AG439" s="6">
        <f ca="1">P439-'S&amp;P500 2018'!P439</f>
        <v>4.668950528953502</v>
      </c>
      <c r="AH439" s="6">
        <f ca="1">Q439-'S&amp;P500 2018'!Q439</f>
        <v>3.8497842360138677</v>
      </c>
      <c r="AI439" s="6">
        <f ca="1">R439-'S&amp;P500 2018'!R439</f>
        <v>2.1427413973014282</v>
      </c>
      <c r="AJ439" s="6">
        <f ca="1">S439-'S&amp;P500 2018'!S439</f>
        <v>4.0164020930275228</v>
      </c>
      <c r="AK439" s="6">
        <f ca="1">T439-'S&amp;P500 2018'!T439</f>
        <v>-4.9712219399058597</v>
      </c>
      <c r="AL439" s="6">
        <f ca="1">U439-'S&amp;P500 2018'!U439</f>
        <v>5.2542681575941259</v>
      </c>
      <c r="AM439" s="6">
        <f ca="1">V439-'S&amp;P500 2018'!V439</f>
        <v>2.3949331348914811</v>
      </c>
    </row>
    <row r="440" spans="1:39" x14ac:dyDescent="0.3">
      <c r="A440" t="s">
        <v>1008</v>
      </c>
      <c r="B440" t="s">
        <v>1009</v>
      </c>
      <c r="C440" s="1" t="s">
        <v>19</v>
      </c>
      <c r="D440" s="1" t="s">
        <v>20</v>
      </c>
      <c r="E440" s="5">
        <f t="shared" ca="1" si="7"/>
        <v>41.229615920450449</v>
      </c>
      <c r="F440">
        <f ca="1">'S&amp;P500 2018'!F440*(1+IF(-$E$1+RAND()*1&lt;0,-0.1*RAND(),0.1*RAND()))</f>
        <v>43.446760748013169</v>
      </c>
      <c r="G440">
        <f ca="1">'S&amp;P500 2018'!G440*(1+IF(-$E$1+RAND()*1&lt;0,-0.1*RAND(),0.1*RAND()))</f>
        <v>48.168874836239723</v>
      </c>
      <c r="H440">
        <f ca="1">'S&amp;P500 2018'!H440*(1+IF(-$E$1+RAND()*1&lt;0,-0.1*RAND(),0.1*RAND()))</f>
        <v>40.434588274228091</v>
      </c>
      <c r="I440">
        <f ca="1">'S&amp;P500 2018'!I440*(1+IF(-$E$1+RAND()*1&lt;0,-0.1*RAND(),0.1*RAND()))</f>
        <v>29.123578051504527</v>
      </c>
      <c r="J440">
        <f ca="1">'S&amp;P500 2018'!J440*(1+IF(-$E$1+RAND()*1&lt;0,-0.1*RAND(),0.1*RAND()))</f>
        <v>53.89480085496843</v>
      </c>
      <c r="K440">
        <f ca="1">'S&amp;P500 2018'!K440*(1+IF(-$E$1+RAND()*1&lt;0,-0.1*RAND(),0.1*RAND()))</f>
        <v>38.419440690171001</v>
      </c>
      <c r="L440">
        <f ca="1">'S&amp;P500 2018'!L440*(1+IF(-$E$1+RAND()*1&lt;0,-0.1*RAND(),0.1*RAND()))</f>
        <v>44.329563107523654</v>
      </c>
      <c r="M440">
        <f ca="1">'S&amp;P500 2018'!M440*(1+IF(-$E$1+RAND()*1&lt;0,-0.1*RAND(),0.1*RAND()))</f>
        <v>34.970784079061865</v>
      </c>
      <c r="N440">
        <f ca="1">'S&amp;P500 2018'!N440*(1+IF(-$E$1+RAND()*1&lt;0,-0.1*RAND(),0.1*RAND()))</f>
        <v>34.003790799388121</v>
      </c>
      <c r="O440">
        <f ca="1">'S&amp;P500 2018'!O440*(1+IF(-$E$1+RAND()*1&lt;0,-0.1*RAND(),0.1*RAND()))</f>
        <v>48.505379954636616</v>
      </c>
      <c r="P440">
        <f ca="1">'S&amp;P500 2018'!P440*(1+IF(-$E$1+RAND()*1&lt;0,-0.1*RAND(),0.1*RAND()))</f>
        <v>46.968164967336712</v>
      </c>
      <c r="Q440">
        <f ca="1">'S&amp;P500 2018'!Q440*(1+IF(-$E$1+RAND()*1&lt;0,-0.1*RAND(),0.1*RAND()))</f>
        <v>46.375685875373044</v>
      </c>
      <c r="R440">
        <f ca="1">'S&amp;P500 2018'!R440*(1+IF(-$E$1+RAND()*1&lt;0,-0.1*RAND(),0.1*RAND()))</f>
        <v>27.696701718839108</v>
      </c>
      <c r="S440">
        <f ca="1">'S&amp;P500 2018'!S440*(1+IF(-$E$1+RAND()*1&lt;0,-0.1*RAND(),0.1*RAND()))</f>
        <v>39.608524864289429</v>
      </c>
      <c r="T440">
        <f ca="1">'S&amp;P500 2018'!T440*(1+IF(-$E$1+RAND()*1&lt;0,-0.1*RAND(),0.1*RAND()))</f>
        <v>52.716933566351557</v>
      </c>
      <c r="U440">
        <f ca="1">'S&amp;P500 2018'!U440*(1+IF(-$E$1+RAND()*1&lt;0,-0.1*RAND(),0.1*RAND()))</f>
        <v>35.768435127133507</v>
      </c>
      <c r="V440">
        <f ca="1">'S&amp;P500 2018'!V440*(1+IF(-$E$1+RAND()*1&lt;0,-0.1*RAND(),0.1*RAND()))</f>
        <v>36.471463132598906</v>
      </c>
      <c r="W440" s="6">
        <f ca="1">F440-'S&amp;P500 2018'!F440</f>
        <v>-1.553239251986831</v>
      </c>
      <c r="X440" s="6">
        <f ca="1">G440-'S&amp;P500 2018'!G440</f>
        <v>0.16887483623972344</v>
      </c>
      <c r="Y440" s="6">
        <f ca="1">H440-'S&amp;P500 2018'!H440</f>
        <v>1.4345882742280907</v>
      </c>
      <c r="Z440" s="6">
        <f ca="1">I440-'S&amp;P500 2018'!I440</f>
        <v>1.1235780515045271</v>
      </c>
      <c r="AA440" s="6">
        <f ca="1">J440-'S&amp;P500 2018'!J440</f>
        <v>-2.1051991450315697</v>
      </c>
      <c r="AB440" s="6">
        <f ca="1">K440-'S&amp;P500 2018'!K440</f>
        <v>2.4194406901710011</v>
      </c>
      <c r="AC440" s="6">
        <f ca="1">L440-'S&amp;P500 2018'!L440</f>
        <v>2.3295631075236543</v>
      </c>
      <c r="AD440" s="6">
        <f ca="1">M440-'S&amp;P500 2018'!M440</f>
        <v>2.9707840790618647</v>
      </c>
      <c r="AE440" s="6">
        <f ca="1">N440-'S&amp;P500 2018'!N440</f>
        <v>1.0037907993881205</v>
      </c>
      <c r="AF440" s="6">
        <f ca="1">O440-'S&amp;P500 2018'!O440</f>
        <v>2.5053799546366164</v>
      </c>
      <c r="AG440" s="6">
        <f ca="1">P440-'S&amp;P500 2018'!P440</f>
        <v>-2.0318350326632881</v>
      </c>
      <c r="AH440" s="6">
        <f ca="1">Q440-'S&amp;P500 2018'!Q440</f>
        <v>1.3756858753730441</v>
      </c>
      <c r="AI440" s="6">
        <f ca="1">R440-'S&amp;P500 2018'!R440</f>
        <v>1.6967017188391083</v>
      </c>
      <c r="AJ440" s="6">
        <f ca="1">S440-'S&amp;P500 2018'!S440</f>
        <v>1.6085248642894285</v>
      </c>
      <c r="AK440" s="6">
        <f ca="1">T440-'S&amp;P500 2018'!T440</f>
        <v>3.7169335663515568</v>
      </c>
      <c r="AL440" s="6">
        <f ca="1">U440-'S&amp;P500 2018'!U440</f>
        <v>0.76843512713350748</v>
      </c>
      <c r="AM440" s="6">
        <f ca="1">V440-'S&amp;P500 2018'!V440</f>
        <v>2.471463132598906</v>
      </c>
    </row>
    <row r="441" spans="1:39" x14ac:dyDescent="0.3">
      <c r="A441" t="s">
        <v>1010</v>
      </c>
      <c r="B441" t="s">
        <v>1011</v>
      </c>
      <c r="C441" s="1" t="s">
        <v>29</v>
      </c>
      <c r="D441" s="1" t="s">
        <v>250</v>
      </c>
      <c r="E441" s="5">
        <f t="shared" ca="1" si="7"/>
        <v>47.756423566025084</v>
      </c>
      <c r="F441">
        <f ca="1">'S&amp;P500 2018'!F441*(1+IF(-$E$1+RAND()*1&lt;0,-0.1*RAND(),0.1*RAND()))</f>
        <v>40.368474453204264</v>
      </c>
      <c r="G441">
        <f ca="1">'S&amp;P500 2018'!G441*(1+IF(-$E$1+RAND()*1&lt;0,-0.1*RAND(),0.1*RAND()))</f>
        <v>64.760940343870232</v>
      </c>
      <c r="H441">
        <f ca="1">'S&amp;P500 2018'!H441*(1+IF(-$E$1+RAND()*1&lt;0,-0.1*RAND(),0.1*RAND()))</f>
        <v>50.356495299179244</v>
      </c>
      <c r="I441">
        <f ca="1">'S&amp;P500 2018'!I441*(1+IF(-$E$1+RAND()*1&lt;0,-0.1*RAND(),0.1*RAND()))</f>
        <v>37.004213409601874</v>
      </c>
      <c r="J441">
        <f ca="1">'S&amp;P500 2018'!J441*(1+IF(-$E$1+RAND()*1&lt;0,-0.1*RAND(),0.1*RAND()))</f>
        <v>44.508223974865665</v>
      </c>
      <c r="K441">
        <f ca="1">'S&amp;P500 2018'!K441*(1+IF(-$E$1+RAND()*1&lt;0,-0.1*RAND(),0.1*RAND()))</f>
        <v>45.969779912029708</v>
      </c>
      <c r="L441">
        <f ca="1">'S&amp;P500 2018'!L441*(1+IF(-$E$1+RAND()*1&lt;0,-0.1*RAND(),0.1*RAND()))</f>
        <v>37.388016669461386</v>
      </c>
      <c r="M441">
        <f ca="1">'S&amp;P500 2018'!M441*(1+IF(-$E$1+RAND()*1&lt;0,-0.1*RAND(),0.1*RAND()))</f>
        <v>50.540977088435945</v>
      </c>
      <c r="N441">
        <f ca="1">'S&amp;P500 2018'!N441*(1+IF(-$E$1+RAND()*1&lt;0,-0.1*RAND(),0.1*RAND()))</f>
        <v>66.899707776116202</v>
      </c>
      <c r="O441">
        <f ca="1">'S&amp;P500 2018'!O441*(1+IF(-$E$1+RAND()*1&lt;0,-0.1*RAND(),0.1*RAND()))</f>
        <v>28.440418237928569</v>
      </c>
      <c r="P441">
        <f ca="1">'S&amp;P500 2018'!P441*(1+IF(-$E$1+RAND()*1&lt;0,-0.1*RAND(),0.1*RAND()))</f>
        <v>44.272206235017372</v>
      </c>
      <c r="Q441">
        <f ca="1">'S&amp;P500 2018'!Q441*(1+IF(-$E$1+RAND()*1&lt;0,-0.1*RAND(),0.1*RAND()))</f>
        <v>50.388897757921512</v>
      </c>
      <c r="R441">
        <f ca="1">'S&amp;P500 2018'!R441*(1+IF(-$E$1+RAND()*1&lt;0,-0.1*RAND(),0.1*RAND()))</f>
        <v>45.134745930844232</v>
      </c>
      <c r="S441">
        <f ca="1">'S&amp;P500 2018'!S441*(1+IF(-$E$1+RAND()*1&lt;0,-0.1*RAND(),0.1*RAND()))</f>
        <v>51.972974951838061</v>
      </c>
      <c r="T441">
        <f ca="1">'S&amp;P500 2018'!T441*(1+IF(-$E$1+RAND()*1&lt;0,-0.1*RAND(),0.1*RAND()))</f>
        <v>45.989307321656916</v>
      </c>
      <c r="U441">
        <f ca="1">'S&amp;P500 2018'!U441*(1+IF(-$E$1+RAND()*1&lt;0,-0.1*RAND(),0.1*RAND()))</f>
        <v>49.835649526028789</v>
      </c>
      <c r="V441">
        <f ca="1">'S&amp;P500 2018'!V441*(1+IF(-$E$1+RAND()*1&lt;0,-0.1*RAND(),0.1*RAND()))</f>
        <v>58.028171734426472</v>
      </c>
      <c r="W441" s="6">
        <f ca="1">F441-'S&amp;P500 2018'!F441</f>
        <v>2.3684744532042643</v>
      </c>
      <c r="X441" s="6">
        <f ca="1">G441-'S&amp;P500 2018'!G441</f>
        <v>-5.2390596561297684</v>
      </c>
      <c r="Y441" s="6">
        <f ca="1">H441-'S&amp;P500 2018'!H441</f>
        <v>-3.6435047008207562</v>
      </c>
      <c r="Z441" s="6">
        <f ca="1">I441-'S&amp;P500 2018'!I441</f>
        <v>-2.9957865903981258</v>
      </c>
      <c r="AA441" s="6">
        <f ca="1">J441-'S&amp;P500 2018'!J441</f>
        <v>-1.4917760251343353</v>
      </c>
      <c r="AB441" s="6">
        <f ca="1">K441-'S&amp;P500 2018'!K441</f>
        <v>-3.0220087970292298E-2</v>
      </c>
      <c r="AC441" s="6">
        <f ca="1">L441-'S&amp;P500 2018'!L441</f>
        <v>3.3880166694613862</v>
      </c>
      <c r="AD441" s="6">
        <f ca="1">M441-'S&amp;P500 2018'!M441</f>
        <v>-0.45902291156405539</v>
      </c>
      <c r="AE441" s="6">
        <f ca="1">N441-'S&amp;P500 2018'!N441</f>
        <v>5.8997077761162018</v>
      </c>
      <c r="AF441" s="6">
        <f ca="1">O441-'S&amp;P500 2018'!O441</f>
        <v>0.4404182379285686</v>
      </c>
      <c r="AG441" s="6">
        <f ca="1">P441-'S&amp;P500 2018'!P441</f>
        <v>3.2722062350173715</v>
      </c>
      <c r="AH441" s="6">
        <f ca="1">Q441-'S&amp;P500 2018'!Q441</f>
        <v>4.3888977579215123</v>
      </c>
      <c r="AI441" s="6">
        <f ca="1">R441-'S&amp;P500 2018'!R441</f>
        <v>2.1347459308442325</v>
      </c>
      <c r="AJ441" s="6">
        <f ca="1">S441-'S&amp;P500 2018'!S441</f>
        <v>0.97297495183806149</v>
      </c>
      <c r="AK441" s="6">
        <f ca="1">T441-'S&amp;P500 2018'!T441</f>
        <v>1.9893073216569164</v>
      </c>
      <c r="AL441" s="6">
        <f ca="1">U441-'S&amp;P500 2018'!U441</f>
        <v>1.8356495260287886</v>
      </c>
      <c r="AM441" s="6">
        <f ca="1">V441-'S&amp;P500 2018'!V441</f>
        <v>-3.971828265573528</v>
      </c>
    </row>
    <row r="442" spans="1:39" x14ac:dyDescent="0.3">
      <c r="A442" t="s">
        <v>1012</v>
      </c>
      <c r="B442" t="s">
        <v>1013</v>
      </c>
      <c r="C442" s="1" t="s">
        <v>29</v>
      </c>
      <c r="D442" s="1" t="s">
        <v>407</v>
      </c>
      <c r="E442" s="5">
        <f t="shared" ca="1" si="7"/>
        <v>52.672643587101533</v>
      </c>
      <c r="F442">
        <f ca="1">'S&amp;P500 2018'!F442*(1+IF(-$E$1+RAND()*1&lt;0,-0.1*RAND(),0.1*RAND()))</f>
        <v>59.327402763968237</v>
      </c>
      <c r="G442">
        <f ca="1">'S&amp;P500 2018'!G442*(1+IF(-$E$1+RAND()*1&lt;0,-0.1*RAND(),0.1*RAND()))</f>
        <v>50.62469610914394</v>
      </c>
      <c r="H442">
        <f ca="1">'S&amp;P500 2018'!H442*(1+IF(-$E$1+RAND()*1&lt;0,-0.1*RAND(),0.1*RAND()))</f>
        <v>42.891330108011907</v>
      </c>
      <c r="I442">
        <f ca="1">'S&amp;P500 2018'!I442*(1+IF(-$E$1+RAND()*1&lt;0,-0.1*RAND(),0.1*RAND()))</f>
        <v>58.67022297463852</v>
      </c>
      <c r="J442">
        <f ca="1">'S&amp;P500 2018'!J442*(1+IF(-$E$1+RAND()*1&lt;0,-0.1*RAND(),0.1*RAND()))</f>
        <v>54.689649483245347</v>
      </c>
      <c r="K442">
        <f ca="1">'S&amp;P500 2018'!K442*(1+IF(-$E$1+RAND()*1&lt;0,-0.1*RAND(),0.1*RAND()))</f>
        <v>50.735726837815207</v>
      </c>
      <c r="L442">
        <f ca="1">'S&amp;P500 2018'!L442*(1+IF(-$E$1+RAND()*1&lt;0,-0.1*RAND(),0.1*RAND()))</f>
        <v>40.214363449801922</v>
      </c>
      <c r="M442">
        <f ca="1">'S&amp;P500 2018'!M442*(1+IF(-$E$1+RAND()*1&lt;0,-0.1*RAND(),0.1*RAND()))</f>
        <v>49.888347348429257</v>
      </c>
      <c r="N442">
        <f ca="1">'S&amp;P500 2018'!N442*(1+IF(-$E$1+RAND()*1&lt;0,-0.1*RAND(),0.1*RAND()))</f>
        <v>59.236011465145928</v>
      </c>
      <c r="O442">
        <f ca="1">'S&amp;P500 2018'!O442*(1+IF(-$E$1+RAND()*1&lt;0,-0.1*RAND(),0.1*RAND()))</f>
        <v>58.042294442692125</v>
      </c>
      <c r="P442">
        <f ca="1">'S&amp;P500 2018'!P442*(1+IF(-$E$1+RAND()*1&lt;0,-0.1*RAND(),0.1*RAND()))</f>
        <v>56.45108208021815</v>
      </c>
      <c r="Q442">
        <f ca="1">'S&amp;P500 2018'!Q442*(1+IF(-$E$1+RAND()*1&lt;0,-0.1*RAND(),0.1*RAND()))</f>
        <v>54.405687270390544</v>
      </c>
      <c r="R442">
        <f ca="1">'S&amp;P500 2018'!R442*(1+IF(-$E$1+RAND()*1&lt;0,-0.1*RAND(),0.1*RAND()))</f>
        <v>50.412878007075911</v>
      </c>
      <c r="S442">
        <f ca="1">'S&amp;P500 2018'!S442*(1+IF(-$E$1+RAND()*1&lt;0,-0.1*RAND(),0.1*RAND()))</f>
        <v>49.67509458509565</v>
      </c>
      <c r="T442">
        <f ca="1">'S&amp;P500 2018'!T442*(1+IF(-$E$1+RAND()*1&lt;0,-0.1*RAND(),0.1*RAND()))</f>
        <v>49.193169413782655</v>
      </c>
      <c r="U442">
        <f ca="1">'S&amp;P500 2018'!U442*(1+IF(-$E$1+RAND()*1&lt;0,-0.1*RAND(),0.1*RAND()))</f>
        <v>56.572045264889404</v>
      </c>
      <c r="V442">
        <f ca="1">'S&amp;P500 2018'!V442*(1+IF(-$E$1+RAND()*1&lt;0,-0.1*RAND(),0.1*RAND()))</f>
        <v>54.404939376381307</v>
      </c>
      <c r="W442" s="6">
        <f ca="1">F442-'S&amp;P500 2018'!F442</f>
        <v>1.3274027639682373</v>
      </c>
      <c r="X442" s="6">
        <f ca="1">G442-'S&amp;P500 2018'!G442</f>
        <v>1.6246961091439402</v>
      </c>
      <c r="Y442" s="6">
        <f ca="1">H442-'S&amp;P500 2018'!H442</f>
        <v>2.8913301080119069</v>
      </c>
      <c r="Z442" s="6">
        <f ca="1">I442-'S&amp;P500 2018'!I442</f>
        <v>-1.32977702536148</v>
      </c>
      <c r="AA442" s="6">
        <f ca="1">J442-'S&amp;P500 2018'!J442</f>
        <v>4.689649483245347</v>
      </c>
      <c r="AB442" s="6">
        <f ca="1">K442-'S&amp;P500 2018'!K442</f>
        <v>-2.2642731621847929</v>
      </c>
      <c r="AC442" s="6">
        <f ca="1">L442-'S&amp;P500 2018'!L442</f>
        <v>1.2143634498019225</v>
      </c>
      <c r="AD442" s="6">
        <f ca="1">M442-'S&amp;P500 2018'!M442</f>
        <v>2.8883473484292566</v>
      </c>
      <c r="AE442" s="6">
        <f ca="1">N442-'S&amp;P500 2018'!N442</f>
        <v>3.2360114651459284</v>
      </c>
      <c r="AF442" s="6">
        <f ca="1">O442-'S&amp;P500 2018'!O442</f>
        <v>4.229444269212479E-2</v>
      </c>
      <c r="AG442" s="6">
        <f ca="1">P442-'S&amp;P500 2018'!P442</f>
        <v>4.4510820802181499</v>
      </c>
      <c r="AH442" s="6">
        <f ca="1">Q442-'S&amp;P500 2018'!Q442</f>
        <v>-1.5943127296094559</v>
      </c>
      <c r="AI442" s="6">
        <f ca="1">R442-'S&amp;P500 2018'!R442</f>
        <v>0.4128780070759106</v>
      </c>
      <c r="AJ442" s="6">
        <f ca="1">S442-'S&amp;P500 2018'!S442</f>
        <v>-0.32490541490435021</v>
      </c>
      <c r="AK442" s="6">
        <f ca="1">T442-'S&amp;P500 2018'!T442</f>
        <v>2.1931694137826554</v>
      </c>
      <c r="AL442" s="6">
        <f ca="1">U442-'S&amp;P500 2018'!U442</f>
        <v>3.5720452648894039</v>
      </c>
      <c r="AM442" s="6">
        <f ca="1">V442-'S&amp;P500 2018'!V442</f>
        <v>3.4049393763813072</v>
      </c>
    </row>
    <row r="443" spans="1:39" x14ac:dyDescent="0.3">
      <c r="A443" t="s">
        <v>1014</v>
      </c>
      <c r="B443" t="s">
        <v>1015</v>
      </c>
      <c r="C443" s="1" t="s">
        <v>15</v>
      </c>
      <c r="D443" s="1" t="s">
        <v>646</v>
      </c>
      <c r="E443" s="5">
        <f t="shared" ca="1" si="7"/>
        <v>39.592539964331472</v>
      </c>
      <c r="F443">
        <f ca="1">'S&amp;P500 2018'!F443*(1+IF(-$E$1+RAND()*1&lt;0,-0.1*RAND(),0.1*RAND()))</f>
        <v>35.840734129720083</v>
      </c>
      <c r="G443">
        <f ca="1">'S&amp;P500 2018'!G443*(1+IF(-$E$1+RAND()*1&lt;0,-0.1*RAND(),0.1*RAND()))</f>
        <v>40.558119115235272</v>
      </c>
      <c r="H443">
        <f ca="1">'S&amp;P500 2018'!H443*(1+IF(-$E$1+RAND()*1&lt;0,-0.1*RAND(),0.1*RAND()))</f>
        <v>43.196374695816473</v>
      </c>
      <c r="I443">
        <f ca="1">'S&amp;P500 2018'!I443*(1+IF(-$E$1+RAND()*1&lt;0,-0.1*RAND(),0.1*RAND()))</f>
        <v>44.84144033972261</v>
      </c>
      <c r="J443">
        <f ca="1">'S&amp;P500 2018'!J443*(1+IF(-$E$1+RAND()*1&lt;0,-0.1*RAND(),0.1*RAND()))</f>
        <v>36.083279899007948</v>
      </c>
      <c r="K443">
        <f ca="1">'S&amp;P500 2018'!K443*(1+IF(-$E$1+RAND()*1&lt;0,-0.1*RAND(),0.1*RAND()))</f>
        <v>39.306022981186558</v>
      </c>
      <c r="L443">
        <f ca="1">'S&amp;P500 2018'!L443*(1+IF(-$E$1+RAND()*1&lt;0,-0.1*RAND(),0.1*RAND()))</f>
        <v>40.73718574653531</v>
      </c>
      <c r="M443">
        <f ca="1">'S&amp;P500 2018'!M443*(1+IF(-$E$1+RAND()*1&lt;0,-0.1*RAND(),0.1*RAND()))</f>
        <v>38.352512023964415</v>
      </c>
      <c r="N443">
        <f ca="1">'S&amp;P500 2018'!N443*(1+IF(-$E$1+RAND()*1&lt;0,-0.1*RAND(),0.1*RAND()))</f>
        <v>49.534457132244164</v>
      </c>
      <c r="O443">
        <f ca="1">'S&amp;P500 2018'!O443*(1+IF(-$E$1+RAND()*1&lt;0,-0.1*RAND(),0.1*RAND()))</f>
        <v>52.223024525298214</v>
      </c>
      <c r="P443">
        <f ca="1">'S&amp;P500 2018'!P443*(1+IF(-$E$1+RAND()*1&lt;0,-0.1*RAND(),0.1*RAND()))</f>
        <v>41.281157836216941</v>
      </c>
      <c r="Q443">
        <f ca="1">'S&amp;P500 2018'!Q443*(1+IF(-$E$1+RAND()*1&lt;0,-0.1*RAND(),0.1*RAND()))</f>
        <v>33.313783060924798</v>
      </c>
      <c r="R443">
        <f ca="1">'S&amp;P500 2018'!R443*(1+IF(-$E$1+RAND()*1&lt;0,-0.1*RAND(),0.1*RAND()))</f>
        <v>39.795217244411624</v>
      </c>
      <c r="S443">
        <f ca="1">'S&amp;P500 2018'!S443*(1+IF(-$E$1+RAND()*1&lt;0,-0.1*RAND(),0.1*RAND()))</f>
        <v>40.020300261458999</v>
      </c>
      <c r="T443">
        <f ca="1">'S&amp;P500 2018'!T443*(1+IF(-$E$1+RAND()*1&lt;0,-0.1*RAND(),0.1*RAND()))</f>
        <v>26.165800412838273</v>
      </c>
      <c r="U443">
        <f ca="1">'S&amp;P500 2018'!U443*(1+IF(-$E$1+RAND()*1&lt;0,-0.1*RAND(),0.1*RAND()))</f>
        <v>29.639616402605647</v>
      </c>
      <c r="V443">
        <f ca="1">'S&amp;P500 2018'!V443*(1+IF(-$E$1+RAND()*1&lt;0,-0.1*RAND(),0.1*RAND()))</f>
        <v>42.184153586447678</v>
      </c>
      <c r="W443" s="6">
        <f ca="1">F443-'S&amp;P500 2018'!F443</f>
        <v>0.84073412972008299</v>
      </c>
      <c r="X443" s="6">
        <f ca="1">G443-'S&amp;P500 2018'!G443</f>
        <v>0.55811911523527158</v>
      </c>
      <c r="Y443" s="6">
        <f ca="1">H443-'S&amp;P500 2018'!H443</f>
        <v>0.19637469581647338</v>
      </c>
      <c r="Z443" s="6">
        <f ca="1">I443-'S&amp;P500 2018'!I443</f>
        <v>-0.15855966027739044</v>
      </c>
      <c r="AA443" s="6">
        <f ca="1">J443-'S&amp;P500 2018'!J443</f>
        <v>3.0832798990079482</v>
      </c>
      <c r="AB443" s="6">
        <f ca="1">K443-'S&amp;P500 2018'!K443</f>
        <v>2.3060229811865582</v>
      </c>
      <c r="AC443" s="6">
        <f ca="1">L443-'S&amp;P500 2018'!L443</f>
        <v>2.7371857465353102</v>
      </c>
      <c r="AD443" s="6">
        <f ca="1">M443-'S&amp;P500 2018'!M443</f>
        <v>-0.64748797603558472</v>
      </c>
      <c r="AE443" s="6">
        <f ca="1">N443-'S&amp;P500 2018'!N443</f>
        <v>-1.4655428677558362</v>
      </c>
      <c r="AF443" s="6">
        <f ca="1">O443-'S&amp;P500 2018'!O443</f>
        <v>2.2230245252982144</v>
      </c>
      <c r="AG443" s="6">
        <f ca="1">P443-'S&amp;P500 2018'!P443</f>
        <v>2.2811578362169413</v>
      </c>
      <c r="AH443" s="6">
        <f ca="1">Q443-'S&amp;P500 2018'!Q443</f>
        <v>-1.6862169390752015</v>
      </c>
      <c r="AI443" s="6">
        <f ca="1">R443-'S&amp;P500 2018'!R443</f>
        <v>1.7952172444116243</v>
      </c>
      <c r="AJ443" s="6">
        <f ca="1">S443-'S&amp;P500 2018'!S443</f>
        <v>-1.9796997385410009</v>
      </c>
      <c r="AK443" s="6">
        <f ca="1">T443-'S&amp;P500 2018'!T443</f>
        <v>-1.8341995871617272</v>
      </c>
      <c r="AL443" s="6">
        <f ca="1">U443-'S&amp;P500 2018'!U443</f>
        <v>1.6396164026056468</v>
      </c>
      <c r="AM443" s="6">
        <f ca="1">V443-'S&amp;P500 2018'!V443</f>
        <v>-2.8158464135523218</v>
      </c>
    </row>
    <row r="444" spans="1:39" x14ac:dyDescent="0.3">
      <c r="A444" t="s">
        <v>1016</v>
      </c>
      <c r="B444" t="s">
        <v>1017</v>
      </c>
      <c r="C444" s="1" t="s">
        <v>141</v>
      </c>
      <c r="D444" s="1" t="s">
        <v>188</v>
      </c>
      <c r="E444" s="5">
        <f t="shared" ca="1" si="7"/>
        <v>54.132201407325567</v>
      </c>
      <c r="F444">
        <f ca="1">'S&amp;P500 2018'!F444*(1+IF(-$E$1+RAND()*1&lt;0,-0.1*RAND(),0.1*RAND()))</f>
        <v>59.3893973434324</v>
      </c>
      <c r="G444">
        <f ca="1">'S&amp;P500 2018'!G444*(1+IF(-$E$1+RAND()*1&lt;0,-0.1*RAND(),0.1*RAND()))</f>
        <v>58.102333796367361</v>
      </c>
      <c r="H444">
        <f ca="1">'S&amp;P500 2018'!H444*(1+IF(-$E$1+RAND()*1&lt;0,-0.1*RAND(),0.1*RAND()))</f>
        <v>69.835491502091671</v>
      </c>
      <c r="I444">
        <f ca="1">'S&amp;P500 2018'!I444*(1+IF(-$E$1+RAND()*1&lt;0,-0.1*RAND(),0.1*RAND()))</f>
        <v>63.958482561325354</v>
      </c>
      <c r="J444">
        <f ca="1">'S&amp;P500 2018'!J444*(1+IF(-$E$1+RAND()*1&lt;0,-0.1*RAND(),0.1*RAND()))</f>
        <v>60.256872657332494</v>
      </c>
      <c r="K444">
        <f ca="1">'S&amp;P500 2018'!K444*(1+IF(-$E$1+RAND()*1&lt;0,-0.1*RAND(),0.1*RAND()))</f>
        <v>70.602912307312621</v>
      </c>
      <c r="L444">
        <f ca="1">'S&amp;P500 2018'!L444*(1+IF(-$E$1+RAND()*1&lt;0,-0.1*RAND(),0.1*RAND()))</f>
        <v>39.090826474498009</v>
      </c>
      <c r="M444">
        <f ca="1">'S&amp;P500 2018'!M444*(1+IF(-$E$1+RAND()*1&lt;0,-0.1*RAND(),0.1*RAND()))</f>
        <v>41.928889374913545</v>
      </c>
      <c r="N444">
        <f ca="1">'S&amp;P500 2018'!N444*(1+IF(-$E$1+RAND()*1&lt;0,-0.1*RAND(),0.1*RAND()))</f>
        <v>47.612718825486944</v>
      </c>
      <c r="O444">
        <f ca="1">'S&amp;P500 2018'!O444*(1+IF(-$E$1+RAND()*1&lt;0,-0.1*RAND(),0.1*RAND()))</f>
        <v>66.961064388172645</v>
      </c>
      <c r="P444">
        <f ca="1">'S&amp;P500 2018'!P444*(1+IF(-$E$1+RAND()*1&lt;0,-0.1*RAND(),0.1*RAND()))</f>
        <v>37.996332510083242</v>
      </c>
      <c r="Q444">
        <f ca="1">'S&amp;P500 2018'!Q444*(1+IF(-$E$1+RAND()*1&lt;0,-0.1*RAND(),0.1*RAND()))</f>
        <v>41.448371997446841</v>
      </c>
      <c r="R444">
        <f ca="1">'S&amp;P500 2018'!R444*(1+IF(-$E$1+RAND()*1&lt;0,-0.1*RAND(),0.1*RAND()))</f>
        <v>36.550836679307729</v>
      </c>
      <c r="S444">
        <f ca="1">'S&amp;P500 2018'!S444*(1+IF(-$E$1+RAND()*1&lt;0,-0.1*RAND(),0.1*RAND()))</f>
        <v>45.8227599125116</v>
      </c>
      <c r="T444">
        <f ca="1">'S&amp;P500 2018'!T444*(1+IF(-$E$1+RAND()*1&lt;0,-0.1*RAND(),0.1*RAND()))</f>
        <v>61.968018534619659</v>
      </c>
      <c r="U444">
        <f ca="1">'S&amp;P500 2018'!U444*(1+IF(-$E$1+RAND()*1&lt;0,-0.1*RAND(),0.1*RAND()))</f>
        <v>51.691903585196314</v>
      </c>
      <c r="V444">
        <f ca="1">'S&amp;P500 2018'!V444*(1+IF(-$E$1+RAND()*1&lt;0,-0.1*RAND(),0.1*RAND()))</f>
        <v>67.0302114744362</v>
      </c>
      <c r="W444" s="6">
        <f ca="1">F444-'S&amp;P500 2018'!F444</f>
        <v>5.3893973434323996</v>
      </c>
      <c r="X444" s="6">
        <f ca="1">G444-'S&amp;P500 2018'!G444</f>
        <v>1.1023337963673612</v>
      </c>
      <c r="Y444" s="6">
        <f ca="1">H444-'S&amp;P500 2018'!H444</f>
        <v>5.8354915020916707</v>
      </c>
      <c r="Z444" s="6">
        <f ca="1">I444-'S&amp;P500 2018'!I444</f>
        <v>3.9584825613253543</v>
      </c>
      <c r="AA444" s="6">
        <f ca="1">J444-'S&amp;P500 2018'!J444</f>
        <v>-3.7431273426675062</v>
      </c>
      <c r="AB444" s="6">
        <f ca="1">K444-'S&amp;P500 2018'!K444</f>
        <v>4.6029123073126215</v>
      </c>
      <c r="AC444" s="6">
        <f ca="1">L444-'S&amp;P500 2018'!L444</f>
        <v>-3.9091735255019913</v>
      </c>
      <c r="AD444" s="6">
        <f ca="1">M444-'S&amp;P500 2018'!M444</f>
        <v>1.9288893749135454</v>
      </c>
      <c r="AE444" s="6">
        <f ca="1">N444-'S&amp;P500 2018'!N444</f>
        <v>-0.38728117451305621</v>
      </c>
      <c r="AF444" s="6">
        <f ca="1">O444-'S&amp;P500 2018'!O444</f>
        <v>3.9610643881726446</v>
      </c>
      <c r="AG444" s="6">
        <f ca="1">P444-'S&amp;P500 2018'!P444</f>
        <v>1.9963325100832421</v>
      </c>
      <c r="AH444" s="6">
        <f ca="1">Q444-'S&amp;P500 2018'!Q444</f>
        <v>2.4483719974468414</v>
      </c>
      <c r="AI444" s="6">
        <f ca="1">R444-'S&amp;P500 2018'!R444</f>
        <v>0.55083667930772862</v>
      </c>
      <c r="AJ444" s="6">
        <f ca="1">S444-'S&amp;P500 2018'!S444</f>
        <v>3.8227599125116001</v>
      </c>
      <c r="AK444" s="6">
        <f ca="1">T444-'S&amp;P500 2018'!T444</f>
        <v>4.9680185346196595</v>
      </c>
      <c r="AL444" s="6">
        <f ca="1">U444-'S&amp;P500 2018'!U444</f>
        <v>-5.3080964148036855</v>
      </c>
      <c r="AM444" s="6">
        <f ca="1">V444-'S&amp;P500 2018'!V444</f>
        <v>3.0211474436200092E-2</v>
      </c>
    </row>
    <row r="445" spans="1:39" x14ac:dyDescent="0.3">
      <c r="A445" t="s">
        <v>1018</v>
      </c>
      <c r="B445" t="s">
        <v>1019</v>
      </c>
      <c r="C445" s="1" t="s">
        <v>6</v>
      </c>
      <c r="D445" s="1" t="s">
        <v>7</v>
      </c>
      <c r="E445" s="5">
        <f t="shared" ca="1" si="7"/>
        <v>68.193904557206949</v>
      </c>
      <c r="F445">
        <f ca="1">'S&amp;P500 2018'!F445*(1+IF(-$E$1+RAND()*1&lt;0,-0.1*RAND(),0.1*RAND()))</f>
        <v>104.41144584294035</v>
      </c>
      <c r="G445">
        <f ca="1">'S&amp;P500 2018'!G445*(1+IF(-$E$1+RAND()*1&lt;0,-0.1*RAND(),0.1*RAND()))</f>
        <v>68.376969063723863</v>
      </c>
      <c r="H445">
        <f ca="1">'S&amp;P500 2018'!H445*(1+IF(-$E$1+RAND()*1&lt;0,-0.1*RAND(),0.1*RAND()))</f>
        <v>100.374914403037</v>
      </c>
      <c r="I445">
        <f ca="1">'S&amp;P500 2018'!I445*(1+IF(-$E$1+RAND()*1&lt;0,-0.1*RAND(),0.1*RAND()))</f>
        <v>86.654374852677392</v>
      </c>
      <c r="J445">
        <f ca="1">'S&amp;P500 2018'!J445*(1+IF(-$E$1+RAND()*1&lt;0,-0.1*RAND(),0.1*RAND()))</f>
        <v>55.948637858277607</v>
      </c>
      <c r="K445">
        <f ca="1">'S&amp;P500 2018'!K445*(1+IF(-$E$1+RAND()*1&lt;0,-0.1*RAND(),0.1*RAND()))</f>
        <v>49.193064058724048</v>
      </c>
      <c r="L445">
        <f ca="1">'S&amp;P500 2018'!L445*(1+IF(-$E$1+RAND()*1&lt;0,-0.1*RAND(),0.1*RAND()))</f>
        <v>71.343508962953834</v>
      </c>
      <c r="M445">
        <f ca="1">'S&amp;P500 2018'!M445*(1+IF(-$E$1+RAND()*1&lt;0,-0.1*RAND(),0.1*RAND()))</f>
        <v>70.839336061593542</v>
      </c>
      <c r="N445">
        <f ca="1">'S&amp;P500 2018'!N445*(1+IF(-$E$1+RAND()*1&lt;0,-0.1*RAND(),0.1*RAND()))</f>
        <v>59.727753056914786</v>
      </c>
      <c r="O445">
        <f ca="1">'S&amp;P500 2018'!O445*(1+IF(-$E$1+RAND()*1&lt;0,-0.1*RAND(),0.1*RAND()))</f>
        <v>59.049752089360226</v>
      </c>
      <c r="P445">
        <f ca="1">'S&amp;P500 2018'!P445*(1+IF(-$E$1+RAND()*1&lt;0,-0.1*RAND(),0.1*RAND()))</f>
        <v>61.057245294343531</v>
      </c>
      <c r="Q445">
        <f ca="1">'S&amp;P500 2018'!Q445*(1+IF(-$E$1+RAND()*1&lt;0,-0.1*RAND(),0.1*RAND()))</f>
        <v>51.8804062510808</v>
      </c>
      <c r="R445">
        <f ca="1">'S&amp;P500 2018'!R445*(1+IF(-$E$1+RAND()*1&lt;0,-0.1*RAND(),0.1*RAND()))</f>
        <v>58.729081964979777</v>
      </c>
      <c r="S445">
        <f ca="1">'S&amp;P500 2018'!S445*(1+IF(-$E$1+RAND()*1&lt;0,-0.1*RAND(),0.1*RAND()))</f>
        <v>66.854020056342847</v>
      </c>
      <c r="T445">
        <f ca="1">'S&amp;P500 2018'!T445*(1+IF(-$E$1+RAND()*1&lt;0,-0.1*RAND(),0.1*RAND()))</f>
        <v>58.588246533314347</v>
      </c>
      <c r="U445">
        <f ca="1">'S&amp;P500 2018'!U445*(1+IF(-$E$1+RAND()*1&lt;0,-0.1*RAND(),0.1*RAND()))</f>
        <v>65.554368564554892</v>
      </c>
      <c r="V445">
        <f ca="1">'S&amp;P500 2018'!V445*(1+IF(-$E$1+RAND()*1&lt;0,-0.1*RAND(),0.1*RAND()))</f>
        <v>70.71325255769915</v>
      </c>
      <c r="W445" s="6">
        <f ca="1">F445-'S&amp;P500 2018'!F445</f>
        <v>8.4114458429403527</v>
      </c>
      <c r="X445" s="6">
        <f ca="1">G445-'S&amp;P500 2018'!G445</f>
        <v>3.3769690637238625</v>
      </c>
      <c r="Y445" s="6">
        <f ca="1">H445-'S&amp;P500 2018'!H445</f>
        <v>6.3749144030369962</v>
      </c>
      <c r="Z445" s="6">
        <f ca="1">I445-'S&amp;P500 2018'!I445</f>
        <v>6.6543748526773925</v>
      </c>
      <c r="AA445" s="6">
        <f ca="1">J445-'S&amp;P500 2018'!J445</f>
        <v>3.9486378582776069</v>
      </c>
      <c r="AB445" s="6">
        <f ca="1">K445-'S&amp;P500 2018'!K445</f>
        <v>1.1930640587240475</v>
      </c>
      <c r="AC445" s="6">
        <f ca="1">L445-'S&amp;P500 2018'!L445</f>
        <v>1.3435089629538339</v>
      </c>
      <c r="AD445" s="6">
        <f ca="1">M445-'S&amp;P500 2018'!M445</f>
        <v>4.8393360615935421</v>
      </c>
      <c r="AE445" s="6">
        <f ca="1">N445-'S&amp;P500 2018'!N445</f>
        <v>0.72775305691478565</v>
      </c>
      <c r="AF445" s="6">
        <f ca="1">O445-'S&amp;P500 2018'!O445</f>
        <v>3.0497520893602257</v>
      </c>
      <c r="AG445" s="6">
        <f ca="1">P445-'S&amp;P500 2018'!P445</f>
        <v>5.7245294343530873E-2</v>
      </c>
      <c r="AH445" s="6">
        <f ca="1">Q445-'S&amp;P500 2018'!Q445</f>
        <v>0.88040625108079951</v>
      </c>
      <c r="AI445" s="6">
        <f ca="1">R445-'S&amp;P500 2018'!R445</f>
        <v>-0.27091803502022316</v>
      </c>
      <c r="AJ445" s="6">
        <f ca="1">S445-'S&amp;P500 2018'!S445</f>
        <v>0.85402005634284706</v>
      </c>
      <c r="AK445" s="6">
        <f ca="1">T445-'S&amp;P500 2018'!T445</f>
        <v>-4.4117534666856528</v>
      </c>
      <c r="AL445" s="6">
        <f ca="1">U445-'S&amp;P500 2018'!U445</f>
        <v>-1.4456314354451081</v>
      </c>
      <c r="AM445" s="6">
        <f ca="1">V445-'S&amp;P500 2018'!V445</f>
        <v>-1.2867474423008503</v>
      </c>
    </row>
    <row r="446" spans="1:39" x14ac:dyDescent="0.3">
      <c r="A446" t="s">
        <v>1020</v>
      </c>
      <c r="B446" t="s">
        <v>1021</v>
      </c>
      <c r="C446" s="1" t="s">
        <v>15</v>
      </c>
      <c r="D446" s="1" t="s">
        <v>26</v>
      </c>
      <c r="E446" s="5">
        <f t="shared" ca="1" si="7"/>
        <v>49.546056369207577</v>
      </c>
      <c r="F446">
        <f ca="1">'S&amp;P500 2018'!F446*(1+IF(-$E$1+RAND()*1&lt;0,-0.1*RAND(),0.1*RAND()))</f>
        <v>52.941629021320658</v>
      </c>
      <c r="G446">
        <f ca="1">'S&amp;P500 2018'!G446*(1+IF(-$E$1+RAND()*1&lt;0,-0.1*RAND(),0.1*RAND()))</f>
        <v>50.889558415032369</v>
      </c>
      <c r="H446">
        <f ca="1">'S&amp;P500 2018'!H446*(1+IF(-$E$1+RAND()*1&lt;0,-0.1*RAND(),0.1*RAND()))</f>
        <v>40.560562865795667</v>
      </c>
      <c r="I446">
        <f ca="1">'S&amp;P500 2018'!I446*(1+IF(-$E$1+RAND()*1&lt;0,-0.1*RAND(),0.1*RAND()))</f>
        <v>59.795293958371147</v>
      </c>
      <c r="J446">
        <f ca="1">'S&amp;P500 2018'!J446*(1+IF(-$E$1+RAND()*1&lt;0,-0.1*RAND(),0.1*RAND()))</f>
        <v>66.300182307143118</v>
      </c>
      <c r="K446">
        <f ca="1">'S&amp;P500 2018'!K446*(1+IF(-$E$1+RAND()*1&lt;0,-0.1*RAND(),0.1*RAND()))</f>
        <v>60.153142054491227</v>
      </c>
      <c r="L446">
        <f ca="1">'S&amp;P500 2018'!L446*(1+IF(-$E$1+RAND()*1&lt;0,-0.1*RAND(),0.1*RAND()))</f>
        <v>54.547278324432398</v>
      </c>
      <c r="M446">
        <f ca="1">'S&amp;P500 2018'!M446*(1+IF(-$E$1+RAND()*1&lt;0,-0.1*RAND(),0.1*RAND()))</f>
        <v>45.306728027976455</v>
      </c>
      <c r="N446">
        <f ca="1">'S&amp;P500 2018'!N446*(1+IF(-$E$1+RAND()*1&lt;0,-0.1*RAND(),0.1*RAND()))</f>
        <v>52.319186373249082</v>
      </c>
      <c r="O446">
        <f ca="1">'S&amp;P500 2018'!O446*(1+IF(-$E$1+RAND()*1&lt;0,-0.1*RAND(),0.1*RAND()))</f>
        <v>54.137827458616535</v>
      </c>
      <c r="P446">
        <f ca="1">'S&amp;P500 2018'!P446*(1+IF(-$E$1+RAND()*1&lt;0,-0.1*RAND(),0.1*RAND()))</f>
        <v>51.757507433926364</v>
      </c>
      <c r="Q446">
        <f ca="1">'S&amp;P500 2018'!Q446*(1+IF(-$E$1+RAND()*1&lt;0,-0.1*RAND(),0.1*RAND()))</f>
        <v>43.265037317811817</v>
      </c>
      <c r="R446">
        <f ca="1">'S&amp;P500 2018'!R446*(1+IF(-$E$1+RAND()*1&lt;0,-0.1*RAND(),0.1*RAND()))</f>
        <v>45.647520642711818</v>
      </c>
      <c r="S446">
        <f ca="1">'S&amp;P500 2018'!S446*(1+IF(-$E$1+RAND()*1&lt;0,-0.1*RAND(),0.1*RAND()))</f>
        <v>31.097468830517951</v>
      </c>
      <c r="T446">
        <f ca="1">'S&amp;P500 2018'!T446*(1+IF(-$E$1+RAND()*1&lt;0,-0.1*RAND(),0.1*RAND()))</f>
        <v>48.116257970006899</v>
      </c>
      <c r="U446">
        <f ca="1">'S&amp;P500 2018'!U446*(1+IF(-$E$1+RAND()*1&lt;0,-0.1*RAND(),0.1*RAND()))</f>
        <v>42.324830543981754</v>
      </c>
      <c r="V446">
        <f ca="1">'S&amp;P500 2018'!V446*(1+IF(-$E$1+RAND()*1&lt;0,-0.1*RAND(),0.1*RAND()))</f>
        <v>43.122946731143514</v>
      </c>
      <c r="W446" s="6">
        <f ca="1">F446-'S&amp;P500 2018'!F446</f>
        <v>-5.8370978679342045E-2</v>
      </c>
      <c r="X446" s="6">
        <f ca="1">G446-'S&amp;P500 2018'!G446</f>
        <v>3.8895584150323685</v>
      </c>
      <c r="Y446" s="6">
        <f ca="1">H446-'S&amp;P500 2018'!H446</f>
        <v>-0.43943713420433284</v>
      </c>
      <c r="Z446" s="6">
        <f ca="1">I446-'S&amp;P500 2018'!I446</f>
        <v>4.7952939583711469</v>
      </c>
      <c r="AA446" s="6">
        <f ca="1">J446-'S&amp;P500 2018'!J446</f>
        <v>3.3001823071431176</v>
      </c>
      <c r="AB446" s="6">
        <f ca="1">K446-'S&amp;P500 2018'!K446</f>
        <v>-5.8468579455087735</v>
      </c>
      <c r="AC446" s="6">
        <f ca="1">L446-'S&amp;P500 2018'!L446</f>
        <v>2.5472783244323978</v>
      </c>
      <c r="AD446" s="6">
        <f ca="1">M446-'S&amp;P500 2018'!M446</f>
        <v>3.3067280279764546</v>
      </c>
      <c r="AE446" s="6">
        <f ca="1">N446-'S&amp;P500 2018'!N446</f>
        <v>1.3191863732490816</v>
      </c>
      <c r="AF446" s="6">
        <f ca="1">O446-'S&amp;P500 2018'!O446</f>
        <v>-2.8621725413834653</v>
      </c>
      <c r="AG446" s="6">
        <f ca="1">P446-'S&amp;P500 2018'!P446</f>
        <v>-1.2424925660736363</v>
      </c>
      <c r="AH446" s="6">
        <f ca="1">Q446-'S&amp;P500 2018'!Q446</f>
        <v>0.26503731781181727</v>
      </c>
      <c r="AI446" s="6">
        <f ca="1">R446-'S&amp;P500 2018'!R446</f>
        <v>3.6475206427118181</v>
      </c>
      <c r="AJ446" s="6">
        <f ca="1">S446-'S&amp;P500 2018'!S446</f>
        <v>-0.90253116948204948</v>
      </c>
      <c r="AK446" s="6">
        <f ca="1">T446-'S&amp;P500 2018'!T446</f>
        <v>0.11625797000689886</v>
      </c>
      <c r="AL446" s="6">
        <f ca="1">U446-'S&amp;P500 2018'!U446</f>
        <v>-0.67516945601824574</v>
      </c>
      <c r="AM446" s="6">
        <f ca="1">V446-'S&amp;P500 2018'!V446</f>
        <v>3.1229467311435144</v>
      </c>
    </row>
    <row r="447" spans="1:39" x14ac:dyDescent="0.3">
      <c r="A447" t="s">
        <v>1022</v>
      </c>
      <c r="B447" t="s">
        <v>1023</v>
      </c>
      <c r="C447" s="1" t="s">
        <v>2</v>
      </c>
      <c r="D447" s="1" t="s">
        <v>160</v>
      </c>
      <c r="E447" s="5">
        <f t="shared" ca="1" si="7"/>
        <v>49.258706418269689</v>
      </c>
      <c r="F447">
        <f ca="1">'S&amp;P500 2018'!F447*(1+IF(-$E$1+RAND()*1&lt;0,-0.1*RAND(),0.1*RAND()))</f>
        <v>48.429705776013087</v>
      </c>
      <c r="G447">
        <f ca="1">'S&amp;P500 2018'!G447*(1+IF(-$E$1+RAND()*1&lt;0,-0.1*RAND(),0.1*RAND()))</f>
        <v>51.216923148050654</v>
      </c>
      <c r="H447">
        <f ca="1">'S&amp;P500 2018'!H447*(1+IF(-$E$1+RAND()*1&lt;0,-0.1*RAND(),0.1*RAND()))</f>
        <v>38.659794441665611</v>
      </c>
      <c r="I447">
        <f ca="1">'S&amp;P500 2018'!I447*(1+IF(-$E$1+RAND()*1&lt;0,-0.1*RAND(),0.1*RAND()))</f>
        <v>49.682993998711765</v>
      </c>
      <c r="J447">
        <f ca="1">'S&amp;P500 2018'!J447*(1+IF(-$E$1+RAND()*1&lt;0,-0.1*RAND(),0.1*RAND()))</f>
        <v>63.070966580458325</v>
      </c>
      <c r="K447">
        <f ca="1">'S&amp;P500 2018'!K447*(1+IF(-$E$1+RAND()*1&lt;0,-0.1*RAND(),0.1*RAND()))</f>
        <v>36.033788564739446</v>
      </c>
      <c r="L447">
        <f ca="1">'S&amp;P500 2018'!L447*(1+IF(-$E$1+RAND()*1&lt;0,-0.1*RAND(),0.1*RAND()))</f>
        <v>50.617807305988357</v>
      </c>
      <c r="M447">
        <f ca="1">'S&amp;P500 2018'!M447*(1+IF(-$E$1+RAND()*1&lt;0,-0.1*RAND(),0.1*RAND()))</f>
        <v>43.875487066097158</v>
      </c>
      <c r="N447">
        <f ca="1">'S&amp;P500 2018'!N447*(1+IF(-$E$1+RAND()*1&lt;0,-0.1*RAND(),0.1*RAND()))</f>
        <v>58.109758462873522</v>
      </c>
      <c r="O447">
        <f ca="1">'S&amp;P500 2018'!O447*(1+IF(-$E$1+RAND()*1&lt;0,-0.1*RAND(),0.1*RAND()))</f>
        <v>41.941586839602259</v>
      </c>
      <c r="P447">
        <f ca="1">'S&amp;P500 2018'!P447*(1+IF(-$E$1+RAND()*1&lt;0,-0.1*RAND(),0.1*RAND()))</f>
        <v>51.573042792150844</v>
      </c>
      <c r="Q447">
        <f ca="1">'S&amp;P500 2018'!Q447*(1+IF(-$E$1+RAND()*1&lt;0,-0.1*RAND(),0.1*RAND()))</f>
        <v>55.047741084687296</v>
      </c>
      <c r="R447">
        <f ca="1">'S&amp;P500 2018'!R447*(1+IF(-$E$1+RAND()*1&lt;0,-0.1*RAND(),0.1*RAND()))</f>
        <v>44.358715971116446</v>
      </c>
      <c r="S447">
        <f ca="1">'S&amp;P500 2018'!S447*(1+IF(-$E$1+RAND()*1&lt;0,-0.1*RAND(),0.1*RAND()))</f>
        <v>52.932985090887378</v>
      </c>
      <c r="T447">
        <f ca="1">'S&amp;P500 2018'!T447*(1+IF(-$E$1+RAND()*1&lt;0,-0.1*RAND(),0.1*RAND()))</f>
        <v>54.627583796827345</v>
      </c>
      <c r="U447">
        <f ca="1">'S&amp;P500 2018'!U447*(1+IF(-$E$1+RAND()*1&lt;0,-0.1*RAND(),0.1*RAND()))</f>
        <v>59.885370656273693</v>
      </c>
      <c r="V447">
        <f ca="1">'S&amp;P500 2018'!V447*(1+IF(-$E$1+RAND()*1&lt;0,-0.1*RAND(),0.1*RAND()))</f>
        <v>37.333757534441276</v>
      </c>
      <c r="W447" s="6">
        <f ca="1">F447-'S&amp;P500 2018'!F447</f>
        <v>-4.5702942239869131</v>
      </c>
      <c r="X447" s="6">
        <f ca="1">G447-'S&amp;P500 2018'!G447</f>
        <v>-2.7830768519493461</v>
      </c>
      <c r="Y447" s="6">
        <f ca="1">H447-'S&amp;P500 2018'!H447</f>
        <v>-0.34020555833438948</v>
      </c>
      <c r="Z447" s="6">
        <f ca="1">I447-'S&amp;P500 2018'!I447</f>
        <v>-2.3170060012882345</v>
      </c>
      <c r="AA447" s="6">
        <f ca="1">J447-'S&amp;P500 2018'!J447</f>
        <v>2.0709665804583253</v>
      </c>
      <c r="AB447" s="6">
        <f ca="1">K447-'S&amp;P500 2018'!K447</f>
        <v>3.0337885647394458</v>
      </c>
      <c r="AC447" s="6">
        <f ca="1">L447-'S&amp;P500 2018'!L447</f>
        <v>-2.3821926940116427</v>
      </c>
      <c r="AD447" s="6">
        <f ca="1">M447-'S&amp;P500 2018'!M447</f>
        <v>1.8754870660971577</v>
      </c>
      <c r="AE447" s="6">
        <f ca="1">N447-'S&amp;P500 2018'!N447</f>
        <v>4.109758462873522</v>
      </c>
      <c r="AF447" s="6">
        <f ca="1">O447-'S&amp;P500 2018'!O447</f>
        <v>0.94158683960225886</v>
      </c>
      <c r="AG447" s="6">
        <f ca="1">P447-'S&amp;P500 2018'!P447</f>
        <v>2.5730427921508436</v>
      </c>
      <c r="AH447" s="6">
        <f ca="1">Q447-'S&amp;P500 2018'!Q447</f>
        <v>2.0477410846872957</v>
      </c>
      <c r="AI447" s="6">
        <f ca="1">R447-'S&amp;P500 2018'!R447</f>
        <v>0.35871597111644604</v>
      </c>
      <c r="AJ447" s="6">
        <f ca="1">S447-'S&amp;P500 2018'!S447</f>
        <v>0.93298509088737802</v>
      </c>
      <c r="AK447" s="6">
        <f ca="1">T447-'S&amp;P500 2018'!T447</f>
        <v>-1.372416203172655</v>
      </c>
      <c r="AL447" s="6">
        <f ca="1">U447-'S&amp;P500 2018'!U447</f>
        <v>0.88537065627369316</v>
      </c>
      <c r="AM447" s="6">
        <f ca="1">V447-'S&amp;P500 2018'!V447</f>
        <v>1.3337575344412755</v>
      </c>
    </row>
    <row r="448" spans="1:39" x14ac:dyDescent="0.3">
      <c r="A448" t="s">
        <v>1024</v>
      </c>
      <c r="B448" t="s">
        <v>1025</v>
      </c>
      <c r="C448" s="1" t="s">
        <v>6</v>
      </c>
      <c r="D448" s="1" t="s">
        <v>7</v>
      </c>
      <c r="E448" s="5">
        <f t="shared" ca="1" si="7"/>
        <v>42.612357004956934</v>
      </c>
      <c r="F448">
        <f ca="1">'S&amp;P500 2018'!F448*(1+IF(-$E$1+RAND()*1&lt;0,-0.1*RAND(),0.1*RAND()))</f>
        <v>39.331282404202391</v>
      </c>
      <c r="G448">
        <f ca="1">'S&amp;P500 2018'!G448*(1+IF(-$E$1+RAND()*1&lt;0,-0.1*RAND(),0.1*RAND()))</f>
        <v>51.714749948959593</v>
      </c>
      <c r="H448">
        <f ca="1">'S&amp;P500 2018'!H448*(1+IF(-$E$1+RAND()*1&lt;0,-0.1*RAND(),0.1*RAND()))</f>
        <v>44.077074665043639</v>
      </c>
      <c r="I448">
        <f ca="1">'S&amp;P500 2018'!I448*(1+IF(-$E$1+RAND()*1&lt;0,-0.1*RAND(),0.1*RAND()))</f>
        <v>45.241229943936801</v>
      </c>
      <c r="J448">
        <f ca="1">'S&amp;P500 2018'!J448*(1+IF(-$E$1+RAND()*1&lt;0,-0.1*RAND(),0.1*RAND()))</f>
        <v>37.922767568028043</v>
      </c>
      <c r="K448">
        <f ca="1">'S&amp;P500 2018'!K448*(1+IF(-$E$1+RAND()*1&lt;0,-0.1*RAND(),0.1*RAND()))</f>
        <v>40.094965290044726</v>
      </c>
      <c r="L448">
        <f ca="1">'S&amp;P500 2018'!L448*(1+IF(-$E$1+RAND()*1&lt;0,-0.1*RAND(),0.1*RAND()))</f>
        <v>57.583086418133355</v>
      </c>
      <c r="M448">
        <f ca="1">'S&amp;P500 2018'!M448*(1+IF(-$E$1+RAND()*1&lt;0,-0.1*RAND(),0.1*RAND()))</f>
        <v>35.027249683936972</v>
      </c>
      <c r="N448">
        <f ca="1">'S&amp;P500 2018'!N448*(1+IF(-$E$1+RAND()*1&lt;0,-0.1*RAND(),0.1*RAND()))</f>
        <v>48.384710250169803</v>
      </c>
      <c r="O448">
        <f ca="1">'S&amp;P500 2018'!O448*(1+IF(-$E$1+RAND()*1&lt;0,-0.1*RAND(),0.1*RAND()))</f>
        <v>51.114698864043582</v>
      </c>
      <c r="P448">
        <f ca="1">'S&amp;P500 2018'!P448*(1+IF(-$E$1+RAND()*1&lt;0,-0.1*RAND(),0.1*RAND()))</f>
        <v>44.959663249952342</v>
      </c>
      <c r="Q448">
        <f ca="1">'S&amp;P500 2018'!Q448*(1+IF(-$E$1+RAND()*1&lt;0,-0.1*RAND(),0.1*RAND()))</f>
        <v>46.621204199771633</v>
      </c>
      <c r="R448">
        <f ca="1">'S&amp;P500 2018'!R448*(1+IF(-$E$1+RAND()*1&lt;0,-0.1*RAND(),0.1*RAND()))</f>
        <v>42.602184869609133</v>
      </c>
      <c r="S448">
        <f ca="1">'S&amp;P500 2018'!S448*(1+IF(-$E$1+RAND()*1&lt;0,-0.1*RAND(),0.1*RAND()))</f>
        <v>31.391278648058673</v>
      </c>
      <c r="T448">
        <f ca="1">'S&amp;P500 2018'!T448*(1+IF(-$E$1+RAND()*1&lt;0,-0.1*RAND(),0.1*RAND()))</f>
        <v>32.454470931627448</v>
      </c>
      <c r="U448">
        <f ca="1">'S&amp;P500 2018'!U448*(1+IF(-$E$1+RAND()*1&lt;0,-0.1*RAND(),0.1*RAND()))</f>
        <v>36.03286996151953</v>
      </c>
      <c r="V448">
        <f ca="1">'S&amp;P500 2018'!V448*(1+IF(-$E$1+RAND()*1&lt;0,-0.1*RAND(),0.1*RAND()))</f>
        <v>39.856582187230195</v>
      </c>
      <c r="W448" s="6">
        <f ca="1">F448-'S&amp;P500 2018'!F448</f>
        <v>0.33128240420239052</v>
      </c>
      <c r="X448" s="6">
        <f ca="1">G448-'S&amp;P500 2018'!G448</f>
        <v>1.714749948959593</v>
      </c>
      <c r="Y448" s="6">
        <f ca="1">H448-'S&amp;P500 2018'!H448</f>
        <v>-0.92292533495636064</v>
      </c>
      <c r="Z448" s="6">
        <f ca="1">I448-'S&amp;P500 2018'!I448</f>
        <v>-0.75877005606319869</v>
      </c>
      <c r="AA448" s="6">
        <f ca="1">J448-'S&amp;P500 2018'!J448</f>
        <v>-3.0772324319719573</v>
      </c>
      <c r="AB448" s="6">
        <f ca="1">K448-'S&amp;P500 2018'!K448</f>
        <v>1.0949652900447262</v>
      </c>
      <c r="AC448" s="6">
        <f ca="1">L448-'S&amp;P500 2018'!L448</f>
        <v>-0.41691358186664473</v>
      </c>
      <c r="AD448" s="6">
        <f ca="1">M448-'S&amp;P500 2018'!M448</f>
        <v>3.0272496839369722</v>
      </c>
      <c r="AE448" s="6">
        <f ca="1">N448-'S&amp;P500 2018'!N448</f>
        <v>3.3847102501698032</v>
      </c>
      <c r="AF448" s="6">
        <f ca="1">O448-'S&amp;P500 2018'!O448</f>
        <v>-2.8853011359564178</v>
      </c>
      <c r="AG448" s="6">
        <f ca="1">P448-'S&amp;P500 2018'!P448</f>
        <v>2.9596632499523423</v>
      </c>
      <c r="AH448" s="6">
        <f ca="1">Q448-'S&amp;P500 2018'!Q448</f>
        <v>-0.37879580022836734</v>
      </c>
      <c r="AI448" s="6">
        <f ca="1">R448-'S&amp;P500 2018'!R448</f>
        <v>1.6021848696091325</v>
      </c>
      <c r="AJ448" s="6">
        <f ca="1">S448-'S&amp;P500 2018'!S448</f>
        <v>0.39127864805867318</v>
      </c>
      <c r="AK448" s="6">
        <f ca="1">T448-'S&amp;P500 2018'!T448</f>
        <v>-3.5455290683725522</v>
      </c>
      <c r="AL448" s="6">
        <f ca="1">U448-'S&amp;P500 2018'!U448</f>
        <v>3.2869961519530477E-2</v>
      </c>
      <c r="AM448" s="6">
        <f ca="1">V448-'S&amp;P500 2018'!V448</f>
        <v>0.8565821872301953</v>
      </c>
    </row>
    <row r="449" spans="1:39" x14ac:dyDescent="0.3">
      <c r="A449" t="s">
        <v>1026</v>
      </c>
      <c r="B449" t="s">
        <v>1027</v>
      </c>
      <c r="C449" s="1" t="s">
        <v>29</v>
      </c>
      <c r="D449" s="1" t="s">
        <v>250</v>
      </c>
      <c r="E449" s="5">
        <f t="shared" ca="1" si="7"/>
        <v>57.638921173346773</v>
      </c>
      <c r="F449">
        <f ca="1">'S&amp;P500 2018'!F449*(1+IF(-$E$1+RAND()*1&lt;0,-0.1*RAND(),0.1*RAND()))</f>
        <v>43.268208143563413</v>
      </c>
      <c r="G449">
        <f ca="1">'S&amp;P500 2018'!G449*(1+IF(-$E$1+RAND()*1&lt;0,-0.1*RAND(),0.1*RAND()))</f>
        <v>50.348661544321871</v>
      </c>
      <c r="H449">
        <f ca="1">'S&amp;P500 2018'!H449*(1+IF(-$E$1+RAND()*1&lt;0,-0.1*RAND(),0.1*RAND()))</f>
        <v>57.148303852922659</v>
      </c>
      <c r="I449">
        <f ca="1">'S&amp;P500 2018'!I449*(1+IF(-$E$1+RAND()*1&lt;0,-0.1*RAND(),0.1*RAND()))</f>
        <v>57.438672201182236</v>
      </c>
      <c r="J449">
        <f ca="1">'S&amp;P500 2018'!J449*(1+IF(-$E$1+RAND()*1&lt;0,-0.1*RAND(),0.1*RAND()))</f>
        <v>39.922285163126212</v>
      </c>
      <c r="K449">
        <f ca="1">'S&amp;P500 2018'!K449*(1+IF(-$E$1+RAND()*1&lt;0,-0.1*RAND(),0.1*RAND()))</f>
        <v>76.462640115775358</v>
      </c>
      <c r="L449">
        <f ca="1">'S&amp;P500 2018'!L449*(1+IF(-$E$1+RAND()*1&lt;0,-0.1*RAND(),0.1*RAND()))</f>
        <v>50.357039598904365</v>
      </c>
      <c r="M449">
        <f ca="1">'S&amp;P500 2018'!M449*(1+IF(-$E$1+RAND()*1&lt;0,-0.1*RAND(),0.1*RAND()))</f>
        <v>72.653467697520426</v>
      </c>
      <c r="N449">
        <f ca="1">'S&amp;P500 2018'!N449*(1+IF(-$E$1+RAND()*1&lt;0,-0.1*RAND(),0.1*RAND()))</f>
        <v>66.687160223651645</v>
      </c>
      <c r="O449">
        <f ca="1">'S&amp;P500 2018'!O449*(1+IF(-$E$1+RAND()*1&lt;0,-0.1*RAND(),0.1*RAND()))</f>
        <v>58.584002150631505</v>
      </c>
      <c r="P449">
        <f ca="1">'S&amp;P500 2018'!P449*(1+IF(-$E$1+RAND()*1&lt;0,-0.1*RAND(),0.1*RAND()))</f>
        <v>51.571764155582343</v>
      </c>
      <c r="Q449">
        <f ca="1">'S&amp;P500 2018'!Q449*(1+IF(-$E$1+RAND()*1&lt;0,-0.1*RAND(),0.1*RAND()))</f>
        <v>67.971205553782681</v>
      </c>
      <c r="R449">
        <f ca="1">'S&amp;P500 2018'!R449*(1+IF(-$E$1+RAND()*1&lt;0,-0.1*RAND(),0.1*RAND()))</f>
        <v>67.111437298038155</v>
      </c>
      <c r="S449">
        <f ca="1">'S&amp;P500 2018'!S449*(1+IF(-$E$1+RAND()*1&lt;0,-0.1*RAND(),0.1*RAND()))</f>
        <v>55.868532609535237</v>
      </c>
      <c r="T449">
        <f ca="1">'S&amp;P500 2018'!T449*(1+IF(-$E$1+RAND()*1&lt;0,-0.1*RAND(),0.1*RAND()))</f>
        <v>50.422501145664846</v>
      </c>
      <c r="U449">
        <f ca="1">'S&amp;P500 2018'!U449*(1+IF(-$E$1+RAND()*1&lt;0,-0.1*RAND(),0.1*RAND()))</f>
        <v>58.274316894401686</v>
      </c>
      <c r="V449">
        <f ca="1">'S&amp;P500 2018'!V449*(1+IF(-$E$1+RAND()*1&lt;0,-0.1*RAND(),0.1*RAND()))</f>
        <v>55.771461598290699</v>
      </c>
      <c r="W449" s="6">
        <f ca="1">F449-'S&amp;P500 2018'!F449</f>
        <v>-0.73179185643658684</v>
      </c>
      <c r="X449" s="6">
        <f ca="1">G449-'S&amp;P500 2018'!G449</f>
        <v>-3.651338455678129</v>
      </c>
      <c r="Y449" s="6">
        <f ca="1">H449-'S&amp;P500 2018'!H449</f>
        <v>3.148303852922659</v>
      </c>
      <c r="Z449" s="6">
        <f ca="1">I449-'S&amp;P500 2018'!I449</f>
        <v>2.4386722011822357</v>
      </c>
      <c r="AA449" s="6">
        <f ca="1">J449-'S&amp;P500 2018'!J449</f>
        <v>-2.0777148368737883</v>
      </c>
      <c r="AB449" s="6">
        <f ca="1">K449-'S&amp;P500 2018'!K449</f>
        <v>5.4626401157753577</v>
      </c>
      <c r="AC449" s="6">
        <f ca="1">L449-'S&amp;P500 2018'!L449</f>
        <v>-1.6429604010956353</v>
      </c>
      <c r="AD449" s="6">
        <f ca="1">M449-'S&amp;P500 2018'!M449</f>
        <v>5.6534676975204263</v>
      </c>
      <c r="AE449" s="6">
        <f ca="1">N449-'S&amp;P500 2018'!N449</f>
        <v>2.6871602236516452</v>
      </c>
      <c r="AF449" s="6">
        <f ca="1">O449-'S&amp;P500 2018'!O449</f>
        <v>2.5840021506315054</v>
      </c>
      <c r="AG449" s="6">
        <f ca="1">P449-'S&amp;P500 2018'!P449</f>
        <v>0.57176415558234339</v>
      </c>
      <c r="AH449" s="6">
        <f ca="1">Q449-'S&amp;P500 2018'!Q449</f>
        <v>-2.8794446217318637E-2</v>
      </c>
      <c r="AI449" s="6">
        <f ca="1">R449-'S&amp;P500 2018'!R449</f>
        <v>2.1114372980381546</v>
      </c>
      <c r="AJ449" s="6">
        <f ca="1">S449-'S&amp;P500 2018'!S449</f>
        <v>-1.1314673904647634</v>
      </c>
      <c r="AK449" s="6">
        <f ca="1">T449-'S&amp;P500 2018'!T449</f>
        <v>0.42250114566484598</v>
      </c>
      <c r="AL449" s="6">
        <f ca="1">U449-'S&amp;P500 2018'!U449</f>
        <v>-2.7256831055983142</v>
      </c>
      <c r="AM449" s="6">
        <f ca="1">V449-'S&amp;P500 2018'!V449</f>
        <v>2.7714615982906992</v>
      </c>
    </row>
    <row r="450" spans="1:39" x14ac:dyDescent="0.3">
      <c r="A450" t="s">
        <v>1028</v>
      </c>
      <c r="B450" t="s">
        <v>1029</v>
      </c>
      <c r="C450" s="1" t="s">
        <v>19</v>
      </c>
      <c r="D450" s="1" t="s">
        <v>83</v>
      </c>
      <c r="E450" s="5">
        <f t="shared" ca="1" si="7"/>
        <v>41.554134981116086</v>
      </c>
      <c r="F450">
        <f ca="1">'S&amp;P500 2018'!F450*(1+IF(-$E$1+RAND()*1&lt;0,-0.1*RAND(),0.1*RAND()))</f>
        <v>50.377317268187497</v>
      </c>
      <c r="G450">
        <f ca="1">'S&amp;P500 2018'!G450*(1+IF(-$E$1+RAND()*1&lt;0,-0.1*RAND(),0.1*RAND()))</f>
        <v>62.024762864061934</v>
      </c>
      <c r="H450">
        <f ca="1">'S&amp;P500 2018'!H450*(1+IF(-$E$1+RAND()*1&lt;0,-0.1*RAND(),0.1*RAND()))</f>
        <v>29.557998113889127</v>
      </c>
      <c r="I450">
        <f ca="1">'S&amp;P500 2018'!I450*(1+IF(-$E$1+RAND()*1&lt;0,-0.1*RAND(),0.1*RAND()))</f>
        <v>44.448423726198804</v>
      </c>
      <c r="J450">
        <f ca="1">'S&amp;P500 2018'!J450*(1+IF(-$E$1+RAND()*1&lt;0,-0.1*RAND(),0.1*RAND()))</f>
        <v>44.995641274103292</v>
      </c>
      <c r="K450">
        <f ca="1">'S&amp;P500 2018'!K450*(1+IF(-$E$1+RAND()*1&lt;0,-0.1*RAND(),0.1*RAND()))</f>
        <v>42.190033367607114</v>
      </c>
      <c r="L450">
        <f ca="1">'S&amp;P500 2018'!L450*(1+IF(-$E$1+RAND()*1&lt;0,-0.1*RAND(),0.1*RAND()))</f>
        <v>30.799047210840953</v>
      </c>
      <c r="M450">
        <f ca="1">'S&amp;P500 2018'!M450*(1+IF(-$E$1+RAND()*1&lt;0,-0.1*RAND(),0.1*RAND()))</f>
        <v>31.222831820469626</v>
      </c>
      <c r="N450">
        <f ca="1">'S&amp;P500 2018'!N450*(1+IF(-$E$1+RAND()*1&lt;0,-0.1*RAND(),0.1*RAND()))</f>
        <v>49.516638455341408</v>
      </c>
      <c r="O450">
        <f ca="1">'S&amp;P500 2018'!O450*(1+IF(-$E$1+RAND()*1&lt;0,-0.1*RAND(),0.1*RAND()))</f>
        <v>43.79602634481067</v>
      </c>
      <c r="P450">
        <f ca="1">'S&amp;P500 2018'!P450*(1+IF(-$E$1+RAND()*1&lt;0,-0.1*RAND(),0.1*RAND()))</f>
        <v>11.47682256770476</v>
      </c>
      <c r="Q450">
        <f ca="1">'S&amp;P500 2018'!Q450*(1+IF(-$E$1+RAND()*1&lt;0,-0.1*RAND(),0.1*RAND()))</f>
        <v>61.389481781529255</v>
      </c>
      <c r="R450">
        <f ca="1">'S&amp;P500 2018'!R450*(1+IF(-$E$1+RAND()*1&lt;0,-0.1*RAND(),0.1*RAND()))</f>
        <v>37.931973987433409</v>
      </c>
      <c r="S450">
        <f ca="1">'S&amp;P500 2018'!S450*(1+IF(-$E$1+RAND()*1&lt;0,-0.1*RAND(),0.1*RAND()))</f>
        <v>32.574191299536295</v>
      </c>
      <c r="T450">
        <f ca="1">'S&amp;P500 2018'!T450*(1+IF(-$E$1+RAND()*1&lt;0,-0.1*RAND(),0.1*RAND()))</f>
        <v>33.007518443115373</v>
      </c>
      <c r="U450">
        <f ca="1">'S&amp;P500 2018'!U450*(1+IF(-$E$1+RAND()*1&lt;0,-0.1*RAND(),0.1*RAND()))</f>
        <v>56.808751092453036</v>
      </c>
      <c r="V450">
        <f ca="1">'S&amp;P500 2018'!V450*(1+IF(-$E$1+RAND()*1&lt;0,-0.1*RAND(),0.1*RAND()))</f>
        <v>44.302835061690956</v>
      </c>
      <c r="W450" s="6">
        <f ca="1">F450-'S&amp;P500 2018'!F450</f>
        <v>4.3773172681874968</v>
      </c>
      <c r="X450" s="6">
        <f ca="1">G450-'S&amp;P500 2018'!G450</f>
        <v>5.024762864061934</v>
      </c>
      <c r="Y450" s="6">
        <f ca="1">H450-'S&amp;P500 2018'!H450</f>
        <v>0.55799811388912701</v>
      </c>
      <c r="Z450" s="6">
        <f ca="1">I450-'S&amp;P500 2018'!I450</f>
        <v>3.4484237261988042</v>
      </c>
      <c r="AA450" s="6">
        <f ca="1">J450-'S&amp;P500 2018'!J450</f>
        <v>0.99564127410329206</v>
      </c>
      <c r="AB450" s="6">
        <f ca="1">K450-'S&amp;P500 2018'!K450</f>
        <v>2.1900333676071142</v>
      </c>
      <c r="AC450" s="6">
        <f ca="1">L450-'S&amp;P500 2018'!L450</f>
        <v>1.7990472108409534</v>
      </c>
      <c r="AD450" s="6">
        <f ca="1">M450-'S&amp;P500 2018'!M450</f>
        <v>-2.7771681795303742</v>
      </c>
      <c r="AE450" s="6">
        <f ca="1">N450-'S&amp;P500 2018'!N450</f>
        <v>0.51663845534140762</v>
      </c>
      <c r="AF450" s="6">
        <f ca="1">O450-'S&amp;P500 2018'!O450</f>
        <v>-3.2039736551893299</v>
      </c>
      <c r="AG450" s="6">
        <f ca="1">P450-'S&amp;P500 2018'!P450</f>
        <v>0.47682256770475995</v>
      </c>
      <c r="AH450" s="6">
        <f ca="1">Q450-'S&amp;P500 2018'!Q450</f>
        <v>2.3894817815292555</v>
      </c>
      <c r="AI450" s="6">
        <f ca="1">R450-'S&amp;P500 2018'!R450</f>
        <v>0.93197398743340898</v>
      </c>
      <c r="AJ450" s="6">
        <f ca="1">S450-'S&amp;P500 2018'!S450</f>
        <v>-1.4258087004637048</v>
      </c>
      <c r="AK450" s="6">
        <f ca="1">T450-'S&amp;P500 2018'!T450</f>
        <v>-1.992481556884627</v>
      </c>
      <c r="AL450" s="6">
        <f ca="1">U450-'S&amp;P500 2018'!U450</f>
        <v>3.8087510924530363</v>
      </c>
      <c r="AM450" s="6">
        <f ca="1">V450-'S&amp;P500 2018'!V450</f>
        <v>0.30283506169095631</v>
      </c>
    </row>
    <row r="451" spans="1:39" x14ac:dyDescent="0.3">
      <c r="A451" t="s">
        <v>1030</v>
      </c>
      <c r="B451" t="s">
        <v>1031</v>
      </c>
      <c r="C451" s="1" t="s">
        <v>29</v>
      </c>
      <c r="D451" s="1" t="s">
        <v>531</v>
      </c>
      <c r="E451" s="5">
        <f t="shared" ca="1" si="7"/>
        <v>57.733310987134658</v>
      </c>
      <c r="F451">
        <f ca="1">'S&amp;P500 2018'!F451*(1+IF(-$E$1+RAND()*1&lt;0,-0.1*RAND(),0.1*RAND()))</f>
        <v>62.109192489855779</v>
      </c>
      <c r="G451">
        <f ca="1">'S&amp;P500 2018'!G451*(1+IF(-$E$1+RAND()*1&lt;0,-0.1*RAND(),0.1*RAND()))</f>
        <v>62.498476116687264</v>
      </c>
      <c r="H451">
        <f ca="1">'S&amp;P500 2018'!H451*(1+IF(-$E$1+RAND()*1&lt;0,-0.1*RAND(),0.1*RAND()))</f>
        <v>36.98847526524743</v>
      </c>
      <c r="I451">
        <f ca="1">'S&amp;P500 2018'!I451*(1+IF(-$E$1+RAND()*1&lt;0,-0.1*RAND(),0.1*RAND()))</f>
        <v>60.471925167390673</v>
      </c>
      <c r="J451">
        <f ca="1">'S&amp;P500 2018'!J451*(1+IF(-$E$1+RAND()*1&lt;0,-0.1*RAND(),0.1*RAND()))</f>
        <v>75.311007078362977</v>
      </c>
      <c r="K451">
        <f ca="1">'S&amp;P500 2018'!K451*(1+IF(-$E$1+RAND()*1&lt;0,-0.1*RAND(),0.1*RAND()))</f>
        <v>65.945153760943029</v>
      </c>
      <c r="L451">
        <f ca="1">'S&amp;P500 2018'!L451*(1+IF(-$E$1+RAND()*1&lt;0,-0.1*RAND(),0.1*RAND()))</f>
        <v>46.900335373611028</v>
      </c>
      <c r="M451">
        <f ca="1">'S&amp;P500 2018'!M451*(1+IF(-$E$1+RAND()*1&lt;0,-0.1*RAND(),0.1*RAND()))</f>
        <v>68.108116580380525</v>
      </c>
      <c r="N451">
        <f ca="1">'S&amp;P500 2018'!N451*(1+IF(-$E$1+RAND()*1&lt;0,-0.1*RAND(),0.1*RAND()))</f>
        <v>53.003704287254791</v>
      </c>
      <c r="O451">
        <f ca="1">'S&amp;P500 2018'!O451*(1+IF(-$E$1+RAND()*1&lt;0,-0.1*RAND(),0.1*RAND()))</f>
        <v>58.779589156668862</v>
      </c>
      <c r="P451">
        <f ca="1">'S&amp;P500 2018'!P451*(1+IF(-$E$1+RAND()*1&lt;0,-0.1*RAND(),0.1*RAND()))</f>
        <v>52.076254503204368</v>
      </c>
      <c r="Q451">
        <f ca="1">'S&amp;P500 2018'!Q451*(1+IF(-$E$1+RAND()*1&lt;0,-0.1*RAND(),0.1*RAND()))</f>
        <v>49.026619781478786</v>
      </c>
      <c r="R451">
        <f ca="1">'S&amp;P500 2018'!R451*(1+IF(-$E$1+RAND()*1&lt;0,-0.1*RAND(),0.1*RAND()))</f>
        <v>45.632978398497691</v>
      </c>
      <c r="S451">
        <f ca="1">'S&amp;P500 2018'!S451*(1+IF(-$E$1+RAND()*1&lt;0,-0.1*RAND(),0.1*RAND()))</f>
        <v>64.448734370325752</v>
      </c>
      <c r="T451">
        <f ca="1">'S&amp;P500 2018'!T451*(1+IF(-$E$1+RAND()*1&lt;0,-0.1*RAND(),0.1*RAND()))</f>
        <v>57.432630139333661</v>
      </c>
      <c r="U451">
        <f ca="1">'S&amp;P500 2018'!U451*(1+IF(-$E$1+RAND()*1&lt;0,-0.1*RAND(),0.1*RAND()))</f>
        <v>59.607231849656216</v>
      </c>
      <c r="V451">
        <f ca="1">'S&amp;P500 2018'!V451*(1+IF(-$E$1+RAND()*1&lt;0,-0.1*RAND(),0.1*RAND()))</f>
        <v>63.125862462390437</v>
      </c>
      <c r="W451" s="6">
        <f ca="1">F451-'S&amp;P500 2018'!F451</f>
        <v>5.1091924898557792</v>
      </c>
      <c r="X451" s="6">
        <f ca="1">G451-'S&amp;P500 2018'!G451</f>
        <v>1.4984761166872644</v>
      </c>
      <c r="Y451" s="6">
        <f ca="1">H451-'S&amp;P500 2018'!H451</f>
        <v>0.98847526524743046</v>
      </c>
      <c r="Z451" s="6">
        <f ca="1">I451-'S&amp;P500 2018'!I451</f>
        <v>-2.5280748326093274</v>
      </c>
      <c r="AA451" s="6">
        <f ca="1">J451-'S&amp;P500 2018'!J451</f>
        <v>6.3110070783629766</v>
      </c>
      <c r="AB451" s="6">
        <f ca="1">K451-'S&amp;P500 2018'!K451</f>
        <v>-6.0548462390569711</v>
      </c>
      <c r="AC451" s="6">
        <f ca="1">L451-'S&amp;P500 2018'!L451</f>
        <v>-9.9664626388971556E-2</v>
      </c>
      <c r="AD451" s="6">
        <f ca="1">M451-'S&amp;P500 2018'!M451</f>
        <v>-2.8918834196194751</v>
      </c>
      <c r="AE451" s="6">
        <f ca="1">N451-'S&amp;P500 2018'!N451</f>
        <v>1.0037042872547914</v>
      </c>
      <c r="AF451" s="6">
        <f ca="1">O451-'S&amp;P500 2018'!O451</f>
        <v>-4.2204108433311376</v>
      </c>
      <c r="AG451" s="6">
        <f ca="1">P451-'S&amp;P500 2018'!P451</f>
        <v>4.0762545032043676</v>
      </c>
      <c r="AH451" s="6">
        <f ca="1">Q451-'S&amp;P500 2018'!Q451</f>
        <v>1.0266197814787859</v>
      </c>
      <c r="AI451" s="6">
        <f ca="1">R451-'S&amp;P500 2018'!R451</f>
        <v>1.6329783984976913</v>
      </c>
      <c r="AJ451" s="6">
        <f ca="1">S451-'S&amp;P500 2018'!S451</f>
        <v>0.44873437032575225</v>
      </c>
      <c r="AK451" s="6">
        <f ca="1">T451-'S&amp;P500 2018'!T451</f>
        <v>0.43263013933366068</v>
      </c>
      <c r="AL451" s="6">
        <f ca="1">U451-'S&amp;P500 2018'!U451</f>
        <v>3.6072318496562161</v>
      </c>
      <c r="AM451" s="6">
        <f ca="1">V451-'S&amp;P500 2018'!V451</f>
        <v>5.1258624623904367</v>
      </c>
    </row>
    <row r="452" spans="1:39" x14ac:dyDescent="0.3">
      <c r="A452" t="s">
        <v>1032</v>
      </c>
      <c r="B452" t="s">
        <v>1033</v>
      </c>
      <c r="C452" s="1" t="s">
        <v>29</v>
      </c>
      <c r="D452" s="1" t="s">
        <v>181</v>
      </c>
      <c r="E452" s="5">
        <f t="shared" ca="1" si="7"/>
        <v>52.056249844041993</v>
      </c>
      <c r="F452">
        <f ca="1">'S&amp;P500 2018'!F452*(1+IF(-$E$1+RAND()*1&lt;0,-0.1*RAND(),0.1*RAND()))</f>
        <v>61.102809490976561</v>
      </c>
      <c r="G452">
        <f ca="1">'S&amp;P500 2018'!G452*(1+IF(-$E$1+RAND()*1&lt;0,-0.1*RAND(),0.1*RAND()))</f>
        <v>60.193594782254607</v>
      </c>
      <c r="H452">
        <f ca="1">'S&amp;P500 2018'!H452*(1+IF(-$E$1+RAND()*1&lt;0,-0.1*RAND(),0.1*RAND()))</f>
        <v>51.771579707425204</v>
      </c>
      <c r="I452">
        <f ca="1">'S&amp;P500 2018'!I452*(1+IF(-$E$1+RAND()*1&lt;0,-0.1*RAND(),0.1*RAND()))</f>
        <v>59.946443127438855</v>
      </c>
      <c r="J452">
        <f ca="1">'S&amp;P500 2018'!J452*(1+IF(-$E$1+RAND()*1&lt;0,-0.1*RAND(),0.1*RAND()))</f>
        <v>36.008518430016395</v>
      </c>
      <c r="K452">
        <f ca="1">'S&amp;P500 2018'!K452*(1+IF(-$E$1+RAND()*1&lt;0,-0.1*RAND(),0.1*RAND()))</f>
        <v>37.346405150498356</v>
      </c>
      <c r="L452">
        <f ca="1">'S&amp;P500 2018'!L452*(1+IF(-$E$1+RAND()*1&lt;0,-0.1*RAND(),0.1*RAND()))</f>
        <v>63.594907817948339</v>
      </c>
      <c r="M452">
        <f ca="1">'S&amp;P500 2018'!M452*(1+IF(-$E$1+RAND()*1&lt;0,-0.1*RAND(),0.1*RAND()))</f>
        <v>47.986242901162441</v>
      </c>
      <c r="N452">
        <f ca="1">'S&amp;P500 2018'!N452*(1+IF(-$E$1+RAND()*1&lt;0,-0.1*RAND(),0.1*RAND()))</f>
        <v>36.649361378414646</v>
      </c>
      <c r="O452">
        <f ca="1">'S&amp;P500 2018'!O452*(1+IF(-$E$1+RAND()*1&lt;0,-0.1*RAND(),0.1*RAND()))</f>
        <v>51.657291991108835</v>
      </c>
      <c r="P452">
        <f ca="1">'S&amp;P500 2018'!P452*(1+IF(-$E$1+RAND()*1&lt;0,-0.1*RAND(),0.1*RAND()))</f>
        <v>55.691558093137452</v>
      </c>
      <c r="Q452">
        <f ca="1">'S&amp;P500 2018'!Q452*(1+IF(-$E$1+RAND()*1&lt;0,-0.1*RAND(),0.1*RAND()))</f>
        <v>55.772317043359969</v>
      </c>
      <c r="R452">
        <f ca="1">'S&amp;P500 2018'!R452*(1+IF(-$E$1+RAND()*1&lt;0,-0.1*RAND(),0.1*RAND()))</f>
        <v>57.302233142383791</v>
      </c>
      <c r="S452">
        <f ca="1">'S&amp;P500 2018'!S452*(1+IF(-$E$1+RAND()*1&lt;0,-0.1*RAND(),0.1*RAND()))</f>
        <v>59.415619798643739</v>
      </c>
      <c r="T452">
        <f ca="1">'S&amp;P500 2018'!T452*(1+IF(-$E$1+RAND()*1&lt;0,-0.1*RAND(),0.1*RAND()))</f>
        <v>47.31683372791214</v>
      </c>
      <c r="U452">
        <f ca="1">'S&amp;P500 2018'!U452*(1+IF(-$E$1+RAND()*1&lt;0,-0.1*RAND(),0.1*RAND()))</f>
        <v>58.201319217329818</v>
      </c>
      <c r="V452">
        <f ca="1">'S&amp;P500 2018'!V452*(1+IF(-$E$1+RAND()*1&lt;0,-0.1*RAND(),0.1*RAND()))</f>
        <v>44.999211548702718</v>
      </c>
      <c r="W452" s="6">
        <f ca="1">F452-'S&amp;P500 2018'!F452</f>
        <v>2.1028094909765613</v>
      </c>
      <c r="X452" s="6">
        <f ca="1">G452-'S&amp;P500 2018'!G452</f>
        <v>0.19359478225460691</v>
      </c>
      <c r="Y452" s="6">
        <f ca="1">H452-'S&amp;P500 2018'!H452</f>
        <v>0.77157970742520376</v>
      </c>
      <c r="Z452" s="6">
        <f ca="1">I452-'S&amp;P500 2018'!I452</f>
        <v>1.9464431274388545</v>
      </c>
      <c r="AA452" s="6">
        <f ca="1">J452-'S&amp;P500 2018'!J452</f>
        <v>-2.9914815699836055</v>
      </c>
      <c r="AB452" s="6">
        <f ca="1">K452-'S&amp;P500 2018'!K452</f>
        <v>-2.6535948495016441</v>
      </c>
      <c r="AC452" s="6">
        <f ca="1">L452-'S&amp;P500 2018'!L452</f>
        <v>4.5949078179483394</v>
      </c>
      <c r="AD452" s="6">
        <f ca="1">M452-'S&amp;P500 2018'!M452</f>
        <v>2.9862429011624414</v>
      </c>
      <c r="AE452" s="6">
        <f ca="1">N452-'S&amp;P500 2018'!N452</f>
        <v>-0.35063862158535386</v>
      </c>
      <c r="AF452" s="6">
        <f ca="1">O452-'S&amp;P500 2018'!O452</f>
        <v>2.6572919911088348</v>
      </c>
      <c r="AG452" s="6">
        <f ca="1">P452-'S&amp;P500 2018'!P452</f>
        <v>4.6915580931374521</v>
      </c>
      <c r="AH452" s="6">
        <f ca="1">Q452-'S&amp;P500 2018'!Q452</f>
        <v>4.7723170433599691</v>
      </c>
      <c r="AI452" s="6">
        <f ca="1">R452-'S&amp;P500 2018'!R452</f>
        <v>3.3022331423837912</v>
      </c>
      <c r="AJ452" s="6">
        <f ca="1">S452-'S&amp;P500 2018'!S452</f>
        <v>-0.5843802013562609</v>
      </c>
      <c r="AK452" s="6">
        <f ca="1">T452-'S&amp;P500 2018'!T452</f>
        <v>0.31683372791214026</v>
      </c>
      <c r="AL452" s="6">
        <f ca="1">U452-'S&amp;P500 2018'!U452</f>
        <v>3.2013192173298179</v>
      </c>
      <c r="AM452" s="6">
        <f ca="1">V452-'S&amp;P500 2018'!V452</f>
        <v>-1.0007884512972822</v>
      </c>
    </row>
    <row r="453" spans="1:39" x14ac:dyDescent="0.3">
      <c r="A453" t="s">
        <v>1034</v>
      </c>
      <c r="B453" t="s">
        <v>1035</v>
      </c>
      <c r="C453" s="1" t="s">
        <v>2</v>
      </c>
      <c r="D453" s="1" t="s">
        <v>160</v>
      </c>
      <c r="E453" s="5">
        <f t="shared" ca="1" si="7"/>
        <v>64.610624055899095</v>
      </c>
      <c r="F453">
        <f ca="1">'S&amp;P500 2018'!F453*(1+IF(-$E$1+RAND()*1&lt;0,-0.1*RAND(),0.1*RAND()))</f>
        <v>76.136207121097016</v>
      </c>
      <c r="G453">
        <f ca="1">'S&amp;P500 2018'!G453*(1+IF(-$E$1+RAND()*1&lt;0,-0.1*RAND(),0.1*RAND()))</f>
        <v>79.836582716316684</v>
      </c>
      <c r="H453">
        <f ca="1">'S&amp;P500 2018'!H453*(1+IF(-$E$1+RAND()*1&lt;0,-0.1*RAND(),0.1*RAND()))</f>
        <v>31.649168884532692</v>
      </c>
      <c r="I453">
        <f ca="1">'S&amp;P500 2018'!I453*(1+IF(-$E$1+RAND()*1&lt;0,-0.1*RAND(),0.1*RAND()))</f>
        <v>61.245181526270351</v>
      </c>
      <c r="J453">
        <f ca="1">'S&amp;P500 2018'!J453*(1+IF(-$E$1+RAND()*1&lt;0,-0.1*RAND(),0.1*RAND()))</f>
        <v>63.13819667369043</v>
      </c>
      <c r="K453">
        <f ca="1">'S&amp;P500 2018'!K453*(1+IF(-$E$1+RAND()*1&lt;0,-0.1*RAND(),0.1*RAND()))</f>
        <v>61.648153135582888</v>
      </c>
      <c r="L453">
        <f ca="1">'S&amp;P500 2018'!L453*(1+IF(-$E$1+RAND()*1&lt;0,-0.1*RAND(),0.1*RAND()))</f>
        <v>80.171026171069897</v>
      </c>
      <c r="M453">
        <f ca="1">'S&amp;P500 2018'!M453*(1+IF(-$E$1+RAND()*1&lt;0,-0.1*RAND(),0.1*RAND()))</f>
        <v>66.520163664696895</v>
      </c>
      <c r="N453">
        <f ca="1">'S&amp;P500 2018'!N453*(1+IF(-$E$1+RAND()*1&lt;0,-0.1*RAND(),0.1*RAND()))</f>
        <v>76.763873409597878</v>
      </c>
      <c r="O453">
        <f ca="1">'S&amp;P500 2018'!O453*(1+IF(-$E$1+RAND()*1&lt;0,-0.1*RAND(),0.1*RAND()))</f>
        <v>51.295696950549718</v>
      </c>
      <c r="P453">
        <f ca="1">'S&amp;P500 2018'!P453*(1+IF(-$E$1+RAND()*1&lt;0,-0.1*RAND(),0.1*RAND()))</f>
        <v>66.81518025846448</v>
      </c>
      <c r="Q453">
        <f ca="1">'S&amp;P500 2018'!Q453*(1+IF(-$E$1+RAND()*1&lt;0,-0.1*RAND(),0.1*RAND()))</f>
        <v>79.01806803593216</v>
      </c>
      <c r="R453">
        <f ca="1">'S&amp;P500 2018'!R453*(1+IF(-$E$1+RAND()*1&lt;0,-0.1*RAND(),0.1*RAND()))</f>
        <v>59.393373987958455</v>
      </c>
      <c r="S453">
        <f ca="1">'S&amp;P500 2018'!S453*(1+IF(-$E$1+RAND()*1&lt;0,-0.1*RAND(),0.1*RAND()))</f>
        <v>51.55059691187838</v>
      </c>
      <c r="T453">
        <f ca="1">'S&amp;P500 2018'!T453*(1+IF(-$E$1+RAND()*1&lt;0,-0.1*RAND(),0.1*RAND()))</f>
        <v>76.114131913435642</v>
      </c>
      <c r="U453">
        <f ca="1">'S&amp;P500 2018'!U453*(1+IF(-$E$1+RAND()*1&lt;0,-0.1*RAND(),0.1*RAND()))</f>
        <v>65.105045475122353</v>
      </c>
      <c r="V453">
        <f ca="1">'S&amp;P500 2018'!V453*(1+IF(-$E$1+RAND()*1&lt;0,-0.1*RAND(),0.1*RAND()))</f>
        <v>51.979962114088607</v>
      </c>
      <c r="W453" s="6">
        <f ca="1">F453-'S&amp;P500 2018'!F453</f>
        <v>4.1362071210970157</v>
      </c>
      <c r="X453" s="6">
        <f ca="1">G453-'S&amp;P500 2018'!G453</f>
        <v>1.8365827163166841</v>
      </c>
      <c r="Y453" s="6">
        <f ca="1">H453-'S&amp;P500 2018'!H453</f>
        <v>2.6491688845326919</v>
      </c>
      <c r="Z453" s="6">
        <f ca="1">I453-'S&amp;P500 2018'!I453</f>
        <v>0.2451815262703505</v>
      </c>
      <c r="AA453" s="6">
        <f ca="1">J453-'S&amp;P500 2018'!J453</f>
        <v>-0.86180332630956968</v>
      </c>
      <c r="AB453" s="6">
        <f ca="1">K453-'S&amp;P500 2018'!K453</f>
        <v>0.64815313558288778</v>
      </c>
      <c r="AC453" s="6">
        <f ca="1">L453-'S&amp;P500 2018'!L453</f>
        <v>6.1710261710698973</v>
      </c>
      <c r="AD453" s="6">
        <f ca="1">M453-'S&amp;P500 2018'!M453</f>
        <v>1.520163664696895</v>
      </c>
      <c r="AE453" s="6">
        <f ca="1">N453-'S&amp;P500 2018'!N453</f>
        <v>4.7638734095978776</v>
      </c>
      <c r="AF453" s="6">
        <f ca="1">O453-'S&amp;P500 2018'!O453</f>
        <v>1.2956969505497185</v>
      </c>
      <c r="AG453" s="6">
        <f ca="1">P453-'S&amp;P500 2018'!P453</f>
        <v>3.8151802584644798</v>
      </c>
      <c r="AH453" s="6">
        <f ca="1">Q453-'S&amp;P500 2018'!Q453</f>
        <v>7.0180680359321599</v>
      </c>
      <c r="AI453" s="6">
        <f ca="1">R453-'S&amp;P500 2018'!R453</f>
        <v>2.393373987958455</v>
      </c>
      <c r="AJ453" s="6">
        <f ca="1">S453-'S&amp;P500 2018'!S453</f>
        <v>0.55059691187837956</v>
      </c>
      <c r="AK453" s="6">
        <f ca="1">T453-'S&amp;P500 2018'!T453</f>
        <v>6.1141319134356422</v>
      </c>
      <c r="AL453" s="6">
        <f ca="1">U453-'S&amp;P500 2018'!U453</f>
        <v>3.1050454751223526</v>
      </c>
      <c r="AM453" s="6">
        <f ca="1">V453-'S&amp;P500 2018'!V453</f>
        <v>1.9799621140886074</v>
      </c>
    </row>
    <row r="454" spans="1:39" x14ac:dyDescent="0.3">
      <c r="A454" t="s">
        <v>1036</v>
      </c>
      <c r="B454" t="s">
        <v>1037</v>
      </c>
      <c r="C454" s="1" t="s">
        <v>37</v>
      </c>
      <c r="D454" s="1" t="s">
        <v>80</v>
      </c>
      <c r="E454" s="5">
        <f t="shared" ca="1" si="7"/>
        <v>34.973802975455719</v>
      </c>
      <c r="F454">
        <f ca="1">'S&amp;P500 2018'!F454*(1+IF(-$E$1+RAND()*1&lt;0,-0.1*RAND(),0.1*RAND()))</f>
        <v>32.494951121526235</v>
      </c>
      <c r="G454">
        <f ca="1">'S&amp;P500 2018'!G454*(1+IF(-$E$1+RAND()*1&lt;0,-0.1*RAND(),0.1*RAND()))</f>
        <v>44.269774415289866</v>
      </c>
      <c r="H454">
        <f ca="1">'S&amp;P500 2018'!H454*(1+IF(-$E$1+RAND()*1&lt;0,-0.1*RAND(),0.1*RAND()))</f>
        <v>33.746730155833482</v>
      </c>
      <c r="I454">
        <f ca="1">'S&amp;P500 2018'!I454*(1+IF(-$E$1+RAND()*1&lt;0,-0.1*RAND(),0.1*RAND()))</f>
        <v>31.876544129623067</v>
      </c>
      <c r="J454">
        <f ca="1">'S&amp;P500 2018'!J454*(1+IF(-$E$1+RAND()*1&lt;0,-0.1*RAND(),0.1*RAND()))</f>
        <v>44.670481012077801</v>
      </c>
      <c r="K454">
        <f ca="1">'S&amp;P500 2018'!K454*(1+IF(-$E$1+RAND()*1&lt;0,-0.1*RAND(),0.1*RAND()))</f>
        <v>23.435702803081146</v>
      </c>
      <c r="L454">
        <f ca="1">'S&amp;P500 2018'!L454*(1+IF(-$E$1+RAND()*1&lt;0,-0.1*RAND(),0.1*RAND()))</f>
        <v>48.327856251440153</v>
      </c>
      <c r="M454">
        <f ca="1">'S&amp;P500 2018'!M454*(1+IF(-$E$1+RAND()*1&lt;0,-0.1*RAND(),0.1*RAND()))</f>
        <v>31.705116742485071</v>
      </c>
      <c r="N454">
        <f ca="1">'S&amp;P500 2018'!N454*(1+IF(-$E$1+RAND()*1&lt;0,-0.1*RAND(),0.1*RAND()))</f>
        <v>38.073591421747025</v>
      </c>
      <c r="O454">
        <f ca="1">'S&amp;P500 2018'!O454*(1+IF(-$E$1+RAND()*1&lt;0,-0.1*RAND(),0.1*RAND()))</f>
        <v>54.550296085216999</v>
      </c>
      <c r="P454">
        <f ca="1">'S&amp;P500 2018'!P454*(1+IF(-$E$1+RAND()*1&lt;0,-0.1*RAND(),0.1*RAND()))</f>
        <v>32.426029913281909</v>
      </c>
      <c r="Q454">
        <f ca="1">'S&amp;P500 2018'!Q454*(1+IF(-$E$1+RAND()*1&lt;0,-0.1*RAND(),0.1*RAND()))</f>
        <v>33.424661134425293</v>
      </c>
      <c r="R454">
        <f ca="1">'S&amp;P500 2018'!R454*(1+IF(-$E$1+RAND()*1&lt;0,-0.1*RAND(),0.1*RAND()))</f>
        <v>18.723014037566401</v>
      </c>
      <c r="S454">
        <f ca="1">'S&amp;P500 2018'!S454*(1+IF(-$E$1+RAND()*1&lt;0,-0.1*RAND(),0.1*RAND()))</f>
        <v>33.361038235406902</v>
      </c>
      <c r="T454">
        <f ca="1">'S&amp;P500 2018'!T454*(1+IF(-$E$1+RAND()*1&lt;0,-0.1*RAND(),0.1*RAND()))</f>
        <v>27.899579051031218</v>
      </c>
      <c r="U454">
        <f ca="1">'S&amp;P500 2018'!U454*(1+IF(-$E$1+RAND()*1&lt;0,-0.1*RAND(),0.1*RAND()))</f>
        <v>33.645021616498539</v>
      </c>
      <c r="V454">
        <f ca="1">'S&amp;P500 2018'!V454*(1+IF(-$E$1+RAND()*1&lt;0,-0.1*RAND(),0.1*RAND()))</f>
        <v>31.924262456216219</v>
      </c>
      <c r="W454" s="6">
        <f ca="1">F454-'S&amp;P500 2018'!F454</f>
        <v>2.4949511215262348</v>
      </c>
      <c r="X454" s="6">
        <f ca="1">G454-'S&amp;P500 2018'!G454</f>
        <v>2.2697744152898665</v>
      </c>
      <c r="Y454" s="6">
        <f ca="1">H454-'S&amp;P500 2018'!H454</f>
        <v>2.7467301558334825</v>
      </c>
      <c r="Z454" s="6">
        <f ca="1">I454-'S&amp;P500 2018'!I454</f>
        <v>-2.1234558703769331</v>
      </c>
      <c r="AA454" s="6">
        <f ca="1">J454-'S&amp;P500 2018'!J454</f>
        <v>2.6704810120778006</v>
      </c>
      <c r="AB454" s="6">
        <f ca="1">K454-'S&amp;P500 2018'!K454</f>
        <v>-2.5642971969188544</v>
      </c>
      <c r="AC454" s="6">
        <f ca="1">L454-'S&amp;P500 2018'!L454</f>
        <v>4.3278562514401528</v>
      </c>
      <c r="AD454" s="6">
        <f ca="1">M454-'S&amp;P500 2018'!M454</f>
        <v>1.7051167424850711</v>
      </c>
      <c r="AE454" s="6">
        <f ca="1">N454-'S&amp;P500 2018'!N454</f>
        <v>1.0735914217470253</v>
      </c>
      <c r="AF454" s="6">
        <f ca="1">O454-'S&amp;P500 2018'!O454</f>
        <v>4.5502960852169991</v>
      </c>
      <c r="AG454" s="6">
        <f ca="1">P454-'S&amp;P500 2018'!P454</f>
        <v>-1.5739700867180915</v>
      </c>
      <c r="AH454" s="6">
        <f ca="1">Q454-'S&amp;P500 2018'!Q454</f>
        <v>2.4246611344252926</v>
      </c>
      <c r="AI454" s="6">
        <f ca="1">R454-'S&amp;P500 2018'!R454</f>
        <v>0.7230140375664007</v>
      </c>
      <c r="AJ454" s="6">
        <f ca="1">S454-'S&amp;P500 2018'!S454</f>
        <v>-0.63896176459309828</v>
      </c>
      <c r="AK454" s="6">
        <f ca="1">T454-'S&amp;P500 2018'!T454</f>
        <v>1.8995790510312176</v>
      </c>
      <c r="AL454" s="6">
        <f ca="1">U454-'S&amp;P500 2018'!U454</f>
        <v>0.64502161649853917</v>
      </c>
      <c r="AM454" s="6">
        <f ca="1">V454-'S&amp;P500 2018'!V454</f>
        <v>-2.0757375437837808</v>
      </c>
    </row>
    <row r="455" spans="1:39" x14ac:dyDescent="0.3">
      <c r="A455" t="s">
        <v>1038</v>
      </c>
      <c r="B455" t="s">
        <v>1039</v>
      </c>
      <c r="C455" s="1" t="s">
        <v>19</v>
      </c>
      <c r="D455" s="1" t="s">
        <v>83</v>
      </c>
      <c r="E455" s="5">
        <f t="shared" ca="1" si="7"/>
        <v>61.671802293277963</v>
      </c>
      <c r="F455">
        <f ca="1">'S&amp;P500 2018'!F455*(1+IF(-$E$1+RAND()*1&lt;0,-0.1*RAND(),0.1*RAND()))</f>
        <v>60.940705825434236</v>
      </c>
      <c r="G455">
        <f ca="1">'S&amp;P500 2018'!G455*(1+IF(-$E$1+RAND()*1&lt;0,-0.1*RAND(),0.1*RAND()))</f>
        <v>59.007743997817336</v>
      </c>
      <c r="H455">
        <f ca="1">'S&amp;P500 2018'!H455*(1+IF(-$E$1+RAND()*1&lt;0,-0.1*RAND(),0.1*RAND()))</f>
        <v>47.775532736221898</v>
      </c>
      <c r="I455">
        <f ca="1">'S&amp;P500 2018'!I455*(1+IF(-$E$1+RAND()*1&lt;0,-0.1*RAND(),0.1*RAND()))</f>
        <v>61.133672563394327</v>
      </c>
      <c r="J455">
        <f ca="1">'S&amp;P500 2018'!J455*(1+IF(-$E$1+RAND()*1&lt;0,-0.1*RAND(),0.1*RAND()))</f>
        <v>77.526291002447778</v>
      </c>
      <c r="K455">
        <f ca="1">'S&amp;P500 2018'!K455*(1+IF(-$E$1+RAND()*1&lt;0,-0.1*RAND(),0.1*RAND()))</f>
        <v>39.440747714824234</v>
      </c>
      <c r="L455">
        <f ca="1">'S&amp;P500 2018'!L455*(1+IF(-$E$1+RAND()*1&lt;0,-0.1*RAND(),0.1*RAND()))</f>
        <v>41.87287301285221</v>
      </c>
      <c r="M455">
        <f ca="1">'S&amp;P500 2018'!M455*(1+IF(-$E$1+RAND()*1&lt;0,-0.1*RAND(),0.1*RAND()))</f>
        <v>52.421080627337354</v>
      </c>
      <c r="N455">
        <f ca="1">'S&amp;P500 2018'!N455*(1+IF(-$E$1+RAND()*1&lt;0,-0.1*RAND(),0.1*RAND()))</f>
        <v>63.891268554548638</v>
      </c>
      <c r="O455">
        <f ca="1">'S&amp;P500 2018'!O455*(1+IF(-$E$1+RAND()*1&lt;0,-0.1*RAND(),0.1*RAND()))</f>
        <v>76.672056963148933</v>
      </c>
      <c r="P455">
        <f ca="1">'S&amp;P500 2018'!P455*(1+IF(-$E$1+RAND()*1&lt;0,-0.1*RAND(),0.1*RAND()))</f>
        <v>51.724179829741871</v>
      </c>
      <c r="Q455">
        <f ca="1">'S&amp;P500 2018'!Q455*(1+IF(-$E$1+RAND()*1&lt;0,-0.1*RAND(),0.1*RAND()))</f>
        <v>58.922075702986426</v>
      </c>
      <c r="R455">
        <f ca="1">'S&amp;P500 2018'!R455*(1+IF(-$E$1+RAND()*1&lt;0,-0.1*RAND(),0.1*RAND()))</f>
        <v>82.377998338459918</v>
      </c>
      <c r="S455">
        <f ca="1">'S&amp;P500 2018'!S455*(1+IF(-$E$1+RAND()*1&lt;0,-0.1*RAND(),0.1*RAND()))</f>
        <v>74.934165513513975</v>
      </c>
      <c r="T455">
        <f ca="1">'S&amp;P500 2018'!T455*(1+IF(-$E$1+RAND()*1&lt;0,-0.1*RAND(),0.1*RAND()))</f>
        <v>78.397643650576939</v>
      </c>
      <c r="U455">
        <f ca="1">'S&amp;P500 2018'!U455*(1+IF(-$E$1+RAND()*1&lt;0,-0.1*RAND(),0.1*RAND()))</f>
        <v>65.836723941166213</v>
      </c>
      <c r="V455">
        <f ca="1">'S&amp;P500 2018'!V455*(1+IF(-$E$1+RAND()*1&lt;0,-0.1*RAND(),0.1*RAND()))</f>
        <v>55.545879011253149</v>
      </c>
      <c r="W455" s="6">
        <f ca="1">F455-'S&amp;P500 2018'!F455</f>
        <v>-1.059294174565764</v>
      </c>
      <c r="X455" s="6">
        <f ca="1">G455-'S&amp;P500 2018'!G455</f>
        <v>7.7439978173359236E-3</v>
      </c>
      <c r="Y455" s="6">
        <f ca="1">H455-'S&amp;P500 2018'!H455</f>
        <v>-2.2244672637781022</v>
      </c>
      <c r="Z455" s="6">
        <f ca="1">I455-'S&amp;P500 2018'!I455</f>
        <v>-0.86632743660567257</v>
      </c>
      <c r="AA455" s="6">
        <f ca="1">J455-'S&amp;P500 2018'!J455</f>
        <v>6.5262910024477776</v>
      </c>
      <c r="AB455" s="6">
        <f ca="1">K455-'S&amp;P500 2018'!K455</f>
        <v>-3.5592522851757664</v>
      </c>
      <c r="AC455" s="6">
        <f ca="1">L455-'S&amp;P500 2018'!L455</f>
        <v>0.87287301285221019</v>
      </c>
      <c r="AD455" s="6">
        <f ca="1">M455-'S&amp;P500 2018'!M455</f>
        <v>-2.5789193726626465</v>
      </c>
      <c r="AE455" s="6">
        <f ca="1">N455-'S&amp;P500 2018'!N455</f>
        <v>1.8912685545486383</v>
      </c>
      <c r="AF455" s="6">
        <f ca="1">O455-'S&amp;P500 2018'!O455</f>
        <v>0.6720569631489326</v>
      </c>
      <c r="AG455" s="6">
        <f ca="1">P455-'S&amp;P500 2018'!P455</f>
        <v>-4.2758201702581289</v>
      </c>
      <c r="AH455" s="6">
        <f ca="1">Q455-'S&amp;P500 2018'!Q455</f>
        <v>3.9220757029864259</v>
      </c>
      <c r="AI455" s="6">
        <f ca="1">R455-'S&amp;P500 2018'!R455</f>
        <v>0.3779983384599177</v>
      </c>
      <c r="AJ455" s="6">
        <f ca="1">S455-'S&amp;P500 2018'!S455</f>
        <v>2.9341655135139746</v>
      </c>
      <c r="AK455" s="6">
        <f ca="1">T455-'S&amp;P500 2018'!T455</f>
        <v>2.3976436505769385</v>
      </c>
      <c r="AL455" s="6">
        <f ca="1">U455-'S&amp;P500 2018'!U455</f>
        <v>-2.1632760588337874</v>
      </c>
      <c r="AM455" s="6">
        <f ca="1">V455-'S&amp;P500 2018'!V455</f>
        <v>4.5458790112531489</v>
      </c>
    </row>
    <row r="456" spans="1:39" x14ac:dyDescent="0.3">
      <c r="A456" t="s">
        <v>1040</v>
      </c>
      <c r="B456" t="s">
        <v>1041</v>
      </c>
      <c r="C456" s="1" t="s">
        <v>88</v>
      </c>
      <c r="D456" s="1" t="s">
        <v>245</v>
      </c>
      <c r="E456" s="5">
        <f t="shared" ca="1" si="7"/>
        <v>62.929269587727958</v>
      </c>
      <c r="F456">
        <f ca="1">'S&amp;P500 2018'!F456*(1+IF(-$E$1+RAND()*1&lt;0,-0.1*RAND(),0.1*RAND()))</f>
        <v>61.593064154097625</v>
      </c>
      <c r="G456">
        <f ca="1">'S&amp;P500 2018'!G456*(1+IF(-$E$1+RAND()*1&lt;0,-0.1*RAND(),0.1*RAND()))</f>
        <v>76.831184288358955</v>
      </c>
      <c r="H456">
        <f ca="1">'S&amp;P500 2018'!H456*(1+IF(-$E$1+RAND()*1&lt;0,-0.1*RAND(),0.1*RAND()))</f>
        <v>54.314109557849676</v>
      </c>
      <c r="I456">
        <f ca="1">'S&amp;P500 2018'!I456*(1+IF(-$E$1+RAND()*1&lt;0,-0.1*RAND(),0.1*RAND()))</f>
        <v>64.282697129266168</v>
      </c>
      <c r="J456">
        <f ca="1">'S&amp;P500 2018'!J456*(1+IF(-$E$1+RAND()*1&lt;0,-0.1*RAND(),0.1*RAND()))</f>
        <v>46.456319099516541</v>
      </c>
      <c r="K456">
        <f ca="1">'S&amp;P500 2018'!K456*(1+IF(-$E$1+RAND()*1&lt;0,-0.1*RAND(),0.1*RAND()))</f>
        <v>78.160791300925354</v>
      </c>
      <c r="L456">
        <f ca="1">'S&amp;P500 2018'!L456*(1+IF(-$E$1+RAND()*1&lt;0,-0.1*RAND(),0.1*RAND()))</f>
        <v>74.241877785569741</v>
      </c>
      <c r="M456">
        <f ca="1">'S&amp;P500 2018'!M456*(1+IF(-$E$1+RAND()*1&lt;0,-0.1*RAND(),0.1*RAND()))</f>
        <v>45.127799542228331</v>
      </c>
      <c r="N456">
        <f ca="1">'S&amp;P500 2018'!N456*(1+IF(-$E$1+RAND()*1&lt;0,-0.1*RAND(),0.1*RAND()))</f>
        <v>51.665334565902064</v>
      </c>
      <c r="O456">
        <f ca="1">'S&amp;P500 2018'!O456*(1+IF(-$E$1+RAND()*1&lt;0,-0.1*RAND(),0.1*RAND()))</f>
        <v>47.368843880092598</v>
      </c>
      <c r="P456">
        <f ca="1">'S&amp;P500 2018'!P456*(1+IF(-$E$1+RAND()*1&lt;0,-0.1*RAND(),0.1*RAND()))</f>
        <v>52.761054771637895</v>
      </c>
      <c r="Q456">
        <f ca="1">'S&amp;P500 2018'!Q456*(1+IF(-$E$1+RAND()*1&lt;0,-0.1*RAND(),0.1*RAND()))</f>
        <v>68.312533963368821</v>
      </c>
      <c r="R456">
        <f ca="1">'S&amp;P500 2018'!R456*(1+IF(-$E$1+RAND()*1&lt;0,-0.1*RAND(),0.1*RAND()))</f>
        <v>57.819134095010952</v>
      </c>
      <c r="S456">
        <f ca="1">'S&amp;P500 2018'!S456*(1+IF(-$E$1+RAND()*1&lt;0,-0.1*RAND(),0.1*RAND()))</f>
        <v>65.288835768073298</v>
      </c>
      <c r="T456">
        <f ca="1">'S&amp;P500 2018'!T456*(1+IF(-$E$1+RAND()*1&lt;0,-0.1*RAND(),0.1*RAND()))</f>
        <v>59.808952370683983</v>
      </c>
      <c r="U456">
        <f ca="1">'S&amp;P500 2018'!U456*(1+IF(-$E$1+RAND()*1&lt;0,-0.1*RAND(),0.1*RAND()))</f>
        <v>66.230703114805365</v>
      </c>
      <c r="V456">
        <f ca="1">'S&amp;P500 2018'!V456*(1+IF(-$E$1+RAND()*1&lt;0,-0.1*RAND(),0.1*RAND()))</f>
        <v>99.53434760398774</v>
      </c>
      <c r="W456" s="6">
        <f ca="1">F456-'S&amp;P500 2018'!F456</f>
        <v>4.5930641540976254</v>
      </c>
      <c r="X456" s="6">
        <f ca="1">G456-'S&amp;P500 2018'!G456</f>
        <v>4.8311842883589549</v>
      </c>
      <c r="Y456" s="6">
        <f ca="1">H456-'S&amp;P500 2018'!H456</f>
        <v>-5.685890442150324</v>
      </c>
      <c r="Z456" s="6">
        <f ca="1">I456-'S&amp;P500 2018'!I456</f>
        <v>4.2826971292661682</v>
      </c>
      <c r="AA456" s="6">
        <f ca="1">J456-'S&amp;P500 2018'!J456</f>
        <v>0.45631909951654137</v>
      </c>
      <c r="AB456" s="6">
        <f ca="1">K456-'S&amp;P500 2018'!K456</f>
        <v>3.1607913009253537</v>
      </c>
      <c r="AC456" s="6">
        <f ca="1">L456-'S&amp;P500 2018'!L456</f>
        <v>6.2418777855697414</v>
      </c>
      <c r="AD456" s="6">
        <f ca="1">M456-'S&amp;P500 2018'!M456</f>
        <v>-2.8722004577716689</v>
      </c>
      <c r="AE456" s="6">
        <f ca="1">N456-'S&amp;P500 2018'!N456</f>
        <v>2.6653345659020644</v>
      </c>
      <c r="AF456" s="6">
        <f ca="1">O456-'S&amp;P500 2018'!O456</f>
        <v>0.36884388009259794</v>
      </c>
      <c r="AG456" s="6">
        <f ca="1">P456-'S&amp;P500 2018'!P456</f>
        <v>-5.2389452283621054</v>
      </c>
      <c r="AH456" s="6">
        <f ca="1">Q456-'S&amp;P500 2018'!Q456</f>
        <v>-5.6874660366311787</v>
      </c>
      <c r="AI456" s="6">
        <f ca="1">R456-'S&amp;P500 2018'!R456</f>
        <v>-6.180865904989048</v>
      </c>
      <c r="AJ456" s="6">
        <f ca="1">S456-'S&amp;P500 2018'!S456</f>
        <v>-2.711164231926702</v>
      </c>
      <c r="AK456" s="6">
        <f ca="1">T456-'S&amp;P500 2018'!T456</f>
        <v>1.8089523706839827</v>
      </c>
      <c r="AL456" s="6">
        <f ca="1">U456-'S&amp;P500 2018'!U456</f>
        <v>1.2307031148053653</v>
      </c>
      <c r="AM456" s="6">
        <f ca="1">V456-'S&amp;P500 2018'!V456</f>
        <v>8.5343476039877402</v>
      </c>
    </row>
    <row r="457" spans="1:39" x14ac:dyDescent="0.3">
      <c r="A457" t="s">
        <v>1042</v>
      </c>
      <c r="B457" t="s">
        <v>1043</v>
      </c>
      <c r="C457" s="1" t="s">
        <v>59</v>
      </c>
      <c r="D457" s="1" t="s">
        <v>145</v>
      </c>
      <c r="E457" s="5">
        <f t="shared" ca="1" si="7"/>
        <v>35.924810948775814</v>
      </c>
      <c r="F457">
        <f ca="1">'S&amp;P500 2018'!F457*(1+IF(-$E$1+RAND()*1&lt;0,-0.1*RAND(),0.1*RAND()))</f>
        <v>34.334175122559621</v>
      </c>
      <c r="G457">
        <f ca="1">'S&amp;P500 2018'!G457*(1+IF(-$E$1+RAND()*1&lt;0,-0.1*RAND(),0.1*RAND()))</f>
        <v>39.763366395253136</v>
      </c>
      <c r="H457">
        <f ca="1">'S&amp;P500 2018'!H457*(1+IF(-$E$1+RAND()*1&lt;0,-0.1*RAND(),0.1*RAND()))</f>
        <v>43.76763976808013</v>
      </c>
      <c r="I457">
        <f ca="1">'S&amp;P500 2018'!I457*(1+IF(-$E$1+RAND()*1&lt;0,-0.1*RAND(),0.1*RAND()))</f>
        <v>39.778717580084141</v>
      </c>
      <c r="J457">
        <f ca="1">'S&amp;P500 2018'!J457*(1+IF(-$E$1+RAND()*1&lt;0,-0.1*RAND(),0.1*RAND()))</f>
        <v>33.847311137342899</v>
      </c>
      <c r="K457">
        <f ca="1">'S&amp;P500 2018'!K457*(1+IF(-$E$1+RAND()*1&lt;0,-0.1*RAND(),0.1*RAND()))</f>
        <v>44.980224122089311</v>
      </c>
      <c r="L457">
        <f ca="1">'S&amp;P500 2018'!L457*(1+IF(-$E$1+RAND()*1&lt;0,-0.1*RAND(),0.1*RAND()))</f>
        <v>32.940406114500284</v>
      </c>
      <c r="M457">
        <f ca="1">'S&amp;P500 2018'!M457*(1+IF(-$E$1+RAND()*1&lt;0,-0.1*RAND(),0.1*RAND()))</f>
        <v>37.872143050223606</v>
      </c>
      <c r="N457">
        <f ca="1">'S&amp;P500 2018'!N457*(1+IF(-$E$1+RAND()*1&lt;0,-0.1*RAND(),0.1*RAND()))</f>
        <v>41.896508815333746</v>
      </c>
      <c r="O457">
        <f ca="1">'S&amp;P500 2018'!O457*(1+IF(-$E$1+RAND()*1&lt;0,-0.1*RAND(),0.1*RAND()))</f>
        <v>45.921932875555846</v>
      </c>
      <c r="P457">
        <f ca="1">'S&amp;P500 2018'!P457*(1+IF(-$E$1+RAND()*1&lt;0,-0.1*RAND(),0.1*RAND()))</f>
        <v>28.034809585551951</v>
      </c>
      <c r="Q457">
        <f ca="1">'S&amp;P500 2018'!Q457*(1+IF(-$E$1+RAND()*1&lt;0,-0.1*RAND(),0.1*RAND()))</f>
        <v>31.865663661634017</v>
      </c>
      <c r="R457">
        <f ca="1">'S&amp;P500 2018'!R457*(1+IF(-$E$1+RAND()*1&lt;0,-0.1*RAND(),0.1*RAND()))</f>
        <v>26.50617656644096</v>
      </c>
      <c r="S457">
        <f ca="1">'S&amp;P500 2018'!S457*(1+IF(-$E$1+RAND()*1&lt;0,-0.1*RAND(),0.1*RAND()))</f>
        <v>22.225911164057987</v>
      </c>
      <c r="T457">
        <f ca="1">'S&amp;P500 2018'!T457*(1+IF(-$E$1+RAND()*1&lt;0,-0.1*RAND(),0.1*RAND()))</f>
        <v>42.267175622076003</v>
      </c>
      <c r="U457">
        <f ca="1">'S&amp;P500 2018'!U457*(1+IF(-$E$1+RAND()*1&lt;0,-0.1*RAND(),0.1*RAND()))</f>
        <v>34.347518771266543</v>
      </c>
      <c r="V457">
        <f ca="1">'S&amp;P500 2018'!V457*(1+IF(-$E$1+RAND()*1&lt;0,-0.1*RAND(),0.1*RAND()))</f>
        <v>30.372105777138742</v>
      </c>
      <c r="W457" s="6">
        <f ca="1">F457-'S&amp;P500 2018'!F457</f>
        <v>-2.6658248774403788</v>
      </c>
      <c r="X457" s="6">
        <f ca="1">G457-'S&amp;P500 2018'!G457</f>
        <v>0.76336639525313643</v>
      </c>
      <c r="Y457" s="6">
        <f ca="1">H457-'S&amp;P500 2018'!H457</f>
        <v>3.7676397680801301</v>
      </c>
      <c r="Z457" s="6">
        <f ca="1">I457-'S&amp;P500 2018'!I457</f>
        <v>0.77871758008414105</v>
      </c>
      <c r="AA457" s="6">
        <f ca="1">J457-'S&amp;P500 2018'!J457</f>
        <v>2.8473111373428992</v>
      </c>
      <c r="AB457" s="6">
        <f ca="1">K457-'S&amp;P500 2018'!K457</f>
        <v>-2.0197758779106891</v>
      </c>
      <c r="AC457" s="6">
        <f ca="1">L457-'S&amp;P500 2018'!L457</f>
        <v>0.94040611450028422</v>
      </c>
      <c r="AD457" s="6">
        <f ca="1">M457-'S&amp;P500 2018'!M457</f>
        <v>-3.1278569497763939</v>
      </c>
      <c r="AE457" s="6">
        <f ca="1">N457-'S&amp;P500 2018'!N457</f>
        <v>2.8965088153337462</v>
      </c>
      <c r="AF457" s="6">
        <f ca="1">O457-'S&amp;P500 2018'!O457</f>
        <v>3.9219328755558465</v>
      </c>
      <c r="AG457" s="6">
        <f ca="1">P457-'S&amp;P500 2018'!P457</f>
        <v>2.034809585551951</v>
      </c>
      <c r="AH457" s="6">
        <f ca="1">Q457-'S&amp;P500 2018'!Q457</f>
        <v>1.8656636616340165</v>
      </c>
      <c r="AI457" s="6">
        <f ca="1">R457-'S&amp;P500 2018'!R457</f>
        <v>1.5061765664409599</v>
      </c>
      <c r="AJ457" s="6">
        <f ca="1">S457-'S&amp;P500 2018'!S457</f>
        <v>1.2259111640579867</v>
      </c>
      <c r="AK457" s="6">
        <f ca="1">T457-'S&amp;P500 2018'!T457</f>
        <v>3.2671756220760031</v>
      </c>
      <c r="AL457" s="6">
        <f ca="1">U457-'S&amp;P500 2018'!U457</f>
        <v>0.34751877126654307</v>
      </c>
      <c r="AM457" s="6">
        <f ca="1">V457-'S&amp;P500 2018'!V457</f>
        <v>-0.62789422286125784</v>
      </c>
    </row>
    <row r="458" spans="1:39" x14ac:dyDescent="0.3">
      <c r="A458" t="s">
        <v>1044</v>
      </c>
      <c r="B458" t="s">
        <v>1045</v>
      </c>
      <c r="C458" s="1" t="s">
        <v>29</v>
      </c>
      <c r="D458" s="1" t="s">
        <v>181</v>
      </c>
      <c r="E458" s="5">
        <f t="shared" ca="1" si="7"/>
        <v>42.643471922912269</v>
      </c>
      <c r="F458">
        <f ca="1">'S&amp;P500 2018'!F458*(1+IF(-$E$1+RAND()*1&lt;0,-0.1*RAND(),0.1*RAND()))</f>
        <v>32.072701031070629</v>
      </c>
      <c r="G458">
        <f ca="1">'S&amp;P500 2018'!G458*(1+IF(-$E$1+RAND()*1&lt;0,-0.1*RAND(),0.1*RAND()))</f>
        <v>47.513566623321822</v>
      </c>
      <c r="H458">
        <f ca="1">'S&amp;P500 2018'!H458*(1+IF(-$E$1+RAND()*1&lt;0,-0.1*RAND(),0.1*RAND()))</f>
        <v>55.867543726416933</v>
      </c>
      <c r="I458">
        <f ca="1">'S&amp;P500 2018'!I458*(1+IF(-$E$1+RAND()*1&lt;0,-0.1*RAND(),0.1*RAND()))</f>
        <v>32.866221467691865</v>
      </c>
      <c r="J458">
        <f ca="1">'S&amp;P500 2018'!J458*(1+IF(-$E$1+RAND()*1&lt;0,-0.1*RAND(),0.1*RAND()))</f>
        <v>36.368236586919132</v>
      </c>
      <c r="K458">
        <f ca="1">'S&amp;P500 2018'!K458*(1+IF(-$E$1+RAND()*1&lt;0,-0.1*RAND(),0.1*RAND()))</f>
        <v>58.84515769026202</v>
      </c>
      <c r="L458">
        <f ca="1">'S&amp;P500 2018'!L458*(1+IF(-$E$1+RAND()*1&lt;0,-0.1*RAND(),0.1*RAND()))</f>
        <v>27.289682328937115</v>
      </c>
      <c r="M458">
        <f ca="1">'S&amp;P500 2018'!M458*(1+IF(-$E$1+RAND()*1&lt;0,-0.1*RAND(),0.1*RAND()))</f>
        <v>38.967988379899793</v>
      </c>
      <c r="N458">
        <f ca="1">'S&amp;P500 2018'!N458*(1+IF(-$E$1+RAND()*1&lt;0,-0.1*RAND(),0.1*RAND()))</f>
        <v>53.631605538198819</v>
      </c>
      <c r="O458">
        <f ca="1">'S&amp;P500 2018'!O458*(1+IF(-$E$1+RAND()*1&lt;0,-0.1*RAND(),0.1*RAND()))</f>
        <v>57.633785656798487</v>
      </c>
      <c r="P458">
        <f ca="1">'S&amp;P500 2018'!P458*(1+IF(-$E$1+RAND()*1&lt;0,-0.1*RAND(),0.1*RAND()))</f>
        <v>41.893498410638983</v>
      </c>
      <c r="Q458">
        <f ca="1">'S&amp;P500 2018'!Q458*(1+IF(-$E$1+RAND()*1&lt;0,-0.1*RAND(),0.1*RAND()))</f>
        <v>36.755636289812102</v>
      </c>
      <c r="R458">
        <f ca="1">'S&amp;P500 2018'!R458*(1+IF(-$E$1+RAND()*1&lt;0,-0.1*RAND(),0.1*RAND()))</f>
        <v>47.795631694349353</v>
      </c>
      <c r="S458">
        <f ca="1">'S&amp;P500 2018'!S458*(1+IF(-$E$1+RAND()*1&lt;0,-0.1*RAND(),0.1*RAND()))</f>
        <v>39.210951378028504</v>
      </c>
      <c r="T458">
        <f ca="1">'S&amp;P500 2018'!T458*(1+IF(-$E$1+RAND()*1&lt;0,-0.1*RAND(),0.1*RAND()))</f>
        <v>32.882026552550414</v>
      </c>
      <c r="U458">
        <f ca="1">'S&amp;P500 2018'!U458*(1+IF(-$E$1+RAND()*1&lt;0,-0.1*RAND(),0.1*RAND()))</f>
        <v>38.659507018369453</v>
      </c>
      <c r="V458">
        <f ca="1">'S&amp;P500 2018'!V458*(1+IF(-$E$1+RAND()*1&lt;0,-0.1*RAND(),0.1*RAND()))</f>
        <v>46.685282316242997</v>
      </c>
      <c r="W458" s="6">
        <f ca="1">F458-'S&amp;P500 2018'!F458</f>
        <v>-0.92729896892937091</v>
      </c>
      <c r="X458" s="6">
        <f ca="1">G458-'S&amp;P500 2018'!G458</f>
        <v>2.5135666233218217</v>
      </c>
      <c r="Y458" s="6">
        <f ca="1">H458-'S&amp;P500 2018'!H458</f>
        <v>-1.1324562735830668</v>
      </c>
      <c r="Z458" s="6">
        <f ca="1">I458-'S&amp;P500 2018'!I458</f>
        <v>2.8662214676918651</v>
      </c>
      <c r="AA458" s="6">
        <f ca="1">J458-'S&amp;P500 2018'!J458</f>
        <v>0.36823658691913153</v>
      </c>
      <c r="AB458" s="6">
        <f ca="1">K458-'S&amp;P500 2018'!K458</f>
        <v>2.8451576902620204</v>
      </c>
      <c r="AC458" s="6">
        <f ca="1">L458-'S&amp;P500 2018'!L458</f>
        <v>1.2896823289371149</v>
      </c>
      <c r="AD458" s="6">
        <f ca="1">M458-'S&amp;P500 2018'!M458</f>
        <v>1.9679883798997935</v>
      </c>
      <c r="AE458" s="6">
        <f ca="1">N458-'S&amp;P500 2018'!N458</f>
        <v>4.6316055381988193</v>
      </c>
      <c r="AF458" s="6">
        <f ca="1">O458-'S&amp;P500 2018'!O458</f>
        <v>2.6337856567984872</v>
      </c>
      <c r="AG458" s="6">
        <f ca="1">P458-'S&amp;P500 2018'!P458</f>
        <v>-0.10650158936101661</v>
      </c>
      <c r="AH458" s="6">
        <f ca="1">Q458-'S&amp;P500 2018'!Q458</f>
        <v>1.7556362898121023</v>
      </c>
      <c r="AI458" s="6">
        <f ca="1">R458-'S&amp;P500 2018'!R458</f>
        <v>3.7956316943493533</v>
      </c>
      <c r="AJ458" s="6">
        <f ca="1">S458-'S&amp;P500 2018'!S458</f>
        <v>0.21095137802850417</v>
      </c>
      <c r="AK458" s="6">
        <f ca="1">T458-'S&amp;P500 2018'!T458</f>
        <v>0.88202655255041407</v>
      </c>
      <c r="AL458" s="6">
        <f ca="1">U458-'S&amp;P500 2018'!U458</f>
        <v>2.6595070183694531</v>
      </c>
      <c r="AM458" s="6">
        <f ca="1">V458-'S&amp;P500 2018'!V458</f>
        <v>-1.3147176837570029</v>
      </c>
    </row>
    <row r="459" spans="1:39" x14ac:dyDescent="0.3">
      <c r="A459" t="s">
        <v>1046</v>
      </c>
      <c r="B459" t="s">
        <v>1047</v>
      </c>
      <c r="C459" s="1" t="s">
        <v>37</v>
      </c>
      <c r="D459" s="1" t="s">
        <v>194</v>
      </c>
      <c r="E459" s="5">
        <f t="shared" ca="1" si="7"/>
        <v>58.102763744618976</v>
      </c>
      <c r="F459">
        <f ca="1">'S&amp;P500 2018'!F459*(1+IF(-$E$1+RAND()*1&lt;0,-0.1*RAND(),0.1*RAND()))</f>
        <v>60.733476047795165</v>
      </c>
      <c r="G459">
        <f ca="1">'S&amp;P500 2018'!G459*(1+IF(-$E$1+RAND()*1&lt;0,-0.1*RAND(),0.1*RAND()))</f>
        <v>43.551692078158489</v>
      </c>
      <c r="H459">
        <f ca="1">'S&amp;P500 2018'!H459*(1+IF(-$E$1+RAND()*1&lt;0,-0.1*RAND(),0.1*RAND()))</f>
        <v>41.080528649148889</v>
      </c>
      <c r="I459">
        <f ca="1">'S&amp;P500 2018'!I459*(1+IF(-$E$1+RAND()*1&lt;0,-0.1*RAND(),0.1*RAND()))</f>
        <v>52.836230465811184</v>
      </c>
      <c r="J459">
        <f ca="1">'S&amp;P500 2018'!J459*(1+IF(-$E$1+RAND()*1&lt;0,-0.1*RAND(),0.1*RAND()))</f>
        <v>50.879800298777745</v>
      </c>
      <c r="K459">
        <f ca="1">'S&amp;P500 2018'!K459*(1+IF(-$E$1+RAND()*1&lt;0,-0.1*RAND(),0.1*RAND()))</f>
        <v>70.135971744419038</v>
      </c>
      <c r="L459">
        <f ca="1">'S&amp;P500 2018'!L459*(1+IF(-$E$1+RAND()*1&lt;0,-0.1*RAND(),0.1*RAND()))</f>
        <v>70.609758199548665</v>
      </c>
      <c r="M459">
        <f ca="1">'S&amp;P500 2018'!M459*(1+IF(-$E$1+RAND()*1&lt;0,-0.1*RAND(),0.1*RAND()))</f>
        <v>52.93719550623436</v>
      </c>
      <c r="N459">
        <f ca="1">'S&amp;P500 2018'!N459*(1+IF(-$E$1+RAND()*1&lt;0,-0.1*RAND(),0.1*RAND()))</f>
        <v>53.933783430561867</v>
      </c>
      <c r="O459">
        <f ca="1">'S&amp;P500 2018'!O459*(1+IF(-$E$1+RAND()*1&lt;0,-0.1*RAND(),0.1*RAND()))</f>
        <v>50.10259408857744</v>
      </c>
      <c r="P459">
        <f ca="1">'S&amp;P500 2018'!P459*(1+IF(-$E$1+RAND()*1&lt;0,-0.1*RAND(),0.1*RAND()))</f>
        <v>59.500633987029588</v>
      </c>
      <c r="Q459">
        <f ca="1">'S&amp;P500 2018'!Q459*(1+IF(-$E$1+RAND()*1&lt;0,-0.1*RAND(),0.1*RAND()))</f>
        <v>65.44473643381636</v>
      </c>
      <c r="R459">
        <f ca="1">'S&amp;P500 2018'!R459*(1+IF(-$E$1+RAND()*1&lt;0,-0.1*RAND(),0.1*RAND()))</f>
        <v>81.214364334321871</v>
      </c>
      <c r="S459">
        <f ca="1">'S&amp;P500 2018'!S459*(1+IF(-$E$1+RAND()*1&lt;0,-0.1*RAND(),0.1*RAND()))</f>
        <v>70.2157007315339</v>
      </c>
      <c r="T459">
        <f ca="1">'S&amp;P500 2018'!T459*(1+IF(-$E$1+RAND()*1&lt;0,-0.1*RAND(),0.1*RAND()))</f>
        <v>53.395437161877979</v>
      </c>
      <c r="U459">
        <f ca="1">'S&amp;P500 2018'!U459*(1+IF(-$E$1+RAND()*1&lt;0,-0.1*RAND(),0.1*RAND()))</f>
        <v>57.154334663711957</v>
      </c>
      <c r="V459">
        <f ca="1">'S&amp;P500 2018'!V459*(1+IF(-$E$1+RAND()*1&lt;0,-0.1*RAND(),0.1*RAND()))</f>
        <v>54.020745837197943</v>
      </c>
      <c r="W459" s="6">
        <f ca="1">F459-'S&amp;P500 2018'!F459</f>
        <v>0.73347604779516473</v>
      </c>
      <c r="X459" s="6">
        <f ca="1">G459-'S&amp;P500 2018'!G459</f>
        <v>0.55169207815848864</v>
      </c>
      <c r="Y459" s="6">
        <f ca="1">H459-'S&amp;P500 2018'!H459</f>
        <v>8.0528649148888576E-2</v>
      </c>
      <c r="Z459" s="6">
        <f ca="1">I459-'S&amp;P500 2018'!I459</f>
        <v>0.83623046581118388</v>
      </c>
      <c r="AA459" s="6">
        <f ca="1">J459-'S&amp;P500 2018'!J459</f>
        <v>0.87980029877774513</v>
      </c>
      <c r="AB459" s="6">
        <f ca="1">K459-'S&amp;P500 2018'!K459</f>
        <v>3.135971744419038</v>
      </c>
      <c r="AC459" s="6">
        <f ca="1">L459-'S&amp;P500 2018'!L459</f>
        <v>5.6097581995486649</v>
      </c>
      <c r="AD459" s="6">
        <f ca="1">M459-'S&amp;P500 2018'!M459</f>
        <v>-3.0628044937656398</v>
      </c>
      <c r="AE459" s="6">
        <f ca="1">N459-'S&amp;P500 2018'!N459</f>
        <v>0.93378343056186708</v>
      </c>
      <c r="AF459" s="6">
        <f ca="1">O459-'S&amp;P500 2018'!O459</f>
        <v>-0.89740591142255965</v>
      </c>
      <c r="AG459" s="6">
        <f ca="1">P459-'S&amp;P500 2018'!P459</f>
        <v>-1.4993660129704125</v>
      </c>
      <c r="AH459" s="6">
        <f ca="1">Q459-'S&amp;P500 2018'!Q459</f>
        <v>3.4447364338163595</v>
      </c>
      <c r="AI459" s="6">
        <f ca="1">R459-'S&amp;P500 2018'!R459</f>
        <v>6.2143643343218713</v>
      </c>
      <c r="AJ459" s="6">
        <f ca="1">S459-'S&amp;P500 2018'!S459</f>
        <v>-3.7842992684660999</v>
      </c>
      <c r="AK459" s="6">
        <f ca="1">T459-'S&amp;P500 2018'!T459</f>
        <v>3.3954371618779788</v>
      </c>
      <c r="AL459" s="6">
        <f ca="1">U459-'S&amp;P500 2018'!U459</f>
        <v>2.1543346637119569</v>
      </c>
      <c r="AM459" s="6">
        <f ca="1">V459-'S&amp;P500 2018'!V459</f>
        <v>2.0745837197942762E-2</v>
      </c>
    </row>
    <row r="460" spans="1:39" x14ac:dyDescent="0.3">
      <c r="A460" t="s">
        <v>1048</v>
      </c>
      <c r="B460" t="s">
        <v>1049</v>
      </c>
      <c r="C460" s="1" t="s">
        <v>29</v>
      </c>
      <c r="D460" s="1" t="s">
        <v>250</v>
      </c>
      <c r="E460" s="5">
        <f t="shared" ca="1" si="7"/>
        <v>34.05339762566922</v>
      </c>
      <c r="F460">
        <f ca="1">'S&amp;P500 2018'!F460*(1+IF(-$E$1+RAND()*1&lt;0,-0.1*RAND(),0.1*RAND()))</f>
        <v>31.339052472246106</v>
      </c>
      <c r="G460">
        <f ca="1">'S&amp;P500 2018'!G460*(1+IF(-$E$1+RAND()*1&lt;0,-0.1*RAND(),0.1*RAND()))</f>
        <v>45.824425089672836</v>
      </c>
      <c r="H460">
        <f ca="1">'S&amp;P500 2018'!H460*(1+IF(-$E$1+RAND()*1&lt;0,-0.1*RAND(),0.1*RAND()))</f>
        <v>36.393548902468595</v>
      </c>
      <c r="I460">
        <f ca="1">'S&amp;P500 2018'!I460*(1+IF(-$E$1+RAND()*1&lt;0,-0.1*RAND(),0.1*RAND()))</f>
        <v>39.82260518778525</v>
      </c>
      <c r="J460">
        <f ca="1">'S&amp;P500 2018'!J460*(1+IF(-$E$1+RAND()*1&lt;0,-0.1*RAND(),0.1*RAND()))</f>
        <v>34.875403774862257</v>
      </c>
      <c r="K460">
        <f ca="1">'S&amp;P500 2018'!K460*(1+IF(-$E$1+RAND()*1&lt;0,-0.1*RAND(),0.1*RAND()))</f>
        <v>33.693942810473615</v>
      </c>
      <c r="L460">
        <f ca="1">'S&amp;P500 2018'!L460*(1+IF(-$E$1+RAND()*1&lt;0,-0.1*RAND(),0.1*RAND()))</f>
        <v>29.43250000119399</v>
      </c>
      <c r="M460">
        <f ca="1">'S&amp;P500 2018'!M460*(1+IF(-$E$1+RAND()*1&lt;0,-0.1*RAND(),0.1*RAND()))</f>
        <v>39.801025229202324</v>
      </c>
      <c r="N460">
        <f ca="1">'S&amp;P500 2018'!N460*(1+IF(-$E$1+RAND()*1&lt;0,-0.1*RAND(),0.1*RAND()))</f>
        <v>32.958125506681732</v>
      </c>
      <c r="O460">
        <f ca="1">'S&amp;P500 2018'!O460*(1+IF(-$E$1+RAND()*1&lt;0,-0.1*RAND(),0.1*RAND()))</f>
        <v>33.851847324166762</v>
      </c>
      <c r="P460">
        <f ca="1">'S&amp;P500 2018'!P460*(1+IF(-$E$1+RAND()*1&lt;0,-0.1*RAND(),0.1*RAND()))</f>
        <v>30.857121874683695</v>
      </c>
      <c r="Q460">
        <f ca="1">'S&amp;P500 2018'!Q460*(1+IF(-$E$1+RAND()*1&lt;0,-0.1*RAND(),0.1*RAND()))</f>
        <v>39.136412781596775</v>
      </c>
      <c r="R460">
        <f ca="1">'S&amp;P500 2018'!R460*(1+IF(-$E$1+RAND()*1&lt;0,-0.1*RAND(),0.1*RAND()))</f>
        <v>26.243854670838687</v>
      </c>
      <c r="S460">
        <f ca="1">'S&amp;P500 2018'!S460*(1+IF(-$E$1+RAND()*1&lt;0,-0.1*RAND(),0.1*RAND()))</f>
        <v>38.142397089869732</v>
      </c>
      <c r="T460">
        <f ca="1">'S&amp;P500 2018'!T460*(1+IF(-$E$1+RAND()*1&lt;0,-0.1*RAND(),0.1*RAND()))</f>
        <v>34.78114928948569</v>
      </c>
      <c r="U460">
        <f ca="1">'S&amp;P500 2018'!U460*(1+IF(-$E$1+RAND()*1&lt;0,-0.1*RAND(),0.1*RAND()))</f>
        <v>24.49640153787907</v>
      </c>
      <c r="V460">
        <f ca="1">'S&amp;P500 2018'!V460*(1+IF(-$E$1+RAND()*1&lt;0,-0.1*RAND(),0.1*RAND()))</f>
        <v>27.257946093269673</v>
      </c>
      <c r="W460" s="6">
        <f ca="1">F460-'S&amp;P500 2018'!F460</f>
        <v>1.3390524722461059</v>
      </c>
      <c r="X460" s="6">
        <f ca="1">G460-'S&amp;P500 2018'!G460</f>
        <v>3.824425089672836</v>
      </c>
      <c r="Y460" s="6">
        <f ca="1">H460-'S&amp;P500 2018'!H460</f>
        <v>-1.606451097531405</v>
      </c>
      <c r="Z460" s="6">
        <f ca="1">I460-'S&amp;P500 2018'!I460</f>
        <v>-4.1773948122147502</v>
      </c>
      <c r="AA460" s="6">
        <f ca="1">J460-'S&amp;P500 2018'!J460</f>
        <v>1.8754037748622565</v>
      </c>
      <c r="AB460" s="6">
        <f ca="1">K460-'S&amp;P500 2018'!K460</f>
        <v>1.6939428104736152</v>
      </c>
      <c r="AC460" s="6">
        <f ca="1">L460-'S&amp;P500 2018'!L460</f>
        <v>1.4325000011939899</v>
      </c>
      <c r="AD460" s="6">
        <f ca="1">M460-'S&amp;P500 2018'!M460</f>
        <v>-1.1989747707976761</v>
      </c>
      <c r="AE460" s="6">
        <f ca="1">N460-'S&amp;P500 2018'!N460</f>
        <v>1.958125506681732</v>
      </c>
      <c r="AF460" s="6">
        <f ca="1">O460-'S&amp;P500 2018'!O460</f>
        <v>1.8518473241667621</v>
      </c>
      <c r="AG460" s="6">
        <f ca="1">P460-'S&amp;P500 2018'!P460</f>
        <v>-3.1428781253163045</v>
      </c>
      <c r="AH460" s="6">
        <f ca="1">Q460-'S&amp;P500 2018'!Q460</f>
        <v>2.1364127815967748</v>
      </c>
      <c r="AI460" s="6">
        <f ca="1">R460-'S&amp;P500 2018'!R460</f>
        <v>-2.7561453291613134</v>
      </c>
      <c r="AJ460" s="6">
        <f ca="1">S460-'S&amp;P500 2018'!S460</f>
        <v>0.14239708986973199</v>
      </c>
      <c r="AK460" s="6">
        <f ca="1">T460-'S&amp;P500 2018'!T460</f>
        <v>1.7811492894856897</v>
      </c>
      <c r="AL460" s="6">
        <f ca="1">U460-'S&amp;P500 2018'!U460</f>
        <v>1.4964015378790698</v>
      </c>
      <c r="AM460" s="6">
        <f ca="1">V460-'S&amp;P500 2018'!V460</f>
        <v>-1.7420539067303267</v>
      </c>
    </row>
    <row r="461" spans="1:39" x14ac:dyDescent="0.3">
      <c r="A461" t="s">
        <v>1050</v>
      </c>
      <c r="B461" t="s">
        <v>1051</v>
      </c>
      <c r="C461" s="1" t="s">
        <v>29</v>
      </c>
      <c r="D461" s="1" t="s">
        <v>250</v>
      </c>
      <c r="E461" s="5">
        <f t="shared" ca="1" si="7"/>
        <v>42.17281730669373</v>
      </c>
      <c r="F461">
        <f ca="1">'S&amp;P500 2018'!F461*(1+IF(-$E$1+RAND()*1&lt;0,-0.1*RAND(),0.1*RAND()))</f>
        <v>34.626690222047806</v>
      </c>
      <c r="G461">
        <f ca="1">'S&amp;P500 2018'!G461*(1+IF(-$E$1+RAND()*1&lt;0,-0.1*RAND(),0.1*RAND()))</f>
        <v>28.209448463443888</v>
      </c>
      <c r="H461">
        <f ca="1">'S&amp;P500 2018'!H461*(1+IF(-$E$1+RAND()*1&lt;0,-0.1*RAND(),0.1*RAND()))</f>
        <v>63.042899362952937</v>
      </c>
      <c r="I461">
        <f ca="1">'S&amp;P500 2018'!I461*(1+IF(-$E$1+RAND()*1&lt;0,-0.1*RAND(),0.1*RAND()))</f>
        <v>24.31586560129292</v>
      </c>
      <c r="J461">
        <f ca="1">'S&amp;P500 2018'!J461*(1+IF(-$E$1+RAND()*1&lt;0,-0.1*RAND(),0.1*RAND()))</f>
        <v>41.878827076449845</v>
      </c>
      <c r="K461">
        <f ca="1">'S&amp;P500 2018'!K461*(1+IF(-$E$1+RAND()*1&lt;0,-0.1*RAND(),0.1*RAND()))</f>
        <v>54.038606404440948</v>
      </c>
      <c r="L461">
        <f ca="1">'S&amp;P500 2018'!L461*(1+IF(-$E$1+RAND()*1&lt;0,-0.1*RAND(),0.1*RAND()))</f>
        <v>39.736684991471968</v>
      </c>
      <c r="M461">
        <f ca="1">'S&amp;P500 2018'!M461*(1+IF(-$E$1+RAND()*1&lt;0,-0.1*RAND(),0.1*RAND()))</f>
        <v>33.76904823537231</v>
      </c>
      <c r="N461">
        <f ca="1">'S&amp;P500 2018'!N461*(1+IF(-$E$1+RAND()*1&lt;0,-0.1*RAND(),0.1*RAND()))</f>
        <v>51.576974606175732</v>
      </c>
      <c r="O461">
        <f ca="1">'S&amp;P500 2018'!O461*(1+IF(-$E$1+RAND()*1&lt;0,-0.1*RAND(),0.1*RAND()))</f>
        <v>44.546732066158718</v>
      </c>
      <c r="P461">
        <f ca="1">'S&amp;P500 2018'!P461*(1+IF(-$E$1+RAND()*1&lt;0,-0.1*RAND(),0.1*RAND()))</f>
        <v>41.260553121622337</v>
      </c>
      <c r="Q461">
        <f ca="1">'S&amp;P500 2018'!Q461*(1+IF(-$E$1+RAND()*1&lt;0,-0.1*RAND(),0.1*RAND()))</f>
        <v>46.954661884910379</v>
      </c>
      <c r="R461">
        <f ca="1">'S&amp;P500 2018'!R461*(1+IF(-$E$1+RAND()*1&lt;0,-0.1*RAND(),0.1*RAND()))</f>
        <v>41.193171239137584</v>
      </c>
      <c r="S461">
        <f ca="1">'S&amp;P500 2018'!S461*(1+IF(-$E$1+RAND()*1&lt;0,-0.1*RAND(),0.1*RAND()))</f>
        <v>39.438939835316468</v>
      </c>
      <c r="T461">
        <f ca="1">'S&amp;P500 2018'!T461*(1+IF(-$E$1+RAND()*1&lt;0,-0.1*RAND(),0.1*RAND()))</f>
        <v>41.562463787067841</v>
      </c>
      <c r="U461">
        <f ca="1">'S&amp;P500 2018'!U461*(1+IF(-$E$1+RAND()*1&lt;0,-0.1*RAND(),0.1*RAND()))</f>
        <v>52.900118777105952</v>
      </c>
      <c r="V461">
        <f ca="1">'S&amp;P500 2018'!V461*(1+IF(-$E$1+RAND()*1&lt;0,-0.1*RAND(),0.1*RAND()))</f>
        <v>37.886208538825962</v>
      </c>
      <c r="W461" s="6">
        <f ca="1">F461-'S&amp;P500 2018'!F461</f>
        <v>-3.3733097779521941</v>
      </c>
      <c r="X461" s="6">
        <f ca="1">G461-'S&amp;P500 2018'!G461</f>
        <v>-1.7905515365561122</v>
      </c>
      <c r="Y461" s="6">
        <f ca="1">H461-'S&amp;P500 2018'!H461</f>
        <v>5.0428993629529373</v>
      </c>
      <c r="Z461" s="6">
        <f ca="1">I461-'S&amp;P500 2018'!I461</f>
        <v>0.31586560129291996</v>
      </c>
      <c r="AA461" s="6">
        <f ca="1">J461-'S&amp;P500 2018'!J461</f>
        <v>-1.1211729235501551</v>
      </c>
      <c r="AB461" s="6">
        <f ca="1">K461-'S&amp;P500 2018'!K461</f>
        <v>2.038606404440948</v>
      </c>
      <c r="AC461" s="6">
        <f ca="1">L461-'S&amp;P500 2018'!L461</f>
        <v>1.736684991471968</v>
      </c>
      <c r="AD461" s="6">
        <f ca="1">M461-'S&amp;P500 2018'!M461</f>
        <v>2.7690482353723098</v>
      </c>
      <c r="AE461" s="6">
        <f ca="1">N461-'S&amp;P500 2018'!N461</f>
        <v>3.5769746061757317</v>
      </c>
      <c r="AF461" s="6">
        <f ca="1">O461-'S&amp;P500 2018'!O461</f>
        <v>1.5467320661587181</v>
      </c>
      <c r="AG461" s="6">
        <f ca="1">P461-'S&amp;P500 2018'!P461</f>
        <v>3.2605531216223369</v>
      </c>
      <c r="AH461" s="6">
        <f ca="1">Q461-'S&amp;P500 2018'!Q461</f>
        <v>-3.0453381150896206</v>
      </c>
      <c r="AI461" s="6">
        <f ca="1">R461-'S&amp;P500 2018'!R461</f>
        <v>2.1931712391375839</v>
      </c>
      <c r="AJ461" s="6">
        <f ca="1">S461-'S&amp;P500 2018'!S461</f>
        <v>-0.56106016468353204</v>
      </c>
      <c r="AK461" s="6">
        <f ca="1">T461-'S&amp;P500 2018'!T461</f>
        <v>-3.4375362129321587</v>
      </c>
      <c r="AL461" s="6">
        <f ca="1">U461-'S&amp;P500 2018'!U461</f>
        <v>3.900118777105952</v>
      </c>
      <c r="AM461" s="6">
        <f ca="1">V461-'S&amp;P500 2018'!V461</f>
        <v>2.8862085388259615</v>
      </c>
    </row>
    <row r="462" spans="1:39" x14ac:dyDescent="0.3">
      <c r="A462" t="s">
        <v>1052</v>
      </c>
      <c r="B462" t="s">
        <v>1053</v>
      </c>
      <c r="C462" s="1" t="s">
        <v>2</v>
      </c>
      <c r="D462" s="1" t="s">
        <v>367</v>
      </c>
      <c r="E462" s="5">
        <f t="shared" ca="1" si="7"/>
        <v>61.602564498684444</v>
      </c>
      <c r="F462">
        <f ca="1">'S&amp;P500 2018'!F462*(1+IF(-$E$1+RAND()*1&lt;0,-0.1*RAND(),0.1*RAND()))</f>
        <v>63.306509075496272</v>
      </c>
      <c r="G462">
        <f ca="1">'S&amp;P500 2018'!G462*(1+IF(-$E$1+RAND()*1&lt;0,-0.1*RAND(),0.1*RAND()))</f>
        <v>59.095722492557719</v>
      </c>
      <c r="H462">
        <f ca="1">'S&amp;P500 2018'!H462*(1+IF(-$E$1+RAND()*1&lt;0,-0.1*RAND(),0.1*RAND()))</f>
        <v>51.722169796586662</v>
      </c>
      <c r="I462">
        <f ca="1">'S&amp;P500 2018'!I462*(1+IF(-$E$1+RAND()*1&lt;0,-0.1*RAND(),0.1*RAND()))</f>
        <v>82.273245993297166</v>
      </c>
      <c r="J462">
        <f ca="1">'S&amp;P500 2018'!J462*(1+IF(-$E$1+RAND()*1&lt;0,-0.1*RAND(),0.1*RAND()))</f>
        <v>64.06667653902322</v>
      </c>
      <c r="K462">
        <f ca="1">'S&amp;P500 2018'!K462*(1+IF(-$E$1+RAND()*1&lt;0,-0.1*RAND(),0.1*RAND()))</f>
        <v>73.354656763905325</v>
      </c>
      <c r="L462">
        <f ca="1">'S&amp;P500 2018'!L462*(1+IF(-$E$1+RAND()*1&lt;0,-0.1*RAND(),0.1*RAND()))</f>
        <v>66.53521939067592</v>
      </c>
      <c r="M462">
        <f ca="1">'S&amp;P500 2018'!M462*(1+IF(-$E$1+RAND()*1&lt;0,-0.1*RAND(),0.1*RAND()))</f>
        <v>61.740425824237718</v>
      </c>
      <c r="N462">
        <f ca="1">'S&amp;P500 2018'!N462*(1+IF(-$E$1+RAND()*1&lt;0,-0.1*RAND(),0.1*RAND()))</f>
        <v>50.988143887979888</v>
      </c>
      <c r="O462">
        <f ca="1">'S&amp;P500 2018'!O462*(1+IF(-$E$1+RAND()*1&lt;0,-0.1*RAND(),0.1*RAND()))</f>
        <v>57.074824694767479</v>
      </c>
      <c r="P462">
        <f ca="1">'S&amp;P500 2018'!P462*(1+IF(-$E$1+RAND()*1&lt;0,-0.1*RAND(),0.1*RAND()))</f>
        <v>42.176990495595859</v>
      </c>
      <c r="Q462">
        <f ca="1">'S&amp;P500 2018'!Q462*(1+IF(-$E$1+RAND()*1&lt;0,-0.1*RAND(),0.1*RAND()))</f>
        <v>74.738576748140687</v>
      </c>
      <c r="R462">
        <f ca="1">'S&amp;P500 2018'!R462*(1+IF(-$E$1+RAND()*1&lt;0,-0.1*RAND(),0.1*RAND()))</f>
        <v>56.667259844281617</v>
      </c>
      <c r="S462">
        <f ca="1">'S&amp;P500 2018'!S462*(1+IF(-$E$1+RAND()*1&lt;0,-0.1*RAND(),0.1*RAND()))</f>
        <v>60.522958816433871</v>
      </c>
      <c r="T462">
        <f ca="1">'S&amp;P500 2018'!T462*(1+IF(-$E$1+RAND()*1&lt;0,-0.1*RAND(),0.1*RAND()))</f>
        <v>53.508003513970856</v>
      </c>
      <c r="U462">
        <f ca="1">'S&amp;P500 2018'!U462*(1+IF(-$E$1+RAND()*1&lt;0,-0.1*RAND(),0.1*RAND()))</f>
        <v>60.269733182662186</v>
      </c>
      <c r="V462">
        <f ca="1">'S&amp;P500 2018'!V462*(1+IF(-$E$1+RAND()*1&lt;0,-0.1*RAND(),0.1*RAND()))</f>
        <v>69.202479418023188</v>
      </c>
      <c r="W462" s="6">
        <f ca="1">F462-'S&amp;P500 2018'!F462</f>
        <v>-5.6934909245037275</v>
      </c>
      <c r="X462" s="6">
        <f ca="1">G462-'S&amp;P500 2018'!G462</f>
        <v>2.0957224925577194</v>
      </c>
      <c r="Y462" s="6">
        <f ca="1">H462-'S&amp;P500 2018'!H462</f>
        <v>2.7221697965866625</v>
      </c>
      <c r="Z462" s="6">
        <f ca="1">I462-'S&amp;P500 2018'!I462</f>
        <v>6.2732459932971665</v>
      </c>
      <c r="AA462" s="6">
        <f ca="1">J462-'S&amp;P500 2018'!J462</f>
        <v>4.06667653902322</v>
      </c>
      <c r="AB462" s="6">
        <f ca="1">K462-'S&amp;P500 2018'!K462</f>
        <v>3.3546567639053251</v>
      </c>
      <c r="AC462" s="6">
        <f ca="1">L462-'S&amp;P500 2018'!L462</f>
        <v>2.5352193906759197</v>
      </c>
      <c r="AD462" s="6">
        <f ca="1">M462-'S&amp;P500 2018'!M462</f>
        <v>0.74042582423771819</v>
      </c>
      <c r="AE462" s="6">
        <f ca="1">N462-'S&amp;P500 2018'!N462</f>
        <v>-2.0118561120201122</v>
      </c>
      <c r="AF462" s="6">
        <f ca="1">O462-'S&amp;P500 2018'!O462</f>
        <v>2.0748246947674787</v>
      </c>
      <c r="AG462" s="6">
        <f ca="1">P462-'S&amp;P500 2018'!P462</f>
        <v>-2.8230095044041406</v>
      </c>
      <c r="AH462" s="6">
        <f ca="1">Q462-'S&amp;P500 2018'!Q462</f>
        <v>3.7385767481406873</v>
      </c>
      <c r="AI462" s="6">
        <f ca="1">R462-'S&amp;P500 2018'!R462</f>
        <v>4.6672598442816167</v>
      </c>
      <c r="AJ462" s="6">
        <f ca="1">S462-'S&amp;P500 2018'!S462</f>
        <v>4.5229588164338708</v>
      </c>
      <c r="AK462" s="6">
        <f ca="1">T462-'S&amp;P500 2018'!T462</f>
        <v>1.5080035139708556</v>
      </c>
      <c r="AL462" s="6">
        <f ca="1">U462-'S&amp;P500 2018'!U462</f>
        <v>-4.7302668173378137</v>
      </c>
      <c r="AM462" s="6">
        <f ca="1">V462-'S&amp;P500 2018'!V462</f>
        <v>4.2024794180231879</v>
      </c>
    </row>
    <row r="463" spans="1:39" x14ac:dyDescent="0.3">
      <c r="A463" t="s">
        <v>1054</v>
      </c>
      <c r="B463" t="s">
        <v>1055</v>
      </c>
      <c r="C463" s="1" t="s">
        <v>2</v>
      </c>
      <c r="D463" s="1" t="s">
        <v>53</v>
      </c>
      <c r="E463" s="5">
        <f t="shared" ca="1" si="7"/>
        <v>72.871687756859444</v>
      </c>
      <c r="F463">
        <f ca="1">'S&amp;P500 2018'!F463*(1+IF(-$E$1+RAND()*1&lt;0,-0.1*RAND(),0.1*RAND()))</f>
        <v>56.399532713128792</v>
      </c>
      <c r="G463">
        <f ca="1">'S&amp;P500 2018'!G463*(1+IF(-$E$1+RAND()*1&lt;0,-0.1*RAND(),0.1*RAND()))</f>
        <v>59.610299275068833</v>
      </c>
      <c r="H463">
        <f ca="1">'S&amp;P500 2018'!H463*(1+IF(-$E$1+RAND()*1&lt;0,-0.1*RAND(),0.1*RAND()))</f>
        <v>76.905769048005382</v>
      </c>
      <c r="I463">
        <f ca="1">'S&amp;P500 2018'!I463*(1+IF(-$E$1+RAND()*1&lt;0,-0.1*RAND(),0.1*RAND()))</f>
        <v>70.428441204692305</v>
      </c>
      <c r="J463">
        <f ca="1">'S&amp;P500 2018'!J463*(1+IF(-$E$1+RAND()*1&lt;0,-0.1*RAND(),0.1*RAND()))</f>
        <v>79.921262169616782</v>
      </c>
      <c r="K463">
        <f ca="1">'S&amp;P500 2018'!K463*(1+IF(-$E$1+RAND()*1&lt;0,-0.1*RAND(),0.1*RAND()))</f>
        <v>83.534359683710363</v>
      </c>
      <c r="L463">
        <f ca="1">'S&amp;P500 2018'!L463*(1+IF(-$E$1+RAND()*1&lt;0,-0.1*RAND(),0.1*RAND()))</f>
        <v>92.266067523452833</v>
      </c>
      <c r="M463">
        <f ca="1">'S&amp;P500 2018'!M463*(1+IF(-$E$1+RAND()*1&lt;0,-0.1*RAND(),0.1*RAND()))</f>
        <v>73.897584914475999</v>
      </c>
      <c r="N463">
        <f ca="1">'S&amp;P500 2018'!N463*(1+IF(-$E$1+RAND()*1&lt;0,-0.1*RAND(),0.1*RAND()))</f>
        <v>68.659738664361967</v>
      </c>
      <c r="O463">
        <f ca="1">'S&amp;P500 2018'!O463*(1+IF(-$E$1+RAND()*1&lt;0,-0.1*RAND(),0.1*RAND()))</f>
        <v>82.299216936630501</v>
      </c>
      <c r="P463">
        <f ca="1">'S&amp;P500 2018'!P463*(1+IF(-$E$1+RAND()*1&lt;0,-0.1*RAND(),0.1*RAND()))</f>
        <v>75.038705160703287</v>
      </c>
      <c r="Q463">
        <f ca="1">'S&amp;P500 2018'!Q463*(1+IF(-$E$1+RAND()*1&lt;0,-0.1*RAND(),0.1*RAND()))</f>
        <v>77.731799080732898</v>
      </c>
      <c r="R463">
        <f ca="1">'S&amp;P500 2018'!R463*(1+IF(-$E$1+RAND()*1&lt;0,-0.1*RAND(),0.1*RAND()))</f>
        <v>89.647176274865004</v>
      </c>
      <c r="S463">
        <f ca="1">'S&amp;P500 2018'!S463*(1+IF(-$E$1+RAND()*1&lt;0,-0.1*RAND(),0.1*RAND()))</f>
        <v>71.377842069819195</v>
      </c>
      <c r="T463">
        <f ca="1">'S&amp;P500 2018'!T463*(1+IF(-$E$1+RAND()*1&lt;0,-0.1*RAND(),0.1*RAND()))</f>
        <v>56.868831055116026</v>
      </c>
      <c r="U463">
        <f ca="1">'S&amp;P500 2018'!U463*(1+IF(-$E$1+RAND()*1&lt;0,-0.1*RAND(),0.1*RAND()))</f>
        <v>51.958055332657821</v>
      </c>
      <c r="V463">
        <f ca="1">'S&amp;P500 2018'!V463*(1+IF(-$E$1+RAND()*1&lt;0,-0.1*RAND(),0.1*RAND()))</f>
        <v>72.27401075957259</v>
      </c>
      <c r="W463" s="6">
        <f ca="1">F463-'S&amp;P500 2018'!F463</f>
        <v>-5.6004672868712078</v>
      </c>
      <c r="X463" s="6">
        <f ca="1">G463-'S&amp;P500 2018'!G463</f>
        <v>2.610299275068833</v>
      </c>
      <c r="Y463" s="6">
        <f ca="1">H463-'S&amp;P500 2018'!H463</f>
        <v>3.9057690480053822</v>
      </c>
      <c r="Z463" s="6">
        <f ca="1">I463-'S&amp;P500 2018'!I463</f>
        <v>-5.5715587953076948</v>
      </c>
      <c r="AA463" s="6">
        <f ca="1">J463-'S&amp;P500 2018'!J463</f>
        <v>3.9212621696167815</v>
      </c>
      <c r="AB463" s="6">
        <f ca="1">K463-'S&amp;P500 2018'!K463</f>
        <v>4.5343596837103632</v>
      </c>
      <c r="AC463" s="6">
        <f ca="1">L463-'S&amp;P500 2018'!L463</f>
        <v>0.26606752345283269</v>
      </c>
      <c r="AD463" s="6">
        <f ca="1">M463-'S&amp;P500 2018'!M463</f>
        <v>5.8975849144759991</v>
      </c>
      <c r="AE463" s="6">
        <f ca="1">N463-'S&amp;P500 2018'!N463</f>
        <v>2.6597386643619672</v>
      </c>
      <c r="AF463" s="6">
        <f ca="1">O463-'S&amp;P500 2018'!O463</f>
        <v>5.2992169366305006</v>
      </c>
      <c r="AG463" s="6">
        <f ca="1">P463-'S&amp;P500 2018'!P463</f>
        <v>5.0387051607032873</v>
      </c>
      <c r="AH463" s="6">
        <f ca="1">Q463-'S&amp;P500 2018'!Q463</f>
        <v>2.7317990807328982</v>
      </c>
      <c r="AI463" s="6">
        <f ca="1">R463-'S&amp;P500 2018'!R463</f>
        <v>5.6471762748650036</v>
      </c>
      <c r="AJ463" s="6">
        <f ca="1">S463-'S&amp;P500 2018'!S463</f>
        <v>5.3778420698191951</v>
      </c>
      <c r="AK463" s="6">
        <f ca="1">T463-'S&amp;P500 2018'!T463</f>
        <v>4.8688310551160257</v>
      </c>
      <c r="AL463" s="6">
        <f ca="1">U463-'S&amp;P500 2018'!U463</f>
        <v>-4.0419446673421788</v>
      </c>
      <c r="AM463" s="6">
        <f ca="1">V463-'S&amp;P500 2018'!V463</f>
        <v>-1.7259892404274098</v>
      </c>
    </row>
    <row r="464" spans="1:39" x14ac:dyDescent="0.3">
      <c r="A464" t="s">
        <v>1056</v>
      </c>
      <c r="B464" t="s">
        <v>1057</v>
      </c>
      <c r="C464" s="1" t="s">
        <v>6</v>
      </c>
      <c r="D464" s="1" t="s">
        <v>133</v>
      </c>
      <c r="E464" s="5">
        <f t="shared" ca="1" si="7"/>
        <v>60.079374807952377</v>
      </c>
      <c r="F464">
        <f ca="1">'S&amp;P500 2018'!F464*(1+IF(-$E$1+RAND()*1&lt;0,-0.1*RAND(),0.1*RAND()))</f>
        <v>48.447398330502651</v>
      </c>
      <c r="G464">
        <f ca="1">'S&amp;P500 2018'!G464*(1+IF(-$E$1+RAND()*1&lt;0,-0.1*RAND(),0.1*RAND()))</f>
        <v>68.315403305371916</v>
      </c>
      <c r="H464">
        <f ca="1">'S&amp;P500 2018'!H464*(1+IF(-$E$1+RAND()*1&lt;0,-0.1*RAND(),0.1*RAND()))</f>
        <v>58.768356811230518</v>
      </c>
      <c r="I464">
        <f ca="1">'S&amp;P500 2018'!I464*(1+IF(-$E$1+RAND()*1&lt;0,-0.1*RAND(),0.1*RAND()))</f>
        <v>73.817860256217557</v>
      </c>
      <c r="J464">
        <f ca="1">'S&amp;P500 2018'!J464*(1+IF(-$E$1+RAND()*1&lt;0,-0.1*RAND(),0.1*RAND()))</f>
        <v>68.234823151504273</v>
      </c>
      <c r="K464">
        <f ca="1">'S&amp;P500 2018'!K464*(1+IF(-$E$1+RAND()*1&lt;0,-0.1*RAND(),0.1*RAND()))</f>
        <v>91.135603747987631</v>
      </c>
      <c r="L464">
        <f ca="1">'S&amp;P500 2018'!L464*(1+IF(-$E$1+RAND()*1&lt;0,-0.1*RAND(),0.1*RAND()))</f>
        <v>48.852503594684578</v>
      </c>
      <c r="M464">
        <f ca="1">'S&amp;P500 2018'!M464*(1+IF(-$E$1+RAND()*1&lt;0,-0.1*RAND(),0.1*RAND()))</f>
        <v>69.903955928346861</v>
      </c>
      <c r="N464">
        <f ca="1">'S&amp;P500 2018'!N464*(1+IF(-$E$1+RAND()*1&lt;0,-0.1*RAND(),0.1*RAND()))</f>
        <v>57.395809433355183</v>
      </c>
      <c r="O464">
        <f ca="1">'S&amp;P500 2018'!O464*(1+IF(-$E$1+RAND()*1&lt;0,-0.1*RAND(),0.1*RAND()))</f>
        <v>47.460139288319155</v>
      </c>
      <c r="P464">
        <f ca="1">'S&amp;P500 2018'!P464*(1+IF(-$E$1+RAND()*1&lt;0,-0.1*RAND(),0.1*RAND()))</f>
        <v>52.213378759801394</v>
      </c>
      <c r="Q464">
        <f ca="1">'S&amp;P500 2018'!Q464*(1+IF(-$E$1+RAND()*1&lt;0,-0.1*RAND(),0.1*RAND()))</f>
        <v>60.280823943570645</v>
      </c>
      <c r="R464">
        <f ca="1">'S&amp;P500 2018'!R464*(1+IF(-$E$1+RAND()*1&lt;0,-0.1*RAND(),0.1*RAND()))</f>
        <v>46.721911296517732</v>
      </c>
      <c r="S464">
        <f ca="1">'S&amp;P500 2018'!S464*(1+IF(-$E$1+RAND()*1&lt;0,-0.1*RAND(),0.1*RAND()))</f>
        <v>41.473416173208804</v>
      </c>
      <c r="T464">
        <f ca="1">'S&amp;P500 2018'!T464*(1+IF(-$E$1+RAND()*1&lt;0,-0.1*RAND(),0.1*RAND()))</f>
        <v>56.009548350081864</v>
      </c>
      <c r="U464">
        <f ca="1">'S&amp;P500 2018'!U464*(1+IF(-$E$1+RAND()*1&lt;0,-0.1*RAND(),0.1*RAND()))</f>
        <v>68.932924631612636</v>
      </c>
      <c r="V464">
        <f ca="1">'S&amp;P500 2018'!V464*(1+IF(-$E$1+RAND()*1&lt;0,-0.1*RAND(),0.1*RAND()))</f>
        <v>63.385514732876992</v>
      </c>
      <c r="W464" s="6">
        <f ca="1">F464-'S&amp;P500 2018'!F464</f>
        <v>-3.5526016694973492</v>
      </c>
      <c r="X464" s="6">
        <f ca="1">G464-'S&amp;P500 2018'!G464</f>
        <v>2.3154033053719161</v>
      </c>
      <c r="Y464" s="6">
        <f ca="1">H464-'S&amp;P500 2018'!H464</f>
        <v>3.7683568112305181</v>
      </c>
      <c r="Z464" s="6">
        <f ca="1">I464-'S&amp;P500 2018'!I464</f>
        <v>-1.182139743782443</v>
      </c>
      <c r="AA464" s="6">
        <f ca="1">J464-'S&amp;P500 2018'!J464</f>
        <v>-2.7651768484957273</v>
      </c>
      <c r="AB464" s="6">
        <f ca="1">K464-'S&amp;P500 2018'!K464</f>
        <v>6.1356037479876306</v>
      </c>
      <c r="AC464" s="6">
        <f ca="1">L464-'S&amp;P500 2018'!L464</f>
        <v>3.8525035946845776</v>
      </c>
      <c r="AD464" s="6">
        <f ca="1">M464-'S&amp;P500 2018'!M464</f>
        <v>-2.0960440716531394</v>
      </c>
      <c r="AE464" s="6">
        <f ca="1">N464-'S&amp;P500 2018'!N464</f>
        <v>0.3958094333551827</v>
      </c>
      <c r="AF464" s="6">
        <f ca="1">O464-'S&amp;P500 2018'!O464</f>
        <v>-4.5398607116808449</v>
      </c>
      <c r="AG464" s="6">
        <f ca="1">P464-'S&amp;P500 2018'!P464</f>
        <v>0.21337875980139387</v>
      </c>
      <c r="AH464" s="6">
        <f ca="1">Q464-'S&amp;P500 2018'!Q464</f>
        <v>-2.7191760564293546</v>
      </c>
      <c r="AI464" s="6">
        <f ca="1">R464-'S&amp;P500 2018'!R464</f>
        <v>-4.2780887034822683</v>
      </c>
      <c r="AJ464" s="6">
        <f ca="1">S464-'S&amp;P500 2018'!S464</f>
        <v>-4.526583826791196</v>
      </c>
      <c r="AK464" s="6">
        <f ca="1">T464-'S&amp;P500 2018'!T464</f>
        <v>-2.9904516499181355</v>
      </c>
      <c r="AL464" s="6">
        <f ca="1">U464-'S&amp;P500 2018'!U464</f>
        <v>0.93292463161263584</v>
      </c>
      <c r="AM464" s="6">
        <f ca="1">V464-'S&amp;P500 2018'!V464</f>
        <v>-2.6144852671230083</v>
      </c>
    </row>
    <row r="465" spans="1:39" x14ac:dyDescent="0.3">
      <c r="A465" t="s">
        <v>1058</v>
      </c>
      <c r="B465" t="s">
        <v>1059</v>
      </c>
      <c r="C465" s="1" t="s">
        <v>2</v>
      </c>
      <c r="D465" s="1" t="s">
        <v>238</v>
      </c>
      <c r="E465" s="5">
        <f t="shared" ca="1" si="7"/>
        <v>60.131825581546487</v>
      </c>
      <c r="F465">
        <f ca="1">'S&amp;P500 2018'!F465*(1+IF(-$E$1+RAND()*1&lt;0,-0.1*RAND(),0.1*RAND()))</f>
        <v>51.324532672650406</v>
      </c>
      <c r="G465">
        <f ca="1">'S&amp;P500 2018'!G465*(1+IF(-$E$1+RAND()*1&lt;0,-0.1*RAND(),0.1*RAND()))</f>
        <v>72.24155167143978</v>
      </c>
      <c r="H465">
        <f ca="1">'S&amp;P500 2018'!H465*(1+IF(-$E$1+RAND()*1&lt;0,-0.1*RAND(),0.1*RAND()))</f>
        <v>49.098698315600693</v>
      </c>
      <c r="I465">
        <f ca="1">'S&amp;P500 2018'!I465*(1+IF(-$E$1+RAND()*1&lt;0,-0.1*RAND(),0.1*RAND()))</f>
        <v>54.006867583080187</v>
      </c>
      <c r="J465">
        <f ca="1">'S&amp;P500 2018'!J465*(1+IF(-$E$1+RAND()*1&lt;0,-0.1*RAND(),0.1*RAND()))</f>
        <v>56.647128598132433</v>
      </c>
      <c r="K465">
        <f ca="1">'S&amp;P500 2018'!K465*(1+IF(-$E$1+RAND()*1&lt;0,-0.1*RAND(),0.1*RAND()))</f>
        <v>50.332407377770608</v>
      </c>
      <c r="L465">
        <f ca="1">'S&amp;P500 2018'!L465*(1+IF(-$E$1+RAND()*1&lt;0,-0.1*RAND(),0.1*RAND()))</f>
        <v>65.178351121240922</v>
      </c>
      <c r="M465">
        <f ca="1">'S&amp;P500 2018'!M465*(1+IF(-$E$1+RAND()*1&lt;0,-0.1*RAND(),0.1*RAND()))</f>
        <v>45.66425073445761</v>
      </c>
      <c r="N465">
        <f ca="1">'S&amp;P500 2018'!N465*(1+IF(-$E$1+RAND()*1&lt;0,-0.1*RAND(),0.1*RAND()))</f>
        <v>59.444740147680378</v>
      </c>
      <c r="O465">
        <f ca="1">'S&amp;P500 2018'!O465*(1+IF(-$E$1+RAND()*1&lt;0,-0.1*RAND(),0.1*RAND()))</f>
        <v>55.819851177544301</v>
      </c>
      <c r="P465">
        <f ca="1">'S&amp;P500 2018'!P465*(1+IF(-$E$1+RAND()*1&lt;0,-0.1*RAND(),0.1*RAND()))</f>
        <v>70.151648697203214</v>
      </c>
      <c r="Q465">
        <f ca="1">'S&amp;P500 2018'!Q465*(1+IF(-$E$1+RAND()*1&lt;0,-0.1*RAND(),0.1*RAND()))</f>
        <v>73.976352521908126</v>
      </c>
      <c r="R465">
        <f ca="1">'S&amp;P500 2018'!R465*(1+IF(-$E$1+RAND()*1&lt;0,-0.1*RAND(),0.1*RAND()))</f>
        <v>65.687434393848505</v>
      </c>
      <c r="S465">
        <f ca="1">'S&amp;P500 2018'!S465*(1+IF(-$E$1+RAND()*1&lt;0,-0.1*RAND(),0.1*RAND()))</f>
        <v>69.680877926143765</v>
      </c>
      <c r="T465">
        <f ca="1">'S&amp;P500 2018'!T465*(1+IF(-$E$1+RAND()*1&lt;0,-0.1*RAND(),0.1*RAND()))</f>
        <v>59.866056684735099</v>
      </c>
      <c r="U465">
        <f ca="1">'S&amp;P500 2018'!U465*(1+IF(-$E$1+RAND()*1&lt;0,-0.1*RAND(),0.1*RAND()))</f>
        <v>47.042556849123237</v>
      </c>
      <c r="V465">
        <f ca="1">'S&amp;P500 2018'!V465*(1+IF(-$E$1+RAND()*1&lt;0,-0.1*RAND(),0.1*RAND()))</f>
        <v>76.077728413731208</v>
      </c>
      <c r="W465" s="6">
        <f ca="1">F465-'S&amp;P500 2018'!F465</f>
        <v>-4.6754673273495939</v>
      </c>
      <c r="X465" s="6">
        <f ca="1">G465-'S&amp;P500 2018'!G465</f>
        <v>1.2415516714397796</v>
      </c>
      <c r="Y465" s="6">
        <f ca="1">H465-'S&amp;P500 2018'!H465</f>
        <v>4.0986983156006929</v>
      </c>
      <c r="Z465" s="6">
        <f ca="1">I465-'S&amp;P500 2018'!I465</f>
        <v>-5.9931324169198135</v>
      </c>
      <c r="AA465" s="6">
        <f ca="1">J465-'S&amp;P500 2018'!J465</f>
        <v>3.6471285981324328</v>
      </c>
      <c r="AB465" s="6">
        <f ca="1">K465-'S&amp;P500 2018'!K465</f>
        <v>0.33240737777060758</v>
      </c>
      <c r="AC465" s="6">
        <f ca="1">L465-'S&amp;P500 2018'!L465</f>
        <v>3.1783511212409223</v>
      </c>
      <c r="AD465" s="6">
        <f ca="1">M465-'S&amp;P500 2018'!M465</f>
        <v>2.6642507344576103</v>
      </c>
      <c r="AE465" s="6">
        <f ca="1">N465-'S&amp;P500 2018'!N465</f>
        <v>4.4447401476803776</v>
      </c>
      <c r="AF465" s="6">
        <f ca="1">O465-'S&amp;P500 2018'!O465</f>
        <v>1.8198511775443009</v>
      </c>
      <c r="AG465" s="6">
        <f ca="1">P465-'S&amp;P500 2018'!P465</f>
        <v>4.1516486972032141</v>
      </c>
      <c r="AH465" s="6">
        <f ca="1">Q465-'S&amp;P500 2018'!Q465</f>
        <v>-2.0236474780918741</v>
      </c>
      <c r="AI465" s="6">
        <f ca="1">R465-'S&amp;P500 2018'!R465</f>
        <v>4.6874343938485055</v>
      </c>
      <c r="AJ465" s="6">
        <f ca="1">S465-'S&amp;P500 2018'!S465</f>
        <v>-1.319122073856235</v>
      </c>
      <c r="AK465" s="6">
        <f ca="1">T465-'S&amp;P500 2018'!T465</f>
        <v>4.8660566847350992</v>
      </c>
      <c r="AL465" s="6">
        <f ca="1">U465-'S&amp;P500 2018'!U465</f>
        <v>4.2556849123236873E-2</v>
      </c>
      <c r="AM465" s="6">
        <f ca="1">V465-'S&amp;P500 2018'!V465</f>
        <v>3.077728413731208</v>
      </c>
    </row>
    <row r="466" spans="1:39" x14ac:dyDescent="0.3">
      <c r="A466" t="s">
        <v>1060</v>
      </c>
      <c r="B466" t="s">
        <v>1061</v>
      </c>
      <c r="C466" s="1" t="s">
        <v>2</v>
      </c>
      <c r="D466" s="1" t="s">
        <v>1062</v>
      </c>
      <c r="E466" s="5">
        <f t="shared" ca="1" si="7"/>
        <v>54.279115638053312</v>
      </c>
      <c r="F466">
        <f ca="1">'S&amp;P500 2018'!F466*(1+IF(-$E$1+RAND()*1&lt;0,-0.1*RAND(),0.1*RAND()))</f>
        <v>52.792828701943435</v>
      </c>
      <c r="G466">
        <f ca="1">'S&amp;P500 2018'!G466*(1+IF(-$E$1+RAND()*1&lt;0,-0.1*RAND(),0.1*RAND()))</f>
        <v>48.794210909010829</v>
      </c>
      <c r="H466">
        <f ca="1">'S&amp;P500 2018'!H466*(1+IF(-$E$1+RAND()*1&lt;0,-0.1*RAND(),0.1*RAND()))</f>
        <v>69.055167125694979</v>
      </c>
      <c r="I466">
        <f ca="1">'S&amp;P500 2018'!I466*(1+IF(-$E$1+RAND()*1&lt;0,-0.1*RAND(),0.1*RAND()))</f>
        <v>48.65182573757928</v>
      </c>
      <c r="J466">
        <f ca="1">'S&amp;P500 2018'!J466*(1+IF(-$E$1+RAND()*1&lt;0,-0.1*RAND(),0.1*RAND()))</f>
        <v>31.385921395994608</v>
      </c>
      <c r="K466">
        <f ca="1">'S&amp;P500 2018'!K466*(1+IF(-$E$1+RAND()*1&lt;0,-0.1*RAND(),0.1*RAND()))</f>
        <v>52.661868367912312</v>
      </c>
      <c r="L466">
        <f ca="1">'S&amp;P500 2018'!L466*(1+IF(-$E$1+RAND()*1&lt;0,-0.1*RAND(),0.1*RAND()))</f>
        <v>70.329886912662261</v>
      </c>
      <c r="M466">
        <f ca="1">'S&amp;P500 2018'!M466*(1+IF(-$E$1+RAND()*1&lt;0,-0.1*RAND(),0.1*RAND()))</f>
        <v>63.710872893952306</v>
      </c>
      <c r="N466">
        <f ca="1">'S&amp;P500 2018'!N466*(1+IF(-$E$1+RAND()*1&lt;0,-0.1*RAND(),0.1*RAND()))</f>
        <v>62.511819690439118</v>
      </c>
      <c r="O466">
        <f ca="1">'S&amp;P500 2018'!O466*(1+IF(-$E$1+RAND()*1&lt;0,-0.1*RAND(),0.1*RAND()))</f>
        <v>56.830170179046327</v>
      </c>
      <c r="P466">
        <f ca="1">'S&amp;P500 2018'!P466*(1+IF(-$E$1+RAND()*1&lt;0,-0.1*RAND(),0.1*RAND()))</f>
        <v>50.630574934779915</v>
      </c>
      <c r="Q466">
        <f ca="1">'S&amp;P500 2018'!Q466*(1+IF(-$E$1+RAND()*1&lt;0,-0.1*RAND(),0.1*RAND()))</f>
        <v>60.939089573780223</v>
      </c>
      <c r="R466">
        <f ca="1">'S&amp;P500 2018'!R466*(1+IF(-$E$1+RAND()*1&lt;0,-0.1*RAND(),0.1*RAND()))</f>
        <v>60.903915045352925</v>
      </c>
      <c r="S466">
        <f ca="1">'S&amp;P500 2018'!S466*(1+IF(-$E$1+RAND()*1&lt;0,-0.1*RAND(),0.1*RAND()))</f>
        <v>45.540977586245276</v>
      </c>
      <c r="T466">
        <f ca="1">'S&amp;P500 2018'!T466*(1+IF(-$E$1+RAND()*1&lt;0,-0.1*RAND(),0.1*RAND()))</f>
        <v>43.285192181576662</v>
      </c>
      <c r="U466">
        <f ca="1">'S&amp;P500 2018'!U466*(1+IF(-$E$1+RAND()*1&lt;0,-0.1*RAND(),0.1*RAND()))</f>
        <v>52.008718761727316</v>
      </c>
      <c r="V466">
        <f ca="1">'S&amp;P500 2018'!V466*(1+IF(-$E$1+RAND()*1&lt;0,-0.1*RAND(),0.1*RAND()))</f>
        <v>52.71192584920847</v>
      </c>
      <c r="W466" s="6">
        <f ca="1">F466-'S&amp;P500 2018'!F466</f>
        <v>3.792828701943435</v>
      </c>
      <c r="X466" s="6">
        <f ca="1">G466-'S&amp;P500 2018'!G466</f>
        <v>3.7942109090108289</v>
      </c>
      <c r="Y466" s="6">
        <f ca="1">H466-'S&amp;P500 2018'!H466</f>
        <v>2.0551671256949788</v>
      </c>
      <c r="Z466" s="6">
        <f ca="1">I466-'S&amp;P500 2018'!I466</f>
        <v>-0.34817426242072003</v>
      </c>
      <c r="AA466" s="6">
        <f ca="1">J466-'S&amp;P500 2018'!J466</f>
        <v>-0.61407860400539249</v>
      </c>
      <c r="AB466" s="6">
        <f ca="1">K466-'S&amp;P500 2018'!K466</f>
        <v>3.6618683679123123</v>
      </c>
      <c r="AC466" s="6">
        <f ca="1">L466-'S&amp;P500 2018'!L466</f>
        <v>3.3298869126622606</v>
      </c>
      <c r="AD466" s="6">
        <f ca="1">M466-'S&amp;P500 2018'!M466</f>
        <v>-0.28912710604769387</v>
      </c>
      <c r="AE466" s="6">
        <f ca="1">N466-'S&amp;P500 2018'!N466</f>
        <v>2.5118196904391183</v>
      </c>
      <c r="AF466" s="6">
        <f ca="1">O466-'S&amp;P500 2018'!O466</f>
        <v>2.830170179046327</v>
      </c>
      <c r="AG466" s="6">
        <f ca="1">P466-'S&amp;P500 2018'!P466</f>
        <v>-2.369425065220085</v>
      </c>
      <c r="AH466" s="6">
        <f ca="1">Q466-'S&amp;P500 2018'!Q466</f>
        <v>4.9390895737802225</v>
      </c>
      <c r="AI466" s="6">
        <f ca="1">R466-'S&amp;P500 2018'!R466</f>
        <v>1.9039150453529246</v>
      </c>
      <c r="AJ466" s="6">
        <f ca="1">S466-'S&amp;P500 2018'!S466</f>
        <v>0.54097758624527614</v>
      </c>
      <c r="AK466" s="6">
        <f ca="1">T466-'S&amp;P500 2018'!T466</f>
        <v>1.2851921815766616</v>
      </c>
      <c r="AL466" s="6">
        <f ca="1">U466-'S&amp;P500 2018'!U466</f>
        <v>-4.9912812382726841</v>
      </c>
      <c r="AM466" s="6">
        <f ca="1">V466-'S&amp;P500 2018'!V466</f>
        <v>3.7119258492084697</v>
      </c>
    </row>
    <row r="467" spans="1:39" x14ac:dyDescent="0.3">
      <c r="A467" t="s">
        <v>1063</v>
      </c>
      <c r="B467" t="s">
        <v>1064</v>
      </c>
      <c r="C467" s="1" t="s">
        <v>2</v>
      </c>
      <c r="D467" s="1" t="s">
        <v>160</v>
      </c>
      <c r="E467" s="5">
        <f t="shared" ca="1" si="7"/>
        <v>54.11451243008446</v>
      </c>
      <c r="F467">
        <f ca="1">'S&amp;P500 2018'!F467*(1+IF(-$E$1+RAND()*1&lt;0,-0.1*RAND(),0.1*RAND()))</f>
        <v>39.407475891092403</v>
      </c>
      <c r="G467">
        <f ca="1">'S&amp;P500 2018'!G467*(1+IF(-$E$1+RAND()*1&lt;0,-0.1*RAND(),0.1*RAND()))</f>
        <v>48.218421962269254</v>
      </c>
      <c r="H467">
        <f ca="1">'S&amp;P500 2018'!H467*(1+IF(-$E$1+RAND()*1&lt;0,-0.1*RAND(),0.1*RAND()))</f>
        <v>57.689106395929329</v>
      </c>
      <c r="I467">
        <f ca="1">'S&amp;P500 2018'!I467*(1+IF(-$E$1+RAND()*1&lt;0,-0.1*RAND(),0.1*RAND()))</f>
        <v>41.797115730810397</v>
      </c>
      <c r="J467">
        <f ca="1">'S&amp;P500 2018'!J467*(1+IF(-$E$1+RAND()*1&lt;0,-0.1*RAND(),0.1*RAND()))</f>
        <v>57.16951139513872</v>
      </c>
      <c r="K467">
        <f ca="1">'S&amp;P500 2018'!K467*(1+IF(-$E$1+RAND()*1&lt;0,-0.1*RAND(),0.1*RAND()))</f>
        <v>53.530966074271625</v>
      </c>
      <c r="L467">
        <f ca="1">'S&amp;P500 2018'!L467*(1+IF(-$E$1+RAND()*1&lt;0,-0.1*RAND(),0.1*RAND()))</f>
        <v>58.907828639281483</v>
      </c>
      <c r="M467">
        <f ca="1">'S&amp;P500 2018'!M467*(1+IF(-$E$1+RAND()*1&lt;0,-0.1*RAND(),0.1*RAND()))</f>
        <v>73.385316552326358</v>
      </c>
      <c r="N467">
        <f ca="1">'S&amp;P500 2018'!N467*(1+IF(-$E$1+RAND()*1&lt;0,-0.1*RAND(),0.1*RAND()))</f>
        <v>54.335329390865816</v>
      </c>
      <c r="O467">
        <f ca="1">'S&amp;P500 2018'!O467*(1+IF(-$E$1+RAND()*1&lt;0,-0.1*RAND(),0.1*RAND()))</f>
        <v>54.552439249367161</v>
      </c>
      <c r="P467">
        <f ca="1">'S&amp;P500 2018'!P467*(1+IF(-$E$1+RAND()*1&lt;0,-0.1*RAND(),0.1*RAND()))</f>
        <v>64.559815538419372</v>
      </c>
      <c r="Q467">
        <f ca="1">'S&amp;P500 2018'!Q467*(1+IF(-$E$1+RAND()*1&lt;0,-0.1*RAND(),0.1*RAND()))</f>
        <v>45.957685556097857</v>
      </c>
      <c r="R467">
        <f ca="1">'S&amp;P500 2018'!R467*(1+IF(-$E$1+RAND()*1&lt;0,-0.1*RAND(),0.1*RAND()))</f>
        <v>50.696030532256913</v>
      </c>
      <c r="S467">
        <f ca="1">'S&amp;P500 2018'!S467*(1+IF(-$E$1+RAND()*1&lt;0,-0.1*RAND(),0.1*RAND()))</f>
        <v>67.987536639073511</v>
      </c>
      <c r="T467">
        <f ca="1">'S&amp;P500 2018'!T467*(1+IF(-$E$1+RAND()*1&lt;0,-0.1*RAND(),0.1*RAND()))</f>
        <v>49.383550116420452</v>
      </c>
      <c r="U467">
        <f ca="1">'S&amp;P500 2018'!U467*(1+IF(-$E$1+RAND()*1&lt;0,-0.1*RAND(),0.1*RAND()))</f>
        <v>52.422562574192966</v>
      </c>
      <c r="V467">
        <f ca="1">'S&amp;P500 2018'!V467*(1+IF(-$E$1+RAND()*1&lt;0,-0.1*RAND(),0.1*RAND()))</f>
        <v>49.946019073622267</v>
      </c>
      <c r="W467" s="6">
        <f ca="1">F467-'S&amp;P500 2018'!F467</f>
        <v>0.40747589109240323</v>
      </c>
      <c r="X467" s="6">
        <f ca="1">G467-'S&amp;P500 2018'!G467</f>
        <v>0.21842196226925381</v>
      </c>
      <c r="Y467" s="6">
        <f ca="1">H467-'S&amp;P500 2018'!H467</f>
        <v>-3.3108936040706709</v>
      </c>
      <c r="Z467" s="6">
        <f ca="1">I467-'S&amp;P500 2018'!I467</f>
        <v>-0.20288426918960312</v>
      </c>
      <c r="AA467" s="6">
        <f ca="1">J467-'S&amp;P500 2018'!J467</f>
        <v>3.1695113951387199</v>
      </c>
      <c r="AB467" s="6">
        <f ca="1">K467-'S&amp;P500 2018'!K467</f>
        <v>3.5309660742716247</v>
      </c>
      <c r="AC467" s="6">
        <f ca="1">L467-'S&amp;P500 2018'!L467</f>
        <v>3.9078286392814832</v>
      </c>
      <c r="AD467" s="6">
        <f ca="1">M467-'S&amp;P500 2018'!M467</f>
        <v>6.3853165523263584</v>
      </c>
      <c r="AE467" s="6">
        <f ca="1">N467-'S&amp;P500 2018'!N467</f>
        <v>1.3353293908658159</v>
      </c>
      <c r="AF467" s="6">
        <f ca="1">O467-'S&amp;P500 2018'!O467</f>
        <v>3.5524392493671613</v>
      </c>
      <c r="AG467" s="6">
        <f ca="1">P467-'S&amp;P500 2018'!P467</f>
        <v>3.5598155384193717</v>
      </c>
      <c r="AH467" s="6">
        <f ca="1">Q467-'S&amp;P500 2018'!Q467</f>
        <v>0.95768555609785722</v>
      </c>
      <c r="AI467" s="6">
        <f ca="1">R467-'S&amp;P500 2018'!R467</f>
        <v>2.6960305322569127</v>
      </c>
      <c r="AJ467" s="6">
        <f ca="1">S467-'S&amp;P500 2018'!S467</f>
        <v>4.987536639073511</v>
      </c>
      <c r="AK467" s="6">
        <f ca="1">T467-'S&amp;P500 2018'!T467</f>
        <v>-3.6164498835795484</v>
      </c>
      <c r="AL467" s="6">
        <f ca="1">U467-'S&amp;P500 2018'!U467</f>
        <v>2.4225625741929662</v>
      </c>
      <c r="AM467" s="6">
        <f ca="1">V467-'S&amp;P500 2018'!V467</f>
        <v>-1.0539809263777329</v>
      </c>
    </row>
    <row r="468" spans="1:39" x14ac:dyDescent="0.3">
      <c r="A468" t="s">
        <v>1065</v>
      </c>
      <c r="B468" t="s">
        <v>1066</v>
      </c>
      <c r="C468" s="1" t="s">
        <v>6</v>
      </c>
      <c r="D468" s="1" t="s">
        <v>383</v>
      </c>
      <c r="E468" s="5">
        <f t="shared" ca="1" si="7"/>
        <v>53.861449802466709</v>
      </c>
      <c r="F468">
        <f ca="1">'S&amp;P500 2018'!F468*(1+IF(-$E$1+RAND()*1&lt;0,-0.1*RAND(),0.1*RAND()))</f>
        <v>59.048443991172718</v>
      </c>
      <c r="G468">
        <f ca="1">'S&amp;P500 2018'!G468*(1+IF(-$E$1+RAND()*1&lt;0,-0.1*RAND(),0.1*RAND()))</f>
        <v>45.38387087811607</v>
      </c>
      <c r="H468">
        <f ca="1">'S&amp;P500 2018'!H468*(1+IF(-$E$1+RAND()*1&lt;0,-0.1*RAND(),0.1*RAND()))</f>
        <v>50.662369457346344</v>
      </c>
      <c r="I468">
        <f ca="1">'S&amp;P500 2018'!I468*(1+IF(-$E$1+RAND()*1&lt;0,-0.1*RAND(),0.1*RAND()))</f>
        <v>35.262164026932169</v>
      </c>
      <c r="J468">
        <f ca="1">'S&amp;P500 2018'!J468*(1+IF(-$E$1+RAND()*1&lt;0,-0.1*RAND(),0.1*RAND()))</f>
        <v>55.046358549922466</v>
      </c>
      <c r="K468">
        <f ca="1">'S&amp;P500 2018'!K468*(1+IF(-$E$1+RAND()*1&lt;0,-0.1*RAND(),0.1*RAND()))</f>
        <v>74.077086724784934</v>
      </c>
      <c r="L468">
        <f ca="1">'S&amp;P500 2018'!L468*(1+IF(-$E$1+RAND()*1&lt;0,-0.1*RAND(),0.1*RAND()))</f>
        <v>51.783503039793146</v>
      </c>
      <c r="M468">
        <f ca="1">'S&amp;P500 2018'!M468*(1+IF(-$E$1+RAND()*1&lt;0,-0.1*RAND(),0.1*RAND()))</f>
        <v>57.197051780853293</v>
      </c>
      <c r="N468">
        <f ca="1">'S&amp;P500 2018'!N468*(1+IF(-$E$1+RAND()*1&lt;0,-0.1*RAND(),0.1*RAND()))</f>
        <v>51.307411460856116</v>
      </c>
      <c r="O468">
        <f ca="1">'S&amp;P500 2018'!O468*(1+IF(-$E$1+RAND()*1&lt;0,-0.1*RAND(),0.1*RAND()))</f>
        <v>58.873336778027024</v>
      </c>
      <c r="P468">
        <f ca="1">'S&amp;P500 2018'!P468*(1+IF(-$E$1+RAND()*1&lt;0,-0.1*RAND(),0.1*RAND()))</f>
        <v>59.295622861453829</v>
      </c>
      <c r="Q468">
        <f ca="1">'S&amp;P500 2018'!Q468*(1+IF(-$E$1+RAND()*1&lt;0,-0.1*RAND(),0.1*RAND()))</f>
        <v>50.68001215946579</v>
      </c>
      <c r="R468">
        <f ca="1">'S&amp;P500 2018'!R468*(1+IF(-$E$1+RAND()*1&lt;0,-0.1*RAND(),0.1*RAND()))</f>
        <v>43.809205107533977</v>
      </c>
      <c r="S468">
        <f ca="1">'S&amp;P500 2018'!S468*(1+IF(-$E$1+RAND()*1&lt;0,-0.1*RAND(),0.1*RAND()))</f>
        <v>47.66118411443756</v>
      </c>
      <c r="T468">
        <f ca="1">'S&amp;P500 2018'!T468*(1+IF(-$E$1+RAND()*1&lt;0,-0.1*RAND(),0.1*RAND()))</f>
        <v>60.779646311346227</v>
      </c>
      <c r="U468">
        <f ca="1">'S&amp;P500 2018'!U468*(1+IF(-$E$1+RAND()*1&lt;0,-0.1*RAND(),0.1*RAND()))</f>
        <v>66.671697997784463</v>
      </c>
      <c r="V468">
        <f ca="1">'S&amp;P500 2018'!V468*(1+IF(-$E$1+RAND()*1&lt;0,-0.1*RAND(),0.1*RAND()))</f>
        <v>48.105681402107834</v>
      </c>
      <c r="W468" s="6">
        <f ca="1">F468-'S&amp;P500 2018'!F468</f>
        <v>-0.95155600882728208</v>
      </c>
      <c r="X468" s="6">
        <f ca="1">G468-'S&amp;P500 2018'!G468</f>
        <v>0.38387087811607046</v>
      </c>
      <c r="Y468" s="6">
        <f ca="1">H468-'S&amp;P500 2018'!H468</f>
        <v>-0.33763054265365611</v>
      </c>
      <c r="Z468" s="6">
        <f ca="1">I468-'S&amp;P500 2018'!I468</f>
        <v>2.2621640269321688</v>
      </c>
      <c r="AA468" s="6">
        <f ca="1">J468-'S&amp;P500 2018'!J468</f>
        <v>4.6358549922466352E-2</v>
      </c>
      <c r="AB468" s="6">
        <f ca="1">K468-'S&amp;P500 2018'!K468</f>
        <v>1.0770867247849338</v>
      </c>
      <c r="AC468" s="6">
        <f ca="1">L468-'S&amp;P500 2018'!L468</f>
        <v>3.7835030397931462</v>
      </c>
      <c r="AD468" s="6">
        <f ca="1">M468-'S&amp;P500 2018'!M468</f>
        <v>-5.8029482191467068</v>
      </c>
      <c r="AE468" s="6">
        <f ca="1">N468-'S&amp;P500 2018'!N468</f>
        <v>-4.692588539143884</v>
      </c>
      <c r="AF468" s="6">
        <f ca="1">O468-'S&amp;P500 2018'!O468</f>
        <v>2.8733367780270243</v>
      </c>
      <c r="AG468" s="6">
        <f ca="1">P468-'S&amp;P500 2018'!P468</f>
        <v>1.295622861453829</v>
      </c>
      <c r="AH468" s="6">
        <f ca="1">Q468-'S&amp;P500 2018'!Q468</f>
        <v>1.6800121594657895</v>
      </c>
      <c r="AI468" s="6">
        <f ca="1">R468-'S&amp;P500 2018'!R468</f>
        <v>0.80920510753397679</v>
      </c>
      <c r="AJ468" s="6">
        <f ca="1">S468-'S&amp;P500 2018'!S468</f>
        <v>0.66118411443756031</v>
      </c>
      <c r="AK468" s="6">
        <f ca="1">T468-'S&amp;P500 2018'!T468</f>
        <v>2.7796463113462266</v>
      </c>
      <c r="AL468" s="6">
        <f ca="1">U468-'S&amp;P500 2018'!U468</f>
        <v>5.671697997784463</v>
      </c>
      <c r="AM468" s="6">
        <f ca="1">V468-'S&amp;P500 2018'!V468</f>
        <v>0.10568140210783383</v>
      </c>
    </row>
    <row r="469" spans="1:39" x14ac:dyDescent="0.3">
      <c r="A469" t="s">
        <v>1067</v>
      </c>
      <c r="B469" t="s">
        <v>1068</v>
      </c>
      <c r="C469" s="1" t="s">
        <v>37</v>
      </c>
      <c r="D469" s="1" t="s">
        <v>41</v>
      </c>
      <c r="E469" s="5">
        <f t="shared" ref="E469:E507" ca="1" si="8">AVERAGE(F469:V469)</f>
        <v>53.346292148355936</v>
      </c>
      <c r="F469">
        <f ca="1">'S&amp;P500 2018'!F469*(1+IF(-$E$1+RAND()*1&lt;0,-0.1*RAND(),0.1*RAND()))</f>
        <v>67.427417085585986</v>
      </c>
      <c r="G469">
        <f ca="1">'S&amp;P500 2018'!G469*(1+IF(-$E$1+RAND()*1&lt;0,-0.1*RAND(),0.1*RAND()))</f>
        <v>50.829959055447979</v>
      </c>
      <c r="H469">
        <f ca="1">'S&amp;P500 2018'!H469*(1+IF(-$E$1+RAND()*1&lt;0,-0.1*RAND(),0.1*RAND()))</f>
        <v>57.721537398097652</v>
      </c>
      <c r="I469">
        <f ca="1">'S&amp;P500 2018'!I469*(1+IF(-$E$1+RAND()*1&lt;0,-0.1*RAND(),0.1*RAND()))</f>
        <v>47.546531679688343</v>
      </c>
      <c r="J469">
        <f ca="1">'S&amp;P500 2018'!J469*(1+IF(-$E$1+RAND()*1&lt;0,-0.1*RAND(),0.1*RAND()))</f>
        <v>70.563384666830189</v>
      </c>
      <c r="K469">
        <f ca="1">'S&amp;P500 2018'!K469*(1+IF(-$E$1+RAND()*1&lt;0,-0.1*RAND(),0.1*RAND()))</f>
        <v>47.863786631969525</v>
      </c>
      <c r="L469">
        <f ca="1">'S&amp;P500 2018'!L469*(1+IF(-$E$1+RAND()*1&lt;0,-0.1*RAND(),0.1*RAND()))</f>
        <v>43.995213229709101</v>
      </c>
      <c r="M469">
        <f ca="1">'S&amp;P500 2018'!M469*(1+IF(-$E$1+RAND()*1&lt;0,-0.1*RAND(),0.1*RAND()))</f>
        <v>46.727907473407711</v>
      </c>
      <c r="N469">
        <f ca="1">'S&amp;P500 2018'!N469*(1+IF(-$E$1+RAND()*1&lt;0,-0.1*RAND(),0.1*RAND()))</f>
        <v>51.580134211756281</v>
      </c>
      <c r="O469">
        <f ca="1">'S&amp;P500 2018'!O469*(1+IF(-$E$1+RAND()*1&lt;0,-0.1*RAND(),0.1*RAND()))</f>
        <v>61.964947943525942</v>
      </c>
      <c r="P469">
        <f ca="1">'S&amp;P500 2018'!P469*(1+IF(-$E$1+RAND()*1&lt;0,-0.1*RAND(),0.1*RAND()))</f>
        <v>53.870863847775773</v>
      </c>
      <c r="Q469">
        <f ca="1">'S&amp;P500 2018'!Q469*(1+IF(-$E$1+RAND()*1&lt;0,-0.1*RAND(),0.1*RAND()))</f>
        <v>63.603501192860087</v>
      </c>
      <c r="R469">
        <f ca="1">'S&amp;P500 2018'!R469*(1+IF(-$E$1+RAND()*1&lt;0,-0.1*RAND(),0.1*RAND()))</f>
        <v>54.658333460699239</v>
      </c>
      <c r="S469">
        <f ca="1">'S&amp;P500 2018'!S469*(1+IF(-$E$1+RAND()*1&lt;0,-0.1*RAND(),0.1*RAND()))</f>
        <v>47.699036609482029</v>
      </c>
      <c r="T469">
        <f ca="1">'S&amp;P500 2018'!T469*(1+IF(-$E$1+RAND()*1&lt;0,-0.1*RAND(),0.1*RAND()))</f>
        <v>44.378562896065709</v>
      </c>
      <c r="U469">
        <f ca="1">'S&amp;P500 2018'!U469*(1+IF(-$E$1+RAND()*1&lt;0,-0.1*RAND(),0.1*RAND()))</f>
        <v>39.722933450543373</v>
      </c>
      <c r="V469">
        <f ca="1">'S&amp;P500 2018'!V469*(1+IF(-$E$1+RAND()*1&lt;0,-0.1*RAND(),0.1*RAND()))</f>
        <v>56.732915688605992</v>
      </c>
      <c r="W469" s="6">
        <f ca="1">F469-'S&amp;P500 2018'!F469</f>
        <v>-1.5725829144140135</v>
      </c>
      <c r="X469" s="6">
        <f ca="1">G469-'S&amp;P500 2018'!G469</f>
        <v>3.8299590554479792</v>
      </c>
      <c r="Y469" s="6">
        <f ca="1">H469-'S&amp;P500 2018'!H469</f>
        <v>1.7215373980976523</v>
      </c>
      <c r="Z469" s="6">
        <f ca="1">I469-'S&amp;P500 2018'!I469</f>
        <v>-0.45346832031165718</v>
      </c>
      <c r="AA469" s="6">
        <f ca="1">J469-'S&amp;P500 2018'!J469</f>
        <v>0.56338466683018851</v>
      </c>
      <c r="AB469" s="6">
        <f ca="1">K469-'S&amp;P500 2018'!K469</f>
        <v>2.8637866319695249</v>
      </c>
      <c r="AC469" s="6">
        <f ca="1">L469-'S&amp;P500 2018'!L469</f>
        <v>2.9952132297091012</v>
      </c>
      <c r="AD469" s="6">
        <f ca="1">M469-'S&amp;P500 2018'!M469</f>
        <v>3.7279074734077113</v>
      </c>
      <c r="AE469" s="6">
        <f ca="1">N469-'S&amp;P500 2018'!N469</f>
        <v>-1.4198657882437189</v>
      </c>
      <c r="AF469" s="6">
        <f ca="1">O469-'S&amp;P500 2018'!O469</f>
        <v>2.9649479435259423</v>
      </c>
      <c r="AG469" s="6">
        <f ca="1">P469-'S&amp;P500 2018'!P469</f>
        <v>0.87086384777577308</v>
      </c>
      <c r="AH469" s="6">
        <f ca="1">Q469-'S&amp;P500 2018'!Q469</f>
        <v>0.60350119286008663</v>
      </c>
      <c r="AI469" s="6">
        <f ca="1">R469-'S&amp;P500 2018'!R469</f>
        <v>0.65833346069923948</v>
      </c>
      <c r="AJ469" s="6">
        <f ca="1">S469-'S&amp;P500 2018'!S469</f>
        <v>2.6990366094820288</v>
      </c>
      <c r="AK469" s="6">
        <f ca="1">T469-'S&amp;P500 2018'!T469</f>
        <v>-3.6214371039342907</v>
      </c>
      <c r="AL469" s="6">
        <f ca="1">U469-'S&amp;P500 2018'!U469</f>
        <v>-1.2770665494566273</v>
      </c>
      <c r="AM469" s="6">
        <f ca="1">V469-'S&amp;P500 2018'!V469</f>
        <v>4.732915688605992</v>
      </c>
    </row>
    <row r="470" spans="1:39" x14ac:dyDescent="0.3">
      <c r="A470" t="s">
        <v>1069</v>
      </c>
      <c r="B470" t="s">
        <v>1070</v>
      </c>
      <c r="C470" s="1" t="s">
        <v>29</v>
      </c>
      <c r="D470" s="1" t="s">
        <v>250</v>
      </c>
      <c r="E470" s="5">
        <f t="shared" ca="1" si="8"/>
        <v>49.772854830195151</v>
      </c>
      <c r="F470">
        <f ca="1">'S&amp;P500 2018'!F470*(1+IF(-$E$1+RAND()*1&lt;0,-0.1*RAND(),0.1*RAND()))</f>
        <v>57.069104665670721</v>
      </c>
      <c r="G470">
        <f ca="1">'S&amp;P500 2018'!G470*(1+IF(-$E$1+RAND()*1&lt;0,-0.1*RAND(),0.1*RAND()))</f>
        <v>53.452523817163069</v>
      </c>
      <c r="H470">
        <f ca="1">'S&amp;P500 2018'!H470*(1+IF(-$E$1+RAND()*1&lt;0,-0.1*RAND(),0.1*RAND()))</f>
        <v>47.635305341758794</v>
      </c>
      <c r="I470">
        <f ca="1">'S&amp;P500 2018'!I470*(1+IF(-$E$1+RAND()*1&lt;0,-0.1*RAND(),0.1*RAND()))</f>
        <v>53.263211595718957</v>
      </c>
      <c r="J470">
        <f ca="1">'S&amp;P500 2018'!J470*(1+IF(-$E$1+RAND()*1&lt;0,-0.1*RAND(),0.1*RAND()))</f>
        <v>34.357118475210406</v>
      </c>
      <c r="K470">
        <f ca="1">'S&amp;P500 2018'!K470*(1+IF(-$E$1+RAND()*1&lt;0,-0.1*RAND(),0.1*RAND()))</f>
        <v>51.243414600846137</v>
      </c>
      <c r="L470">
        <f ca="1">'S&amp;P500 2018'!L470*(1+IF(-$E$1+RAND()*1&lt;0,-0.1*RAND(),0.1*RAND()))</f>
        <v>28.940974022835537</v>
      </c>
      <c r="M470">
        <f ca="1">'S&amp;P500 2018'!M470*(1+IF(-$E$1+RAND()*1&lt;0,-0.1*RAND(),0.1*RAND()))</f>
        <v>59.400193901671926</v>
      </c>
      <c r="N470">
        <f ca="1">'S&amp;P500 2018'!N470*(1+IF(-$E$1+RAND()*1&lt;0,-0.1*RAND(),0.1*RAND()))</f>
        <v>58.670783916860337</v>
      </c>
      <c r="O470">
        <f ca="1">'S&amp;P500 2018'!O470*(1+IF(-$E$1+RAND()*1&lt;0,-0.1*RAND(),0.1*RAND()))</f>
        <v>45.533535628075761</v>
      </c>
      <c r="P470">
        <f ca="1">'S&amp;P500 2018'!P470*(1+IF(-$E$1+RAND()*1&lt;0,-0.1*RAND(),0.1*RAND()))</f>
        <v>34.010759130649177</v>
      </c>
      <c r="Q470">
        <f ca="1">'S&amp;P500 2018'!Q470*(1+IF(-$E$1+RAND()*1&lt;0,-0.1*RAND(),0.1*RAND()))</f>
        <v>46.658913645002698</v>
      </c>
      <c r="R470">
        <f ca="1">'S&amp;P500 2018'!R470*(1+IF(-$E$1+RAND()*1&lt;0,-0.1*RAND(),0.1*RAND()))</f>
        <v>63.182710873998211</v>
      </c>
      <c r="S470">
        <f ca="1">'S&amp;P500 2018'!S470*(1+IF(-$E$1+RAND()*1&lt;0,-0.1*RAND(),0.1*RAND()))</f>
        <v>38.557252167847018</v>
      </c>
      <c r="T470">
        <f ca="1">'S&amp;P500 2018'!T470*(1+IF(-$E$1+RAND()*1&lt;0,-0.1*RAND(),0.1*RAND()))</f>
        <v>69.051784540960412</v>
      </c>
      <c r="U470">
        <f ca="1">'S&amp;P500 2018'!U470*(1+IF(-$E$1+RAND()*1&lt;0,-0.1*RAND(),0.1*RAND()))</f>
        <v>52.782820929862837</v>
      </c>
      <c r="V470">
        <f ca="1">'S&amp;P500 2018'!V470*(1+IF(-$E$1+RAND()*1&lt;0,-0.1*RAND(),0.1*RAND()))</f>
        <v>52.328124859185635</v>
      </c>
      <c r="W470" s="6">
        <f ca="1">F470-'S&amp;P500 2018'!F470</f>
        <v>4.0691046656707215</v>
      </c>
      <c r="X470" s="6">
        <f ca="1">G470-'S&amp;P500 2018'!G470</f>
        <v>-2.547476182836931</v>
      </c>
      <c r="Y470" s="6">
        <f ca="1">H470-'S&amp;P500 2018'!H470</f>
        <v>3.6353053417587944</v>
      </c>
      <c r="Z470" s="6">
        <f ca="1">I470-'S&amp;P500 2018'!I470</f>
        <v>4.2632115957189569</v>
      </c>
      <c r="AA470" s="6">
        <f ca="1">J470-'S&amp;P500 2018'!J470</f>
        <v>1.357118475210406</v>
      </c>
      <c r="AB470" s="6">
        <f ca="1">K470-'S&amp;P500 2018'!K470</f>
        <v>1.2434146008461369</v>
      </c>
      <c r="AC470" s="6">
        <f ca="1">L470-'S&amp;P500 2018'!L470</f>
        <v>-5.9025977164463228E-2</v>
      </c>
      <c r="AD470" s="6">
        <f ca="1">M470-'S&amp;P500 2018'!M470</f>
        <v>-1.5998060983280737</v>
      </c>
      <c r="AE470" s="6">
        <f ca="1">N470-'S&amp;P500 2018'!N470</f>
        <v>-4.3292160831396629</v>
      </c>
      <c r="AF470" s="6">
        <f ca="1">O470-'S&amp;P500 2018'!O470</f>
        <v>-0.46646437192423917</v>
      </c>
      <c r="AG470" s="6">
        <f ca="1">P470-'S&amp;P500 2018'!P470</f>
        <v>-2.989240869350823</v>
      </c>
      <c r="AH470" s="6">
        <f ca="1">Q470-'S&amp;P500 2018'!Q470</f>
        <v>2.6589136450026984</v>
      </c>
      <c r="AI470" s="6">
        <f ca="1">R470-'S&amp;P500 2018'!R470</f>
        <v>4.1827108739982108</v>
      </c>
      <c r="AJ470" s="6">
        <f ca="1">S470-'S&amp;P500 2018'!S470</f>
        <v>2.5572521678470181</v>
      </c>
      <c r="AK470" s="6">
        <f ca="1">T470-'S&amp;P500 2018'!T470</f>
        <v>6.0517845409604121</v>
      </c>
      <c r="AL470" s="6">
        <f ca="1">U470-'S&amp;P500 2018'!U470</f>
        <v>3.7828209298628366</v>
      </c>
      <c r="AM470" s="6">
        <f ca="1">V470-'S&amp;P500 2018'!V470</f>
        <v>4.3281248591856354</v>
      </c>
    </row>
    <row r="471" spans="1:39" x14ac:dyDescent="0.3">
      <c r="A471" t="s">
        <v>1071</v>
      </c>
      <c r="B471" t="s">
        <v>1072</v>
      </c>
      <c r="C471" s="1" t="s">
        <v>141</v>
      </c>
      <c r="D471" s="1" t="s">
        <v>589</v>
      </c>
      <c r="E471" s="5">
        <f t="shared" ca="1" si="8"/>
        <v>43.188978125998489</v>
      </c>
      <c r="F471">
        <f ca="1">'S&amp;P500 2018'!F471*(1+IF(-$E$1+RAND()*1&lt;0,-0.1*RAND(),0.1*RAND()))</f>
        <v>46.100585518966881</v>
      </c>
      <c r="G471">
        <f ca="1">'S&amp;P500 2018'!G471*(1+IF(-$E$1+RAND()*1&lt;0,-0.1*RAND(),0.1*RAND()))</f>
        <v>43.878719934659827</v>
      </c>
      <c r="H471">
        <f ca="1">'S&amp;P500 2018'!H471*(1+IF(-$E$1+RAND()*1&lt;0,-0.1*RAND(),0.1*RAND()))</f>
        <v>40.214049199676488</v>
      </c>
      <c r="I471">
        <f ca="1">'S&amp;P500 2018'!I471*(1+IF(-$E$1+RAND()*1&lt;0,-0.1*RAND(),0.1*RAND()))</f>
        <v>40.156024149469019</v>
      </c>
      <c r="J471">
        <f ca="1">'S&amp;P500 2018'!J471*(1+IF(-$E$1+RAND()*1&lt;0,-0.1*RAND(),0.1*RAND()))</f>
        <v>38.701134990829701</v>
      </c>
      <c r="K471">
        <f ca="1">'S&amp;P500 2018'!K471*(1+IF(-$E$1+RAND()*1&lt;0,-0.1*RAND(),0.1*RAND()))</f>
        <v>46.362220483093907</v>
      </c>
      <c r="L471">
        <f ca="1">'S&amp;P500 2018'!L471*(1+IF(-$E$1+RAND()*1&lt;0,-0.1*RAND(),0.1*RAND()))</f>
        <v>44.155494105306829</v>
      </c>
      <c r="M471">
        <f ca="1">'S&amp;P500 2018'!M471*(1+IF(-$E$1+RAND()*1&lt;0,-0.1*RAND(),0.1*RAND()))</f>
        <v>57.836911658261137</v>
      </c>
      <c r="N471">
        <f ca="1">'S&amp;P500 2018'!N471*(1+IF(-$E$1+RAND()*1&lt;0,-0.1*RAND(),0.1*RAND()))</f>
        <v>40.962461692407089</v>
      </c>
      <c r="O471">
        <f ca="1">'S&amp;P500 2018'!O471*(1+IF(-$E$1+RAND()*1&lt;0,-0.1*RAND(),0.1*RAND()))</f>
        <v>36.301924221817458</v>
      </c>
      <c r="P471">
        <f ca="1">'S&amp;P500 2018'!P471*(1+IF(-$E$1+RAND()*1&lt;0,-0.1*RAND(),0.1*RAND()))</f>
        <v>36.113270559880675</v>
      </c>
      <c r="Q471">
        <f ca="1">'S&amp;P500 2018'!Q471*(1+IF(-$E$1+RAND()*1&lt;0,-0.1*RAND(),0.1*RAND()))</f>
        <v>42.354720657622551</v>
      </c>
      <c r="R471">
        <f ca="1">'S&amp;P500 2018'!R471*(1+IF(-$E$1+RAND()*1&lt;0,-0.1*RAND(),0.1*RAND()))</f>
        <v>48.052823460801115</v>
      </c>
      <c r="S471">
        <f ca="1">'S&amp;P500 2018'!S471*(1+IF(-$E$1+RAND()*1&lt;0,-0.1*RAND(),0.1*RAND()))</f>
        <v>41.692814309155537</v>
      </c>
      <c r="T471">
        <f ca="1">'S&amp;P500 2018'!T471*(1+IF(-$E$1+RAND()*1&lt;0,-0.1*RAND(),0.1*RAND()))</f>
        <v>51.849886952578657</v>
      </c>
      <c r="U471">
        <f ca="1">'S&amp;P500 2018'!U471*(1+IF(-$E$1+RAND()*1&lt;0,-0.1*RAND(),0.1*RAND()))</f>
        <v>41.184665051898101</v>
      </c>
      <c r="V471">
        <f ca="1">'S&amp;P500 2018'!V471*(1+IF(-$E$1+RAND()*1&lt;0,-0.1*RAND(),0.1*RAND()))</f>
        <v>38.294921195549122</v>
      </c>
      <c r="W471" s="6">
        <f ca="1">F471-'S&amp;P500 2018'!F471</f>
        <v>4.1005855189668807</v>
      </c>
      <c r="X471" s="6">
        <f ca="1">G471-'S&amp;P500 2018'!G471</f>
        <v>1.8787199346598271</v>
      </c>
      <c r="Y471" s="6">
        <f ca="1">H471-'S&amp;P500 2018'!H471</f>
        <v>1.2140491996764879</v>
      </c>
      <c r="Z471" s="6">
        <f ca="1">I471-'S&amp;P500 2018'!I471</f>
        <v>0.15602414946901888</v>
      </c>
      <c r="AA471" s="6">
        <f ca="1">J471-'S&amp;P500 2018'!J471</f>
        <v>-4.2988650091702993</v>
      </c>
      <c r="AB471" s="6">
        <f ca="1">K471-'S&amp;P500 2018'!K471</f>
        <v>0.36222048309390686</v>
      </c>
      <c r="AC471" s="6">
        <f ca="1">L471-'S&amp;P500 2018'!L471</f>
        <v>2.1554941053068291</v>
      </c>
      <c r="AD471" s="6">
        <f ca="1">M471-'S&amp;P500 2018'!M471</f>
        <v>0.83691165826113689</v>
      </c>
      <c r="AE471" s="6">
        <f ca="1">N471-'S&amp;P500 2018'!N471</f>
        <v>2.9624616924070892</v>
      </c>
      <c r="AF471" s="6">
        <f ca="1">O471-'S&amp;P500 2018'!O471</f>
        <v>-0.69807577818254174</v>
      </c>
      <c r="AG471" s="6">
        <f ca="1">P471-'S&amp;P500 2018'!P471</f>
        <v>2.1132705598806751</v>
      </c>
      <c r="AH471" s="6">
        <f ca="1">Q471-'S&amp;P500 2018'!Q471</f>
        <v>3.3547206576225506</v>
      </c>
      <c r="AI471" s="6">
        <f ca="1">R471-'S&amp;P500 2018'!R471</f>
        <v>5.2823460801114663E-2</v>
      </c>
      <c r="AJ471" s="6">
        <f ca="1">S471-'S&amp;P500 2018'!S471</f>
        <v>-0.30718569084446301</v>
      </c>
      <c r="AK471" s="6">
        <f ca="1">T471-'S&amp;P500 2018'!T471</f>
        <v>1.8498869525786574</v>
      </c>
      <c r="AL471" s="6">
        <f ca="1">U471-'S&amp;P500 2018'!U471</f>
        <v>-0.81533494810189922</v>
      </c>
      <c r="AM471" s="6">
        <f ca="1">V471-'S&amp;P500 2018'!V471</f>
        <v>-1.7050788044508778</v>
      </c>
    </row>
    <row r="472" spans="1:39" x14ac:dyDescent="0.3">
      <c r="A472" t="s">
        <v>1073</v>
      </c>
      <c r="B472" t="s">
        <v>1074</v>
      </c>
      <c r="C472" s="1" t="s">
        <v>6</v>
      </c>
      <c r="D472" s="1" t="s">
        <v>7</v>
      </c>
      <c r="E472" s="5">
        <f t="shared" ca="1" si="8"/>
        <v>58.072441090942696</v>
      </c>
      <c r="F472">
        <f ca="1">'S&amp;P500 2018'!F472*(1+IF(-$E$1+RAND()*1&lt;0,-0.1*RAND(),0.1*RAND()))</f>
        <v>50.554681824396241</v>
      </c>
      <c r="G472">
        <f ca="1">'S&amp;P500 2018'!G472*(1+IF(-$E$1+RAND()*1&lt;0,-0.1*RAND(),0.1*RAND()))</f>
        <v>72.180312102098711</v>
      </c>
      <c r="H472">
        <f ca="1">'S&amp;P500 2018'!H472*(1+IF(-$E$1+RAND()*1&lt;0,-0.1*RAND(),0.1*RAND()))</f>
        <v>43.676656967281552</v>
      </c>
      <c r="I472">
        <f ca="1">'S&amp;P500 2018'!I472*(1+IF(-$E$1+RAND()*1&lt;0,-0.1*RAND(),0.1*RAND()))</f>
        <v>80.264894387212664</v>
      </c>
      <c r="J472">
        <f ca="1">'S&amp;P500 2018'!J472*(1+IF(-$E$1+RAND()*1&lt;0,-0.1*RAND(),0.1*RAND()))</f>
        <v>74.706230982888329</v>
      </c>
      <c r="K472">
        <f ca="1">'S&amp;P500 2018'!K472*(1+IF(-$E$1+RAND()*1&lt;0,-0.1*RAND(),0.1*RAND()))</f>
        <v>60.043244382095018</v>
      </c>
      <c r="L472">
        <f ca="1">'S&amp;P500 2018'!L472*(1+IF(-$E$1+RAND()*1&lt;0,-0.1*RAND(),0.1*RAND()))</f>
        <v>49.411509281851835</v>
      </c>
      <c r="M472">
        <f ca="1">'S&amp;P500 2018'!M472*(1+IF(-$E$1+RAND()*1&lt;0,-0.1*RAND(),0.1*RAND()))</f>
        <v>54.384642940633981</v>
      </c>
      <c r="N472">
        <f ca="1">'S&amp;P500 2018'!N472*(1+IF(-$E$1+RAND()*1&lt;0,-0.1*RAND(),0.1*RAND()))</f>
        <v>57.191276055583607</v>
      </c>
      <c r="O472">
        <f ca="1">'S&amp;P500 2018'!O472*(1+IF(-$E$1+RAND()*1&lt;0,-0.1*RAND(),0.1*RAND()))</f>
        <v>49.402245612928006</v>
      </c>
      <c r="P472">
        <f ca="1">'S&amp;P500 2018'!P472*(1+IF(-$E$1+RAND()*1&lt;0,-0.1*RAND(),0.1*RAND()))</f>
        <v>46.582824719079369</v>
      </c>
      <c r="Q472">
        <f ca="1">'S&amp;P500 2018'!Q472*(1+IF(-$E$1+RAND()*1&lt;0,-0.1*RAND(),0.1*RAND()))</f>
        <v>59.411083689889409</v>
      </c>
      <c r="R472">
        <f ca="1">'S&amp;P500 2018'!R472*(1+IF(-$E$1+RAND()*1&lt;0,-0.1*RAND(),0.1*RAND()))</f>
        <v>69.298482961115241</v>
      </c>
      <c r="S472">
        <f ca="1">'S&amp;P500 2018'!S472*(1+IF(-$E$1+RAND()*1&lt;0,-0.1*RAND(),0.1*RAND()))</f>
        <v>59.13609489420881</v>
      </c>
      <c r="T472">
        <f ca="1">'S&amp;P500 2018'!T472*(1+IF(-$E$1+RAND()*1&lt;0,-0.1*RAND(),0.1*RAND()))</f>
        <v>32.872447932016073</v>
      </c>
      <c r="U472">
        <f ca="1">'S&amp;P500 2018'!U472*(1+IF(-$E$1+RAND()*1&lt;0,-0.1*RAND(),0.1*RAND()))</f>
        <v>74.255752693504746</v>
      </c>
      <c r="V472">
        <f ca="1">'S&amp;P500 2018'!V472*(1+IF(-$E$1+RAND()*1&lt;0,-0.1*RAND(),0.1*RAND()))</f>
        <v>53.859117119242299</v>
      </c>
      <c r="W472" s="6">
        <f ca="1">F472-'S&amp;P500 2018'!F472</f>
        <v>-1.4453181756037594</v>
      </c>
      <c r="X472" s="6">
        <f ca="1">G472-'S&amp;P500 2018'!G472</f>
        <v>3.1803121020987106</v>
      </c>
      <c r="Y472" s="6">
        <f ca="1">H472-'S&amp;P500 2018'!H472</f>
        <v>0.67665696728155211</v>
      </c>
      <c r="Z472" s="6">
        <f ca="1">I472-'S&amp;P500 2018'!I472</f>
        <v>7.2648943872126637</v>
      </c>
      <c r="AA472" s="6">
        <f ca="1">J472-'S&amp;P500 2018'!J472</f>
        <v>5.7062309828883286</v>
      </c>
      <c r="AB472" s="6">
        <f ca="1">K472-'S&amp;P500 2018'!K472</f>
        <v>4.0432443820950184</v>
      </c>
      <c r="AC472" s="6">
        <f ca="1">L472-'S&amp;P500 2018'!L472</f>
        <v>-4.5884907181481651</v>
      </c>
      <c r="AD472" s="6">
        <f ca="1">M472-'S&amp;P500 2018'!M472</f>
        <v>-5.6153570593660191</v>
      </c>
      <c r="AE472" s="6">
        <f ca="1">N472-'S&amp;P500 2018'!N472</f>
        <v>-1.8087239444163927</v>
      </c>
      <c r="AF472" s="6">
        <f ca="1">O472-'S&amp;P500 2018'!O472</f>
        <v>-3.5977543870719941</v>
      </c>
      <c r="AG472" s="6">
        <f ca="1">P472-'S&amp;P500 2018'!P472</f>
        <v>-2.4171752809206311</v>
      </c>
      <c r="AH472" s="6">
        <f ca="1">Q472-'S&amp;P500 2018'!Q472</f>
        <v>-2.5889163101105908</v>
      </c>
      <c r="AI472" s="6">
        <f ca="1">R472-'S&amp;P500 2018'!R472</f>
        <v>4.2984829611152406</v>
      </c>
      <c r="AJ472" s="6">
        <f ca="1">S472-'S&amp;P500 2018'!S472</f>
        <v>-5.86390510579119</v>
      </c>
      <c r="AK472" s="6">
        <f ca="1">T472-'S&amp;P500 2018'!T472</f>
        <v>2.8724479320160725</v>
      </c>
      <c r="AL472" s="6">
        <f ca="1">U472-'S&amp;P500 2018'!U472</f>
        <v>4.2557526935047463</v>
      </c>
      <c r="AM472" s="6">
        <f ca="1">V472-'S&amp;P500 2018'!V472</f>
        <v>0.85911711924229905</v>
      </c>
    </row>
    <row r="473" spans="1:39" x14ac:dyDescent="0.3">
      <c r="A473" t="s">
        <v>1075</v>
      </c>
      <c r="B473" t="s">
        <v>1076</v>
      </c>
      <c r="C473" s="1" t="s">
        <v>59</v>
      </c>
      <c r="D473" s="1" t="s">
        <v>573</v>
      </c>
      <c r="E473" s="5">
        <f t="shared" ca="1" si="8"/>
        <v>63.195395946174933</v>
      </c>
      <c r="F473">
        <f ca="1">'S&amp;P500 2018'!F473*(1+IF(-$E$1+RAND()*1&lt;0,-0.1*RAND(),0.1*RAND()))</f>
        <v>57.886831631139607</v>
      </c>
      <c r="G473">
        <f ca="1">'S&amp;P500 2018'!G473*(1+IF(-$E$1+RAND()*1&lt;0,-0.1*RAND(),0.1*RAND()))</f>
        <v>68.677005532618693</v>
      </c>
      <c r="H473">
        <f ca="1">'S&amp;P500 2018'!H473*(1+IF(-$E$1+RAND()*1&lt;0,-0.1*RAND(),0.1*RAND()))</f>
        <v>73.602576156006506</v>
      </c>
      <c r="I473">
        <f ca="1">'S&amp;P500 2018'!I473*(1+IF(-$E$1+RAND()*1&lt;0,-0.1*RAND(),0.1*RAND()))</f>
        <v>73.293444859938219</v>
      </c>
      <c r="J473">
        <f ca="1">'S&amp;P500 2018'!J473*(1+IF(-$E$1+RAND()*1&lt;0,-0.1*RAND(),0.1*RAND()))</f>
        <v>54.225499408135157</v>
      </c>
      <c r="K473">
        <f ca="1">'S&amp;P500 2018'!K473*(1+IF(-$E$1+RAND()*1&lt;0,-0.1*RAND(),0.1*RAND()))</f>
        <v>41.590726146659378</v>
      </c>
      <c r="L473">
        <f ca="1">'S&amp;P500 2018'!L473*(1+IF(-$E$1+RAND()*1&lt;0,-0.1*RAND(),0.1*RAND()))</f>
        <v>61.929650157575928</v>
      </c>
      <c r="M473">
        <f ca="1">'S&amp;P500 2018'!M473*(1+IF(-$E$1+RAND()*1&lt;0,-0.1*RAND(),0.1*RAND()))</f>
        <v>59.020245872671097</v>
      </c>
      <c r="N473">
        <f ca="1">'S&amp;P500 2018'!N473*(1+IF(-$E$1+RAND()*1&lt;0,-0.1*RAND(),0.1*RAND()))</f>
        <v>77.81596006063603</v>
      </c>
      <c r="O473">
        <f ca="1">'S&amp;P500 2018'!O473*(1+IF(-$E$1+RAND()*1&lt;0,-0.1*RAND(),0.1*RAND()))</f>
        <v>66.036682287813846</v>
      </c>
      <c r="P473">
        <f ca="1">'S&amp;P500 2018'!P473*(1+IF(-$E$1+RAND()*1&lt;0,-0.1*RAND(),0.1*RAND()))</f>
        <v>41.443460110583473</v>
      </c>
      <c r="Q473">
        <f ca="1">'S&amp;P500 2018'!Q473*(1+IF(-$E$1+RAND()*1&lt;0,-0.1*RAND(),0.1*RAND()))</f>
        <v>73.188425816795984</v>
      </c>
      <c r="R473">
        <f ca="1">'S&amp;P500 2018'!R473*(1+IF(-$E$1+RAND()*1&lt;0,-0.1*RAND(),0.1*RAND()))</f>
        <v>84.895588739662486</v>
      </c>
      <c r="S473">
        <f ca="1">'S&amp;P500 2018'!S473*(1+IF(-$E$1+RAND()*1&lt;0,-0.1*RAND(),0.1*RAND()))</f>
        <v>63.474289159974759</v>
      </c>
      <c r="T473">
        <f ca="1">'S&amp;P500 2018'!T473*(1+IF(-$E$1+RAND()*1&lt;0,-0.1*RAND(),0.1*RAND()))</f>
        <v>33.948737729336919</v>
      </c>
      <c r="U473">
        <f ca="1">'S&amp;P500 2018'!U473*(1+IF(-$E$1+RAND()*1&lt;0,-0.1*RAND(),0.1*RAND()))</f>
        <v>70.701314381726164</v>
      </c>
      <c r="V473">
        <f ca="1">'S&amp;P500 2018'!V473*(1+IF(-$E$1+RAND()*1&lt;0,-0.1*RAND(),0.1*RAND()))</f>
        <v>72.5912930336996</v>
      </c>
      <c r="W473" s="6">
        <f ca="1">F473-'S&amp;P500 2018'!F473</f>
        <v>1.8868316311396072</v>
      </c>
      <c r="X473" s="6">
        <f ca="1">G473-'S&amp;P500 2018'!G473</f>
        <v>4.6770055326186935</v>
      </c>
      <c r="Y473" s="6">
        <f ca="1">H473-'S&amp;P500 2018'!H473</f>
        <v>-4.3974238439934936</v>
      </c>
      <c r="Z473" s="6">
        <f ca="1">I473-'S&amp;P500 2018'!I473</f>
        <v>0.29344485993821934</v>
      </c>
      <c r="AA473" s="6">
        <f ca="1">J473-'S&amp;P500 2018'!J473</f>
        <v>4.2254994081351569</v>
      </c>
      <c r="AB473" s="6">
        <f ca="1">K473-'S&amp;P500 2018'!K473</f>
        <v>1.5907261466593781</v>
      </c>
      <c r="AC473" s="6">
        <f ca="1">L473-'S&amp;P500 2018'!L473</f>
        <v>3.9296501575759279</v>
      </c>
      <c r="AD473" s="6">
        <f ca="1">M473-'S&amp;P500 2018'!M473</f>
        <v>2.0202458726710972</v>
      </c>
      <c r="AE473" s="6">
        <f ca="1">N473-'S&amp;P500 2018'!N473</f>
        <v>3.81596006063603</v>
      </c>
      <c r="AF473" s="6">
        <f ca="1">O473-'S&amp;P500 2018'!O473</f>
        <v>2.0366822878138464</v>
      </c>
      <c r="AG473" s="6">
        <f ca="1">P473-'S&amp;P500 2018'!P473</f>
        <v>0.44346011058347301</v>
      </c>
      <c r="AH473" s="6">
        <f ca="1">Q473-'S&amp;P500 2018'!Q473</f>
        <v>0.18842581679598425</v>
      </c>
      <c r="AI473" s="6">
        <f ca="1">R473-'S&amp;P500 2018'!R473</f>
        <v>1.895588739662486</v>
      </c>
      <c r="AJ473" s="6">
        <f ca="1">S473-'S&amp;P500 2018'!S473</f>
        <v>-1.5257108400252406</v>
      </c>
      <c r="AK473" s="6">
        <f ca="1">T473-'S&amp;P500 2018'!T473</f>
        <v>-5.1262270663080756E-2</v>
      </c>
      <c r="AL473" s="6">
        <f ca="1">U473-'S&amp;P500 2018'!U473</f>
        <v>2.7013143817261636</v>
      </c>
      <c r="AM473" s="6">
        <f ca="1">V473-'S&amp;P500 2018'!V473</f>
        <v>4.5912930336995998</v>
      </c>
    </row>
    <row r="474" spans="1:39" x14ac:dyDescent="0.3">
      <c r="A474" t="s">
        <v>1077</v>
      </c>
      <c r="B474" t="s">
        <v>1078</v>
      </c>
      <c r="C474" s="1" t="s">
        <v>15</v>
      </c>
      <c r="D474" s="1" t="s">
        <v>50</v>
      </c>
      <c r="E474" s="5">
        <f t="shared" ca="1" si="8"/>
        <v>38.877009626859262</v>
      </c>
      <c r="F474">
        <f ca="1">'S&amp;P500 2018'!F474*(1+IF(-$E$1+RAND()*1&lt;0,-0.1*RAND(),0.1*RAND()))</f>
        <v>41.37797986534629</v>
      </c>
      <c r="G474">
        <f ca="1">'S&amp;P500 2018'!G474*(1+IF(-$E$1+RAND()*1&lt;0,-0.1*RAND(),0.1*RAND()))</f>
        <v>54.15805632333204</v>
      </c>
      <c r="H474">
        <f ca="1">'S&amp;P500 2018'!H474*(1+IF(-$E$1+RAND()*1&lt;0,-0.1*RAND(),0.1*RAND()))</f>
        <v>25.266848301056505</v>
      </c>
      <c r="I474">
        <f ca="1">'S&amp;P500 2018'!I474*(1+IF(-$E$1+RAND()*1&lt;0,-0.1*RAND(),0.1*RAND()))</f>
        <v>35.924118801475593</v>
      </c>
      <c r="J474">
        <f ca="1">'S&amp;P500 2018'!J474*(1+IF(-$E$1+RAND()*1&lt;0,-0.1*RAND(),0.1*RAND()))</f>
        <v>46.642867392869164</v>
      </c>
      <c r="K474">
        <f ca="1">'S&amp;P500 2018'!K474*(1+IF(-$E$1+RAND()*1&lt;0,-0.1*RAND(),0.1*RAND()))</f>
        <v>38.964645251521603</v>
      </c>
      <c r="L474">
        <f ca="1">'S&amp;P500 2018'!L474*(1+IF(-$E$1+RAND()*1&lt;0,-0.1*RAND(),0.1*RAND()))</f>
        <v>42.955182126453465</v>
      </c>
      <c r="M474">
        <f ca="1">'S&amp;P500 2018'!M474*(1+IF(-$E$1+RAND()*1&lt;0,-0.1*RAND(),0.1*RAND()))</f>
        <v>36.26857434672597</v>
      </c>
      <c r="N474">
        <f ca="1">'S&amp;P500 2018'!N474*(1+IF(-$E$1+RAND()*1&lt;0,-0.1*RAND(),0.1*RAND()))</f>
        <v>30.295082499030222</v>
      </c>
      <c r="O474">
        <f ca="1">'S&amp;P500 2018'!O474*(1+IF(-$E$1+RAND()*1&lt;0,-0.1*RAND(),0.1*RAND()))</f>
        <v>34.117131571240542</v>
      </c>
      <c r="P474">
        <f ca="1">'S&amp;P500 2018'!P474*(1+IF(-$E$1+RAND()*1&lt;0,-0.1*RAND(),0.1*RAND()))</f>
        <v>39.862191634082301</v>
      </c>
      <c r="Q474">
        <f ca="1">'S&amp;P500 2018'!Q474*(1+IF(-$E$1+RAND()*1&lt;0,-0.1*RAND(),0.1*RAND()))</f>
        <v>33.114570803960973</v>
      </c>
      <c r="R474">
        <f ca="1">'S&amp;P500 2018'!R474*(1+IF(-$E$1+RAND()*1&lt;0,-0.1*RAND(),0.1*RAND()))</f>
        <v>39.687637353282099</v>
      </c>
      <c r="S474">
        <f ca="1">'S&amp;P500 2018'!S474*(1+IF(-$E$1+RAND()*1&lt;0,-0.1*RAND(),0.1*RAND()))</f>
        <v>40.452348273601082</v>
      </c>
      <c r="T474">
        <f ca="1">'S&amp;P500 2018'!T474*(1+IF(-$E$1+RAND()*1&lt;0,-0.1*RAND(),0.1*RAND()))</f>
        <v>50.859126789370599</v>
      </c>
      <c r="U474">
        <f ca="1">'S&amp;P500 2018'!U474*(1+IF(-$E$1+RAND()*1&lt;0,-0.1*RAND(),0.1*RAND()))</f>
        <v>35.811347254215583</v>
      </c>
      <c r="V474">
        <f ca="1">'S&amp;P500 2018'!V474*(1+IF(-$E$1+RAND()*1&lt;0,-0.1*RAND(),0.1*RAND()))</f>
        <v>35.151455069043479</v>
      </c>
      <c r="W474" s="6">
        <f ca="1">F474-'S&amp;P500 2018'!F474</f>
        <v>-2.6220201346537095</v>
      </c>
      <c r="X474" s="6">
        <f ca="1">G474-'S&amp;P500 2018'!G474</f>
        <v>3.1580563233320404</v>
      </c>
      <c r="Y474" s="6">
        <f ca="1">H474-'S&amp;P500 2018'!H474</f>
        <v>-2.7331516989434945</v>
      </c>
      <c r="Z474" s="6">
        <f ca="1">I474-'S&amp;P500 2018'!I474</f>
        <v>2.9241188014755934</v>
      </c>
      <c r="AA474" s="6">
        <f ca="1">J474-'S&amp;P500 2018'!J474</f>
        <v>0.64286739286916372</v>
      </c>
      <c r="AB474" s="6">
        <f ca="1">K474-'S&amp;P500 2018'!K474</f>
        <v>0.96464525152160263</v>
      </c>
      <c r="AC474" s="6">
        <f ca="1">L474-'S&amp;P500 2018'!L474</f>
        <v>1.9551821264534652</v>
      </c>
      <c r="AD474" s="6">
        <f ca="1">M474-'S&amp;P500 2018'!M474</f>
        <v>2.2685743467259698</v>
      </c>
      <c r="AE474" s="6">
        <f ca="1">N474-'S&amp;P500 2018'!N474</f>
        <v>0.29508249903022232</v>
      </c>
      <c r="AF474" s="6">
        <f ca="1">O474-'S&amp;P500 2018'!O474</f>
        <v>-1.8828684287594584</v>
      </c>
      <c r="AG474" s="6">
        <f ca="1">P474-'S&amp;P500 2018'!P474</f>
        <v>-0.1378083659176994</v>
      </c>
      <c r="AH474" s="6">
        <f ca="1">Q474-'S&amp;P500 2018'!Q474</f>
        <v>0.11457080396097297</v>
      </c>
      <c r="AI474" s="6">
        <f ca="1">R474-'S&amp;P500 2018'!R474</f>
        <v>-4.3123626467179008</v>
      </c>
      <c r="AJ474" s="6">
        <f ca="1">S474-'S&amp;P500 2018'!S474</f>
        <v>-2.547651726398918</v>
      </c>
      <c r="AK474" s="6">
        <f ca="1">T474-'S&amp;P500 2018'!T474</f>
        <v>3.8591267893705989</v>
      </c>
      <c r="AL474" s="6">
        <f ca="1">U474-'S&amp;P500 2018'!U474</f>
        <v>0.81134725421558329</v>
      </c>
      <c r="AM474" s="6">
        <f ca="1">V474-'S&amp;P500 2018'!V474</f>
        <v>-3.8485449309565212</v>
      </c>
    </row>
    <row r="475" spans="1:39" x14ac:dyDescent="0.3">
      <c r="A475" t="s">
        <v>1079</v>
      </c>
      <c r="B475" t="s">
        <v>1080</v>
      </c>
      <c r="C475" s="1" t="s">
        <v>2</v>
      </c>
      <c r="D475" s="1" t="s">
        <v>453</v>
      </c>
      <c r="E475" s="5">
        <f t="shared" ca="1" si="8"/>
        <v>34.065376020103201</v>
      </c>
      <c r="F475">
        <f ca="1">'S&amp;P500 2018'!F475*(1+IF(-$E$1+RAND()*1&lt;0,-0.1*RAND(),0.1*RAND()))</f>
        <v>40.664478837870931</v>
      </c>
      <c r="G475">
        <f ca="1">'S&amp;P500 2018'!G475*(1+IF(-$E$1+RAND()*1&lt;0,-0.1*RAND(),0.1*RAND()))</f>
        <v>38.075390643235579</v>
      </c>
      <c r="H475">
        <f ca="1">'S&amp;P500 2018'!H475*(1+IF(-$E$1+RAND()*1&lt;0,-0.1*RAND(),0.1*RAND()))</f>
        <v>27.577993529911318</v>
      </c>
      <c r="I475">
        <f ca="1">'S&amp;P500 2018'!I475*(1+IF(-$E$1+RAND()*1&lt;0,-0.1*RAND(),0.1*RAND()))</f>
        <v>33.067876449389956</v>
      </c>
      <c r="J475">
        <f ca="1">'S&amp;P500 2018'!J475*(1+IF(-$E$1+RAND()*1&lt;0,-0.1*RAND(),0.1*RAND()))</f>
        <v>37.193320409489509</v>
      </c>
      <c r="K475">
        <f ca="1">'S&amp;P500 2018'!K475*(1+IF(-$E$1+RAND()*1&lt;0,-0.1*RAND(),0.1*RAND()))</f>
        <v>28.651101247534413</v>
      </c>
      <c r="L475">
        <f ca="1">'S&amp;P500 2018'!L475*(1+IF(-$E$1+RAND()*1&lt;0,-0.1*RAND(),0.1*RAND()))</f>
        <v>46.455051071057987</v>
      </c>
      <c r="M475">
        <f ca="1">'S&amp;P500 2018'!M475*(1+IF(-$E$1+RAND()*1&lt;0,-0.1*RAND(),0.1*RAND()))</f>
        <v>39.89906160680615</v>
      </c>
      <c r="N475">
        <f ca="1">'S&amp;P500 2018'!N475*(1+IF(-$E$1+RAND()*1&lt;0,-0.1*RAND(),0.1*RAND()))</f>
        <v>30.1487166725192</v>
      </c>
      <c r="O475">
        <f ca="1">'S&amp;P500 2018'!O475*(1+IF(-$E$1+RAND()*1&lt;0,-0.1*RAND(),0.1*RAND()))</f>
        <v>32.296191593610736</v>
      </c>
      <c r="P475">
        <f ca="1">'S&amp;P500 2018'!P475*(1+IF(-$E$1+RAND()*1&lt;0,-0.1*RAND(),0.1*RAND()))</f>
        <v>27.648759059662314</v>
      </c>
      <c r="Q475">
        <f ca="1">'S&amp;P500 2018'!Q475*(1+IF(-$E$1+RAND()*1&lt;0,-0.1*RAND(),0.1*RAND()))</f>
        <v>27.049632231890982</v>
      </c>
      <c r="R475">
        <f ca="1">'S&amp;P500 2018'!R475*(1+IF(-$E$1+RAND()*1&lt;0,-0.1*RAND(),0.1*RAND()))</f>
        <v>31.114511946985118</v>
      </c>
      <c r="S475">
        <f ca="1">'S&amp;P500 2018'!S475*(1+IF(-$E$1+RAND()*1&lt;0,-0.1*RAND(),0.1*RAND()))</f>
        <v>36.903616494772038</v>
      </c>
      <c r="T475">
        <f ca="1">'S&amp;P500 2018'!T475*(1+IF(-$E$1+RAND()*1&lt;0,-0.1*RAND(),0.1*RAND()))</f>
        <v>39.651037215968572</v>
      </c>
      <c r="U475">
        <f ca="1">'S&amp;P500 2018'!U475*(1+IF(-$E$1+RAND()*1&lt;0,-0.1*RAND(),0.1*RAND()))</f>
        <v>33.494560799859464</v>
      </c>
      <c r="V475">
        <f ca="1">'S&amp;P500 2018'!V475*(1+IF(-$E$1+RAND()*1&lt;0,-0.1*RAND(),0.1*RAND()))</f>
        <v>29.220092531190311</v>
      </c>
      <c r="W475" s="6">
        <f ca="1">F475-'S&amp;P500 2018'!F475</f>
        <v>2.6644788378709308</v>
      </c>
      <c r="X475" s="6">
        <f ca="1">G475-'S&amp;P500 2018'!G475</f>
        <v>1.0753906432355791</v>
      </c>
      <c r="Y475" s="6">
        <f ca="1">H475-'S&amp;P500 2018'!H475</f>
        <v>-2.4220064700886823</v>
      </c>
      <c r="Z475" s="6">
        <f ca="1">I475-'S&amp;P500 2018'!I475</f>
        <v>-1.9321235506100436</v>
      </c>
      <c r="AA475" s="6">
        <f ca="1">J475-'S&amp;P500 2018'!J475</f>
        <v>0.1933204094895089</v>
      </c>
      <c r="AB475" s="6">
        <f ca="1">K475-'S&amp;P500 2018'!K475</f>
        <v>-2.3488987524655869</v>
      </c>
      <c r="AC475" s="6">
        <f ca="1">L475-'S&amp;P500 2018'!L475</f>
        <v>2.4550510710579871</v>
      </c>
      <c r="AD475" s="6">
        <f ca="1">M475-'S&amp;P500 2018'!M475</f>
        <v>0.89906160680614988</v>
      </c>
      <c r="AE475" s="6">
        <f ca="1">N475-'S&amp;P500 2018'!N475</f>
        <v>2.1487166725191997</v>
      </c>
      <c r="AF475" s="6">
        <f ca="1">O475-'S&amp;P500 2018'!O475</f>
        <v>-2.703808406389264</v>
      </c>
      <c r="AG475" s="6">
        <f ca="1">P475-'S&amp;P500 2018'!P475</f>
        <v>0.64875905966231429</v>
      </c>
      <c r="AH475" s="6">
        <f ca="1">Q475-'S&amp;P500 2018'!Q475</f>
        <v>-2.9503677681090181</v>
      </c>
      <c r="AI475" s="6">
        <f ca="1">R475-'S&amp;P500 2018'!R475</f>
        <v>-0.88548805301488187</v>
      </c>
      <c r="AJ475" s="6">
        <f ca="1">S475-'S&amp;P500 2018'!S475</f>
        <v>-2.096383505227962</v>
      </c>
      <c r="AK475" s="6">
        <f ca="1">T475-'S&amp;P500 2018'!T475</f>
        <v>1.6510372159685716</v>
      </c>
      <c r="AL475" s="6">
        <f ca="1">U475-'S&amp;P500 2018'!U475</f>
        <v>0.49456079985946388</v>
      </c>
      <c r="AM475" s="6">
        <f ca="1">V475-'S&amp;P500 2018'!V475</f>
        <v>-1.7799074688096894</v>
      </c>
    </row>
    <row r="476" spans="1:39" x14ac:dyDescent="0.3">
      <c r="A476" t="s">
        <v>1081</v>
      </c>
      <c r="B476" t="s">
        <v>1082</v>
      </c>
      <c r="C476" s="1" t="s">
        <v>19</v>
      </c>
      <c r="D476" s="1" t="s">
        <v>174</v>
      </c>
      <c r="E476" s="5">
        <f t="shared" ca="1" si="8"/>
        <v>41.075791793053448</v>
      </c>
      <c r="F476">
        <f ca="1">'S&amp;P500 2018'!F476*(1+IF(-$E$1+RAND()*1&lt;0,-0.1*RAND(),0.1*RAND()))</f>
        <v>26.238097392602903</v>
      </c>
      <c r="G476">
        <f ca="1">'S&amp;P500 2018'!G476*(1+IF(-$E$1+RAND()*1&lt;0,-0.1*RAND(),0.1*RAND()))</f>
        <v>34.777455570565053</v>
      </c>
      <c r="H476">
        <f ca="1">'S&amp;P500 2018'!H476*(1+IF(-$E$1+RAND()*1&lt;0,-0.1*RAND(),0.1*RAND()))</f>
        <v>33.169569976042354</v>
      </c>
      <c r="I476">
        <f ca="1">'S&amp;P500 2018'!I476*(1+IF(-$E$1+RAND()*1&lt;0,-0.1*RAND(),0.1*RAND()))</f>
        <v>44.243473028137785</v>
      </c>
      <c r="J476">
        <f ca="1">'S&amp;P500 2018'!J476*(1+IF(-$E$1+RAND()*1&lt;0,-0.1*RAND(),0.1*RAND()))</f>
        <v>33.248909534803488</v>
      </c>
      <c r="K476">
        <f ca="1">'S&amp;P500 2018'!K476*(1+IF(-$E$1+RAND()*1&lt;0,-0.1*RAND(),0.1*RAND()))</f>
        <v>59.847801578048454</v>
      </c>
      <c r="L476">
        <f ca="1">'S&amp;P500 2018'!L476*(1+IF(-$E$1+RAND()*1&lt;0,-0.1*RAND(),0.1*RAND()))</f>
        <v>41.398327852755642</v>
      </c>
      <c r="M476">
        <f ca="1">'S&amp;P500 2018'!M476*(1+IF(-$E$1+RAND()*1&lt;0,-0.1*RAND(),0.1*RAND()))</f>
        <v>30.481536340565896</v>
      </c>
      <c r="N476">
        <f ca="1">'S&amp;P500 2018'!N476*(1+IF(-$E$1+RAND()*1&lt;0,-0.1*RAND(),0.1*RAND()))</f>
        <v>40.123229606355707</v>
      </c>
      <c r="O476">
        <f ca="1">'S&amp;P500 2018'!O476*(1+IF(-$E$1+RAND()*1&lt;0,-0.1*RAND(),0.1*RAND()))</f>
        <v>55.487163498177623</v>
      </c>
      <c r="P476">
        <f ca="1">'S&amp;P500 2018'!P476*(1+IF(-$E$1+RAND()*1&lt;0,-0.1*RAND(),0.1*RAND()))</f>
        <v>31.588447844467005</v>
      </c>
      <c r="Q476">
        <f ca="1">'S&amp;P500 2018'!Q476*(1+IF(-$E$1+RAND()*1&lt;0,-0.1*RAND(),0.1*RAND()))</f>
        <v>42.529498251614704</v>
      </c>
      <c r="R476">
        <f ca="1">'S&amp;P500 2018'!R476*(1+IF(-$E$1+RAND()*1&lt;0,-0.1*RAND(),0.1*RAND()))</f>
        <v>47.043709222806442</v>
      </c>
      <c r="S476">
        <f ca="1">'S&amp;P500 2018'!S476*(1+IF(-$E$1+RAND()*1&lt;0,-0.1*RAND(),0.1*RAND()))</f>
        <v>56.922637100282898</v>
      </c>
      <c r="T476">
        <f ca="1">'S&amp;P500 2018'!T476*(1+IF(-$E$1+RAND()*1&lt;0,-0.1*RAND(),0.1*RAND()))</f>
        <v>33.820832016971444</v>
      </c>
      <c r="U476">
        <f ca="1">'S&amp;P500 2018'!U476*(1+IF(-$E$1+RAND()*1&lt;0,-0.1*RAND(),0.1*RAND()))</f>
        <v>43.487017898344973</v>
      </c>
      <c r="V476">
        <f ca="1">'S&amp;P500 2018'!V476*(1+IF(-$E$1+RAND()*1&lt;0,-0.1*RAND(),0.1*RAND()))</f>
        <v>43.880753769366294</v>
      </c>
      <c r="W476" s="6">
        <f ca="1">F476-'S&amp;P500 2018'!F476</f>
        <v>0.23809739260290286</v>
      </c>
      <c r="X476" s="6">
        <f ca="1">G476-'S&amp;P500 2018'!G476</f>
        <v>-0.22254442943494723</v>
      </c>
      <c r="Y476" s="6">
        <f ca="1">H476-'S&amp;P500 2018'!H476</f>
        <v>-2.8304300239576463</v>
      </c>
      <c r="Z476" s="6">
        <f ca="1">I476-'S&amp;P500 2018'!I476</f>
        <v>3.2434730281377853</v>
      </c>
      <c r="AA476" s="6">
        <f ca="1">J476-'S&amp;P500 2018'!J476</f>
        <v>-1.751090465196512</v>
      </c>
      <c r="AB476" s="6">
        <f ca="1">K476-'S&amp;P500 2018'!K476</f>
        <v>-5.152198421951546</v>
      </c>
      <c r="AC476" s="6">
        <f ca="1">L476-'S&amp;P500 2018'!L476</f>
        <v>3.3983278527556422</v>
      </c>
      <c r="AD476" s="6">
        <f ca="1">M476-'S&amp;P500 2018'!M476</f>
        <v>1.4815363405658957</v>
      </c>
      <c r="AE476" s="6">
        <f ca="1">N476-'S&amp;P500 2018'!N476</f>
        <v>-0.87677039364429277</v>
      </c>
      <c r="AF476" s="6">
        <f ca="1">O476-'S&amp;P500 2018'!O476</f>
        <v>2.4871634981776225</v>
      </c>
      <c r="AG476" s="6">
        <f ca="1">P476-'S&amp;P500 2018'!P476</f>
        <v>-1.4115521555329948</v>
      </c>
      <c r="AH476" s="6">
        <f ca="1">Q476-'S&amp;P500 2018'!Q476</f>
        <v>3.5294982516147044</v>
      </c>
      <c r="AI476" s="6">
        <f ca="1">R476-'S&amp;P500 2018'!R476</f>
        <v>3.0437092228064415</v>
      </c>
      <c r="AJ476" s="6">
        <f ca="1">S476-'S&amp;P500 2018'!S476</f>
        <v>3.9226371002828984</v>
      </c>
      <c r="AK476" s="6">
        <f ca="1">T476-'S&amp;P500 2018'!T476</f>
        <v>2.820832016971444</v>
      </c>
      <c r="AL476" s="6">
        <f ca="1">U476-'S&amp;P500 2018'!U476</f>
        <v>2.4870178983449733</v>
      </c>
      <c r="AM476" s="6">
        <f ca="1">V476-'S&amp;P500 2018'!V476</f>
        <v>2.8807537693662937</v>
      </c>
    </row>
    <row r="477" spans="1:39" x14ac:dyDescent="0.3">
      <c r="A477" t="s">
        <v>1083</v>
      </c>
      <c r="B477" t="s">
        <v>1084</v>
      </c>
      <c r="C477" s="1" t="s">
        <v>6</v>
      </c>
      <c r="D477" s="1" t="s">
        <v>63</v>
      </c>
      <c r="E477" s="5">
        <f t="shared" ca="1" si="8"/>
        <v>48.969351464028243</v>
      </c>
      <c r="F477">
        <f ca="1">'S&amp;P500 2018'!F477*(1+IF(-$E$1+RAND()*1&lt;0,-0.1*RAND(),0.1*RAND()))</f>
        <v>52.060382080031516</v>
      </c>
      <c r="G477">
        <f ca="1">'S&amp;P500 2018'!G477*(1+IF(-$E$1+RAND()*1&lt;0,-0.1*RAND(),0.1*RAND()))</f>
        <v>50.162362326818297</v>
      </c>
      <c r="H477">
        <f ca="1">'S&amp;P500 2018'!H477*(1+IF(-$E$1+RAND()*1&lt;0,-0.1*RAND(),0.1*RAND()))</f>
        <v>53.957735183887372</v>
      </c>
      <c r="I477">
        <f ca="1">'S&amp;P500 2018'!I477*(1+IF(-$E$1+RAND()*1&lt;0,-0.1*RAND(),0.1*RAND()))</f>
        <v>40.499067817290253</v>
      </c>
      <c r="J477">
        <f ca="1">'S&amp;P500 2018'!J477*(1+IF(-$E$1+RAND()*1&lt;0,-0.1*RAND(),0.1*RAND()))</f>
        <v>40.740259915663181</v>
      </c>
      <c r="K477">
        <f ca="1">'S&amp;P500 2018'!K477*(1+IF(-$E$1+RAND()*1&lt;0,-0.1*RAND(),0.1*RAND()))</f>
        <v>46.716660733754722</v>
      </c>
      <c r="L477">
        <f ca="1">'S&amp;P500 2018'!L477*(1+IF(-$E$1+RAND()*1&lt;0,-0.1*RAND(),0.1*RAND()))</f>
        <v>53.899211397842215</v>
      </c>
      <c r="M477">
        <f ca="1">'S&amp;P500 2018'!M477*(1+IF(-$E$1+RAND()*1&lt;0,-0.1*RAND(),0.1*RAND()))</f>
        <v>36.921017344270211</v>
      </c>
      <c r="N477">
        <f ca="1">'S&amp;P500 2018'!N477*(1+IF(-$E$1+RAND()*1&lt;0,-0.1*RAND(),0.1*RAND()))</f>
        <v>66.484049959358856</v>
      </c>
      <c r="O477">
        <f ca="1">'S&amp;P500 2018'!O477*(1+IF(-$E$1+RAND()*1&lt;0,-0.1*RAND(),0.1*RAND()))</f>
        <v>46.381476558691624</v>
      </c>
      <c r="P477">
        <f ca="1">'S&amp;P500 2018'!P477*(1+IF(-$E$1+RAND()*1&lt;0,-0.1*RAND(),0.1*RAND()))</f>
        <v>52.668325297659052</v>
      </c>
      <c r="Q477">
        <f ca="1">'S&amp;P500 2018'!Q477*(1+IF(-$E$1+RAND()*1&lt;0,-0.1*RAND(),0.1*RAND()))</f>
        <v>29.053803189567279</v>
      </c>
      <c r="R477">
        <f ca="1">'S&amp;P500 2018'!R477*(1+IF(-$E$1+RAND()*1&lt;0,-0.1*RAND(),0.1*RAND()))</f>
        <v>52.386961678381503</v>
      </c>
      <c r="S477">
        <f ca="1">'S&amp;P500 2018'!S477*(1+IF(-$E$1+RAND()*1&lt;0,-0.1*RAND(),0.1*RAND()))</f>
        <v>63.515804856110584</v>
      </c>
      <c r="T477">
        <f ca="1">'S&amp;P500 2018'!T477*(1+IF(-$E$1+RAND()*1&lt;0,-0.1*RAND(),0.1*RAND()))</f>
        <v>58.980937305097406</v>
      </c>
      <c r="U477">
        <f ca="1">'S&amp;P500 2018'!U477*(1+IF(-$E$1+RAND()*1&lt;0,-0.1*RAND(),0.1*RAND()))</f>
        <v>41.536385062657573</v>
      </c>
      <c r="V477">
        <f ca="1">'S&amp;P500 2018'!V477*(1+IF(-$E$1+RAND()*1&lt;0,-0.1*RAND(),0.1*RAND()))</f>
        <v>46.514534181398531</v>
      </c>
      <c r="W477" s="6">
        <f ca="1">F477-'S&amp;P500 2018'!F477</f>
        <v>4.0603820800315162</v>
      </c>
      <c r="X477" s="6">
        <f ca="1">G477-'S&amp;P500 2018'!G477</f>
        <v>0.16236232681829676</v>
      </c>
      <c r="Y477" s="6">
        <f ca="1">H477-'S&amp;P500 2018'!H477</f>
        <v>2.9577351838873724</v>
      </c>
      <c r="Z477" s="6">
        <f ca="1">I477-'S&amp;P500 2018'!I477</f>
        <v>2.4990678172902534</v>
      </c>
      <c r="AA477" s="6">
        <f ca="1">J477-'S&amp;P500 2018'!J477</f>
        <v>-3.2597400843368192</v>
      </c>
      <c r="AB477" s="6">
        <f ca="1">K477-'S&amp;P500 2018'!K477</f>
        <v>-4.2833392662452781</v>
      </c>
      <c r="AC477" s="6">
        <f ca="1">L477-'S&amp;P500 2018'!L477</f>
        <v>2.8992113978422154</v>
      </c>
      <c r="AD477" s="6">
        <f ca="1">M477-'S&amp;P500 2018'!M477</f>
        <v>-2.0789826557297886</v>
      </c>
      <c r="AE477" s="6">
        <f ca="1">N477-'S&amp;P500 2018'!N477</f>
        <v>0.48404995935885609</v>
      </c>
      <c r="AF477" s="6">
        <f ca="1">O477-'S&amp;P500 2018'!O477</f>
        <v>3.3814765586916238</v>
      </c>
      <c r="AG477" s="6">
        <f ca="1">P477-'S&amp;P500 2018'!P477</f>
        <v>4.6683252976590524</v>
      </c>
      <c r="AH477" s="6">
        <f ca="1">Q477-'S&amp;P500 2018'!Q477</f>
        <v>-1.9461968104327205</v>
      </c>
      <c r="AI477" s="6">
        <f ca="1">R477-'S&amp;P500 2018'!R477</f>
        <v>4.3869616783815033</v>
      </c>
      <c r="AJ477" s="6">
        <f ca="1">S477-'S&amp;P500 2018'!S477</f>
        <v>2.5158048561105844</v>
      </c>
      <c r="AK477" s="6">
        <f ca="1">T477-'S&amp;P500 2018'!T477</f>
        <v>1.980937305097406</v>
      </c>
      <c r="AL477" s="6">
        <f ca="1">U477-'S&amp;P500 2018'!U477</f>
        <v>1.5363850626575726</v>
      </c>
      <c r="AM477" s="6">
        <f ca="1">V477-'S&amp;P500 2018'!V477</f>
        <v>-4.4854658186014689</v>
      </c>
    </row>
    <row r="478" spans="1:39" x14ac:dyDescent="0.3">
      <c r="A478" t="s">
        <v>1085</v>
      </c>
      <c r="B478" t="s">
        <v>1086</v>
      </c>
      <c r="C478" s="1" t="s">
        <v>19</v>
      </c>
      <c r="D478" s="1" t="s">
        <v>521</v>
      </c>
      <c r="E478" s="5">
        <f t="shared" ca="1" si="8"/>
        <v>52.322964498417363</v>
      </c>
      <c r="F478">
        <f ca="1">'S&amp;P500 2018'!F478*(1+IF(-$E$1+RAND()*1&lt;0,-0.1*RAND(),0.1*RAND()))</f>
        <v>53.343137776205538</v>
      </c>
      <c r="G478">
        <f ca="1">'S&amp;P500 2018'!G478*(1+IF(-$E$1+RAND()*1&lt;0,-0.1*RAND(),0.1*RAND()))</f>
        <v>42.784180779117875</v>
      </c>
      <c r="H478">
        <f ca="1">'S&amp;P500 2018'!H478*(1+IF(-$E$1+RAND()*1&lt;0,-0.1*RAND(),0.1*RAND()))</f>
        <v>60.626353802179267</v>
      </c>
      <c r="I478">
        <f ca="1">'S&amp;P500 2018'!I478*(1+IF(-$E$1+RAND()*1&lt;0,-0.1*RAND(),0.1*RAND()))</f>
        <v>61.382301610552268</v>
      </c>
      <c r="J478">
        <f ca="1">'S&amp;P500 2018'!J478*(1+IF(-$E$1+RAND()*1&lt;0,-0.1*RAND(),0.1*RAND()))</f>
        <v>41.557064357114065</v>
      </c>
      <c r="K478">
        <f ca="1">'S&amp;P500 2018'!K478*(1+IF(-$E$1+RAND()*1&lt;0,-0.1*RAND(),0.1*RAND()))</f>
        <v>55.136138778488046</v>
      </c>
      <c r="L478">
        <f ca="1">'S&amp;P500 2018'!L478*(1+IF(-$E$1+RAND()*1&lt;0,-0.1*RAND(),0.1*RAND()))</f>
        <v>57.571358727679609</v>
      </c>
      <c r="M478">
        <f ca="1">'S&amp;P500 2018'!M478*(1+IF(-$E$1+RAND()*1&lt;0,-0.1*RAND(),0.1*RAND()))</f>
        <v>47.188178819156839</v>
      </c>
      <c r="N478">
        <f ca="1">'S&amp;P500 2018'!N478*(1+IF(-$E$1+RAND()*1&lt;0,-0.1*RAND(),0.1*RAND()))</f>
        <v>43.071678244952089</v>
      </c>
      <c r="O478">
        <f ca="1">'S&amp;P500 2018'!O478*(1+IF(-$E$1+RAND()*1&lt;0,-0.1*RAND(),0.1*RAND()))</f>
        <v>56.003220244787812</v>
      </c>
      <c r="P478">
        <f ca="1">'S&amp;P500 2018'!P478*(1+IF(-$E$1+RAND()*1&lt;0,-0.1*RAND(),0.1*RAND()))</f>
        <v>43.802906438560072</v>
      </c>
      <c r="Q478">
        <f ca="1">'S&amp;P500 2018'!Q478*(1+IF(-$E$1+RAND()*1&lt;0,-0.1*RAND(),0.1*RAND()))</f>
        <v>63.902515885567539</v>
      </c>
      <c r="R478">
        <f ca="1">'S&amp;P500 2018'!R478*(1+IF(-$E$1+RAND()*1&lt;0,-0.1*RAND(),0.1*RAND()))</f>
        <v>43.290388068570174</v>
      </c>
      <c r="S478">
        <f ca="1">'S&amp;P500 2018'!S478*(1+IF(-$E$1+RAND()*1&lt;0,-0.1*RAND(),0.1*RAND()))</f>
        <v>56.820296816439082</v>
      </c>
      <c r="T478">
        <f ca="1">'S&amp;P500 2018'!T478*(1+IF(-$E$1+RAND()*1&lt;0,-0.1*RAND(),0.1*RAND()))</f>
        <v>52.953693700516581</v>
      </c>
      <c r="U478">
        <f ca="1">'S&amp;P500 2018'!U478*(1+IF(-$E$1+RAND()*1&lt;0,-0.1*RAND(),0.1*RAND()))</f>
        <v>56.590569552670829</v>
      </c>
      <c r="V478">
        <f ca="1">'S&amp;P500 2018'!V478*(1+IF(-$E$1+RAND()*1&lt;0,-0.1*RAND(),0.1*RAND()))</f>
        <v>53.466412870537383</v>
      </c>
      <c r="W478" s="6">
        <f ca="1">F478-'S&amp;P500 2018'!F478</f>
        <v>2.3431377762055376</v>
      </c>
      <c r="X478" s="6">
        <f ca="1">G478-'S&amp;P500 2018'!G478</f>
        <v>1.7841807791178752</v>
      </c>
      <c r="Y478" s="6">
        <f ca="1">H478-'S&amp;P500 2018'!H478</f>
        <v>3.6263538021792669</v>
      </c>
      <c r="Z478" s="6">
        <f ca="1">I478-'S&amp;P500 2018'!I478</f>
        <v>-5.6176983894477317</v>
      </c>
      <c r="AA478" s="6">
        <f ca="1">J478-'S&amp;P500 2018'!J478</f>
        <v>-2.442935642885935</v>
      </c>
      <c r="AB478" s="6">
        <f ca="1">K478-'S&amp;P500 2018'!K478</f>
        <v>1.1361387784880463</v>
      </c>
      <c r="AC478" s="6">
        <f ca="1">L478-'S&amp;P500 2018'!L478</f>
        <v>3.571358727679609</v>
      </c>
      <c r="AD478" s="6">
        <f ca="1">M478-'S&amp;P500 2018'!M478</f>
        <v>2.188178819156839</v>
      </c>
      <c r="AE478" s="6">
        <f ca="1">N478-'S&amp;P500 2018'!N478</f>
        <v>1.0716782449520892</v>
      </c>
      <c r="AF478" s="6">
        <f ca="1">O478-'S&amp;P500 2018'!O478</f>
        <v>5.003220244787812</v>
      </c>
      <c r="AG478" s="6">
        <f ca="1">P478-'S&amp;P500 2018'!P478</f>
        <v>1.8029064385600719</v>
      </c>
      <c r="AH478" s="6">
        <f ca="1">Q478-'S&amp;P500 2018'!Q478</f>
        <v>-3.0974841144324614</v>
      </c>
      <c r="AI478" s="6">
        <f ca="1">R478-'S&amp;P500 2018'!R478</f>
        <v>0.29038806857017363</v>
      </c>
      <c r="AJ478" s="6">
        <f ca="1">S478-'S&amp;P500 2018'!S478</f>
        <v>-5.1797031835609175</v>
      </c>
      <c r="AK478" s="6">
        <f ca="1">T478-'S&amp;P500 2018'!T478</f>
        <v>0.95369370051658109</v>
      </c>
      <c r="AL478" s="6">
        <f ca="1">U478-'S&amp;P500 2018'!U478</f>
        <v>4.5905695526708286</v>
      </c>
      <c r="AM478" s="6">
        <f ca="1">V478-'S&amp;P500 2018'!V478</f>
        <v>4.4664128705373827</v>
      </c>
    </row>
    <row r="479" spans="1:39" x14ac:dyDescent="0.3">
      <c r="A479" t="s">
        <v>1087</v>
      </c>
      <c r="B479" t="s">
        <v>1088</v>
      </c>
      <c r="C479" s="1" t="s">
        <v>15</v>
      </c>
      <c r="D479" s="1" t="s">
        <v>74</v>
      </c>
      <c r="E479" s="5">
        <f t="shared" ca="1" si="8"/>
        <v>60.158640212905702</v>
      </c>
      <c r="F479">
        <f ca="1">'S&amp;P500 2018'!F479*(1+IF(-$E$1+RAND()*1&lt;0,-0.1*RAND(),0.1*RAND()))</f>
        <v>65.771691597508081</v>
      </c>
      <c r="G479">
        <f ca="1">'S&amp;P500 2018'!G479*(1+IF(-$E$1+RAND()*1&lt;0,-0.1*RAND(),0.1*RAND()))</f>
        <v>59.602769124270601</v>
      </c>
      <c r="H479">
        <f ca="1">'S&amp;P500 2018'!H479*(1+IF(-$E$1+RAND()*1&lt;0,-0.1*RAND(),0.1*RAND()))</f>
        <v>84.248218738431049</v>
      </c>
      <c r="I479">
        <f ca="1">'S&amp;P500 2018'!I479*(1+IF(-$E$1+RAND()*1&lt;0,-0.1*RAND(),0.1*RAND()))</f>
        <v>55.6377913575378</v>
      </c>
      <c r="J479">
        <f ca="1">'S&amp;P500 2018'!J479*(1+IF(-$E$1+RAND()*1&lt;0,-0.1*RAND(),0.1*RAND()))</f>
        <v>58.282590245776355</v>
      </c>
      <c r="K479">
        <f ca="1">'S&amp;P500 2018'!K479*(1+IF(-$E$1+RAND()*1&lt;0,-0.1*RAND(),0.1*RAND()))</f>
        <v>63.779508565353837</v>
      </c>
      <c r="L479">
        <f ca="1">'S&amp;P500 2018'!L479*(1+IF(-$E$1+RAND()*1&lt;0,-0.1*RAND(),0.1*RAND()))</f>
        <v>76.46523526377392</v>
      </c>
      <c r="M479">
        <f ca="1">'S&amp;P500 2018'!M479*(1+IF(-$E$1+RAND()*1&lt;0,-0.1*RAND(),0.1*RAND()))</f>
        <v>50.920539766855939</v>
      </c>
      <c r="N479">
        <f ca="1">'S&amp;P500 2018'!N479*(1+IF(-$E$1+RAND()*1&lt;0,-0.1*RAND(),0.1*RAND()))</f>
        <v>48.161789704534819</v>
      </c>
      <c r="O479">
        <f ca="1">'S&amp;P500 2018'!O479*(1+IF(-$E$1+RAND()*1&lt;0,-0.1*RAND(),0.1*RAND()))</f>
        <v>68.726291654384156</v>
      </c>
      <c r="P479">
        <f ca="1">'S&amp;P500 2018'!P479*(1+IF(-$E$1+RAND()*1&lt;0,-0.1*RAND(),0.1*RAND()))</f>
        <v>53.3898382922698</v>
      </c>
      <c r="Q479">
        <f ca="1">'S&amp;P500 2018'!Q479*(1+IF(-$E$1+RAND()*1&lt;0,-0.1*RAND(),0.1*RAND()))</f>
        <v>49.148571445034705</v>
      </c>
      <c r="R479">
        <f ca="1">'S&amp;P500 2018'!R479*(1+IF(-$E$1+RAND()*1&lt;0,-0.1*RAND(),0.1*RAND()))</f>
        <v>52.734037741523146</v>
      </c>
      <c r="S479">
        <f ca="1">'S&amp;P500 2018'!S479*(1+IF(-$E$1+RAND()*1&lt;0,-0.1*RAND(),0.1*RAND()))</f>
        <v>64.522336420486482</v>
      </c>
      <c r="T479">
        <f ca="1">'S&amp;P500 2018'!T479*(1+IF(-$E$1+RAND()*1&lt;0,-0.1*RAND(),0.1*RAND()))</f>
        <v>59.304147082168889</v>
      </c>
      <c r="U479">
        <f ca="1">'S&amp;P500 2018'!U479*(1+IF(-$E$1+RAND()*1&lt;0,-0.1*RAND(),0.1*RAND()))</f>
        <v>69.577901367336111</v>
      </c>
      <c r="V479">
        <f ca="1">'S&amp;P500 2018'!V479*(1+IF(-$E$1+RAND()*1&lt;0,-0.1*RAND(),0.1*RAND()))</f>
        <v>42.423625252151105</v>
      </c>
      <c r="W479" s="6">
        <f ca="1">F479-'S&amp;P500 2018'!F479</f>
        <v>2.7716915975080809</v>
      </c>
      <c r="X479" s="6">
        <f ca="1">G479-'S&amp;P500 2018'!G479</f>
        <v>0.60276912427060125</v>
      </c>
      <c r="Y479" s="6">
        <f ca="1">H479-'S&amp;P500 2018'!H479</f>
        <v>6.2482187384310492</v>
      </c>
      <c r="Z479" s="6">
        <f ca="1">I479-'S&amp;P500 2018'!I479</f>
        <v>2.6377913575378003</v>
      </c>
      <c r="AA479" s="6">
        <f ca="1">J479-'S&amp;P500 2018'!J479</f>
        <v>-4.7174097542236453</v>
      </c>
      <c r="AB479" s="6">
        <f ca="1">K479-'S&amp;P500 2018'!K479</f>
        <v>3.7795085653538365</v>
      </c>
      <c r="AC479" s="6">
        <f ca="1">L479-'S&amp;P500 2018'!L479</f>
        <v>6.4652352637739199</v>
      </c>
      <c r="AD479" s="6">
        <f ca="1">M479-'S&amp;P500 2018'!M479</f>
        <v>2.9205397668559385</v>
      </c>
      <c r="AE479" s="6">
        <f ca="1">N479-'S&amp;P500 2018'!N479</f>
        <v>-1.8382102954651813</v>
      </c>
      <c r="AF479" s="6">
        <f ca="1">O479-'S&amp;P500 2018'!O479</f>
        <v>5.7262916543841555</v>
      </c>
      <c r="AG479" s="6">
        <f ca="1">P479-'S&amp;P500 2018'!P479</f>
        <v>0.38983829226980049</v>
      </c>
      <c r="AH479" s="6">
        <f ca="1">Q479-'S&amp;P500 2018'!Q479</f>
        <v>0.14857144503470465</v>
      </c>
      <c r="AI479" s="6">
        <f ca="1">R479-'S&amp;P500 2018'!R479</f>
        <v>-0.26596225847685417</v>
      </c>
      <c r="AJ479" s="6">
        <f ca="1">S479-'S&amp;P500 2018'!S479</f>
        <v>0.52233642048648221</v>
      </c>
      <c r="AK479" s="6">
        <f ca="1">T479-'S&amp;P500 2018'!T479</f>
        <v>2.304147082168889</v>
      </c>
      <c r="AL479" s="6">
        <f ca="1">U479-'S&amp;P500 2018'!U479</f>
        <v>2.5779013673361106</v>
      </c>
      <c r="AM479" s="6">
        <f ca="1">V479-'S&amp;P500 2018'!V479</f>
        <v>-3.5763747478488952</v>
      </c>
    </row>
    <row r="480" spans="1:39" x14ac:dyDescent="0.3">
      <c r="A480" t="s">
        <v>1089</v>
      </c>
      <c r="B480" t="s">
        <v>1090</v>
      </c>
      <c r="C480" s="1" t="s">
        <v>59</v>
      </c>
      <c r="D480" s="1" t="s">
        <v>60</v>
      </c>
      <c r="E480" s="5">
        <f t="shared" ca="1" si="8"/>
        <v>71.159434070249446</v>
      </c>
      <c r="F480">
        <f ca="1">'S&amp;P500 2018'!F480*(1+IF(-$E$1+RAND()*1&lt;0,-0.1*RAND(),0.1*RAND()))</f>
        <v>68.819607449918252</v>
      </c>
      <c r="G480">
        <f ca="1">'S&amp;P500 2018'!G480*(1+IF(-$E$1+RAND()*1&lt;0,-0.1*RAND(),0.1*RAND()))</f>
        <v>42.897334380393588</v>
      </c>
      <c r="H480">
        <f ca="1">'S&amp;P500 2018'!H480*(1+IF(-$E$1+RAND()*1&lt;0,-0.1*RAND(),0.1*RAND()))</f>
        <v>70.598790269435597</v>
      </c>
      <c r="I480">
        <f ca="1">'S&amp;P500 2018'!I480*(1+IF(-$E$1+RAND()*1&lt;0,-0.1*RAND(),0.1*RAND()))</f>
        <v>66.959898954717829</v>
      </c>
      <c r="J480">
        <f ca="1">'S&amp;P500 2018'!J480*(1+IF(-$E$1+RAND()*1&lt;0,-0.1*RAND(),0.1*RAND()))</f>
        <v>67.455113968813222</v>
      </c>
      <c r="K480">
        <f ca="1">'S&amp;P500 2018'!K480*(1+IF(-$E$1+RAND()*1&lt;0,-0.1*RAND(),0.1*RAND()))</f>
        <v>82.385404876630602</v>
      </c>
      <c r="L480">
        <f ca="1">'S&amp;P500 2018'!L480*(1+IF(-$E$1+RAND()*1&lt;0,-0.1*RAND(),0.1*RAND()))</f>
        <v>75.938922854308004</v>
      </c>
      <c r="M480">
        <f ca="1">'S&amp;P500 2018'!M480*(1+IF(-$E$1+RAND()*1&lt;0,-0.1*RAND(),0.1*RAND()))</f>
        <v>55.946415014781714</v>
      </c>
      <c r="N480">
        <f ca="1">'S&amp;P500 2018'!N480*(1+IF(-$E$1+RAND()*1&lt;0,-0.1*RAND(),0.1*RAND()))</f>
        <v>70.5795788780203</v>
      </c>
      <c r="O480">
        <f ca="1">'S&amp;P500 2018'!O480*(1+IF(-$E$1+RAND()*1&lt;0,-0.1*RAND(),0.1*RAND()))</f>
        <v>73.111901684798312</v>
      </c>
      <c r="P480">
        <f ca="1">'S&amp;P500 2018'!P480*(1+IF(-$E$1+RAND()*1&lt;0,-0.1*RAND(),0.1*RAND()))</f>
        <v>77.600149316337678</v>
      </c>
      <c r="Q480">
        <f ca="1">'S&amp;P500 2018'!Q480*(1+IF(-$E$1+RAND()*1&lt;0,-0.1*RAND(),0.1*RAND()))</f>
        <v>76.247982529714989</v>
      </c>
      <c r="R480">
        <f ca="1">'S&amp;P500 2018'!R480*(1+IF(-$E$1+RAND()*1&lt;0,-0.1*RAND(),0.1*RAND()))</f>
        <v>70.445743995060681</v>
      </c>
      <c r="S480">
        <f ca="1">'S&amp;P500 2018'!S480*(1+IF(-$E$1+RAND()*1&lt;0,-0.1*RAND(),0.1*RAND()))</f>
        <v>63.583247935639669</v>
      </c>
      <c r="T480">
        <f ca="1">'S&amp;P500 2018'!T480*(1+IF(-$E$1+RAND()*1&lt;0,-0.1*RAND(),0.1*RAND()))</f>
        <v>77.688540439896386</v>
      </c>
      <c r="U480">
        <f ca="1">'S&amp;P500 2018'!U480*(1+IF(-$E$1+RAND()*1&lt;0,-0.1*RAND(),0.1*RAND()))</f>
        <v>78.97509861240485</v>
      </c>
      <c r="V480">
        <f ca="1">'S&amp;P500 2018'!V480*(1+IF(-$E$1+RAND()*1&lt;0,-0.1*RAND(),0.1*RAND()))</f>
        <v>90.476648033369045</v>
      </c>
      <c r="W480" s="6">
        <f ca="1">F480-'S&amp;P500 2018'!F480</f>
        <v>2.8196074499182515</v>
      </c>
      <c r="X480" s="6">
        <f ca="1">G480-'S&amp;P500 2018'!G480</f>
        <v>-4.1026656196064124</v>
      </c>
      <c r="Y480" s="6">
        <f ca="1">H480-'S&amp;P500 2018'!H480</f>
        <v>3.5987902694355967</v>
      </c>
      <c r="Z480" s="6">
        <f ca="1">I480-'S&amp;P500 2018'!I480</f>
        <v>4.9598989547178292</v>
      </c>
      <c r="AA480" s="6">
        <f ca="1">J480-'S&amp;P500 2018'!J480</f>
        <v>-3.5448860311867776</v>
      </c>
      <c r="AB480" s="6">
        <f ca="1">K480-'S&amp;P500 2018'!K480</f>
        <v>0.38540487663060219</v>
      </c>
      <c r="AC480" s="6">
        <f ca="1">L480-'S&amp;P500 2018'!L480</f>
        <v>-6.1077145691996293E-2</v>
      </c>
      <c r="AD480" s="6">
        <f ca="1">M480-'S&amp;P500 2018'!M480</f>
        <v>1.9464150147817136</v>
      </c>
      <c r="AE480" s="6">
        <f ca="1">N480-'S&amp;P500 2018'!N480</f>
        <v>0.57957887802029973</v>
      </c>
      <c r="AF480" s="6">
        <f ca="1">O480-'S&amp;P500 2018'!O480</f>
        <v>5.1119016847983119</v>
      </c>
      <c r="AG480" s="6">
        <f ca="1">P480-'S&amp;P500 2018'!P480</f>
        <v>0.60014931633767787</v>
      </c>
      <c r="AH480" s="6">
        <f ca="1">Q480-'S&amp;P500 2018'!Q480</f>
        <v>2.2479825297149887</v>
      </c>
      <c r="AI480" s="6">
        <f ca="1">R480-'S&amp;P500 2018'!R480</f>
        <v>4.4457439950606812</v>
      </c>
      <c r="AJ480" s="6">
        <f ca="1">S480-'S&amp;P500 2018'!S480</f>
        <v>3.5832479356396689</v>
      </c>
      <c r="AK480" s="6">
        <f ca="1">T480-'S&amp;P500 2018'!T480</f>
        <v>6.6885404398963857</v>
      </c>
      <c r="AL480" s="6">
        <f ca="1">U480-'S&amp;P500 2018'!U480</f>
        <v>6.9750986124048495</v>
      </c>
      <c r="AM480" s="6">
        <f ca="1">V480-'S&amp;P500 2018'!V480</f>
        <v>4.4766480333690453</v>
      </c>
    </row>
    <row r="481" spans="1:39" x14ac:dyDescent="0.3">
      <c r="A481" t="s">
        <v>1091</v>
      </c>
      <c r="B481" t="s">
        <v>1092</v>
      </c>
      <c r="C481" s="1" t="s">
        <v>46</v>
      </c>
      <c r="D481" s="1" t="s">
        <v>749</v>
      </c>
      <c r="E481" s="5">
        <f t="shared" ca="1" si="8"/>
        <v>48.396604183072917</v>
      </c>
      <c r="F481">
        <f ca="1">'S&amp;P500 2018'!F481*(1+IF(-$E$1+RAND()*1&lt;0,-0.1*RAND(),0.1*RAND()))</f>
        <v>37.82034943489284</v>
      </c>
      <c r="G481">
        <f ca="1">'S&amp;P500 2018'!G481*(1+IF(-$E$1+RAND()*1&lt;0,-0.1*RAND(),0.1*RAND()))</f>
        <v>34.785699151761236</v>
      </c>
      <c r="H481">
        <f ca="1">'S&amp;P500 2018'!H481*(1+IF(-$E$1+RAND()*1&lt;0,-0.1*RAND(),0.1*RAND()))</f>
        <v>47.984245860964442</v>
      </c>
      <c r="I481">
        <f ca="1">'S&amp;P500 2018'!I481*(1+IF(-$E$1+RAND()*1&lt;0,-0.1*RAND(),0.1*RAND()))</f>
        <v>43.776717030596295</v>
      </c>
      <c r="J481">
        <f ca="1">'S&amp;P500 2018'!J481*(1+IF(-$E$1+RAND()*1&lt;0,-0.1*RAND(),0.1*RAND()))</f>
        <v>28.677503421035262</v>
      </c>
      <c r="K481">
        <f ca="1">'S&amp;P500 2018'!K481*(1+IF(-$E$1+RAND()*1&lt;0,-0.1*RAND(),0.1*RAND()))</f>
        <v>59.827883985567524</v>
      </c>
      <c r="L481">
        <f ca="1">'S&amp;P500 2018'!L481*(1+IF(-$E$1+RAND()*1&lt;0,-0.1*RAND(),0.1*RAND()))</f>
        <v>52.351032049208307</v>
      </c>
      <c r="M481">
        <f ca="1">'S&amp;P500 2018'!M481*(1+IF(-$E$1+RAND()*1&lt;0,-0.1*RAND(),0.1*RAND()))</f>
        <v>62.641234277517626</v>
      </c>
      <c r="N481">
        <f ca="1">'S&amp;P500 2018'!N481*(1+IF(-$E$1+RAND()*1&lt;0,-0.1*RAND(),0.1*RAND()))</f>
        <v>51.774622566693601</v>
      </c>
      <c r="O481">
        <f ca="1">'S&amp;P500 2018'!O481*(1+IF(-$E$1+RAND()*1&lt;0,-0.1*RAND(),0.1*RAND()))</f>
        <v>55.174099617702851</v>
      </c>
      <c r="P481">
        <f ca="1">'S&amp;P500 2018'!P481*(1+IF(-$E$1+RAND()*1&lt;0,-0.1*RAND(),0.1*RAND()))</f>
        <v>56.751330917702184</v>
      </c>
      <c r="Q481">
        <f ca="1">'S&amp;P500 2018'!Q481*(1+IF(-$E$1+RAND()*1&lt;0,-0.1*RAND(),0.1*RAND()))</f>
        <v>54.912556712555741</v>
      </c>
      <c r="R481">
        <f ca="1">'S&amp;P500 2018'!R481*(1+IF(-$E$1+RAND()*1&lt;0,-0.1*RAND(),0.1*RAND()))</f>
        <v>43.849501434175338</v>
      </c>
      <c r="S481">
        <f ca="1">'S&amp;P500 2018'!S481*(1+IF(-$E$1+RAND()*1&lt;0,-0.1*RAND(),0.1*RAND()))</f>
        <v>52.436092976927661</v>
      </c>
      <c r="T481">
        <f ca="1">'S&amp;P500 2018'!T481*(1+IF(-$E$1+RAND()*1&lt;0,-0.1*RAND(),0.1*RAND()))</f>
        <v>54.530725740556491</v>
      </c>
      <c r="U481">
        <f ca="1">'S&amp;P500 2018'!U481*(1+IF(-$E$1+RAND()*1&lt;0,-0.1*RAND(),0.1*RAND()))</f>
        <v>39.598010838253778</v>
      </c>
      <c r="V481">
        <f ca="1">'S&amp;P500 2018'!V481*(1+IF(-$E$1+RAND()*1&lt;0,-0.1*RAND(),0.1*RAND()))</f>
        <v>45.850665096128381</v>
      </c>
      <c r="W481" s="6">
        <f ca="1">F481-'S&amp;P500 2018'!F481</f>
        <v>-4.1796505651071598</v>
      </c>
      <c r="X481" s="6">
        <f ca="1">G481-'S&amp;P500 2018'!G481</f>
        <v>-2.2143008482387643</v>
      </c>
      <c r="Y481" s="6">
        <f ca="1">H481-'S&amp;P500 2018'!H481</f>
        <v>-5.0157541390355576</v>
      </c>
      <c r="Z481" s="6">
        <f ca="1">I481-'S&amp;P500 2018'!I481</f>
        <v>-3.2232829694037051</v>
      </c>
      <c r="AA481" s="6">
        <f ca="1">J481-'S&amp;P500 2018'!J481</f>
        <v>-1.3224965789647385</v>
      </c>
      <c r="AB481" s="6">
        <f ca="1">K481-'S&amp;P500 2018'!K481</f>
        <v>-5.1721160144324756</v>
      </c>
      <c r="AC481" s="6">
        <f ca="1">L481-'S&amp;P500 2018'!L481</f>
        <v>0.35103204920830677</v>
      </c>
      <c r="AD481" s="6">
        <f ca="1">M481-'S&amp;P500 2018'!M481</f>
        <v>3.6412342775176256</v>
      </c>
      <c r="AE481" s="6">
        <f ca="1">N481-'S&amp;P500 2018'!N481</f>
        <v>2.7746225666936013</v>
      </c>
      <c r="AF481" s="6">
        <f ca="1">O481-'S&amp;P500 2018'!O481</f>
        <v>2.1740996177028507</v>
      </c>
      <c r="AG481" s="6">
        <f ca="1">P481-'S&amp;P500 2018'!P481</f>
        <v>1.7513309177021839</v>
      </c>
      <c r="AH481" s="6">
        <f ca="1">Q481-'S&amp;P500 2018'!Q481</f>
        <v>3.912556712555741</v>
      </c>
      <c r="AI481" s="6">
        <f ca="1">R481-'S&amp;P500 2018'!R481</f>
        <v>1.8495014341753375</v>
      </c>
      <c r="AJ481" s="6">
        <f ca="1">S481-'S&amp;P500 2018'!S481</f>
        <v>1.4360929769276609</v>
      </c>
      <c r="AK481" s="6">
        <f ca="1">T481-'S&amp;P500 2018'!T481</f>
        <v>2.5307257405564911</v>
      </c>
      <c r="AL481" s="6">
        <f ca="1">U481-'S&amp;P500 2018'!U481</f>
        <v>0.59801083825377788</v>
      </c>
      <c r="AM481" s="6">
        <f ca="1">V481-'S&amp;P500 2018'!V481</f>
        <v>1.850665096128381</v>
      </c>
    </row>
    <row r="482" spans="1:39" x14ac:dyDescent="0.3">
      <c r="A482" t="s">
        <v>1093</v>
      </c>
      <c r="B482" t="s">
        <v>1094</v>
      </c>
      <c r="C482" s="1" t="s">
        <v>2</v>
      </c>
      <c r="D482" s="1" t="s">
        <v>260</v>
      </c>
      <c r="E482" s="5">
        <f t="shared" ca="1" si="8"/>
        <v>44.439265989409968</v>
      </c>
      <c r="F482">
        <f ca="1">'S&amp;P500 2018'!F482*(1+IF(-$E$1+RAND()*1&lt;0,-0.1*RAND(),0.1*RAND()))</f>
        <v>45.250698358429645</v>
      </c>
      <c r="G482">
        <f ca="1">'S&amp;P500 2018'!G482*(1+IF(-$E$1+RAND()*1&lt;0,-0.1*RAND(),0.1*RAND()))</f>
        <v>40.263214277697422</v>
      </c>
      <c r="H482">
        <f ca="1">'S&amp;P500 2018'!H482*(1+IF(-$E$1+RAND()*1&lt;0,-0.1*RAND(),0.1*RAND()))</f>
        <v>47.745457749580261</v>
      </c>
      <c r="I482">
        <f ca="1">'S&amp;P500 2018'!I482*(1+IF(-$E$1+RAND()*1&lt;0,-0.1*RAND(),0.1*RAND()))</f>
        <v>67.029311070065759</v>
      </c>
      <c r="J482">
        <f ca="1">'S&amp;P500 2018'!J482*(1+IF(-$E$1+RAND()*1&lt;0,-0.1*RAND(),0.1*RAND()))</f>
        <v>38.493385090430827</v>
      </c>
      <c r="K482">
        <f ca="1">'S&amp;P500 2018'!K482*(1+IF(-$E$1+RAND()*1&lt;0,-0.1*RAND(),0.1*RAND()))</f>
        <v>60.393186836286432</v>
      </c>
      <c r="L482">
        <f ca="1">'S&amp;P500 2018'!L482*(1+IF(-$E$1+RAND()*1&lt;0,-0.1*RAND(),0.1*RAND()))</f>
        <v>43.063030687535999</v>
      </c>
      <c r="M482">
        <f ca="1">'S&amp;P500 2018'!M482*(1+IF(-$E$1+RAND()*1&lt;0,-0.1*RAND(),0.1*RAND()))</f>
        <v>42.308708974107084</v>
      </c>
      <c r="N482">
        <f ca="1">'S&amp;P500 2018'!N482*(1+IF(-$E$1+RAND()*1&lt;0,-0.1*RAND(),0.1*RAND()))</f>
        <v>42.059181926302166</v>
      </c>
      <c r="O482">
        <f ca="1">'S&amp;P500 2018'!O482*(1+IF(-$E$1+RAND()*1&lt;0,-0.1*RAND(),0.1*RAND()))</f>
        <v>30.938511404590578</v>
      </c>
      <c r="P482">
        <f ca="1">'S&amp;P500 2018'!P482*(1+IF(-$E$1+RAND()*1&lt;0,-0.1*RAND(),0.1*RAND()))</f>
        <v>50.799646242527828</v>
      </c>
      <c r="Q482">
        <f ca="1">'S&amp;P500 2018'!Q482*(1+IF(-$E$1+RAND()*1&lt;0,-0.1*RAND(),0.1*RAND()))</f>
        <v>30.495844672986852</v>
      </c>
      <c r="R482">
        <f ca="1">'S&amp;P500 2018'!R482*(1+IF(-$E$1+RAND()*1&lt;0,-0.1*RAND(),0.1*RAND()))</f>
        <v>43.498313873102902</v>
      </c>
      <c r="S482">
        <f ca="1">'S&amp;P500 2018'!S482*(1+IF(-$E$1+RAND()*1&lt;0,-0.1*RAND(),0.1*RAND()))</f>
        <v>41.053736011210916</v>
      </c>
      <c r="T482">
        <f ca="1">'S&amp;P500 2018'!T482*(1+IF(-$E$1+RAND()*1&lt;0,-0.1*RAND(),0.1*RAND()))</f>
        <v>44.564135886435068</v>
      </c>
      <c r="U482">
        <f ca="1">'S&amp;P500 2018'!U482*(1+IF(-$E$1+RAND()*1&lt;0,-0.1*RAND(),0.1*RAND()))</f>
        <v>31.784633399426312</v>
      </c>
      <c r="V482">
        <f ca="1">'S&amp;P500 2018'!V482*(1+IF(-$E$1+RAND()*1&lt;0,-0.1*RAND(),0.1*RAND()))</f>
        <v>55.726525359253166</v>
      </c>
      <c r="W482" s="6">
        <f ca="1">F482-'S&amp;P500 2018'!F482</f>
        <v>2.2506983584296449</v>
      </c>
      <c r="X482" s="6">
        <f ca="1">G482-'S&amp;P500 2018'!G482</f>
        <v>2.263214277697422</v>
      </c>
      <c r="Y482" s="6">
        <f ca="1">H482-'S&amp;P500 2018'!H482</f>
        <v>2.745457749580261</v>
      </c>
      <c r="Z482" s="6">
        <f ca="1">I482-'S&amp;P500 2018'!I482</f>
        <v>3.0293110700657593</v>
      </c>
      <c r="AA482" s="6">
        <f ca="1">J482-'S&amp;P500 2018'!J482</f>
        <v>1.4933850904308272</v>
      </c>
      <c r="AB482" s="6">
        <f ca="1">K482-'S&amp;P500 2018'!K482</f>
        <v>5.3931868362864321</v>
      </c>
      <c r="AC482" s="6">
        <f ca="1">L482-'S&amp;P500 2018'!L482</f>
        <v>-1.9369693124640008</v>
      </c>
      <c r="AD482" s="6">
        <f ca="1">M482-'S&amp;P500 2018'!M482</f>
        <v>3.3087089741070841</v>
      </c>
      <c r="AE482" s="6">
        <f ca="1">N482-'S&amp;P500 2018'!N482</f>
        <v>-1.9408180736978338</v>
      </c>
      <c r="AF482" s="6">
        <f ca="1">O482-'S&amp;P500 2018'!O482</f>
        <v>-2.061488595409422</v>
      </c>
      <c r="AG482" s="6">
        <f ca="1">P482-'S&amp;P500 2018'!P482</f>
        <v>3.7996462425278281</v>
      </c>
      <c r="AH482" s="6">
        <f ca="1">Q482-'S&amp;P500 2018'!Q482</f>
        <v>1.495844672986852</v>
      </c>
      <c r="AI482" s="6">
        <f ca="1">R482-'S&amp;P500 2018'!R482</f>
        <v>0.49831387310290154</v>
      </c>
      <c r="AJ482" s="6">
        <f ca="1">S482-'S&amp;P500 2018'!S482</f>
        <v>3.0537360112109155</v>
      </c>
      <c r="AK482" s="6">
        <f ca="1">T482-'S&amp;P500 2018'!T482</f>
        <v>-4.4358641135649322</v>
      </c>
      <c r="AL482" s="6">
        <f ca="1">U482-'S&amp;P500 2018'!U482</f>
        <v>-1.2153666005736881</v>
      </c>
      <c r="AM482" s="6">
        <f ca="1">V482-'S&amp;P500 2018'!V482</f>
        <v>1.7265253592531664</v>
      </c>
    </row>
    <row r="483" spans="1:39" x14ac:dyDescent="0.3">
      <c r="A483" t="s">
        <v>1095</v>
      </c>
      <c r="B483" t="s">
        <v>1096</v>
      </c>
      <c r="C483" s="1" t="s">
        <v>88</v>
      </c>
      <c r="D483" s="1" t="s">
        <v>359</v>
      </c>
      <c r="E483" s="5">
        <f t="shared" ca="1" si="8"/>
        <v>67.483954134082012</v>
      </c>
      <c r="F483">
        <f ca="1">'S&amp;P500 2018'!F483*(1+IF(-$E$1+RAND()*1&lt;0,-0.1*RAND(),0.1*RAND()))</f>
        <v>79.036169200273662</v>
      </c>
      <c r="G483">
        <f ca="1">'S&amp;P500 2018'!G483*(1+IF(-$E$1+RAND()*1&lt;0,-0.1*RAND(),0.1*RAND()))</f>
        <v>78.552452191171938</v>
      </c>
      <c r="H483">
        <f ca="1">'S&amp;P500 2018'!H483*(1+IF(-$E$1+RAND()*1&lt;0,-0.1*RAND(),0.1*RAND()))</f>
        <v>67.300138259227808</v>
      </c>
      <c r="I483">
        <f ca="1">'S&amp;P500 2018'!I483*(1+IF(-$E$1+RAND()*1&lt;0,-0.1*RAND(),0.1*RAND()))</f>
        <v>54.788094756250871</v>
      </c>
      <c r="J483">
        <f ca="1">'S&amp;P500 2018'!J483*(1+IF(-$E$1+RAND()*1&lt;0,-0.1*RAND(),0.1*RAND()))</f>
        <v>55.086125240089288</v>
      </c>
      <c r="K483">
        <f ca="1">'S&amp;P500 2018'!K483*(1+IF(-$E$1+RAND()*1&lt;0,-0.1*RAND(),0.1*RAND()))</f>
        <v>78.700452467774113</v>
      </c>
      <c r="L483">
        <f ca="1">'S&amp;P500 2018'!L483*(1+IF(-$E$1+RAND()*1&lt;0,-0.1*RAND(),0.1*RAND()))</f>
        <v>64.076289822254026</v>
      </c>
      <c r="M483">
        <f ca="1">'S&amp;P500 2018'!M483*(1+IF(-$E$1+RAND()*1&lt;0,-0.1*RAND(),0.1*RAND()))</f>
        <v>66.736726272001178</v>
      </c>
      <c r="N483">
        <f ca="1">'S&amp;P500 2018'!N483*(1+IF(-$E$1+RAND()*1&lt;0,-0.1*RAND(),0.1*RAND()))</f>
        <v>70.379864213599362</v>
      </c>
      <c r="O483">
        <f ca="1">'S&amp;P500 2018'!O483*(1+IF(-$E$1+RAND()*1&lt;0,-0.1*RAND(),0.1*RAND()))</f>
        <v>84.825508379540622</v>
      </c>
      <c r="P483">
        <f ca="1">'S&amp;P500 2018'!P483*(1+IF(-$E$1+RAND()*1&lt;0,-0.1*RAND(),0.1*RAND()))</f>
        <v>68.710444876691398</v>
      </c>
      <c r="Q483">
        <f ca="1">'S&amp;P500 2018'!Q483*(1+IF(-$E$1+RAND()*1&lt;0,-0.1*RAND(),0.1*RAND()))</f>
        <v>85.618448303733686</v>
      </c>
      <c r="R483">
        <f ca="1">'S&amp;P500 2018'!R483*(1+IF(-$E$1+RAND()*1&lt;0,-0.1*RAND(),0.1*RAND()))</f>
        <v>76.358061486857011</v>
      </c>
      <c r="S483">
        <f ca="1">'S&amp;P500 2018'!S483*(1+IF(-$E$1+RAND()*1&lt;0,-0.1*RAND(),0.1*RAND()))</f>
        <v>49.349009084656458</v>
      </c>
      <c r="T483">
        <f ca="1">'S&amp;P500 2018'!T483*(1+IF(-$E$1+RAND()*1&lt;0,-0.1*RAND(),0.1*RAND()))</f>
        <v>34.317924107208597</v>
      </c>
      <c r="U483">
        <f ca="1">'S&amp;P500 2018'!U483*(1+IF(-$E$1+RAND()*1&lt;0,-0.1*RAND(),0.1*RAND()))</f>
        <v>65.765341595399335</v>
      </c>
      <c r="V483">
        <f ca="1">'S&amp;P500 2018'!V483*(1+IF(-$E$1+RAND()*1&lt;0,-0.1*RAND(),0.1*RAND()))</f>
        <v>67.626170022664937</v>
      </c>
      <c r="W483" s="6">
        <f ca="1">F483-'S&amp;P500 2018'!F483</f>
        <v>5.0361692002736618</v>
      </c>
      <c r="X483" s="6">
        <f ca="1">G483-'S&amp;P500 2018'!G483</f>
        <v>6.5524521911719376</v>
      </c>
      <c r="Y483" s="6">
        <f ca="1">H483-'S&amp;P500 2018'!H483</f>
        <v>5.3001382592278077</v>
      </c>
      <c r="Z483" s="6">
        <f ca="1">I483-'S&amp;P500 2018'!I483</f>
        <v>0.78809475625087089</v>
      </c>
      <c r="AA483" s="6">
        <f ca="1">J483-'S&amp;P500 2018'!J483</f>
        <v>-4.913874759910712</v>
      </c>
      <c r="AB483" s="6">
        <f ca="1">K483-'S&amp;P500 2018'!K483</f>
        <v>-2.2995475322258869</v>
      </c>
      <c r="AC483" s="6">
        <f ca="1">L483-'S&amp;P500 2018'!L483</f>
        <v>3.0762898222540258</v>
      </c>
      <c r="AD483" s="6">
        <f ca="1">M483-'S&amp;P500 2018'!M483</f>
        <v>3.736726272001178</v>
      </c>
      <c r="AE483" s="6">
        <f ca="1">N483-'S&amp;P500 2018'!N483</f>
        <v>6.3798642135993617</v>
      </c>
      <c r="AF483" s="6">
        <f ca="1">O483-'S&amp;P500 2018'!O483</f>
        <v>0.82550837954062217</v>
      </c>
      <c r="AG483" s="6">
        <f ca="1">P483-'S&amp;P500 2018'!P483</f>
        <v>0.71044487669139755</v>
      </c>
      <c r="AH483" s="6">
        <f ca="1">Q483-'S&amp;P500 2018'!Q483</f>
        <v>6.6184483037336861</v>
      </c>
      <c r="AI483" s="6">
        <f ca="1">R483-'S&amp;P500 2018'!R483</f>
        <v>6.3580614868570109</v>
      </c>
      <c r="AJ483" s="6">
        <f ca="1">S483-'S&amp;P500 2018'!S483</f>
        <v>0.34900908465645841</v>
      </c>
      <c r="AK483" s="6">
        <f ca="1">T483-'S&amp;P500 2018'!T483</f>
        <v>-3.6820758927914028</v>
      </c>
      <c r="AL483" s="6">
        <f ca="1">U483-'S&amp;P500 2018'!U483</f>
        <v>-2.2346584046006654</v>
      </c>
      <c r="AM483" s="6">
        <f ca="1">V483-'S&amp;P500 2018'!V483</f>
        <v>2.6261700226649367</v>
      </c>
    </row>
    <row r="484" spans="1:39" x14ac:dyDescent="0.3">
      <c r="A484" t="s">
        <v>1097</v>
      </c>
      <c r="B484" t="s">
        <v>1098</v>
      </c>
      <c r="C484" s="1" t="s">
        <v>88</v>
      </c>
      <c r="D484" s="1" t="s">
        <v>1099</v>
      </c>
      <c r="E484" s="5">
        <f t="shared" ca="1" si="8"/>
        <v>48.677351328767024</v>
      </c>
      <c r="F484">
        <f ca="1">'S&amp;P500 2018'!F484*(1+IF(-$E$1+RAND()*1&lt;0,-0.1*RAND(),0.1*RAND()))</f>
        <v>41.11477515711357</v>
      </c>
      <c r="G484">
        <f ca="1">'S&amp;P500 2018'!G484*(1+IF(-$E$1+RAND()*1&lt;0,-0.1*RAND(),0.1*RAND()))</f>
        <v>43.875180150058831</v>
      </c>
      <c r="H484">
        <f ca="1">'S&amp;P500 2018'!H484*(1+IF(-$E$1+RAND()*1&lt;0,-0.1*RAND(),0.1*RAND()))</f>
        <v>36.193547027493928</v>
      </c>
      <c r="I484">
        <f ca="1">'S&amp;P500 2018'!I484*(1+IF(-$E$1+RAND()*1&lt;0,-0.1*RAND(),0.1*RAND()))</f>
        <v>48.022073351647727</v>
      </c>
      <c r="J484">
        <f ca="1">'S&amp;P500 2018'!J484*(1+IF(-$E$1+RAND()*1&lt;0,-0.1*RAND(),0.1*RAND()))</f>
        <v>57.18758232778039</v>
      </c>
      <c r="K484">
        <f ca="1">'S&amp;P500 2018'!K484*(1+IF(-$E$1+RAND()*1&lt;0,-0.1*RAND(),0.1*RAND()))</f>
        <v>38.504003112050121</v>
      </c>
      <c r="L484">
        <f ca="1">'S&amp;P500 2018'!L484*(1+IF(-$E$1+RAND()*1&lt;0,-0.1*RAND(),0.1*RAND()))</f>
        <v>48.740981801911182</v>
      </c>
      <c r="M484">
        <f ca="1">'S&amp;P500 2018'!M484*(1+IF(-$E$1+RAND()*1&lt;0,-0.1*RAND(),0.1*RAND()))</f>
        <v>52.961362086605327</v>
      </c>
      <c r="N484">
        <f ca="1">'S&amp;P500 2018'!N484*(1+IF(-$E$1+RAND()*1&lt;0,-0.1*RAND(),0.1*RAND()))</f>
        <v>47.866369942708552</v>
      </c>
      <c r="O484">
        <f ca="1">'S&amp;P500 2018'!O484*(1+IF(-$E$1+RAND()*1&lt;0,-0.1*RAND(),0.1*RAND()))</f>
        <v>52.126172084936186</v>
      </c>
      <c r="P484">
        <f ca="1">'S&amp;P500 2018'!P484*(1+IF(-$E$1+RAND()*1&lt;0,-0.1*RAND(),0.1*RAND()))</f>
        <v>45.410678432936869</v>
      </c>
      <c r="Q484">
        <f ca="1">'S&amp;P500 2018'!Q484*(1+IF(-$E$1+RAND()*1&lt;0,-0.1*RAND(),0.1*RAND()))</f>
        <v>56.498571660592461</v>
      </c>
      <c r="R484">
        <f ca="1">'S&amp;P500 2018'!R484*(1+IF(-$E$1+RAND()*1&lt;0,-0.1*RAND(),0.1*RAND()))</f>
        <v>69.567307525804154</v>
      </c>
      <c r="S484">
        <f ca="1">'S&amp;P500 2018'!S484*(1+IF(-$E$1+RAND()*1&lt;0,-0.1*RAND(),0.1*RAND()))</f>
        <v>35.532392127930088</v>
      </c>
      <c r="T484">
        <f ca="1">'S&amp;P500 2018'!T484*(1+IF(-$E$1+RAND()*1&lt;0,-0.1*RAND(),0.1*RAND()))</f>
        <v>46.224599700470499</v>
      </c>
      <c r="U484">
        <f ca="1">'S&amp;P500 2018'!U484*(1+IF(-$E$1+RAND()*1&lt;0,-0.1*RAND(),0.1*RAND()))</f>
        <v>48.017818826584211</v>
      </c>
      <c r="V484">
        <f ca="1">'S&amp;P500 2018'!V484*(1+IF(-$E$1+RAND()*1&lt;0,-0.1*RAND(),0.1*RAND()))</f>
        <v>59.671557272415392</v>
      </c>
      <c r="W484" s="6">
        <f ca="1">F484-'S&amp;P500 2018'!F484</f>
        <v>1.11477515711357</v>
      </c>
      <c r="X484" s="6">
        <f ca="1">G484-'S&amp;P500 2018'!G484</f>
        <v>1.8751801500588314</v>
      </c>
      <c r="Y484" s="6">
        <f ca="1">H484-'S&amp;P500 2018'!H484</f>
        <v>-3.8064529725060723</v>
      </c>
      <c r="Z484" s="6">
        <f ca="1">I484-'S&amp;P500 2018'!I484</f>
        <v>-2.9779266483522733</v>
      </c>
      <c r="AA484" s="6">
        <f ca="1">J484-'S&amp;P500 2018'!J484</f>
        <v>5.1875823277803903</v>
      </c>
      <c r="AB484" s="6">
        <f ca="1">K484-'S&amp;P500 2018'!K484</f>
        <v>-1.4959968879498788</v>
      </c>
      <c r="AC484" s="6">
        <f ca="1">L484-'S&amp;P500 2018'!L484</f>
        <v>3.7409818019111825</v>
      </c>
      <c r="AD484" s="6">
        <f ca="1">M484-'S&amp;P500 2018'!M484</f>
        <v>2.9613620866053267</v>
      </c>
      <c r="AE484" s="6">
        <f ca="1">N484-'S&amp;P500 2018'!N484</f>
        <v>0.86636994270855183</v>
      </c>
      <c r="AF484" s="6">
        <f ca="1">O484-'S&amp;P500 2018'!O484</f>
        <v>3.1261720849361865</v>
      </c>
      <c r="AG484" s="6">
        <f ca="1">P484-'S&amp;P500 2018'!P484</f>
        <v>0.41067843293686934</v>
      </c>
      <c r="AH484" s="6">
        <f ca="1">Q484-'S&amp;P500 2018'!Q484</f>
        <v>3.4985716605924608</v>
      </c>
      <c r="AI484" s="6">
        <f ca="1">R484-'S&amp;P500 2018'!R484</f>
        <v>2.5673075258041536</v>
      </c>
      <c r="AJ484" s="6">
        <f ca="1">S484-'S&amp;P500 2018'!S484</f>
        <v>-2.4676078720699124</v>
      </c>
      <c r="AK484" s="6">
        <f ca="1">T484-'S&amp;P500 2018'!T484</f>
        <v>1.2245997004704989</v>
      </c>
      <c r="AL484" s="6">
        <f ca="1">U484-'S&amp;P500 2018'!U484</f>
        <v>1.017818826584211</v>
      </c>
      <c r="AM484" s="6">
        <f ca="1">V484-'S&amp;P500 2018'!V484</f>
        <v>4.6715572724153915</v>
      </c>
    </row>
    <row r="485" spans="1:39" x14ac:dyDescent="0.3">
      <c r="A485" t="s">
        <v>1100</v>
      </c>
      <c r="B485" t="s">
        <v>1101</v>
      </c>
      <c r="C485" s="1" t="s">
        <v>19</v>
      </c>
      <c r="D485" s="1" t="s">
        <v>521</v>
      </c>
      <c r="E485" s="5">
        <f t="shared" ca="1" si="8"/>
        <v>42.400689301303444</v>
      </c>
      <c r="F485">
        <f ca="1">'S&amp;P500 2018'!F485*(1+IF(-$E$1+RAND()*1&lt;0,-0.1*RAND(),0.1*RAND()))</f>
        <v>47.581348315626094</v>
      </c>
      <c r="G485">
        <f ca="1">'S&amp;P500 2018'!G485*(1+IF(-$E$1+RAND()*1&lt;0,-0.1*RAND(),0.1*RAND()))</f>
        <v>43.493101132273587</v>
      </c>
      <c r="H485">
        <f ca="1">'S&amp;P500 2018'!H485*(1+IF(-$E$1+RAND()*1&lt;0,-0.1*RAND(),0.1*RAND()))</f>
        <v>48.381770767426296</v>
      </c>
      <c r="I485">
        <f ca="1">'S&amp;P500 2018'!I485*(1+IF(-$E$1+RAND()*1&lt;0,-0.1*RAND(),0.1*RAND()))</f>
        <v>26.75425605935154</v>
      </c>
      <c r="J485">
        <f ca="1">'S&amp;P500 2018'!J485*(1+IF(-$E$1+RAND()*1&lt;0,-0.1*RAND(),0.1*RAND()))</f>
        <v>67.689383112733822</v>
      </c>
      <c r="K485">
        <f ca="1">'S&amp;P500 2018'!K485*(1+IF(-$E$1+RAND()*1&lt;0,-0.1*RAND(),0.1*RAND()))</f>
        <v>31.209261178723757</v>
      </c>
      <c r="L485">
        <f ca="1">'S&amp;P500 2018'!L485*(1+IF(-$E$1+RAND()*1&lt;0,-0.1*RAND(),0.1*RAND()))</f>
        <v>40.432975868170438</v>
      </c>
      <c r="M485">
        <f ca="1">'S&amp;P500 2018'!M485*(1+IF(-$E$1+RAND()*1&lt;0,-0.1*RAND(),0.1*RAND()))</f>
        <v>44.94283309021403</v>
      </c>
      <c r="N485">
        <f ca="1">'S&amp;P500 2018'!N485*(1+IF(-$E$1+RAND()*1&lt;0,-0.1*RAND(),0.1*RAND()))</f>
        <v>38.818961309400038</v>
      </c>
      <c r="O485">
        <f ca="1">'S&amp;P500 2018'!O485*(1+IF(-$E$1+RAND()*1&lt;0,-0.1*RAND(),0.1*RAND()))</f>
        <v>40.205106089559337</v>
      </c>
      <c r="P485">
        <f ca="1">'S&amp;P500 2018'!P485*(1+IF(-$E$1+RAND()*1&lt;0,-0.1*RAND(),0.1*RAND()))</f>
        <v>47.582127111617702</v>
      </c>
      <c r="Q485">
        <f ca="1">'S&amp;P500 2018'!Q485*(1+IF(-$E$1+RAND()*1&lt;0,-0.1*RAND(),0.1*RAND()))</f>
        <v>30.792076188997431</v>
      </c>
      <c r="R485">
        <f ca="1">'S&amp;P500 2018'!R485*(1+IF(-$E$1+RAND()*1&lt;0,-0.1*RAND(),0.1*RAND()))</f>
        <v>52.645135414488671</v>
      </c>
      <c r="S485">
        <f ca="1">'S&amp;P500 2018'!S485*(1+IF(-$E$1+RAND()*1&lt;0,-0.1*RAND(),0.1*RAND()))</f>
        <v>28.291198567846166</v>
      </c>
      <c r="T485">
        <f ca="1">'S&amp;P500 2018'!T485*(1+IF(-$E$1+RAND()*1&lt;0,-0.1*RAND(),0.1*RAND()))</f>
        <v>44.136518312424229</v>
      </c>
      <c r="U485">
        <f ca="1">'S&amp;P500 2018'!U485*(1+IF(-$E$1+RAND()*1&lt;0,-0.1*RAND(),0.1*RAND()))</f>
        <v>35.01501670833035</v>
      </c>
      <c r="V485">
        <f ca="1">'S&amp;P500 2018'!V485*(1+IF(-$E$1+RAND()*1&lt;0,-0.1*RAND(),0.1*RAND()))</f>
        <v>52.840648894975047</v>
      </c>
      <c r="W485" s="6">
        <f ca="1">F485-'S&amp;P500 2018'!F485</f>
        <v>2.5813483156260943</v>
      </c>
      <c r="X485" s="6">
        <f ca="1">G485-'S&amp;P500 2018'!G485</f>
        <v>1.493101132273587</v>
      </c>
      <c r="Y485" s="6">
        <f ca="1">H485-'S&amp;P500 2018'!H485</f>
        <v>-3.6182292325737038</v>
      </c>
      <c r="Z485" s="6">
        <f ca="1">I485-'S&amp;P500 2018'!I485</f>
        <v>1.7542560593515404</v>
      </c>
      <c r="AA485" s="6">
        <f ca="1">J485-'S&amp;P500 2018'!J485</f>
        <v>-1.3106168872661783</v>
      </c>
      <c r="AB485" s="6">
        <f ca="1">K485-'S&amp;P500 2018'!K485</f>
        <v>2.2092611787237573</v>
      </c>
      <c r="AC485" s="6">
        <f ca="1">L485-'S&amp;P500 2018'!L485</f>
        <v>-1.5670241318295624</v>
      </c>
      <c r="AD485" s="6">
        <f ca="1">M485-'S&amp;P500 2018'!M485</f>
        <v>3.9428330902140303</v>
      </c>
      <c r="AE485" s="6">
        <f ca="1">N485-'S&amp;P500 2018'!N485</f>
        <v>1.8189613094000379</v>
      </c>
      <c r="AF485" s="6">
        <f ca="1">O485-'S&amp;P500 2018'!O485</f>
        <v>3.2051060895593366</v>
      </c>
      <c r="AG485" s="6">
        <f ca="1">P485-'S&amp;P500 2018'!P485</f>
        <v>3.5821271116177016</v>
      </c>
      <c r="AH485" s="6">
        <f ca="1">Q485-'S&amp;P500 2018'!Q485</f>
        <v>-2.2079238110025692</v>
      </c>
      <c r="AI485" s="6">
        <f ca="1">R485-'S&amp;P500 2018'!R485</f>
        <v>3.6451354144886707</v>
      </c>
      <c r="AJ485" s="6">
        <f ca="1">S485-'S&amp;P500 2018'!S485</f>
        <v>0.29119856784616616</v>
      </c>
      <c r="AK485" s="6">
        <f ca="1">T485-'S&amp;P500 2018'!T485</f>
        <v>-1.8634816875757707</v>
      </c>
      <c r="AL485" s="6">
        <f ca="1">U485-'S&amp;P500 2018'!U485</f>
        <v>2.0150167083303501</v>
      </c>
      <c r="AM485" s="6">
        <f ca="1">V485-'S&amp;P500 2018'!V485</f>
        <v>0.8406488949750468</v>
      </c>
    </row>
    <row r="486" spans="1:39" x14ac:dyDescent="0.3">
      <c r="A486" t="s">
        <v>1102</v>
      </c>
      <c r="B486" t="s">
        <v>1103</v>
      </c>
      <c r="C486" s="1" t="s">
        <v>2</v>
      </c>
      <c r="D486" s="1" t="s">
        <v>938</v>
      </c>
      <c r="E486" s="5">
        <f t="shared" ca="1" si="8"/>
        <v>65.709685914924364</v>
      </c>
      <c r="F486">
        <f ca="1">'S&amp;P500 2018'!F486*(1+IF(-$E$1+RAND()*1&lt;0,-0.1*RAND(),0.1*RAND()))</f>
        <v>73.871129194353529</v>
      </c>
      <c r="G486">
        <f ca="1">'S&amp;P500 2018'!G486*(1+IF(-$E$1+RAND()*1&lt;0,-0.1*RAND(),0.1*RAND()))</f>
        <v>57.768131920322922</v>
      </c>
      <c r="H486">
        <f ca="1">'S&amp;P500 2018'!H486*(1+IF(-$E$1+RAND()*1&lt;0,-0.1*RAND(),0.1*RAND()))</f>
        <v>44.40368398872112</v>
      </c>
      <c r="I486">
        <f ca="1">'S&amp;P500 2018'!I486*(1+IF(-$E$1+RAND()*1&lt;0,-0.1*RAND(),0.1*RAND()))</f>
        <v>81.738780585074068</v>
      </c>
      <c r="J486">
        <f ca="1">'S&amp;P500 2018'!J486*(1+IF(-$E$1+RAND()*1&lt;0,-0.1*RAND(),0.1*RAND()))</f>
        <v>81.15815217950292</v>
      </c>
      <c r="K486">
        <f ca="1">'S&amp;P500 2018'!K486*(1+IF(-$E$1+RAND()*1&lt;0,-0.1*RAND(),0.1*RAND()))</f>
        <v>70.500847546309558</v>
      </c>
      <c r="L486">
        <f ca="1">'S&amp;P500 2018'!L486*(1+IF(-$E$1+RAND()*1&lt;0,-0.1*RAND(),0.1*RAND()))</f>
        <v>48.186194072007638</v>
      </c>
      <c r="M486">
        <f ca="1">'S&amp;P500 2018'!M486*(1+IF(-$E$1+RAND()*1&lt;0,-0.1*RAND(),0.1*RAND()))</f>
        <v>56.371978381636779</v>
      </c>
      <c r="N486">
        <f ca="1">'S&amp;P500 2018'!N486*(1+IF(-$E$1+RAND()*1&lt;0,-0.1*RAND(),0.1*RAND()))</f>
        <v>61.242128226711628</v>
      </c>
      <c r="O486">
        <f ca="1">'S&amp;P500 2018'!O486*(1+IF(-$E$1+RAND()*1&lt;0,-0.1*RAND(),0.1*RAND()))</f>
        <v>48.915457420212832</v>
      </c>
      <c r="P486">
        <f ca="1">'S&amp;P500 2018'!P486*(1+IF(-$E$1+RAND()*1&lt;0,-0.1*RAND(),0.1*RAND()))</f>
        <v>71.221431732927769</v>
      </c>
      <c r="Q486">
        <f ca="1">'S&amp;P500 2018'!Q486*(1+IF(-$E$1+RAND()*1&lt;0,-0.1*RAND(),0.1*RAND()))</f>
        <v>68.997334451232462</v>
      </c>
      <c r="R486">
        <f ca="1">'S&amp;P500 2018'!R486*(1+IF(-$E$1+RAND()*1&lt;0,-0.1*RAND(),0.1*RAND()))</f>
        <v>75.710538257801517</v>
      </c>
      <c r="S486">
        <f ca="1">'S&amp;P500 2018'!S486*(1+IF(-$E$1+RAND()*1&lt;0,-0.1*RAND(),0.1*RAND()))</f>
        <v>71.757715389775356</v>
      </c>
      <c r="T486">
        <f ca="1">'S&amp;P500 2018'!T486*(1+IF(-$E$1+RAND()*1&lt;0,-0.1*RAND(),0.1*RAND()))</f>
        <v>62.946478386436276</v>
      </c>
      <c r="U486">
        <f ca="1">'S&amp;P500 2018'!U486*(1+IF(-$E$1+RAND()*1&lt;0,-0.1*RAND(),0.1*RAND()))</f>
        <v>82.774727265460001</v>
      </c>
      <c r="V486">
        <f ca="1">'S&amp;P500 2018'!V486*(1+IF(-$E$1+RAND()*1&lt;0,-0.1*RAND(),0.1*RAND()))</f>
        <v>59.499951555227959</v>
      </c>
      <c r="W486" s="6">
        <f ca="1">F486-'S&amp;P500 2018'!F486</f>
        <v>0.87112919435352865</v>
      </c>
      <c r="X486" s="6">
        <f ca="1">G486-'S&amp;P500 2018'!G486</f>
        <v>2.7681319203229222</v>
      </c>
      <c r="Y486" s="6">
        <f ca="1">H486-'S&amp;P500 2018'!H486</f>
        <v>0.4036839887211201</v>
      </c>
      <c r="Z486" s="6">
        <f ca="1">I486-'S&amp;P500 2018'!I486</f>
        <v>6.7387805850740676</v>
      </c>
      <c r="AA486" s="6">
        <f ca="1">J486-'S&amp;P500 2018'!J486</f>
        <v>4.1581521795029204</v>
      </c>
      <c r="AB486" s="6">
        <f ca="1">K486-'S&amp;P500 2018'!K486</f>
        <v>3.5008475463095579</v>
      </c>
      <c r="AC486" s="6">
        <f ca="1">L486-'S&amp;P500 2018'!L486</f>
        <v>4.1861940720076376</v>
      </c>
      <c r="AD486" s="6">
        <f ca="1">M486-'S&amp;P500 2018'!M486</f>
        <v>-2.6280216183632206</v>
      </c>
      <c r="AE486" s="6">
        <f ca="1">N486-'S&amp;P500 2018'!N486</f>
        <v>5.2421282267116283</v>
      </c>
      <c r="AF486" s="6">
        <f ca="1">O486-'S&amp;P500 2018'!O486</f>
        <v>-1.0845425797871684</v>
      </c>
      <c r="AG486" s="6">
        <f ca="1">P486-'S&amp;P500 2018'!P486</f>
        <v>-0.77856826707223092</v>
      </c>
      <c r="AH486" s="6">
        <f ca="1">Q486-'S&amp;P500 2018'!Q486</f>
        <v>2.9973344512324616</v>
      </c>
      <c r="AI486" s="6">
        <f ca="1">R486-'S&amp;P500 2018'!R486</f>
        <v>-2.2894617421984833</v>
      </c>
      <c r="AJ486" s="6">
        <f ca="1">S486-'S&amp;P500 2018'!S486</f>
        <v>2.7577153897753561</v>
      </c>
      <c r="AK486" s="6">
        <f ca="1">T486-'S&amp;P500 2018'!T486</f>
        <v>-6.0535216135637242</v>
      </c>
      <c r="AL486" s="6">
        <f ca="1">U486-'S&amp;P500 2018'!U486</f>
        <v>0.77472726546000104</v>
      </c>
      <c r="AM486" s="6">
        <f ca="1">V486-'S&amp;P500 2018'!V486</f>
        <v>1.499951555227959</v>
      </c>
    </row>
    <row r="487" spans="1:39" x14ac:dyDescent="0.3">
      <c r="A487" t="s">
        <v>1104</v>
      </c>
      <c r="B487" t="s">
        <v>1105</v>
      </c>
      <c r="C487" s="1" t="s">
        <v>6</v>
      </c>
      <c r="D487" s="1" t="s">
        <v>118</v>
      </c>
      <c r="E487" s="5">
        <f t="shared" ca="1" si="8"/>
        <v>48.557901962969289</v>
      </c>
      <c r="F487">
        <f ca="1">'S&amp;P500 2018'!F487*(1+IF(-$E$1+RAND()*1&lt;0,-0.1*RAND(),0.1*RAND()))</f>
        <v>58.010280623791488</v>
      </c>
      <c r="G487">
        <f ca="1">'S&amp;P500 2018'!G487*(1+IF(-$E$1+RAND()*1&lt;0,-0.1*RAND(),0.1*RAND()))</f>
        <v>50.809185873849692</v>
      </c>
      <c r="H487">
        <f ca="1">'S&amp;P500 2018'!H487*(1+IF(-$E$1+RAND()*1&lt;0,-0.1*RAND(),0.1*RAND()))</f>
        <v>51.973210443549057</v>
      </c>
      <c r="I487">
        <f ca="1">'S&amp;P500 2018'!I487*(1+IF(-$E$1+RAND()*1&lt;0,-0.1*RAND(),0.1*RAND()))</f>
        <v>45.211210480654842</v>
      </c>
      <c r="J487">
        <f ca="1">'S&amp;P500 2018'!J487*(1+IF(-$E$1+RAND()*1&lt;0,-0.1*RAND(),0.1*RAND()))</f>
        <v>62.568721014523902</v>
      </c>
      <c r="K487">
        <f ca="1">'S&amp;P500 2018'!K487*(1+IF(-$E$1+RAND()*1&lt;0,-0.1*RAND(),0.1*RAND()))</f>
        <v>47.883737398238601</v>
      </c>
      <c r="L487">
        <f ca="1">'S&amp;P500 2018'!L487*(1+IF(-$E$1+RAND()*1&lt;0,-0.1*RAND(),0.1*RAND()))</f>
        <v>51.428397859802395</v>
      </c>
      <c r="M487">
        <f ca="1">'S&amp;P500 2018'!M487*(1+IF(-$E$1+RAND()*1&lt;0,-0.1*RAND(),0.1*RAND()))</f>
        <v>50.49771675773097</v>
      </c>
      <c r="N487">
        <f ca="1">'S&amp;P500 2018'!N487*(1+IF(-$E$1+RAND()*1&lt;0,-0.1*RAND(),0.1*RAND()))</f>
        <v>37.632877365537112</v>
      </c>
      <c r="O487">
        <f ca="1">'S&amp;P500 2018'!O487*(1+IF(-$E$1+RAND()*1&lt;0,-0.1*RAND(),0.1*RAND()))</f>
        <v>40.1951054557858</v>
      </c>
      <c r="P487">
        <f ca="1">'S&amp;P500 2018'!P487*(1+IF(-$E$1+RAND()*1&lt;0,-0.1*RAND(),0.1*RAND()))</f>
        <v>46.104099683160541</v>
      </c>
      <c r="Q487">
        <f ca="1">'S&amp;P500 2018'!Q487*(1+IF(-$E$1+RAND()*1&lt;0,-0.1*RAND(),0.1*RAND()))</f>
        <v>43.604832872006817</v>
      </c>
      <c r="R487">
        <f ca="1">'S&amp;P500 2018'!R487*(1+IF(-$E$1+RAND()*1&lt;0,-0.1*RAND(),0.1*RAND()))</f>
        <v>36.828043327068443</v>
      </c>
      <c r="S487">
        <f ca="1">'S&amp;P500 2018'!S487*(1+IF(-$E$1+RAND()*1&lt;0,-0.1*RAND(),0.1*RAND()))</f>
        <v>47.304953972280877</v>
      </c>
      <c r="T487">
        <f ca="1">'S&amp;P500 2018'!T487*(1+IF(-$E$1+RAND()*1&lt;0,-0.1*RAND(),0.1*RAND()))</f>
        <v>53.707107928079971</v>
      </c>
      <c r="U487">
        <f ca="1">'S&amp;P500 2018'!U487*(1+IF(-$E$1+RAND()*1&lt;0,-0.1*RAND(),0.1*RAND()))</f>
        <v>61.038708754790207</v>
      </c>
      <c r="V487">
        <f ca="1">'S&amp;P500 2018'!V487*(1+IF(-$E$1+RAND()*1&lt;0,-0.1*RAND(),0.1*RAND()))</f>
        <v>40.686143559627332</v>
      </c>
      <c r="W487" s="6">
        <f ca="1">F487-'S&amp;P500 2018'!F487</f>
        <v>1.0280623791487642E-2</v>
      </c>
      <c r="X487" s="6">
        <f ca="1">G487-'S&amp;P500 2018'!G487</f>
        <v>1.8091858738496924</v>
      </c>
      <c r="Y487" s="6">
        <f ca="1">H487-'S&amp;P500 2018'!H487</f>
        <v>2.9732104435490569</v>
      </c>
      <c r="Z487" s="6">
        <f ca="1">I487-'S&amp;P500 2018'!I487</f>
        <v>-2.7887895193451584</v>
      </c>
      <c r="AA487" s="6">
        <f ca="1">J487-'S&amp;P500 2018'!J487</f>
        <v>5.5687210145239021</v>
      </c>
      <c r="AB487" s="6">
        <f ca="1">K487-'S&amp;P500 2018'!K487</f>
        <v>2.8837373982386012</v>
      </c>
      <c r="AC487" s="6">
        <f ca="1">L487-'S&amp;P500 2018'!L487</f>
        <v>-3.571602140197605</v>
      </c>
      <c r="AD487" s="6">
        <f ca="1">M487-'S&amp;P500 2018'!M487</f>
        <v>1.49771675773097</v>
      </c>
      <c r="AE487" s="6">
        <f ca="1">N487-'S&amp;P500 2018'!N487</f>
        <v>1.6328773655371123</v>
      </c>
      <c r="AF487" s="6">
        <f ca="1">O487-'S&amp;P500 2018'!O487</f>
        <v>3.1951054557858001</v>
      </c>
      <c r="AG487" s="6">
        <f ca="1">P487-'S&amp;P500 2018'!P487</f>
        <v>0.10409968316054119</v>
      </c>
      <c r="AH487" s="6">
        <f ca="1">Q487-'S&amp;P500 2018'!Q487</f>
        <v>1.604832872006817</v>
      </c>
      <c r="AI487" s="6">
        <f ca="1">R487-'S&amp;P500 2018'!R487</f>
        <v>-1.1719566729315574</v>
      </c>
      <c r="AJ487" s="6">
        <f ca="1">S487-'S&amp;P500 2018'!S487</f>
        <v>2.3049539722808774</v>
      </c>
      <c r="AK487" s="6">
        <f ca="1">T487-'S&amp;P500 2018'!T487</f>
        <v>4.7071079280799708</v>
      </c>
      <c r="AL487" s="6">
        <f ca="1">U487-'S&amp;P500 2018'!U487</f>
        <v>5.038708754790207</v>
      </c>
      <c r="AM487" s="6">
        <f ca="1">V487-'S&amp;P500 2018'!V487</f>
        <v>1.6861435596273324</v>
      </c>
    </row>
    <row r="488" spans="1:39" x14ac:dyDescent="0.3">
      <c r="A488" t="s">
        <v>1106</v>
      </c>
      <c r="B488" t="s">
        <v>1107</v>
      </c>
      <c r="C488" s="1" t="s">
        <v>33</v>
      </c>
      <c r="D488" s="1" t="s">
        <v>77</v>
      </c>
      <c r="E488" s="5">
        <f t="shared" ca="1" si="8"/>
        <v>60.590022408750563</v>
      </c>
      <c r="F488">
        <f ca="1">'S&amp;P500 2018'!F488*(1+IF(-$E$1+RAND()*1&lt;0,-0.1*RAND(),0.1*RAND()))</f>
        <v>45.649415282126924</v>
      </c>
      <c r="G488">
        <f ca="1">'S&amp;P500 2018'!G488*(1+IF(-$E$1+RAND()*1&lt;0,-0.1*RAND(),0.1*RAND()))</f>
        <v>66.197248320647759</v>
      </c>
      <c r="H488">
        <f ca="1">'S&amp;P500 2018'!H488*(1+IF(-$E$1+RAND()*1&lt;0,-0.1*RAND(),0.1*RAND()))</f>
        <v>58.877101663140422</v>
      </c>
      <c r="I488">
        <f ca="1">'S&amp;P500 2018'!I488*(1+IF(-$E$1+RAND()*1&lt;0,-0.1*RAND(),0.1*RAND()))</f>
        <v>58.340591053833755</v>
      </c>
      <c r="J488">
        <f ca="1">'S&amp;P500 2018'!J488*(1+IF(-$E$1+RAND()*1&lt;0,-0.1*RAND(),0.1*RAND()))</f>
        <v>85.506580092747384</v>
      </c>
      <c r="K488">
        <f ca="1">'S&amp;P500 2018'!K488*(1+IF(-$E$1+RAND()*1&lt;0,-0.1*RAND(),0.1*RAND()))</f>
        <v>59.971870808594652</v>
      </c>
      <c r="L488">
        <f ca="1">'S&amp;P500 2018'!L488*(1+IF(-$E$1+RAND()*1&lt;0,-0.1*RAND(),0.1*RAND()))</f>
        <v>54.897146296254753</v>
      </c>
      <c r="M488">
        <f ca="1">'S&amp;P500 2018'!M488*(1+IF(-$E$1+RAND()*1&lt;0,-0.1*RAND(),0.1*RAND()))</f>
        <v>54.301015950630145</v>
      </c>
      <c r="N488">
        <f ca="1">'S&amp;P500 2018'!N488*(1+IF(-$E$1+RAND()*1&lt;0,-0.1*RAND(),0.1*RAND()))</f>
        <v>51.226115127154827</v>
      </c>
      <c r="O488">
        <f ca="1">'S&amp;P500 2018'!O488*(1+IF(-$E$1+RAND()*1&lt;0,-0.1*RAND(),0.1*RAND()))</f>
        <v>60.662415406370599</v>
      </c>
      <c r="P488">
        <f ca="1">'S&amp;P500 2018'!P488*(1+IF(-$E$1+RAND()*1&lt;0,-0.1*RAND(),0.1*RAND()))</f>
        <v>63.534817344121805</v>
      </c>
      <c r="Q488">
        <f ca="1">'S&amp;P500 2018'!Q488*(1+IF(-$E$1+RAND()*1&lt;0,-0.1*RAND(),0.1*RAND()))</f>
        <v>69.631261461084705</v>
      </c>
      <c r="R488">
        <f ca="1">'S&amp;P500 2018'!R488*(1+IF(-$E$1+RAND()*1&lt;0,-0.1*RAND(),0.1*RAND()))</f>
        <v>61.526085848256081</v>
      </c>
      <c r="S488">
        <f ca="1">'S&amp;P500 2018'!S488*(1+IF(-$E$1+RAND()*1&lt;0,-0.1*RAND(),0.1*RAND()))</f>
        <v>71.486801072323544</v>
      </c>
      <c r="T488">
        <f ca="1">'S&amp;P500 2018'!T488*(1+IF(-$E$1+RAND()*1&lt;0,-0.1*RAND(),0.1*RAND()))</f>
        <v>54.335058069316801</v>
      </c>
      <c r="U488">
        <f ca="1">'S&amp;P500 2018'!U488*(1+IF(-$E$1+RAND()*1&lt;0,-0.1*RAND(),0.1*RAND()))</f>
        <v>53.922639691019974</v>
      </c>
      <c r="V488">
        <f ca="1">'S&amp;P500 2018'!V488*(1+IF(-$E$1+RAND()*1&lt;0,-0.1*RAND(),0.1*RAND()))</f>
        <v>59.964217461135568</v>
      </c>
      <c r="W488" s="6">
        <f ca="1">F488-'S&amp;P500 2018'!F488</f>
        <v>-3.3505847178730761</v>
      </c>
      <c r="X488" s="6">
        <f ca="1">G488-'S&amp;P500 2018'!G488</f>
        <v>0.1972483206477591</v>
      </c>
      <c r="Y488" s="6">
        <f ca="1">H488-'S&amp;P500 2018'!H488</f>
        <v>-6.1228983368595777</v>
      </c>
      <c r="Z488" s="6">
        <f ca="1">I488-'S&amp;P500 2018'!I488</f>
        <v>2.3405910538337551</v>
      </c>
      <c r="AA488" s="6">
        <f ca="1">J488-'S&amp;P500 2018'!J488</f>
        <v>5.5065800927473845</v>
      </c>
      <c r="AB488" s="6">
        <f ca="1">K488-'S&amp;P500 2018'!K488</f>
        <v>-5.0281291914053483</v>
      </c>
      <c r="AC488" s="6">
        <f ca="1">L488-'S&amp;P500 2018'!L488</f>
        <v>0.89714629625475339</v>
      </c>
      <c r="AD488" s="6">
        <f ca="1">M488-'S&amp;P500 2018'!M488</f>
        <v>3.3010159506301449</v>
      </c>
      <c r="AE488" s="6">
        <f ca="1">N488-'S&amp;P500 2018'!N488</f>
        <v>-1.7738848728451728</v>
      </c>
      <c r="AF488" s="6">
        <f ca="1">O488-'S&amp;P500 2018'!O488</f>
        <v>-2.3375845936294013</v>
      </c>
      <c r="AG488" s="6">
        <f ca="1">P488-'S&amp;P500 2018'!P488</f>
        <v>5.5348173441218051</v>
      </c>
      <c r="AH488" s="6">
        <f ca="1">Q488-'S&amp;P500 2018'!Q488</f>
        <v>-2.3687385389152951</v>
      </c>
      <c r="AI488" s="6">
        <f ca="1">R488-'S&amp;P500 2018'!R488</f>
        <v>1.5260858482560806</v>
      </c>
      <c r="AJ488" s="6">
        <f ca="1">S488-'S&amp;P500 2018'!S488</f>
        <v>4.4868010723235443</v>
      </c>
      <c r="AK488" s="6">
        <f ca="1">T488-'S&amp;P500 2018'!T488</f>
        <v>-5.6649419306831987</v>
      </c>
      <c r="AL488" s="6">
        <f ca="1">U488-'S&amp;P500 2018'!U488</f>
        <v>1.9226396910199739</v>
      </c>
      <c r="AM488" s="6">
        <f ca="1">V488-'S&amp;P500 2018'!V488</f>
        <v>-2.0357825388644315</v>
      </c>
    </row>
    <row r="489" spans="1:39" x14ac:dyDescent="0.3">
      <c r="A489" t="s">
        <v>1108</v>
      </c>
      <c r="B489" t="s">
        <v>1109</v>
      </c>
      <c r="C489" s="1" t="s">
        <v>6</v>
      </c>
      <c r="D489" s="1" t="s">
        <v>133</v>
      </c>
      <c r="E489" s="5">
        <f t="shared" ca="1" si="8"/>
        <v>32.419091075380372</v>
      </c>
      <c r="F489">
        <f ca="1">'S&amp;P500 2018'!F489*(1+IF(-$E$1+RAND()*1&lt;0,-0.1*RAND(),0.1*RAND()))</f>
        <v>39.462552104037371</v>
      </c>
      <c r="G489">
        <f ca="1">'S&amp;P500 2018'!G489*(1+IF(-$E$1+RAND()*1&lt;0,-0.1*RAND(),0.1*RAND()))</f>
        <v>44.143239215389642</v>
      </c>
      <c r="H489">
        <f ca="1">'S&amp;P500 2018'!H489*(1+IF(-$E$1+RAND()*1&lt;0,-0.1*RAND(),0.1*RAND()))</f>
        <v>27.037376115737199</v>
      </c>
      <c r="I489">
        <f ca="1">'S&amp;P500 2018'!I489*(1+IF(-$E$1+RAND()*1&lt;0,-0.1*RAND(),0.1*RAND()))</f>
        <v>31.194678787891931</v>
      </c>
      <c r="J489">
        <f ca="1">'S&amp;P500 2018'!J489*(1+IF(-$E$1+RAND()*1&lt;0,-0.1*RAND(),0.1*RAND()))</f>
        <v>22.426756129577257</v>
      </c>
      <c r="K489">
        <f ca="1">'S&amp;P500 2018'!K489*(1+IF(-$E$1+RAND()*1&lt;0,-0.1*RAND(),0.1*RAND()))</f>
        <v>40.514085876760198</v>
      </c>
      <c r="L489">
        <f ca="1">'S&amp;P500 2018'!L489*(1+IF(-$E$1+RAND()*1&lt;0,-0.1*RAND(),0.1*RAND()))</f>
        <v>28.684368061441546</v>
      </c>
      <c r="M489">
        <f ca="1">'S&amp;P500 2018'!M489*(1+IF(-$E$1+RAND()*1&lt;0,-0.1*RAND(),0.1*RAND()))</f>
        <v>24.137475319195016</v>
      </c>
      <c r="N489">
        <f ca="1">'S&amp;P500 2018'!N489*(1+IF(-$E$1+RAND()*1&lt;0,-0.1*RAND(),0.1*RAND()))</f>
        <v>28.395015519571807</v>
      </c>
      <c r="O489">
        <f ca="1">'S&amp;P500 2018'!O489*(1+IF(-$E$1+RAND()*1&lt;0,-0.1*RAND(),0.1*RAND()))</f>
        <v>29.637197836795522</v>
      </c>
      <c r="P489">
        <f ca="1">'S&amp;P500 2018'!P489*(1+IF(-$E$1+RAND()*1&lt;0,-0.1*RAND(),0.1*RAND()))</f>
        <v>38.877717221746344</v>
      </c>
      <c r="Q489">
        <f ca="1">'S&amp;P500 2018'!Q489*(1+IF(-$E$1+RAND()*1&lt;0,-0.1*RAND(),0.1*RAND()))</f>
        <v>36.839463900363683</v>
      </c>
      <c r="R489">
        <f ca="1">'S&amp;P500 2018'!R489*(1+IF(-$E$1+RAND()*1&lt;0,-0.1*RAND(),0.1*RAND()))</f>
        <v>38.188073223894101</v>
      </c>
      <c r="S489">
        <f ca="1">'S&amp;P500 2018'!S489*(1+IF(-$E$1+RAND()*1&lt;0,-0.1*RAND(),0.1*RAND()))</f>
        <v>27.374968339210067</v>
      </c>
      <c r="T489">
        <f ca="1">'S&amp;P500 2018'!T489*(1+IF(-$E$1+RAND()*1&lt;0,-0.1*RAND(),0.1*RAND()))</f>
        <v>34.098550056752416</v>
      </c>
      <c r="U489">
        <f ca="1">'S&amp;P500 2018'!U489*(1+IF(-$E$1+RAND()*1&lt;0,-0.1*RAND(),0.1*RAND()))</f>
        <v>31.557051610717096</v>
      </c>
      <c r="V489">
        <f ca="1">'S&amp;P500 2018'!V489*(1+IF(-$E$1+RAND()*1&lt;0,-0.1*RAND(),0.1*RAND()))</f>
        <v>28.555978962385261</v>
      </c>
      <c r="W489" s="6">
        <f ca="1">F489-'S&amp;P500 2018'!F489</f>
        <v>-0.53744789596262876</v>
      </c>
      <c r="X489" s="6">
        <f ca="1">G489-'S&amp;P500 2018'!G489</f>
        <v>2.1432392153896416</v>
      </c>
      <c r="Y489" s="6">
        <f ca="1">H489-'S&amp;P500 2018'!H489</f>
        <v>2.0373761157371995</v>
      </c>
      <c r="Z489" s="6">
        <f ca="1">I489-'S&amp;P500 2018'!I489</f>
        <v>2.1946787878919309</v>
      </c>
      <c r="AA489" s="6">
        <f ca="1">J489-'S&amp;P500 2018'!J489</f>
        <v>0.42675612957725662</v>
      </c>
      <c r="AB489" s="6">
        <f ca="1">K489-'S&amp;P500 2018'!K489</f>
        <v>1.5140858767601983</v>
      </c>
      <c r="AC489" s="6">
        <f ca="1">L489-'S&amp;P500 2018'!L489</f>
        <v>1.6843680614415462</v>
      </c>
      <c r="AD489" s="6">
        <f ca="1">M489-'S&amp;P500 2018'!M489</f>
        <v>2.1374753191950155</v>
      </c>
      <c r="AE489" s="6">
        <f ca="1">N489-'S&amp;P500 2018'!N489</f>
        <v>2.3950155195718068</v>
      </c>
      <c r="AF489" s="6">
        <f ca="1">O489-'S&amp;P500 2018'!O489</f>
        <v>2.6371978367955222</v>
      </c>
      <c r="AG489" s="6">
        <f ca="1">P489-'S&amp;P500 2018'!P489</f>
        <v>1.8777172217463445</v>
      </c>
      <c r="AH489" s="6">
        <f ca="1">Q489-'S&amp;P500 2018'!Q489</f>
        <v>1.8394639003636826</v>
      </c>
      <c r="AI489" s="6">
        <f ca="1">R489-'S&amp;P500 2018'!R489</f>
        <v>3.1880732238941007</v>
      </c>
      <c r="AJ489" s="6">
        <f ca="1">S489-'S&amp;P500 2018'!S489</f>
        <v>-2.6250316607899329</v>
      </c>
      <c r="AK489" s="6">
        <f ca="1">T489-'S&amp;P500 2018'!T489</f>
        <v>1.0985500567524156</v>
      </c>
      <c r="AL489" s="6">
        <f ca="1">U489-'S&amp;P500 2018'!U489</f>
        <v>0.55705161071709597</v>
      </c>
      <c r="AM489" s="6">
        <f ca="1">V489-'S&amp;P500 2018'!V489</f>
        <v>0.5559789623852609</v>
      </c>
    </row>
    <row r="490" spans="1:39" x14ac:dyDescent="0.3">
      <c r="A490" t="s">
        <v>1110</v>
      </c>
      <c r="B490" t="s">
        <v>1111</v>
      </c>
      <c r="C490" s="1" t="s">
        <v>37</v>
      </c>
      <c r="D490" s="1" t="s">
        <v>194</v>
      </c>
      <c r="E490" s="5">
        <f t="shared" ca="1" si="8"/>
        <v>44.642310533162423</v>
      </c>
      <c r="F490">
        <f ca="1">'S&amp;P500 2018'!F490*(1+IF(-$E$1+RAND()*1&lt;0,-0.1*RAND(),0.1*RAND()))</f>
        <v>51.493884373301647</v>
      </c>
      <c r="G490">
        <f ca="1">'S&amp;P500 2018'!G490*(1+IF(-$E$1+RAND()*1&lt;0,-0.1*RAND(),0.1*RAND()))</f>
        <v>34.597693109220764</v>
      </c>
      <c r="H490">
        <f ca="1">'S&amp;P500 2018'!H490*(1+IF(-$E$1+RAND()*1&lt;0,-0.1*RAND(),0.1*RAND()))</f>
        <v>40.105446380975998</v>
      </c>
      <c r="I490">
        <f ca="1">'S&amp;P500 2018'!I490*(1+IF(-$E$1+RAND()*1&lt;0,-0.1*RAND(),0.1*RAND()))</f>
        <v>41.232141107332502</v>
      </c>
      <c r="J490">
        <f ca="1">'S&amp;P500 2018'!J490*(1+IF(-$E$1+RAND()*1&lt;0,-0.1*RAND(),0.1*RAND()))</f>
        <v>40.229731966666762</v>
      </c>
      <c r="K490">
        <f ca="1">'S&amp;P500 2018'!K490*(1+IF(-$E$1+RAND()*1&lt;0,-0.1*RAND(),0.1*RAND()))</f>
        <v>46.039738755285626</v>
      </c>
      <c r="L490">
        <f ca="1">'S&amp;P500 2018'!L490*(1+IF(-$E$1+RAND()*1&lt;0,-0.1*RAND(),0.1*RAND()))</f>
        <v>30.675755651897013</v>
      </c>
      <c r="M490">
        <f ca="1">'S&amp;P500 2018'!M490*(1+IF(-$E$1+RAND()*1&lt;0,-0.1*RAND(),0.1*RAND()))</f>
        <v>52.005970419315098</v>
      </c>
      <c r="N490">
        <f ca="1">'S&amp;P500 2018'!N490*(1+IF(-$E$1+RAND()*1&lt;0,-0.1*RAND(),0.1*RAND()))</f>
        <v>49.630987347025638</v>
      </c>
      <c r="O490">
        <f ca="1">'S&amp;P500 2018'!O490*(1+IF(-$E$1+RAND()*1&lt;0,-0.1*RAND(),0.1*RAND()))</f>
        <v>52.27309844876121</v>
      </c>
      <c r="P490">
        <f ca="1">'S&amp;P500 2018'!P490*(1+IF(-$E$1+RAND()*1&lt;0,-0.1*RAND(),0.1*RAND()))</f>
        <v>50.179584583590987</v>
      </c>
      <c r="Q490">
        <f ca="1">'S&amp;P500 2018'!Q490*(1+IF(-$E$1+RAND()*1&lt;0,-0.1*RAND(),0.1*RAND()))</f>
        <v>51.657162373652312</v>
      </c>
      <c r="R490">
        <f ca="1">'S&amp;P500 2018'!R490*(1+IF(-$E$1+RAND()*1&lt;0,-0.1*RAND(),0.1*RAND()))</f>
        <v>49.440262712362163</v>
      </c>
      <c r="S490">
        <f ca="1">'S&amp;P500 2018'!S490*(1+IF(-$E$1+RAND()*1&lt;0,-0.1*RAND(),0.1*RAND()))</f>
        <v>48.172016814615624</v>
      </c>
      <c r="T490">
        <f ca="1">'S&amp;P500 2018'!T490*(1+IF(-$E$1+RAND()*1&lt;0,-0.1*RAND(),0.1*RAND()))</f>
        <v>50.377985583723166</v>
      </c>
      <c r="U490">
        <f ca="1">'S&amp;P500 2018'!U490*(1+IF(-$E$1+RAND()*1&lt;0,-0.1*RAND(),0.1*RAND()))</f>
        <v>24.427840620376429</v>
      </c>
      <c r="V490">
        <f ca="1">'S&amp;P500 2018'!V490*(1+IF(-$E$1+RAND()*1&lt;0,-0.1*RAND(),0.1*RAND()))</f>
        <v>46.379978815658319</v>
      </c>
      <c r="W490" s="6">
        <f ca="1">F490-'S&amp;P500 2018'!F490</f>
        <v>-5.5061156266983531</v>
      </c>
      <c r="X490" s="6">
        <f ca="1">G490-'S&amp;P500 2018'!G490</f>
        <v>0.59769310922076357</v>
      </c>
      <c r="Y490" s="6">
        <f ca="1">H490-'S&amp;P500 2018'!H490</f>
        <v>2.105446380975998</v>
      </c>
      <c r="Z490" s="6">
        <f ca="1">I490-'S&amp;P500 2018'!I490</f>
        <v>-2.7678588926674976</v>
      </c>
      <c r="AA490" s="6">
        <f ca="1">J490-'S&amp;P500 2018'!J490</f>
        <v>-2.7702680333332381</v>
      </c>
      <c r="AB490" s="6">
        <f ca="1">K490-'S&amp;P500 2018'!K490</f>
        <v>1.0397387552856259</v>
      </c>
      <c r="AC490" s="6">
        <f ca="1">L490-'S&amp;P500 2018'!L490</f>
        <v>0.67575565189701337</v>
      </c>
      <c r="AD490" s="6">
        <f ca="1">M490-'S&amp;P500 2018'!M490</f>
        <v>3.0059704193150978</v>
      </c>
      <c r="AE490" s="6">
        <f ca="1">N490-'S&amp;P500 2018'!N490</f>
        <v>1.6309873470256377</v>
      </c>
      <c r="AF490" s="6">
        <f ca="1">O490-'S&amp;P500 2018'!O490</f>
        <v>2.2730984487612105</v>
      </c>
      <c r="AG490" s="6">
        <f ca="1">P490-'S&amp;P500 2018'!P490</f>
        <v>-2.8204154164090127</v>
      </c>
      <c r="AH490" s="6">
        <f ca="1">Q490-'S&amp;P500 2018'!Q490</f>
        <v>-1.3428376263476878</v>
      </c>
      <c r="AI490" s="6">
        <f ca="1">R490-'S&amp;P500 2018'!R490</f>
        <v>4.4402627123621627</v>
      </c>
      <c r="AJ490" s="6">
        <f ca="1">S490-'S&amp;P500 2018'!S490</f>
        <v>1.172016814615624</v>
      </c>
      <c r="AK490" s="6">
        <f ca="1">T490-'S&amp;P500 2018'!T490</f>
        <v>3.3779855837231665</v>
      </c>
      <c r="AL490" s="6">
        <f ca="1">U490-'S&amp;P500 2018'!U490</f>
        <v>-1.5721593796235709</v>
      </c>
      <c r="AM490" s="6">
        <f ca="1">V490-'S&amp;P500 2018'!V490</f>
        <v>3.379978815658319</v>
      </c>
    </row>
    <row r="491" spans="1:39" x14ac:dyDescent="0.3">
      <c r="A491" t="s">
        <v>1112</v>
      </c>
      <c r="B491" t="s">
        <v>1113</v>
      </c>
      <c r="C491" s="1" t="s">
        <v>59</v>
      </c>
      <c r="D491" s="1" t="s">
        <v>573</v>
      </c>
      <c r="E491" s="5">
        <f t="shared" ca="1" si="8"/>
        <v>67.599490951953669</v>
      </c>
      <c r="F491">
        <f ca="1">'S&amp;P500 2018'!F491*(1+IF(-$E$1+RAND()*1&lt;0,-0.1*RAND(),0.1*RAND()))</f>
        <v>80.613920253082455</v>
      </c>
      <c r="G491">
        <f ca="1">'S&amp;P500 2018'!G491*(1+IF(-$E$1+RAND()*1&lt;0,-0.1*RAND(),0.1*RAND()))</f>
        <v>68.401385556357141</v>
      </c>
      <c r="H491">
        <f ca="1">'S&amp;P500 2018'!H491*(1+IF(-$E$1+RAND()*1&lt;0,-0.1*RAND(),0.1*RAND()))</f>
        <v>85.363992303815465</v>
      </c>
      <c r="I491">
        <f ca="1">'S&amp;P500 2018'!I491*(1+IF(-$E$1+RAND()*1&lt;0,-0.1*RAND(),0.1*RAND()))</f>
        <v>77.461061046405803</v>
      </c>
      <c r="J491">
        <f ca="1">'S&amp;P500 2018'!J491*(1+IF(-$E$1+RAND()*1&lt;0,-0.1*RAND(),0.1*RAND()))</f>
        <v>70.253709722218233</v>
      </c>
      <c r="K491">
        <f ca="1">'S&amp;P500 2018'!K491*(1+IF(-$E$1+RAND()*1&lt;0,-0.1*RAND(),0.1*RAND()))</f>
        <v>72.356320500875754</v>
      </c>
      <c r="L491">
        <f ca="1">'S&amp;P500 2018'!L491*(1+IF(-$E$1+RAND()*1&lt;0,-0.1*RAND(),0.1*RAND()))</f>
        <v>55.530137163815084</v>
      </c>
      <c r="M491">
        <f ca="1">'S&amp;P500 2018'!M491*(1+IF(-$E$1+RAND()*1&lt;0,-0.1*RAND(),0.1*RAND()))</f>
        <v>34.317502808274483</v>
      </c>
      <c r="N491">
        <f ca="1">'S&amp;P500 2018'!N491*(1+IF(-$E$1+RAND()*1&lt;0,-0.1*RAND(),0.1*RAND()))</f>
        <v>61.418524941845043</v>
      </c>
      <c r="O491">
        <f ca="1">'S&amp;P500 2018'!O491*(1+IF(-$E$1+RAND()*1&lt;0,-0.1*RAND(),0.1*RAND()))</f>
        <v>74.601535690394229</v>
      </c>
      <c r="P491">
        <f ca="1">'S&amp;P500 2018'!P491*(1+IF(-$E$1+RAND()*1&lt;0,-0.1*RAND(),0.1*RAND()))</f>
        <v>86.864145015116918</v>
      </c>
      <c r="Q491">
        <f ca="1">'S&amp;P500 2018'!Q491*(1+IF(-$E$1+RAND()*1&lt;0,-0.1*RAND(),0.1*RAND()))</f>
        <v>65.232604233213394</v>
      </c>
      <c r="R491">
        <f ca="1">'S&amp;P500 2018'!R491*(1+IF(-$E$1+RAND()*1&lt;0,-0.1*RAND(),0.1*RAND()))</f>
        <v>42.420589712595024</v>
      </c>
      <c r="S491">
        <f ca="1">'S&amp;P500 2018'!S491*(1+IF(-$E$1+RAND()*1&lt;0,-0.1*RAND(),0.1*RAND()))</f>
        <v>57.351507627699966</v>
      </c>
      <c r="T491">
        <f ca="1">'S&amp;P500 2018'!T491*(1+IF(-$E$1+RAND()*1&lt;0,-0.1*RAND(),0.1*RAND()))</f>
        <v>84.956329766658087</v>
      </c>
      <c r="U491">
        <f ca="1">'S&amp;P500 2018'!U491*(1+IF(-$E$1+RAND()*1&lt;0,-0.1*RAND(),0.1*RAND()))</f>
        <v>63.269590306483508</v>
      </c>
      <c r="V491">
        <f ca="1">'S&amp;P500 2018'!V491*(1+IF(-$E$1+RAND()*1&lt;0,-0.1*RAND(),0.1*RAND()))</f>
        <v>68.77848953436164</v>
      </c>
      <c r="W491" s="6">
        <f ca="1">F491-'S&amp;P500 2018'!F491</f>
        <v>-0.38607974691754521</v>
      </c>
      <c r="X491" s="6">
        <f ca="1">G491-'S&amp;P500 2018'!G491</f>
        <v>0.40138555635714113</v>
      </c>
      <c r="Y491" s="6">
        <f ca="1">H491-'S&amp;P500 2018'!H491</f>
        <v>4.3639923038154649</v>
      </c>
      <c r="Z491" s="6">
        <f ca="1">I491-'S&amp;P500 2018'!I491</f>
        <v>-5.5389389535941973</v>
      </c>
      <c r="AA491" s="6">
        <f ca="1">J491-'S&amp;P500 2018'!J491</f>
        <v>0.25370972221823251</v>
      </c>
      <c r="AB491" s="6">
        <f ca="1">K491-'S&amp;P500 2018'!K491</f>
        <v>0.35632050087575351</v>
      </c>
      <c r="AC491" s="6">
        <f ca="1">L491-'S&amp;P500 2018'!L491</f>
        <v>3.530137163815084</v>
      </c>
      <c r="AD491" s="6">
        <f ca="1">M491-'S&amp;P500 2018'!M491</f>
        <v>-2.6824971917255169</v>
      </c>
      <c r="AE491" s="6">
        <f ca="1">N491-'S&amp;P500 2018'!N491</f>
        <v>-0.58147505815495748</v>
      </c>
      <c r="AF491" s="6">
        <f ca="1">O491-'S&amp;P500 2018'!O491</f>
        <v>2.6015356903942291</v>
      </c>
      <c r="AG491" s="6">
        <f ca="1">P491-'S&amp;P500 2018'!P491</f>
        <v>4.8641450151169181</v>
      </c>
      <c r="AH491" s="6">
        <f ca="1">Q491-'S&amp;P500 2018'!Q491</f>
        <v>1.2326042332133937</v>
      </c>
      <c r="AI491" s="6">
        <f ca="1">R491-'S&amp;P500 2018'!R491</f>
        <v>2.4205897125950244</v>
      </c>
      <c r="AJ491" s="6">
        <f ca="1">S491-'S&amp;P500 2018'!S491</f>
        <v>-1.6484923723000335</v>
      </c>
      <c r="AK491" s="6">
        <f ca="1">T491-'S&amp;P500 2018'!T491</f>
        <v>3.9563297666580866</v>
      </c>
      <c r="AL491" s="6">
        <f ca="1">U491-'S&amp;P500 2018'!U491</f>
        <v>1.2695903064835079</v>
      </c>
      <c r="AM491" s="6">
        <f ca="1">V491-'S&amp;P500 2018'!V491</f>
        <v>3.7784895343616398</v>
      </c>
    </row>
    <row r="492" spans="1:39" x14ac:dyDescent="0.3">
      <c r="A492" t="s">
        <v>1114</v>
      </c>
      <c r="B492" t="s">
        <v>1115</v>
      </c>
      <c r="C492" s="1" t="s">
        <v>15</v>
      </c>
      <c r="D492" s="1" t="s">
        <v>148</v>
      </c>
      <c r="E492" s="5">
        <f t="shared" ca="1" si="8"/>
        <v>60.629740920629544</v>
      </c>
      <c r="F492">
        <f ca="1">'S&amp;P500 2018'!F492*(1+IF(-$E$1+RAND()*1&lt;0,-0.1*RAND(),0.1*RAND()))</f>
        <v>68.875566305724846</v>
      </c>
      <c r="G492">
        <f ca="1">'S&amp;P500 2018'!G492*(1+IF(-$E$1+RAND()*1&lt;0,-0.1*RAND(),0.1*RAND()))</f>
        <v>42.718482295781122</v>
      </c>
      <c r="H492">
        <f ca="1">'S&amp;P500 2018'!H492*(1+IF(-$E$1+RAND()*1&lt;0,-0.1*RAND(),0.1*RAND()))</f>
        <v>50.830290103979067</v>
      </c>
      <c r="I492">
        <f ca="1">'S&amp;P500 2018'!I492*(1+IF(-$E$1+RAND()*1&lt;0,-0.1*RAND(),0.1*RAND()))</f>
        <v>66.931551541434885</v>
      </c>
      <c r="J492">
        <f ca="1">'S&amp;P500 2018'!J492*(1+IF(-$E$1+RAND()*1&lt;0,-0.1*RAND(),0.1*RAND()))</f>
        <v>61.3871363714022</v>
      </c>
      <c r="K492">
        <f ca="1">'S&amp;P500 2018'!K492*(1+IF(-$E$1+RAND()*1&lt;0,-0.1*RAND(),0.1*RAND()))</f>
        <v>49.436314854293322</v>
      </c>
      <c r="L492">
        <f ca="1">'S&amp;P500 2018'!L492*(1+IF(-$E$1+RAND()*1&lt;0,-0.1*RAND(),0.1*RAND()))</f>
        <v>62.140088282886758</v>
      </c>
      <c r="M492">
        <f ca="1">'S&amp;P500 2018'!M492*(1+IF(-$E$1+RAND()*1&lt;0,-0.1*RAND(),0.1*RAND()))</f>
        <v>55.151544237150141</v>
      </c>
      <c r="N492">
        <f ca="1">'S&amp;P500 2018'!N492*(1+IF(-$E$1+RAND()*1&lt;0,-0.1*RAND(),0.1*RAND()))</f>
        <v>95.510248155092142</v>
      </c>
      <c r="O492">
        <f ca="1">'S&amp;P500 2018'!O492*(1+IF(-$E$1+RAND()*1&lt;0,-0.1*RAND(),0.1*RAND()))</f>
        <v>46.789621502174114</v>
      </c>
      <c r="P492">
        <f ca="1">'S&amp;P500 2018'!P492*(1+IF(-$E$1+RAND()*1&lt;0,-0.1*RAND(),0.1*RAND()))</f>
        <v>68.496235364013828</v>
      </c>
      <c r="Q492">
        <f ca="1">'S&amp;P500 2018'!Q492*(1+IF(-$E$1+RAND()*1&lt;0,-0.1*RAND(),0.1*RAND()))</f>
        <v>53.954784380972356</v>
      </c>
      <c r="R492">
        <f ca="1">'S&amp;P500 2018'!R492*(1+IF(-$E$1+RAND()*1&lt;0,-0.1*RAND(),0.1*RAND()))</f>
        <v>77.62909170440453</v>
      </c>
      <c r="S492">
        <f ca="1">'S&amp;P500 2018'!S492*(1+IF(-$E$1+RAND()*1&lt;0,-0.1*RAND(),0.1*RAND()))</f>
        <v>41.962693248069073</v>
      </c>
      <c r="T492">
        <f ca="1">'S&amp;P500 2018'!T492*(1+IF(-$E$1+RAND()*1&lt;0,-0.1*RAND(),0.1*RAND()))</f>
        <v>69.768862301592776</v>
      </c>
      <c r="U492">
        <f ca="1">'S&amp;P500 2018'!U492*(1+IF(-$E$1+RAND()*1&lt;0,-0.1*RAND(),0.1*RAND()))</f>
        <v>56.789185196102508</v>
      </c>
      <c r="V492">
        <f ca="1">'S&amp;P500 2018'!V492*(1+IF(-$E$1+RAND()*1&lt;0,-0.1*RAND(),0.1*RAND()))</f>
        <v>62.333899805628548</v>
      </c>
      <c r="W492" s="6">
        <f ca="1">F492-'S&amp;P500 2018'!F492</f>
        <v>-5.1244336942751545</v>
      </c>
      <c r="X492" s="6">
        <f ca="1">G492-'S&amp;P500 2018'!G492</f>
        <v>2.7184822957811221</v>
      </c>
      <c r="Y492" s="6">
        <f ca="1">H492-'S&amp;P500 2018'!H492</f>
        <v>0.83029010397906688</v>
      </c>
      <c r="Z492" s="6">
        <f ca="1">I492-'S&amp;P500 2018'!I492</f>
        <v>-1.0684484585651148</v>
      </c>
      <c r="AA492" s="6">
        <f ca="1">J492-'S&amp;P500 2018'!J492</f>
        <v>-1.6128636285978004</v>
      </c>
      <c r="AB492" s="6">
        <f ca="1">K492-'S&amp;P500 2018'!K492</f>
        <v>-2.5636851457066783</v>
      </c>
      <c r="AC492" s="6">
        <f ca="1">L492-'S&amp;P500 2018'!L492</f>
        <v>-1.859911717113242</v>
      </c>
      <c r="AD492" s="6">
        <f ca="1">M492-'S&amp;P500 2018'!M492</f>
        <v>-2.8484557628498592</v>
      </c>
      <c r="AE492" s="6">
        <f ca="1">N492-'S&amp;P500 2018'!N492</f>
        <v>7.5102481550921425</v>
      </c>
      <c r="AF492" s="6">
        <f ca="1">O492-'S&amp;P500 2018'!O492</f>
        <v>-0.2103784978258858</v>
      </c>
      <c r="AG492" s="6">
        <f ca="1">P492-'S&amp;P500 2018'!P492</f>
        <v>2.4962353640138275</v>
      </c>
      <c r="AH492" s="6">
        <f ca="1">Q492-'S&amp;P500 2018'!Q492</f>
        <v>-4.045215619027644</v>
      </c>
      <c r="AI492" s="6">
        <f ca="1">R492-'S&amp;P500 2018'!R492</f>
        <v>4.6290917044045301</v>
      </c>
      <c r="AJ492" s="6">
        <f ca="1">S492-'S&amp;P500 2018'!S492</f>
        <v>-4.0373067519309274</v>
      </c>
      <c r="AK492" s="6">
        <f ca="1">T492-'S&amp;P500 2018'!T492</f>
        <v>-3.231137698407224</v>
      </c>
      <c r="AL492" s="6">
        <f ca="1">U492-'S&amp;P500 2018'!U492</f>
        <v>-3.2108148038974917</v>
      </c>
      <c r="AM492" s="6">
        <f ca="1">V492-'S&amp;P500 2018'!V492</f>
        <v>0.3338998056285476</v>
      </c>
    </row>
    <row r="493" spans="1:39" x14ac:dyDescent="0.3">
      <c r="A493" t="s">
        <v>1116</v>
      </c>
      <c r="B493" t="s">
        <v>1117</v>
      </c>
      <c r="C493" s="1" t="s">
        <v>15</v>
      </c>
      <c r="D493" s="1" t="s">
        <v>74</v>
      </c>
      <c r="E493" s="5">
        <f t="shared" ca="1" si="8"/>
        <v>42.257758068274534</v>
      </c>
      <c r="F493">
        <f ca="1">'S&amp;P500 2018'!F493*(1+IF(-$E$1+RAND()*1&lt;0,-0.1*RAND(),0.1*RAND()))</f>
        <v>57.308154363245556</v>
      </c>
      <c r="G493">
        <f ca="1">'S&amp;P500 2018'!G493*(1+IF(-$E$1+RAND()*1&lt;0,-0.1*RAND(),0.1*RAND()))</f>
        <v>39.579314319137062</v>
      </c>
      <c r="H493">
        <f ca="1">'S&amp;P500 2018'!H493*(1+IF(-$E$1+RAND()*1&lt;0,-0.1*RAND(),0.1*RAND()))</f>
        <v>33.423017141424857</v>
      </c>
      <c r="I493">
        <f ca="1">'S&amp;P500 2018'!I493*(1+IF(-$E$1+RAND()*1&lt;0,-0.1*RAND(),0.1*RAND()))</f>
        <v>35.817512552689443</v>
      </c>
      <c r="J493">
        <f ca="1">'S&amp;P500 2018'!J493*(1+IF(-$E$1+RAND()*1&lt;0,-0.1*RAND(),0.1*RAND()))</f>
        <v>44.849455593278776</v>
      </c>
      <c r="K493">
        <f ca="1">'S&amp;P500 2018'!K493*(1+IF(-$E$1+RAND()*1&lt;0,-0.1*RAND(),0.1*RAND()))</f>
        <v>45.955844086523392</v>
      </c>
      <c r="L493">
        <f ca="1">'S&amp;P500 2018'!L493*(1+IF(-$E$1+RAND()*1&lt;0,-0.1*RAND(),0.1*RAND()))</f>
        <v>36.551746234072411</v>
      </c>
      <c r="M493">
        <f ca="1">'S&amp;P500 2018'!M493*(1+IF(-$E$1+RAND()*1&lt;0,-0.1*RAND(),0.1*RAND()))</f>
        <v>42.304479447087544</v>
      </c>
      <c r="N493">
        <f ca="1">'S&amp;P500 2018'!N493*(1+IF(-$E$1+RAND()*1&lt;0,-0.1*RAND(),0.1*RAND()))</f>
        <v>46.199763862783193</v>
      </c>
      <c r="O493">
        <f ca="1">'S&amp;P500 2018'!O493*(1+IF(-$E$1+RAND()*1&lt;0,-0.1*RAND(),0.1*RAND()))</f>
        <v>39.220385313813196</v>
      </c>
      <c r="P493">
        <f ca="1">'S&amp;P500 2018'!P493*(1+IF(-$E$1+RAND()*1&lt;0,-0.1*RAND(),0.1*RAND()))</f>
        <v>49.764049384388947</v>
      </c>
      <c r="Q493">
        <f ca="1">'S&amp;P500 2018'!Q493*(1+IF(-$E$1+RAND()*1&lt;0,-0.1*RAND(),0.1*RAND()))</f>
        <v>30.416677065996826</v>
      </c>
      <c r="R493">
        <f ca="1">'S&amp;P500 2018'!R493*(1+IF(-$E$1+RAND()*1&lt;0,-0.1*RAND(),0.1*RAND()))</f>
        <v>39.238156924497275</v>
      </c>
      <c r="S493">
        <f ca="1">'S&amp;P500 2018'!S493*(1+IF(-$E$1+RAND()*1&lt;0,-0.1*RAND(),0.1*RAND()))</f>
        <v>52.057794222479941</v>
      </c>
      <c r="T493">
        <f ca="1">'S&amp;P500 2018'!T493*(1+IF(-$E$1+RAND()*1&lt;0,-0.1*RAND(),0.1*RAND()))</f>
        <v>39.573655511901883</v>
      </c>
      <c r="U493">
        <f ca="1">'S&amp;P500 2018'!U493*(1+IF(-$E$1+RAND()*1&lt;0,-0.1*RAND(),0.1*RAND()))</f>
        <v>33.960762094856243</v>
      </c>
      <c r="V493">
        <f ca="1">'S&amp;P500 2018'!V493*(1+IF(-$E$1+RAND()*1&lt;0,-0.1*RAND(),0.1*RAND()))</f>
        <v>52.161119042490384</v>
      </c>
      <c r="W493" s="6">
        <f ca="1">F493-'S&amp;P500 2018'!F493</f>
        <v>4.3081543632455563</v>
      </c>
      <c r="X493" s="6">
        <f ca="1">G493-'S&amp;P500 2018'!G493</f>
        <v>-1.4206856808629382</v>
      </c>
      <c r="Y493" s="6">
        <f ca="1">H493-'S&amp;P500 2018'!H493</f>
        <v>-2.5769828585751426</v>
      </c>
      <c r="Z493" s="6">
        <f ca="1">I493-'S&amp;P500 2018'!I493</f>
        <v>-2.1824874473105567</v>
      </c>
      <c r="AA493" s="6">
        <f ca="1">J493-'S&amp;P500 2018'!J493</f>
        <v>-0.15054440672122382</v>
      </c>
      <c r="AB493" s="6">
        <f ca="1">K493-'S&amp;P500 2018'!K493</f>
        <v>2.9558440865233919</v>
      </c>
      <c r="AC493" s="6">
        <f ca="1">L493-'S&amp;P500 2018'!L493</f>
        <v>1.5517462340724109</v>
      </c>
      <c r="AD493" s="6">
        <f ca="1">M493-'S&amp;P500 2018'!M493</f>
        <v>1.3044794470875445</v>
      </c>
      <c r="AE493" s="6">
        <f ca="1">N493-'S&amp;P500 2018'!N493</f>
        <v>0.19976386278319325</v>
      </c>
      <c r="AF493" s="6">
        <f ca="1">O493-'S&amp;P500 2018'!O493</f>
        <v>3.2203853138131961</v>
      </c>
      <c r="AG493" s="6">
        <f ca="1">P493-'S&amp;P500 2018'!P493</f>
        <v>3.7640493843889473</v>
      </c>
      <c r="AH493" s="6">
        <f ca="1">Q493-'S&amp;P500 2018'!Q493</f>
        <v>1.4166770659968257</v>
      </c>
      <c r="AI493" s="6">
        <f ca="1">R493-'S&amp;P500 2018'!R493</f>
        <v>2.2381569244972752</v>
      </c>
      <c r="AJ493" s="6">
        <f ca="1">S493-'S&amp;P500 2018'!S493</f>
        <v>-3.9422057775200585</v>
      </c>
      <c r="AK493" s="6">
        <f ca="1">T493-'S&amp;P500 2018'!T493</f>
        <v>-1.4263444880981169</v>
      </c>
      <c r="AL493" s="6">
        <f ca="1">U493-'S&amp;P500 2018'!U493</f>
        <v>-3.9237905143757246E-2</v>
      </c>
      <c r="AM493" s="6">
        <f ca="1">V493-'S&amp;P500 2018'!V493</f>
        <v>3.1611190424903839</v>
      </c>
    </row>
    <row r="494" spans="1:39" x14ac:dyDescent="0.3">
      <c r="A494" t="s">
        <v>1118</v>
      </c>
      <c r="B494" t="s">
        <v>1119</v>
      </c>
      <c r="C494" s="1" t="s">
        <v>46</v>
      </c>
      <c r="D494" s="1" t="s">
        <v>95</v>
      </c>
      <c r="E494" s="5">
        <f t="shared" ca="1" si="8"/>
        <v>66.525451450144303</v>
      </c>
      <c r="F494">
        <f ca="1">'S&amp;P500 2018'!F494*(1+IF(-$E$1+RAND()*1&lt;0,-0.1*RAND(),0.1*RAND()))</f>
        <v>57.344854426275667</v>
      </c>
      <c r="G494">
        <f ca="1">'S&amp;P500 2018'!G494*(1+IF(-$E$1+RAND()*1&lt;0,-0.1*RAND(),0.1*RAND()))</f>
        <v>71.383236415842077</v>
      </c>
      <c r="H494">
        <f ca="1">'S&amp;P500 2018'!H494*(1+IF(-$E$1+RAND()*1&lt;0,-0.1*RAND(),0.1*RAND()))</f>
        <v>72.415409971598621</v>
      </c>
      <c r="I494">
        <f ca="1">'S&amp;P500 2018'!I494*(1+IF(-$E$1+RAND()*1&lt;0,-0.1*RAND(),0.1*RAND()))</f>
        <v>60.296725124751113</v>
      </c>
      <c r="J494">
        <f ca="1">'S&amp;P500 2018'!J494*(1+IF(-$E$1+RAND()*1&lt;0,-0.1*RAND(),0.1*RAND()))</f>
        <v>66.927857569518466</v>
      </c>
      <c r="K494">
        <f ca="1">'S&amp;P500 2018'!K494*(1+IF(-$E$1+RAND()*1&lt;0,-0.1*RAND(),0.1*RAND()))</f>
        <v>47.036215159411128</v>
      </c>
      <c r="L494">
        <f ca="1">'S&amp;P500 2018'!L494*(1+IF(-$E$1+RAND()*1&lt;0,-0.1*RAND(),0.1*RAND()))</f>
        <v>76.197017391888494</v>
      </c>
      <c r="M494">
        <f ca="1">'S&amp;P500 2018'!M494*(1+IF(-$E$1+RAND()*1&lt;0,-0.1*RAND(),0.1*RAND()))</f>
        <v>92.747597766101421</v>
      </c>
      <c r="N494">
        <f ca="1">'S&amp;P500 2018'!N494*(1+IF(-$E$1+RAND()*1&lt;0,-0.1*RAND(),0.1*RAND()))</f>
        <v>45.005799218523499</v>
      </c>
      <c r="O494">
        <f ca="1">'S&amp;P500 2018'!O494*(1+IF(-$E$1+RAND()*1&lt;0,-0.1*RAND(),0.1*RAND()))</f>
        <v>44.959522860642664</v>
      </c>
      <c r="P494">
        <f ca="1">'S&amp;P500 2018'!P494*(1+IF(-$E$1+RAND()*1&lt;0,-0.1*RAND(),0.1*RAND()))</f>
        <v>84.006656185947946</v>
      </c>
      <c r="Q494">
        <f ca="1">'S&amp;P500 2018'!Q494*(1+IF(-$E$1+RAND()*1&lt;0,-0.1*RAND(),0.1*RAND()))</f>
        <v>67.822125581138053</v>
      </c>
      <c r="R494">
        <f ca="1">'S&amp;P500 2018'!R494*(1+IF(-$E$1+RAND()*1&lt;0,-0.1*RAND(),0.1*RAND()))</f>
        <v>84.318351964721614</v>
      </c>
      <c r="S494">
        <f ca="1">'S&amp;P500 2018'!S494*(1+IF(-$E$1+RAND()*1&lt;0,-0.1*RAND(),0.1*RAND()))</f>
        <v>58.764824587496847</v>
      </c>
      <c r="T494">
        <f ca="1">'S&amp;P500 2018'!T494*(1+IF(-$E$1+RAND()*1&lt;0,-0.1*RAND(),0.1*RAND()))</f>
        <v>72.543927850847126</v>
      </c>
      <c r="U494">
        <f ca="1">'S&amp;P500 2018'!U494*(1+IF(-$E$1+RAND()*1&lt;0,-0.1*RAND(),0.1*RAND()))</f>
        <v>73.483516928153861</v>
      </c>
      <c r="V494">
        <f ca="1">'S&amp;P500 2018'!V494*(1+IF(-$E$1+RAND()*1&lt;0,-0.1*RAND(),0.1*RAND()))</f>
        <v>55.679035649594695</v>
      </c>
      <c r="W494" s="6">
        <f ca="1">F494-'S&amp;P500 2018'!F494</f>
        <v>2.344854426275667</v>
      </c>
      <c r="X494" s="6">
        <f ca="1">G494-'S&amp;P500 2018'!G494</f>
        <v>-6.6167635841579227</v>
      </c>
      <c r="Y494" s="6">
        <f ca="1">H494-'S&amp;P500 2018'!H494</f>
        <v>6.4154099715986206</v>
      </c>
      <c r="Z494" s="6">
        <f ca="1">I494-'S&amp;P500 2018'!I494</f>
        <v>3.2967251247511129</v>
      </c>
      <c r="AA494" s="6">
        <f ca="1">J494-'S&amp;P500 2018'!J494</f>
        <v>-1.0721424304815343</v>
      </c>
      <c r="AB494" s="6">
        <f ca="1">K494-'S&amp;P500 2018'!K494</f>
        <v>-2.9637848405888718</v>
      </c>
      <c r="AC494" s="6">
        <f ca="1">L494-'S&amp;P500 2018'!L494</f>
        <v>1.1970173918884939</v>
      </c>
      <c r="AD494" s="6">
        <f ca="1">M494-'S&amp;P500 2018'!M494</f>
        <v>5.7475977661014213</v>
      </c>
      <c r="AE494" s="6">
        <f ca="1">N494-'S&amp;P500 2018'!N494</f>
        <v>-3.9942007814765006</v>
      </c>
      <c r="AF494" s="6">
        <f ca="1">O494-'S&amp;P500 2018'!O494</f>
        <v>-1.0404771393573355</v>
      </c>
      <c r="AG494" s="6">
        <f ca="1">P494-'S&amp;P500 2018'!P494</f>
        <v>1.0066561859479464</v>
      </c>
      <c r="AH494" s="6">
        <f ca="1">Q494-'S&amp;P500 2018'!Q494</f>
        <v>3.822125581138053</v>
      </c>
      <c r="AI494" s="6">
        <f ca="1">R494-'S&amp;P500 2018'!R494</f>
        <v>1.3183519647216144</v>
      </c>
      <c r="AJ494" s="6">
        <f ca="1">S494-'S&amp;P500 2018'!S494</f>
        <v>-3.2351754125031533</v>
      </c>
      <c r="AK494" s="6">
        <f ca="1">T494-'S&amp;P500 2018'!T494</f>
        <v>5.5439278508471261</v>
      </c>
      <c r="AL494" s="6">
        <f ca="1">U494-'S&amp;P500 2018'!U494</f>
        <v>4.4835169281538612</v>
      </c>
      <c r="AM494" s="6">
        <f ca="1">V494-'S&amp;P500 2018'!V494</f>
        <v>-3.3209643504053048</v>
      </c>
    </row>
    <row r="495" spans="1:39" x14ac:dyDescent="0.3">
      <c r="A495" t="s">
        <v>1120</v>
      </c>
      <c r="B495" t="s">
        <v>1121</v>
      </c>
      <c r="C495" s="1" t="s">
        <v>59</v>
      </c>
      <c r="D495" s="1" t="s">
        <v>110</v>
      </c>
      <c r="E495" s="5">
        <f t="shared" ca="1" si="8"/>
        <v>67.026779973113747</v>
      </c>
      <c r="F495">
        <f ca="1">'S&amp;P500 2018'!F495*(1+IF(-$E$1+RAND()*1&lt;0,-0.1*RAND(),0.1*RAND()))</f>
        <v>73.362259677590444</v>
      </c>
      <c r="G495">
        <f ca="1">'S&amp;P500 2018'!G495*(1+IF(-$E$1+RAND()*1&lt;0,-0.1*RAND(),0.1*RAND()))</f>
        <v>57.98329960345329</v>
      </c>
      <c r="H495">
        <f ca="1">'S&amp;P500 2018'!H495*(1+IF(-$E$1+RAND()*1&lt;0,-0.1*RAND(),0.1*RAND()))</f>
        <v>72.794311870619737</v>
      </c>
      <c r="I495">
        <f ca="1">'S&amp;P500 2018'!I495*(1+IF(-$E$1+RAND()*1&lt;0,-0.1*RAND(),0.1*RAND()))</f>
        <v>53.468154773050053</v>
      </c>
      <c r="J495">
        <f ca="1">'S&amp;P500 2018'!J495*(1+IF(-$E$1+RAND()*1&lt;0,-0.1*RAND(),0.1*RAND()))</f>
        <v>78.547684401091558</v>
      </c>
      <c r="K495">
        <f ca="1">'S&amp;P500 2018'!K495*(1+IF(-$E$1+RAND()*1&lt;0,-0.1*RAND(),0.1*RAND()))</f>
        <v>79.270659277228688</v>
      </c>
      <c r="L495">
        <f ca="1">'S&amp;P500 2018'!L495*(1+IF(-$E$1+RAND()*1&lt;0,-0.1*RAND(),0.1*RAND()))</f>
        <v>92.28673783143546</v>
      </c>
      <c r="M495">
        <f ca="1">'S&amp;P500 2018'!M495*(1+IF(-$E$1+RAND()*1&lt;0,-0.1*RAND(),0.1*RAND()))</f>
        <v>57.936198225895865</v>
      </c>
      <c r="N495">
        <f ca="1">'S&amp;P500 2018'!N495*(1+IF(-$E$1+RAND()*1&lt;0,-0.1*RAND(),0.1*RAND()))</f>
        <v>56.394418182850188</v>
      </c>
      <c r="O495">
        <f ca="1">'S&amp;P500 2018'!O495*(1+IF(-$E$1+RAND()*1&lt;0,-0.1*RAND(),0.1*RAND()))</f>
        <v>57.858381589389225</v>
      </c>
      <c r="P495">
        <f ca="1">'S&amp;P500 2018'!P495*(1+IF(-$E$1+RAND()*1&lt;0,-0.1*RAND(),0.1*RAND()))</f>
        <v>84.257679005014651</v>
      </c>
      <c r="Q495">
        <f ca="1">'S&amp;P500 2018'!Q495*(1+IF(-$E$1+RAND()*1&lt;0,-0.1*RAND(),0.1*RAND()))</f>
        <v>70.837000082598507</v>
      </c>
      <c r="R495">
        <f ca="1">'S&amp;P500 2018'!R495*(1+IF(-$E$1+RAND()*1&lt;0,-0.1*RAND(),0.1*RAND()))</f>
        <v>60.258578754158933</v>
      </c>
      <c r="S495">
        <f ca="1">'S&amp;P500 2018'!S495*(1+IF(-$E$1+RAND()*1&lt;0,-0.1*RAND(),0.1*RAND()))</f>
        <v>69.915742012481502</v>
      </c>
      <c r="T495">
        <f ca="1">'S&amp;P500 2018'!T495*(1+IF(-$E$1+RAND()*1&lt;0,-0.1*RAND(),0.1*RAND()))</f>
        <v>35.580527883804471</v>
      </c>
      <c r="U495">
        <f ca="1">'S&amp;P500 2018'!U495*(1+IF(-$E$1+RAND()*1&lt;0,-0.1*RAND(),0.1*RAND()))</f>
        <v>59.242996070874014</v>
      </c>
      <c r="V495">
        <f ca="1">'S&amp;P500 2018'!V495*(1+IF(-$E$1+RAND()*1&lt;0,-0.1*RAND(),0.1*RAND()))</f>
        <v>79.460630301397032</v>
      </c>
      <c r="W495" s="6">
        <f ca="1">F495-'S&amp;P500 2018'!F495</f>
        <v>1.3622596775904441</v>
      </c>
      <c r="X495" s="6">
        <f ca="1">G495-'S&amp;P500 2018'!G495</f>
        <v>3.9832996034532897</v>
      </c>
      <c r="Y495" s="6">
        <f ca="1">H495-'S&amp;P500 2018'!H495</f>
        <v>3.7943118706197367</v>
      </c>
      <c r="Z495" s="6">
        <f ca="1">I495-'S&amp;P500 2018'!I495</f>
        <v>2.4681547730500526</v>
      </c>
      <c r="AA495" s="6">
        <f ca="1">J495-'S&amp;P500 2018'!J495</f>
        <v>3.5476844010915585</v>
      </c>
      <c r="AB495" s="6">
        <f ca="1">K495-'S&amp;P500 2018'!K495</f>
        <v>1.2706592772286882</v>
      </c>
      <c r="AC495" s="6">
        <f ca="1">L495-'S&amp;P500 2018'!L495</f>
        <v>6.2867378314354596</v>
      </c>
      <c r="AD495" s="6">
        <f ca="1">M495-'S&amp;P500 2018'!M495</f>
        <v>2.9361982258958648</v>
      </c>
      <c r="AE495" s="6">
        <f ca="1">N495-'S&amp;P500 2018'!N495</f>
        <v>3.3944181828501883</v>
      </c>
      <c r="AF495" s="6">
        <f ca="1">O495-'S&amp;P500 2018'!O495</f>
        <v>4.858381589389225</v>
      </c>
      <c r="AG495" s="6">
        <f ca="1">P495-'S&amp;P500 2018'!P495</f>
        <v>5.2576790050146514</v>
      </c>
      <c r="AH495" s="6">
        <f ca="1">Q495-'S&amp;P500 2018'!Q495</f>
        <v>0.83700008259850733</v>
      </c>
      <c r="AI495" s="6">
        <f ca="1">R495-'S&amp;P500 2018'!R495</f>
        <v>-5.7414212458410674</v>
      </c>
      <c r="AJ495" s="6">
        <f ca="1">S495-'S&amp;P500 2018'!S495</f>
        <v>1.9157420124815019</v>
      </c>
      <c r="AK495" s="6">
        <f ca="1">T495-'S&amp;P500 2018'!T495</f>
        <v>1.5805278838044714</v>
      </c>
      <c r="AL495" s="6">
        <f ca="1">U495-'S&amp;P500 2018'!U495</f>
        <v>1.242996070874014</v>
      </c>
      <c r="AM495" s="6">
        <f ca="1">V495-'S&amp;P500 2018'!V495</f>
        <v>-2.5393696986029681</v>
      </c>
    </row>
    <row r="496" spans="1:39" x14ac:dyDescent="0.3">
      <c r="A496" t="s">
        <v>1122</v>
      </c>
      <c r="B496" t="s">
        <v>1123</v>
      </c>
      <c r="C496" s="1" t="s">
        <v>29</v>
      </c>
      <c r="D496" s="1" t="s">
        <v>1124</v>
      </c>
      <c r="E496" s="5">
        <f t="shared" ca="1" si="8"/>
        <v>58.757932679245918</v>
      </c>
      <c r="F496">
        <f ca="1">'S&amp;P500 2018'!F496*(1+IF(-$E$1+RAND()*1&lt;0,-0.1*RAND(),0.1*RAND()))</f>
        <v>57.136887499501704</v>
      </c>
      <c r="G496">
        <f ca="1">'S&amp;P500 2018'!G496*(1+IF(-$E$1+RAND()*1&lt;0,-0.1*RAND(),0.1*RAND()))</f>
        <v>78.796450610266845</v>
      </c>
      <c r="H496">
        <f ca="1">'S&amp;P500 2018'!H496*(1+IF(-$E$1+RAND()*1&lt;0,-0.1*RAND(),0.1*RAND()))</f>
        <v>74.749400204189243</v>
      </c>
      <c r="I496">
        <f ca="1">'S&amp;P500 2018'!I496*(1+IF(-$E$1+RAND()*1&lt;0,-0.1*RAND(),0.1*RAND()))</f>
        <v>59.402914514492473</v>
      </c>
      <c r="J496">
        <f ca="1">'S&amp;P500 2018'!J496*(1+IF(-$E$1+RAND()*1&lt;0,-0.1*RAND(),0.1*RAND()))</f>
        <v>62.107566382795454</v>
      </c>
      <c r="K496">
        <f ca="1">'S&amp;P500 2018'!K496*(1+IF(-$E$1+RAND()*1&lt;0,-0.1*RAND(),0.1*RAND()))</f>
        <v>60.138125872930409</v>
      </c>
      <c r="L496">
        <f ca="1">'S&amp;P500 2018'!L496*(1+IF(-$E$1+RAND()*1&lt;0,-0.1*RAND(),0.1*RAND()))</f>
        <v>73.390397973054647</v>
      </c>
      <c r="M496">
        <f ca="1">'S&amp;P500 2018'!M496*(1+IF(-$E$1+RAND()*1&lt;0,-0.1*RAND(),0.1*RAND()))</f>
        <v>46.569889702328823</v>
      </c>
      <c r="N496">
        <f ca="1">'S&amp;P500 2018'!N496*(1+IF(-$E$1+RAND()*1&lt;0,-0.1*RAND(),0.1*RAND()))</f>
        <v>41.223343468121314</v>
      </c>
      <c r="O496">
        <f ca="1">'S&amp;P500 2018'!O496*(1+IF(-$E$1+RAND()*1&lt;0,-0.1*RAND(),0.1*RAND()))</f>
        <v>39.52803837215545</v>
      </c>
      <c r="P496">
        <f ca="1">'S&amp;P500 2018'!P496*(1+IF(-$E$1+RAND()*1&lt;0,-0.1*RAND(),0.1*RAND()))</f>
        <v>53.012928036002883</v>
      </c>
      <c r="Q496">
        <f ca="1">'S&amp;P500 2018'!Q496*(1+IF(-$E$1+RAND()*1&lt;0,-0.1*RAND(),0.1*RAND()))</f>
        <v>57.878551663314013</v>
      </c>
      <c r="R496">
        <f ca="1">'S&amp;P500 2018'!R496*(1+IF(-$E$1+RAND()*1&lt;0,-0.1*RAND(),0.1*RAND()))</f>
        <v>66.976669800036888</v>
      </c>
      <c r="S496">
        <f ca="1">'S&amp;P500 2018'!S496*(1+IF(-$E$1+RAND()*1&lt;0,-0.1*RAND(),0.1*RAND()))</f>
        <v>60.532257438181723</v>
      </c>
      <c r="T496">
        <f ca="1">'S&amp;P500 2018'!T496*(1+IF(-$E$1+RAND()*1&lt;0,-0.1*RAND(),0.1*RAND()))</f>
        <v>36.376189556103952</v>
      </c>
      <c r="U496">
        <f ca="1">'S&amp;P500 2018'!U496*(1+IF(-$E$1+RAND()*1&lt;0,-0.1*RAND(),0.1*RAND()))</f>
        <v>54.699260253869632</v>
      </c>
      <c r="V496">
        <f ca="1">'S&amp;P500 2018'!V496*(1+IF(-$E$1+RAND()*1&lt;0,-0.1*RAND(),0.1*RAND()))</f>
        <v>76.365984199835026</v>
      </c>
      <c r="W496" s="6">
        <f ca="1">F496-'S&amp;P500 2018'!F496</f>
        <v>5.1368874995017038</v>
      </c>
      <c r="X496" s="6">
        <f ca="1">G496-'S&amp;P500 2018'!G496</f>
        <v>-1.2035493897331548</v>
      </c>
      <c r="Y496" s="6">
        <f ca="1">H496-'S&amp;P500 2018'!H496</f>
        <v>2.7494002041892429</v>
      </c>
      <c r="Z496" s="6">
        <f ca="1">I496-'S&amp;P500 2018'!I496</f>
        <v>-6.5970854855075274</v>
      </c>
      <c r="AA496" s="6">
        <f ca="1">J496-'S&amp;P500 2018'!J496</f>
        <v>4.1075663827954543</v>
      </c>
      <c r="AB496" s="6">
        <f ca="1">K496-'S&amp;P500 2018'!K496</f>
        <v>-2.8618741270695907</v>
      </c>
      <c r="AC496" s="6">
        <f ca="1">L496-'S&amp;P500 2018'!L496</f>
        <v>0.39039797305464674</v>
      </c>
      <c r="AD496" s="6">
        <f ca="1">M496-'S&amp;P500 2018'!M496</f>
        <v>-2.4301102976711775</v>
      </c>
      <c r="AE496" s="6">
        <f ca="1">N496-'S&amp;P500 2018'!N496</f>
        <v>3.223343468121314</v>
      </c>
      <c r="AF496" s="6">
        <f ca="1">O496-'S&amp;P500 2018'!O496</f>
        <v>3.52803837215545</v>
      </c>
      <c r="AG496" s="6">
        <f ca="1">P496-'S&amp;P500 2018'!P496</f>
        <v>-4.9870719639971171</v>
      </c>
      <c r="AH496" s="6">
        <f ca="1">Q496-'S&amp;P500 2018'!Q496</f>
        <v>1.8785516633140134</v>
      </c>
      <c r="AI496" s="6">
        <f ca="1">R496-'S&amp;P500 2018'!R496</f>
        <v>1.9766698000368876</v>
      </c>
      <c r="AJ496" s="6">
        <f ca="1">S496-'S&amp;P500 2018'!S496</f>
        <v>4.5322574381817233</v>
      </c>
      <c r="AK496" s="6">
        <f ca="1">T496-'S&amp;P500 2018'!T496</f>
        <v>-3.6238104438960477</v>
      </c>
      <c r="AL496" s="6">
        <f ca="1">U496-'S&amp;P500 2018'!U496</f>
        <v>-3.3007397461303682</v>
      </c>
      <c r="AM496" s="6">
        <f ca="1">V496-'S&amp;P500 2018'!V496</f>
        <v>3.3659841998350259</v>
      </c>
    </row>
    <row r="497" spans="1:39" x14ac:dyDescent="0.3">
      <c r="A497" t="s">
        <v>1125</v>
      </c>
      <c r="B497" t="s">
        <v>1126</v>
      </c>
      <c r="C497" s="1" t="s">
        <v>141</v>
      </c>
      <c r="D497" s="1" t="s">
        <v>683</v>
      </c>
      <c r="E497" s="5">
        <f t="shared" ca="1" si="8"/>
        <v>62.464794916307817</v>
      </c>
      <c r="F497">
        <f ca="1">'S&amp;P500 2018'!F497*(1+IF(-$E$1+RAND()*1&lt;0,-0.1*RAND(),0.1*RAND()))</f>
        <v>61.934878858169149</v>
      </c>
      <c r="G497">
        <f ca="1">'S&amp;P500 2018'!G497*(1+IF(-$E$1+RAND()*1&lt;0,-0.1*RAND(),0.1*RAND()))</f>
        <v>77.25065032775376</v>
      </c>
      <c r="H497">
        <f ca="1">'S&amp;P500 2018'!H497*(1+IF(-$E$1+RAND()*1&lt;0,-0.1*RAND(),0.1*RAND()))</f>
        <v>50.503868618200244</v>
      </c>
      <c r="I497">
        <f ca="1">'S&amp;P500 2018'!I497*(1+IF(-$E$1+RAND()*1&lt;0,-0.1*RAND(),0.1*RAND()))</f>
        <v>61.373206665789233</v>
      </c>
      <c r="J497">
        <f ca="1">'S&amp;P500 2018'!J497*(1+IF(-$E$1+RAND()*1&lt;0,-0.1*RAND(),0.1*RAND()))</f>
        <v>59.427857015836054</v>
      </c>
      <c r="K497">
        <f ca="1">'S&amp;P500 2018'!K497*(1+IF(-$E$1+RAND()*1&lt;0,-0.1*RAND(),0.1*RAND()))</f>
        <v>82.393042574345429</v>
      </c>
      <c r="L497">
        <f ca="1">'S&amp;P500 2018'!L497*(1+IF(-$E$1+RAND()*1&lt;0,-0.1*RAND(),0.1*RAND()))</f>
        <v>63.271601827410713</v>
      </c>
      <c r="M497">
        <f ca="1">'S&amp;P500 2018'!M497*(1+IF(-$E$1+RAND()*1&lt;0,-0.1*RAND(),0.1*RAND()))</f>
        <v>93.130053894597538</v>
      </c>
      <c r="N497">
        <f ca="1">'S&amp;P500 2018'!N497*(1+IF(-$E$1+RAND()*1&lt;0,-0.1*RAND(),0.1*RAND()))</f>
        <v>59.661073975394473</v>
      </c>
      <c r="O497">
        <f ca="1">'S&amp;P500 2018'!O497*(1+IF(-$E$1+RAND()*1&lt;0,-0.1*RAND(),0.1*RAND()))</f>
        <v>64.925690664188778</v>
      </c>
      <c r="P497">
        <f ca="1">'S&amp;P500 2018'!P497*(1+IF(-$E$1+RAND()*1&lt;0,-0.1*RAND(),0.1*RAND()))</f>
        <v>56.802913010438004</v>
      </c>
      <c r="Q497">
        <f ca="1">'S&amp;P500 2018'!Q497*(1+IF(-$E$1+RAND()*1&lt;0,-0.1*RAND(),0.1*RAND()))</f>
        <v>41.915903900606956</v>
      </c>
      <c r="R497">
        <f ca="1">'S&amp;P500 2018'!R497*(1+IF(-$E$1+RAND()*1&lt;0,-0.1*RAND(),0.1*RAND()))</f>
        <v>51.095528696502463</v>
      </c>
      <c r="S497">
        <f ca="1">'S&amp;P500 2018'!S497*(1+IF(-$E$1+RAND()*1&lt;0,-0.1*RAND(),0.1*RAND()))</f>
        <v>51.320930468030951</v>
      </c>
      <c r="T497">
        <f ca="1">'S&amp;P500 2018'!T497*(1+IF(-$E$1+RAND()*1&lt;0,-0.1*RAND(),0.1*RAND()))</f>
        <v>59.495706301764372</v>
      </c>
      <c r="U497">
        <f ca="1">'S&amp;P500 2018'!U497*(1+IF(-$E$1+RAND()*1&lt;0,-0.1*RAND(),0.1*RAND()))</f>
        <v>67.632835499349625</v>
      </c>
      <c r="V497">
        <f ca="1">'S&amp;P500 2018'!V497*(1+IF(-$E$1+RAND()*1&lt;0,-0.1*RAND(),0.1*RAND()))</f>
        <v>59.76577127885497</v>
      </c>
      <c r="W497" s="6">
        <f ca="1">F497-'S&amp;P500 2018'!F497</f>
        <v>3.9348788581691494</v>
      </c>
      <c r="X497" s="6">
        <f ca="1">G497-'S&amp;P500 2018'!G497</f>
        <v>3.2506503277537604</v>
      </c>
      <c r="Y497" s="6">
        <f ca="1">H497-'S&amp;P500 2018'!H497</f>
        <v>0.50386861820024365</v>
      </c>
      <c r="Z497" s="6">
        <f ca="1">I497-'S&amp;P500 2018'!I497</f>
        <v>1.3732066657892332</v>
      </c>
      <c r="AA497" s="6">
        <f ca="1">J497-'S&amp;P500 2018'!J497</f>
        <v>0.42785701583605373</v>
      </c>
      <c r="AB497" s="6">
        <f ca="1">K497-'S&amp;P500 2018'!K497</f>
        <v>1.3930425743454293</v>
      </c>
      <c r="AC497" s="6">
        <f ca="1">L497-'S&amp;P500 2018'!L497</f>
        <v>3.2716018274107128</v>
      </c>
      <c r="AD497" s="6">
        <f ca="1">M497-'S&amp;P500 2018'!M497</f>
        <v>6.1300538945975376</v>
      </c>
      <c r="AE497" s="6">
        <f ca="1">N497-'S&amp;P500 2018'!N497</f>
        <v>-1.3389260246055272</v>
      </c>
      <c r="AF497" s="6">
        <f ca="1">O497-'S&amp;P500 2018'!O497</f>
        <v>4.9256906641887781</v>
      </c>
      <c r="AG497" s="6">
        <f ca="1">P497-'S&amp;P500 2018'!P497</f>
        <v>-0.19708698956199555</v>
      </c>
      <c r="AH497" s="6">
        <f ca="1">Q497-'S&amp;P500 2018'!Q497</f>
        <v>-1.0840960993930437</v>
      </c>
      <c r="AI497" s="6">
        <f ca="1">R497-'S&amp;P500 2018'!R497</f>
        <v>2.0955286965024627</v>
      </c>
      <c r="AJ497" s="6">
        <f ca="1">S497-'S&amp;P500 2018'!S497</f>
        <v>-0.67906953196904851</v>
      </c>
      <c r="AK497" s="6">
        <f ca="1">T497-'S&amp;P500 2018'!T497</f>
        <v>4.4957063017643719</v>
      </c>
      <c r="AL497" s="6">
        <f ca="1">U497-'S&amp;P500 2018'!U497</f>
        <v>-4.3671645006503752</v>
      </c>
      <c r="AM497" s="6">
        <f ca="1">V497-'S&amp;P500 2018'!V497</f>
        <v>3.7657712788549702</v>
      </c>
    </row>
    <row r="498" spans="1:39" x14ac:dyDescent="0.3">
      <c r="A498" t="s">
        <v>1127</v>
      </c>
      <c r="B498" t="s">
        <v>1128</v>
      </c>
      <c r="C498" s="1" t="s">
        <v>37</v>
      </c>
      <c r="D498" s="1" t="s">
        <v>136</v>
      </c>
      <c r="E498" s="5">
        <f t="shared" ca="1" si="8"/>
        <v>59.09790786717744</v>
      </c>
      <c r="F498">
        <f ca="1">'S&amp;P500 2018'!F498*(1+IF(-$E$1+RAND()*1&lt;0,-0.1*RAND(),0.1*RAND()))</f>
        <v>56.300302386753586</v>
      </c>
      <c r="G498">
        <f ca="1">'S&amp;P500 2018'!G498*(1+IF(-$E$1+RAND()*1&lt;0,-0.1*RAND(),0.1*RAND()))</f>
        <v>50.538541202463669</v>
      </c>
      <c r="H498">
        <f ca="1">'S&amp;P500 2018'!H498*(1+IF(-$E$1+RAND()*1&lt;0,-0.1*RAND(),0.1*RAND()))</f>
        <v>66.80424526751986</v>
      </c>
      <c r="I498">
        <f ca="1">'S&amp;P500 2018'!I498*(1+IF(-$E$1+RAND()*1&lt;0,-0.1*RAND(),0.1*RAND()))</f>
        <v>54.305354800527333</v>
      </c>
      <c r="J498">
        <f ca="1">'S&amp;P500 2018'!J498*(1+IF(-$E$1+RAND()*1&lt;0,-0.1*RAND(),0.1*RAND()))</f>
        <v>61.495617279496344</v>
      </c>
      <c r="K498">
        <f ca="1">'S&amp;P500 2018'!K498*(1+IF(-$E$1+RAND()*1&lt;0,-0.1*RAND(),0.1*RAND()))</f>
        <v>66.880982131908397</v>
      </c>
      <c r="L498">
        <f ca="1">'S&amp;P500 2018'!L498*(1+IF(-$E$1+RAND()*1&lt;0,-0.1*RAND(),0.1*RAND()))</f>
        <v>48.680941986540148</v>
      </c>
      <c r="M498">
        <f ca="1">'S&amp;P500 2018'!M498*(1+IF(-$E$1+RAND()*1&lt;0,-0.1*RAND(),0.1*RAND()))</f>
        <v>64.650420477466668</v>
      </c>
      <c r="N498">
        <f ca="1">'S&amp;P500 2018'!N498*(1+IF(-$E$1+RAND()*1&lt;0,-0.1*RAND(),0.1*RAND()))</f>
        <v>70.908476013906466</v>
      </c>
      <c r="O498">
        <f ca="1">'S&amp;P500 2018'!O498*(1+IF(-$E$1+RAND()*1&lt;0,-0.1*RAND(),0.1*RAND()))</f>
        <v>58.037131248260096</v>
      </c>
      <c r="P498">
        <f ca="1">'S&amp;P500 2018'!P498*(1+IF(-$E$1+RAND()*1&lt;0,-0.1*RAND(),0.1*RAND()))</f>
        <v>57.265907782507249</v>
      </c>
      <c r="Q498">
        <f ca="1">'S&amp;P500 2018'!Q498*(1+IF(-$E$1+RAND()*1&lt;0,-0.1*RAND(),0.1*RAND()))</f>
        <v>62.355551105229523</v>
      </c>
      <c r="R498">
        <f ca="1">'S&amp;P500 2018'!R498*(1+IF(-$E$1+RAND()*1&lt;0,-0.1*RAND(),0.1*RAND()))</f>
        <v>61.000321866927273</v>
      </c>
      <c r="S498">
        <f ca="1">'S&amp;P500 2018'!S498*(1+IF(-$E$1+RAND()*1&lt;0,-0.1*RAND(),0.1*RAND()))</f>
        <v>64.873821342495191</v>
      </c>
      <c r="T498">
        <f ca="1">'S&amp;P500 2018'!T498*(1+IF(-$E$1+RAND()*1&lt;0,-0.1*RAND(),0.1*RAND()))</f>
        <v>64.674482084863598</v>
      </c>
      <c r="U498">
        <f ca="1">'S&amp;P500 2018'!U498*(1+IF(-$E$1+RAND()*1&lt;0,-0.1*RAND(),0.1*RAND()))</f>
        <v>43.276397618693196</v>
      </c>
      <c r="V498">
        <f ca="1">'S&amp;P500 2018'!V498*(1+IF(-$E$1+RAND()*1&lt;0,-0.1*RAND(),0.1*RAND()))</f>
        <v>52.615939146457748</v>
      </c>
      <c r="W498" s="6">
        <f ca="1">F498-'S&amp;P500 2018'!F498</f>
        <v>3.3003023867535859</v>
      </c>
      <c r="X498" s="6">
        <f ca="1">G498-'S&amp;P500 2018'!G498</f>
        <v>4.5385412024636693</v>
      </c>
      <c r="Y498" s="6">
        <f ca="1">H498-'S&amp;P500 2018'!H498</f>
        <v>4.8042452675198604</v>
      </c>
      <c r="Z498" s="6">
        <f ca="1">I498-'S&amp;P500 2018'!I498</f>
        <v>-4.6946451994726672</v>
      </c>
      <c r="AA498" s="6">
        <f ca="1">J498-'S&amp;P500 2018'!J498</f>
        <v>2.4956172794963436</v>
      </c>
      <c r="AB498" s="6">
        <f ca="1">K498-'S&amp;P500 2018'!K498</f>
        <v>1.8809821319083966</v>
      </c>
      <c r="AC498" s="6">
        <f ca="1">L498-'S&amp;P500 2018'!L498</f>
        <v>-5.319058013459852</v>
      </c>
      <c r="AD498" s="6">
        <f ca="1">M498-'S&amp;P500 2018'!M498</f>
        <v>2.6504204774666675</v>
      </c>
      <c r="AE498" s="6">
        <f ca="1">N498-'S&amp;P500 2018'!N498</f>
        <v>5.9084760139064656</v>
      </c>
      <c r="AF498" s="6">
        <f ca="1">O498-'S&amp;P500 2018'!O498</f>
        <v>-5.9628687517399044</v>
      </c>
      <c r="AG498" s="6">
        <f ca="1">P498-'S&amp;P500 2018'!P498</f>
        <v>4.2659077825072487</v>
      </c>
      <c r="AH498" s="6">
        <f ca="1">Q498-'S&amp;P500 2018'!Q498</f>
        <v>1.355551105229523</v>
      </c>
      <c r="AI498" s="6">
        <f ca="1">R498-'S&amp;P500 2018'!R498</f>
        <v>-1.9996781330727273</v>
      </c>
      <c r="AJ498" s="6">
        <f ca="1">S498-'S&amp;P500 2018'!S498</f>
        <v>0.87382134249519083</v>
      </c>
      <c r="AK498" s="6">
        <f ca="1">T498-'S&amp;P500 2018'!T498</f>
        <v>-2.3255179151364018</v>
      </c>
      <c r="AL498" s="6">
        <f ca="1">U498-'S&amp;P500 2018'!U498</f>
        <v>-4.7236023813068044</v>
      </c>
      <c r="AM498" s="6">
        <f ca="1">V498-'S&amp;P500 2018'!V498</f>
        <v>1.6159391464577482</v>
      </c>
    </row>
    <row r="499" spans="1:39" x14ac:dyDescent="0.3">
      <c r="A499" t="s">
        <v>1129</v>
      </c>
      <c r="B499" t="s">
        <v>1130</v>
      </c>
      <c r="C499" s="1" t="s">
        <v>29</v>
      </c>
      <c r="D499" s="1" t="s">
        <v>705</v>
      </c>
      <c r="E499" s="5">
        <f t="shared" ca="1" si="8"/>
        <v>57.766427421641787</v>
      </c>
      <c r="F499">
        <f ca="1">'S&amp;P500 2018'!F499*(1+IF(-$E$1+RAND()*1&lt;0,-0.1*RAND(),0.1*RAND()))</f>
        <v>25.040169542493846</v>
      </c>
      <c r="G499">
        <f ca="1">'S&amp;P500 2018'!G499*(1+IF(-$E$1+RAND()*1&lt;0,-0.1*RAND(),0.1*RAND()))</f>
        <v>66.301588240987144</v>
      </c>
      <c r="H499">
        <f ca="1">'S&amp;P500 2018'!H499*(1+IF(-$E$1+RAND()*1&lt;0,-0.1*RAND(),0.1*RAND()))</f>
        <v>62.195569615947491</v>
      </c>
      <c r="I499">
        <f ca="1">'S&amp;P500 2018'!I499*(1+IF(-$E$1+RAND()*1&lt;0,-0.1*RAND(),0.1*RAND()))</f>
        <v>55.107156895866233</v>
      </c>
      <c r="J499">
        <f ca="1">'S&amp;P500 2018'!J499*(1+IF(-$E$1+RAND()*1&lt;0,-0.1*RAND(),0.1*RAND()))</f>
        <v>64.766034718440721</v>
      </c>
      <c r="K499">
        <f ca="1">'S&amp;P500 2018'!K499*(1+IF(-$E$1+RAND()*1&lt;0,-0.1*RAND(),0.1*RAND()))</f>
        <v>58.759481279065163</v>
      </c>
      <c r="L499">
        <f ca="1">'S&amp;P500 2018'!L499*(1+IF(-$E$1+RAND()*1&lt;0,-0.1*RAND(),0.1*RAND()))</f>
        <v>61.876873602123759</v>
      </c>
      <c r="M499">
        <f ca="1">'S&amp;P500 2018'!M499*(1+IF(-$E$1+RAND()*1&lt;0,-0.1*RAND(),0.1*RAND()))</f>
        <v>55.10668524528068</v>
      </c>
      <c r="N499">
        <f ca="1">'S&amp;P500 2018'!N499*(1+IF(-$E$1+RAND()*1&lt;0,-0.1*RAND(),0.1*RAND()))</f>
        <v>66.58981777826888</v>
      </c>
      <c r="O499">
        <f ca="1">'S&amp;P500 2018'!O499*(1+IF(-$E$1+RAND()*1&lt;0,-0.1*RAND(),0.1*RAND()))</f>
        <v>54.687898641144223</v>
      </c>
      <c r="P499">
        <f ca="1">'S&amp;P500 2018'!P499*(1+IF(-$E$1+RAND()*1&lt;0,-0.1*RAND(),0.1*RAND()))</f>
        <v>84.769302062089452</v>
      </c>
      <c r="Q499">
        <f ca="1">'S&amp;P500 2018'!Q499*(1+IF(-$E$1+RAND()*1&lt;0,-0.1*RAND(),0.1*RAND()))</f>
        <v>48.173022195412713</v>
      </c>
      <c r="R499">
        <f ca="1">'S&amp;P500 2018'!R499*(1+IF(-$E$1+RAND()*1&lt;0,-0.1*RAND(),0.1*RAND()))</f>
        <v>63.422845125964493</v>
      </c>
      <c r="S499">
        <f ca="1">'S&amp;P500 2018'!S499*(1+IF(-$E$1+RAND()*1&lt;0,-0.1*RAND(),0.1*RAND()))</f>
        <v>52.251768454949442</v>
      </c>
      <c r="T499">
        <f ca="1">'S&amp;P500 2018'!T499*(1+IF(-$E$1+RAND()*1&lt;0,-0.1*RAND(),0.1*RAND()))</f>
        <v>48.948260557577207</v>
      </c>
      <c r="U499">
        <f ca="1">'S&amp;P500 2018'!U499*(1+IF(-$E$1+RAND()*1&lt;0,-0.1*RAND(),0.1*RAND()))</f>
        <v>56.994460172631108</v>
      </c>
      <c r="V499">
        <f ca="1">'S&amp;P500 2018'!V499*(1+IF(-$E$1+RAND()*1&lt;0,-0.1*RAND(),0.1*RAND()))</f>
        <v>57.038332039667772</v>
      </c>
      <c r="W499" s="6">
        <f ca="1">F499-'S&amp;P500 2018'!F499</f>
        <v>2.040169542493846</v>
      </c>
      <c r="X499" s="6">
        <f ca="1">G499-'S&amp;P500 2018'!G499</f>
        <v>1.3015882409871438</v>
      </c>
      <c r="Y499" s="6">
        <f ca="1">H499-'S&amp;P500 2018'!H499</f>
        <v>0.19556961594749112</v>
      </c>
      <c r="Z499" s="6">
        <f ca="1">I499-'S&amp;P500 2018'!I499</f>
        <v>-4.8928431041337674</v>
      </c>
      <c r="AA499" s="6">
        <f ca="1">J499-'S&amp;P500 2018'!J499</f>
        <v>1.7660347184407215</v>
      </c>
      <c r="AB499" s="6">
        <f ca="1">K499-'S&amp;P500 2018'!K499</f>
        <v>-4.2405187209348369</v>
      </c>
      <c r="AC499" s="6">
        <f ca="1">L499-'S&amp;P500 2018'!L499</f>
        <v>2.8768736021237586</v>
      </c>
      <c r="AD499" s="6">
        <f ca="1">M499-'S&amp;P500 2018'!M499</f>
        <v>1.1066852452806799</v>
      </c>
      <c r="AE499" s="6">
        <f ca="1">N499-'S&amp;P500 2018'!N499</f>
        <v>5.5898177782688805</v>
      </c>
      <c r="AF499" s="6">
        <f ca="1">O499-'S&amp;P500 2018'!O499</f>
        <v>3.6878986411442227</v>
      </c>
      <c r="AG499" s="6">
        <f ca="1">P499-'S&amp;P500 2018'!P499</f>
        <v>5.7693020620894515</v>
      </c>
      <c r="AH499" s="6">
        <f ca="1">Q499-'S&amp;P500 2018'!Q499</f>
        <v>-2.8269778045872869</v>
      </c>
      <c r="AI499" s="6">
        <f ca="1">R499-'S&amp;P500 2018'!R499</f>
        <v>4.4228451259644928</v>
      </c>
      <c r="AJ499" s="6">
        <f ca="1">S499-'S&amp;P500 2018'!S499</f>
        <v>4.2517684549494419</v>
      </c>
      <c r="AK499" s="6">
        <f ca="1">T499-'S&amp;P500 2018'!T499</f>
        <v>-3.051739442422793</v>
      </c>
      <c r="AL499" s="6">
        <f ca="1">U499-'S&amp;P500 2018'!U499</f>
        <v>-3.0055398273688922</v>
      </c>
      <c r="AM499" s="6">
        <f ca="1">V499-'S&amp;P500 2018'!V499</f>
        <v>-1.9616679603322282</v>
      </c>
    </row>
    <row r="500" spans="1:39" x14ac:dyDescent="0.3">
      <c r="A500" t="s">
        <v>1131</v>
      </c>
      <c r="B500" t="s">
        <v>1132</v>
      </c>
      <c r="C500" s="1" t="s">
        <v>33</v>
      </c>
      <c r="D500" s="1" t="s">
        <v>98</v>
      </c>
      <c r="E500" s="5">
        <f t="shared" ca="1" si="8"/>
        <v>56.914888823709795</v>
      </c>
      <c r="F500">
        <f ca="1">'S&amp;P500 2018'!F500*(1+IF(-$E$1+RAND()*1&lt;0,-0.1*RAND(),0.1*RAND()))</f>
        <v>38.40626678375174</v>
      </c>
      <c r="G500">
        <f ca="1">'S&amp;P500 2018'!G500*(1+IF(-$E$1+RAND()*1&lt;0,-0.1*RAND(),0.1*RAND()))</f>
        <v>75.168635276370921</v>
      </c>
      <c r="H500">
        <f ca="1">'S&amp;P500 2018'!H500*(1+IF(-$E$1+RAND()*1&lt;0,-0.1*RAND(),0.1*RAND()))</f>
        <v>66.532164355284237</v>
      </c>
      <c r="I500">
        <f ca="1">'S&amp;P500 2018'!I500*(1+IF(-$E$1+RAND()*1&lt;0,-0.1*RAND(),0.1*RAND()))</f>
        <v>69.397027627005968</v>
      </c>
      <c r="J500">
        <f ca="1">'S&amp;P500 2018'!J500*(1+IF(-$E$1+RAND()*1&lt;0,-0.1*RAND(),0.1*RAND()))</f>
        <v>65.33482974726617</v>
      </c>
      <c r="K500">
        <f ca="1">'S&amp;P500 2018'!K500*(1+IF(-$E$1+RAND()*1&lt;0,-0.1*RAND(),0.1*RAND()))</f>
        <v>65.81551380490869</v>
      </c>
      <c r="L500">
        <f ca="1">'S&amp;P500 2018'!L500*(1+IF(-$E$1+RAND()*1&lt;0,-0.1*RAND(),0.1*RAND()))</f>
        <v>62.950401315405024</v>
      </c>
      <c r="M500">
        <f ca="1">'S&amp;P500 2018'!M500*(1+IF(-$E$1+RAND()*1&lt;0,-0.1*RAND(),0.1*RAND()))</f>
        <v>45.003982572398655</v>
      </c>
      <c r="N500">
        <f ca="1">'S&amp;P500 2018'!N500*(1+IF(-$E$1+RAND()*1&lt;0,-0.1*RAND(),0.1*RAND()))</f>
        <v>58.332522223840009</v>
      </c>
      <c r="O500">
        <f ca="1">'S&amp;P500 2018'!O500*(1+IF(-$E$1+RAND()*1&lt;0,-0.1*RAND(),0.1*RAND()))</f>
        <v>36.811201879221045</v>
      </c>
      <c r="P500">
        <f ca="1">'S&amp;P500 2018'!P500*(1+IF(-$E$1+RAND()*1&lt;0,-0.1*RAND(),0.1*RAND()))</f>
        <v>64.832860971057229</v>
      </c>
      <c r="Q500">
        <f ca="1">'S&amp;P500 2018'!Q500*(1+IF(-$E$1+RAND()*1&lt;0,-0.1*RAND(),0.1*RAND()))</f>
        <v>63.229342076043231</v>
      </c>
      <c r="R500">
        <f ca="1">'S&amp;P500 2018'!R500*(1+IF(-$E$1+RAND()*1&lt;0,-0.1*RAND(),0.1*RAND()))</f>
        <v>70.242300575871667</v>
      </c>
      <c r="S500">
        <f ca="1">'S&amp;P500 2018'!S500*(1+IF(-$E$1+RAND()*1&lt;0,-0.1*RAND(),0.1*RAND()))</f>
        <v>37.450509409787372</v>
      </c>
      <c r="T500">
        <f ca="1">'S&amp;P500 2018'!T500*(1+IF(-$E$1+RAND()*1&lt;0,-0.1*RAND(),0.1*RAND()))</f>
        <v>52.583472615027638</v>
      </c>
      <c r="U500">
        <f ca="1">'S&amp;P500 2018'!U500*(1+IF(-$E$1+RAND()*1&lt;0,-0.1*RAND(),0.1*RAND()))</f>
        <v>40.024301315256515</v>
      </c>
      <c r="V500">
        <f ca="1">'S&amp;P500 2018'!V500*(1+IF(-$E$1+RAND()*1&lt;0,-0.1*RAND(),0.1*RAND()))</f>
        <v>55.437777454570423</v>
      </c>
      <c r="W500" s="6">
        <f ca="1">F500-'S&amp;P500 2018'!F500</f>
        <v>-0.59373321624826048</v>
      </c>
      <c r="X500" s="6">
        <f ca="1">G500-'S&amp;P500 2018'!G500</f>
        <v>5.1686352763709209</v>
      </c>
      <c r="Y500" s="6">
        <f ca="1">H500-'S&amp;P500 2018'!H500</f>
        <v>4.5321643552842374</v>
      </c>
      <c r="Z500" s="6">
        <f ca="1">I500-'S&amp;P500 2018'!I500</f>
        <v>5.3970276270059685</v>
      </c>
      <c r="AA500" s="6">
        <f ca="1">J500-'S&amp;P500 2018'!J500</f>
        <v>4.3348297472661699</v>
      </c>
      <c r="AB500" s="6">
        <f ca="1">K500-'S&amp;P500 2018'!K500</f>
        <v>5.8155138049086901</v>
      </c>
      <c r="AC500" s="6">
        <f ca="1">L500-'S&amp;P500 2018'!L500</f>
        <v>2.9504013154050241</v>
      </c>
      <c r="AD500" s="6">
        <f ca="1">M500-'S&amp;P500 2018'!M500</f>
        <v>3.0039825723986553</v>
      </c>
      <c r="AE500" s="6">
        <f ca="1">N500-'S&amp;P500 2018'!N500</f>
        <v>2.3325222238400087</v>
      </c>
      <c r="AF500" s="6">
        <f ca="1">O500-'S&amp;P500 2018'!O500</f>
        <v>-0.18879812077895508</v>
      </c>
      <c r="AG500" s="6">
        <f ca="1">P500-'S&amp;P500 2018'!P500</f>
        <v>-0.16713902894277055</v>
      </c>
      <c r="AH500" s="6">
        <f ca="1">Q500-'S&amp;P500 2018'!Q500</f>
        <v>-5.7706579239567688</v>
      </c>
      <c r="AI500" s="6">
        <f ca="1">R500-'S&amp;P500 2018'!R500</f>
        <v>4.242300575871667</v>
      </c>
      <c r="AJ500" s="6">
        <f ca="1">S500-'S&amp;P500 2018'!S500</f>
        <v>-3.5494905902126277</v>
      </c>
      <c r="AK500" s="6">
        <f ca="1">T500-'S&amp;P500 2018'!T500</f>
        <v>1.5834726150276381</v>
      </c>
      <c r="AL500" s="6">
        <f ca="1">U500-'S&amp;P500 2018'!U500</f>
        <v>-0.97569868474348453</v>
      </c>
      <c r="AM500" s="6">
        <f ca="1">V500-'S&amp;P500 2018'!V500</f>
        <v>4.4377774545704227</v>
      </c>
    </row>
    <row r="501" spans="1:39" x14ac:dyDescent="0.3">
      <c r="A501" t="s">
        <v>1133</v>
      </c>
      <c r="B501" t="s">
        <v>1134</v>
      </c>
      <c r="C501" s="1" t="s">
        <v>15</v>
      </c>
      <c r="D501" s="1" t="s">
        <v>148</v>
      </c>
      <c r="E501" s="5">
        <f t="shared" ca="1" si="8"/>
        <v>57.628503110688264</v>
      </c>
      <c r="F501">
        <f ca="1">'S&amp;P500 2018'!F501*(1+IF(-$E$1+RAND()*1&lt;0,-0.1*RAND(),0.1*RAND()))</f>
        <v>64.456845368801652</v>
      </c>
      <c r="G501">
        <f ca="1">'S&amp;P500 2018'!G501*(1+IF(-$E$1+RAND()*1&lt;0,-0.1*RAND(),0.1*RAND()))</f>
        <v>59.632867137498984</v>
      </c>
      <c r="H501">
        <f ca="1">'S&amp;P500 2018'!H501*(1+IF(-$E$1+RAND()*1&lt;0,-0.1*RAND(),0.1*RAND()))</f>
        <v>66.679529900350502</v>
      </c>
      <c r="I501">
        <f ca="1">'S&amp;P500 2018'!I501*(1+IF(-$E$1+RAND()*1&lt;0,-0.1*RAND(),0.1*RAND()))</f>
        <v>39.160215714238184</v>
      </c>
      <c r="J501">
        <f ca="1">'S&amp;P500 2018'!J501*(1+IF(-$E$1+RAND()*1&lt;0,-0.1*RAND(),0.1*RAND()))</f>
        <v>40.632886885748398</v>
      </c>
      <c r="K501">
        <f ca="1">'S&amp;P500 2018'!K501*(1+IF(-$E$1+RAND()*1&lt;0,-0.1*RAND(),0.1*RAND()))</f>
        <v>79.517265456800416</v>
      </c>
      <c r="L501">
        <f ca="1">'S&amp;P500 2018'!L501*(1+IF(-$E$1+RAND()*1&lt;0,-0.1*RAND(),0.1*RAND()))</f>
        <v>53.384612289713587</v>
      </c>
      <c r="M501">
        <f ca="1">'S&amp;P500 2018'!M501*(1+IF(-$E$1+RAND()*1&lt;0,-0.1*RAND(),0.1*RAND()))</f>
        <v>56.721920815403401</v>
      </c>
      <c r="N501">
        <f ca="1">'S&amp;P500 2018'!N501*(1+IF(-$E$1+RAND()*1&lt;0,-0.1*RAND(),0.1*RAND()))</f>
        <v>73.465042583929389</v>
      </c>
      <c r="O501">
        <f ca="1">'S&amp;P500 2018'!O501*(1+IF(-$E$1+RAND()*1&lt;0,-0.1*RAND(),0.1*RAND()))</f>
        <v>36.369685947463708</v>
      </c>
      <c r="P501">
        <f ca="1">'S&amp;P500 2018'!P501*(1+IF(-$E$1+RAND()*1&lt;0,-0.1*RAND(),0.1*RAND()))</f>
        <v>46.695204447334561</v>
      </c>
      <c r="Q501">
        <f ca="1">'S&amp;P500 2018'!Q501*(1+IF(-$E$1+RAND()*1&lt;0,-0.1*RAND(),0.1*RAND()))</f>
        <v>39.397257536847505</v>
      </c>
      <c r="R501">
        <f ca="1">'S&amp;P500 2018'!R501*(1+IF(-$E$1+RAND()*1&lt;0,-0.1*RAND(),0.1*RAND()))</f>
        <v>72.664524592254708</v>
      </c>
      <c r="S501">
        <f ca="1">'S&amp;P500 2018'!S501*(1+IF(-$E$1+RAND()*1&lt;0,-0.1*RAND(),0.1*RAND()))</f>
        <v>56.727040368369032</v>
      </c>
      <c r="T501">
        <f ca="1">'S&amp;P500 2018'!T501*(1+IF(-$E$1+RAND()*1&lt;0,-0.1*RAND(),0.1*RAND()))</f>
        <v>59.742340507532781</v>
      </c>
      <c r="U501">
        <f ca="1">'S&amp;P500 2018'!U501*(1+IF(-$E$1+RAND()*1&lt;0,-0.1*RAND(),0.1*RAND()))</f>
        <v>64.135401478231273</v>
      </c>
      <c r="V501">
        <f ca="1">'S&amp;P500 2018'!V501*(1+IF(-$E$1+RAND()*1&lt;0,-0.1*RAND(),0.1*RAND()))</f>
        <v>70.301911851182595</v>
      </c>
      <c r="W501" s="6">
        <f ca="1">F501-'S&amp;P500 2018'!F501</f>
        <v>3.4568453688016518</v>
      </c>
      <c r="X501" s="6">
        <f ca="1">G501-'S&amp;P500 2018'!G501</f>
        <v>2.6328671374989838</v>
      </c>
      <c r="Y501" s="6">
        <f ca="1">H501-'S&amp;P500 2018'!H501</f>
        <v>0.6795299003505022</v>
      </c>
      <c r="Z501" s="6">
        <f ca="1">I501-'S&amp;P500 2018'!I501</f>
        <v>-2.8397842857618159</v>
      </c>
      <c r="AA501" s="6">
        <f ca="1">J501-'S&amp;P500 2018'!J501</f>
        <v>-1.3671131142516018</v>
      </c>
      <c r="AB501" s="6">
        <f ca="1">K501-'S&amp;P500 2018'!K501</f>
        <v>5.5172654568004162</v>
      </c>
      <c r="AC501" s="6">
        <f ca="1">L501-'S&amp;P500 2018'!L501</f>
        <v>0.38461228971358707</v>
      </c>
      <c r="AD501" s="6">
        <f ca="1">M501-'S&amp;P500 2018'!M501</f>
        <v>0.7219208154034007</v>
      </c>
      <c r="AE501" s="6">
        <f ca="1">N501-'S&amp;P500 2018'!N501</f>
        <v>0.4650425839293888</v>
      </c>
      <c r="AF501" s="6">
        <f ca="1">O501-'S&amp;P500 2018'!O501</f>
        <v>-3.630314052536292</v>
      </c>
      <c r="AG501" s="6">
        <f ca="1">P501-'S&amp;P500 2018'!P501</f>
        <v>3.6952044473345609</v>
      </c>
      <c r="AH501" s="6">
        <f ca="1">Q501-'S&amp;P500 2018'!Q501</f>
        <v>-1.6027424631524951</v>
      </c>
      <c r="AI501" s="6">
        <f ca="1">R501-'S&amp;P500 2018'!R501</f>
        <v>2.6645245922547076</v>
      </c>
      <c r="AJ501" s="6">
        <f ca="1">S501-'S&amp;P500 2018'!S501</f>
        <v>2.7270403683690319</v>
      </c>
      <c r="AK501" s="6">
        <f ca="1">T501-'S&amp;P500 2018'!T501</f>
        <v>2.7423405075327807</v>
      </c>
      <c r="AL501" s="6">
        <f ca="1">U501-'S&amp;P500 2018'!U501</f>
        <v>4.1354014782312731</v>
      </c>
      <c r="AM501" s="6">
        <f ca="1">V501-'S&amp;P500 2018'!V501</f>
        <v>-5.6980881488174049</v>
      </c>
    </row>
    <row r="502" spans="1:39" x14ac:dyDescent="0.3">
      <c r="A502" t="s">
        <v>1135</v>
      </c>
      <c r="B502" t="s">
        <v>1136</v>
      </c>
      <c r="C502" s="1" t="s">
        <v>15</v>
      </c>
      <c r="D502" s="1" t="s">
        <v>26</v>
      </c>
      <c r="E502" s="5">
        <f t="shared" ca="1" si="8"/>
        <v>64.881518992100411</v>
      </c>
      <c r="F502">
        <f ca="1">'S&amp;P500 2018'!F502*(1+IF(-$E$1+RAND()*1&lt;0,-0.1*RAND(),0.1*RAND()))</f>
        <v>84.670504218439746</v>
      </c>
      <c r="G502">
        <f ca="1">'S&amp;P500 2018'!G502*(1+IF(-$E$1+RAND()*1&lt;0,-0.1*RAND(),0.1*RAND()))</f>
        <v>60.883478541808977</v>
      </c>
      <c r="H502">
        <f ca="1">'S&amp;P500 2018'!H502*(1+IF(-$E$1+RAND()*1&lt;0,-0.1*RAND(),0.1*RAND()))</f>
        <v>64.33022516725643</v>
      </c>
      <c r="I502">
        <f ca="1">'S&amp;P500 2018'!I502*(1+IF(-$E$1+RAND()*1&lt;0,-0.1*RAND(),0.1*RAND()))</f>
        <v>68.426319537724567</v>
      </c>
      <c r="J502">
        <f ca="1">'S&amp;P500 2018'!J502*(1+IF(-$E$1+RAND()*1&lt;0,-0.1*RAND(),0.1*RAND()))</f>
        <v>63.074867074397098</v>
      </c>
      <c r="K502">
        <f ca="1">'S&amp;P500 2018'!K502*(1+IF(-$E$1+RAND()*1&lt;0,-0.1*RAND(),0.1*RAND()))</f>
        <v>84.768066433170262</v>
      </c>
      <c r="L502">
        <f ca="1">'S&amp;P500 2018'!L502*(1+IF(-$E$1+RAND()*1&lt;0,-0.1*RAND(),0.1*RAND()))</f>
        <v>67.384172043395353</v>
      </c>
      <c r="M502">
        <f ca="1">'S&amp;P500 2018'!M502*(1+IF(-$E$1+RAND()*1&lt;0,-0.1*RAND(),0.1*RAND()))</f>
        <v>71.540306160222642</v>
      </c>
      <c r="N502">
        <f ca="1">'S&amp;P500 2018'!N502*(1+IF(-$E$1+RAND()*1&lt;0,-0.1*RAND(),0.1*RAND()))</f>
        <v>85.89476869477329</v>
      </c>
      <c r="O502">
        <f ca="1">'S&amp;P500 2018'!O502*(1+IF(-$E$1+RAND()*1&lt;0,-0.1*RAND(),0.1*RAND()))</f>
        <v>45.021371442971656</v>
      </c>
      <c r="P502">
        <f ca="1">'S&amp;P500 2018'!P502*(1+IF(-$E$1+RAND()*1&lt;0,-0.1*RAND(),0.1*RAND()))</f>
        <v>92.83452484192587</v>
      </c>
      <c r="Q502">
        <f ca="1">'S&amp;P500 2018'!Q502*(1+IF(-$E$1+RAND()*1&lt;0,-0.1*RAND(),0.1*RAND()))</f>
        <v>45.780943792400329</v>
      </c>
      <c r="R502">
        <f ca="1">'S&amp;P500 2018'!R502*(1+IF(-$E$1+RAND()*1&lt;0,-0.1*RAND(),0.1*RAND()))</f>
        <v>57.033516218559669</v>
      </c>
      <c r="S502">
        <f ca="1">'S&amp;P500 2018'!S502*(1+IF(-$E$1+RAND()*1&lt;0,-0.1*RAND(),0.1*RAND()))</f>
        <v>55.414321842364394</v>
      </c>
      <c r="T502">
        <f ca="1">'S&amp;P500 2018'!T502*(1+IF(-$E$1+RAND()*1&lt;0,-0.1*RAND(),0.1*RAND()))</f>
        <v>42.872378047948679</v>
      </c>
      <c r="U502">
        <f ca="1">'S&amp;P500 2018'!U502*(1+IF(-$E$1+RAND()*1&lt;0,-0.1*RAND(),0.1*RAND()))</f>
        <v>54.644852717648924</v>
      </c>
      <c r="V502">
        <f ca="1">'S&amp;P500 2018'!V502*(1+IF(-$E$1+RAND()*1&lt;0,-0.1*RAND(),0.1*RAND()))</f>
        <v>58.411206090699181</v>
      </c>
      <c r="W502" s="6">
        <f ca="1">F502-'S&amp;P500 2018'!F502</f>
        <v>-6.3294957815602544</v>
      </c>
      <c r="X502" s="6">
        <f ca="1">G502-'S&amp;P500 2018'!G502</f>
        <v>2.8834785418089766</v>
      </c>
      <c r="Y502" s="6">
        <f ca="1">H502-'S&amp;P500 2018'!H502</f>
        <v>3.3302251672564296</v>
      </c>
      <c r="Z502" s="6">
        <f ca="1">I502-'S&amp;P500 2018'!I502</f>
        <v>1.4263195377245665</v>
      </c>
      <c r="AA502" s="6">
        <f ca="1">J502-'S&amp;P500 2018'!J502</f>
        <v>2.0748670743970976</v>
      </c>
      <c r="AB502" s="6">
        <f ca="1">K502-'S&amp;P500 2018'!K502</f>
        <v>6.7680664331702616</v>
      </c>
      <c r="AC502" s="6">
        <f ca="1">L502-'S&amp;P500 2018'!L502</f>
        <v>1.3841720433953526</v>
      </c>
      <c r="AD502" s="6">
        <f ca="1">M502-'S&amp;P500 2018'!M502</f>
        <v>2.5403061602226416</v>
      </c>
      <c r="AE502" s="6">
        <f ca="1">N502-'S&amp;P500 2018'!N502</f>
        <v>2.8947686947732905</v>
      </c>
      <c r="AF502" s="6">
        <f ca="1">O502-'S&amp;P500 2018'!O502</f>
        <v>2.0213714429716561</v>
      </c>
      <c r="AG502" s="6">
        <f ca="1">P502-'S&amp;P500 2018'!P502</f>
        <v>1.8345248419258695</v>
      </c>
      <c r="AH502" s="6">
        <f ca="1">Q502-'S&amp;P500 2018'!Q502</f>
        <v>-1.2190562075996709</v>
      </c>
      <c r="AI502" s="6">
        <f ca="1">R502-'S&amp;P500 2018'!R502</f>
        <v>1.0335162185596687</v>
      </c>
      <c r="AJ502" s="6">
        <f ca="1">S502-'S&amp;P500 2018'!S502</f>
        <v>1.4143218423643944</v>
      </c>
      <c r="AK502" s="6">
        <f ca="1">T502-'S&amp;P500 2018'!T502</f>
        <v>0.87237804794867913</v>
      </c>
      <c r="AL502" s="6">
        <f ca="1">U502-'S&amp;P500 2018'!U502</f>
        <v>0.6448527176489236</v>
      </c>
      <c r="AM502" s="6">
        <f ca="1">V502-'S&amp;P500 2018'!V502</f>
        <v>1.4112060906991815</v>
      </c>
    </row>
    <row r="503" spans="1:39" x14ac:dyDescent="0.3">
      <c r="A503" t="s">
        <v>1137</v>
      </c>
      <c r="B503" t="s">
        <v>1138</v>
      </c>
      <c r="C503" s="1" t="s">
        <v>2</v>
      </c>
      <c r="D503" s="1" t="s">
        <v>370</v>
      </c>
      <c r="E503" s="5">
        <f t="shared" ca="1" si="8"/>
        <v>49.085038719669186</v>
      </c>
      <c r="F503">
        <f ca="1">'S&amp;P500 2018'!F503*(1+IF(-$E$1+RAND()*1&lt;0,-0.1*RAND(),0.1*RAND()))</f>
        <v>51.957482039025543</v>
      </c>
      <c r="G503">
        <f ca="1">'S&amp;P500 2018'!G503*(1+IF(-$E$1+RAND()*1&lt;0,-0.1*RAND(),0.1*RAND()))</f>
        <v>65.717860316890693</v>
      </c>
      <c r="H503">
        <f ca="1">'S&amp;P500 2018'!H503*(1+IF(-$E$1+RAND()*1&lt;0,-0.1*RAND(),0.1*RAND()))</f>
        <v>40.939740798052476</v>
      </c>
      <c r="I503">
        <f ca="1">'S&amp;P500 2018'!I503*(1+IF(-$E$1+RAND()*1&lt;0,-0.1*RAND(),0.1*RAND()))</f>
        <v>56.586996445667793</v>
      </c>
      <c r="J503">
        <f ca="1">'S&amp;P500 2018'!J503*(1+IF(-$E$1+RAND()*1&lt;0,-0.1*RAND(),0.1*RAND()))</f>
        <v>50.398935618581461</v>
      </c>
      <c r="K503">
        <f ca="1">'S&amp;P500 2018'!K503*(1+IF(-$E$1+RAND()*1&lt;0,-0.1*RAND(),0.1*RAND()))</f>
        <v>50.038225078683112</v>
      </c>
      <c r="L503">
        <f ca="1">'S&amp;P500 2018'!L503*(1+IF(-$E$1+RAND()*1&lt;0,-0.1*RAND(),0.1*RAND()))</f>
        <v>53.205732333832565</v>
      </c>
      <c r="M503">
        <f ca="1">'S&amp;P500 2018'!M503*(1+IF(-$E$1+RAND()*1&lt;0,-0.1*RAND(),0.1*RAND()))</f>
        <v>49.078920975967932</v>
      </c>
      <c r="N503">
        <f ca="1">'S&amp;P500 2018'!N503*(1+IF(-$E$1+RAND()*1&lt;0,-0.1*RAND(),0.1*RAND()))</f>
        <v>43.554870306478186</v>
      </c>
      <c r="O503">
        <f ca="1">'S&amp;P500 2018'!O503*(1+IF(-$E$1+RAND()*1&lt;0,-0.1*RAND(),0.1*RAND()))</f>
        <v>34.171788883194445</v>
      </c>
      <c r="P503">
        <f ca="1">'S&amp;P500 2018'!P503*(1+IF(-$E$1+RAND()*1&lt;0,-0.1*RAND(),0.1*RAND()))</f>
        <v>64.372998143852215</v>
      </c>
      <c r="Q503">
        <f ca="1">'S&amp;P500 2018'!Q503*(1+IF(-$E$1+RAND()*1&lt;0,-0.1*RAND(),0.1*RAND()))</f>
        <v>49.926301263358823</v>
      </c>
      <c r="R503">
        <f ca="1">'S&amp;P500 2018'!R503*(1+IF(-$E$1+RAND()*1&lt;0,-0.1*RAND(),0.1*RAND()))</f>
        <v>45.862453348393956</v>
      </c>
      <c r="S503">
        <f ca="1">'S&amp;P500 2018'!S503*(1+IF(-$E$1+RAND()*1&lt;0,-0.1*RAND(),0.1*RAND()))</f>
        <v>41.269563489789348</v>
      </c>
      <c r="T503">
        <f ca="1">'S&amp;P500 2018'!T503*(1+IF(-$E$1+RAND()*1&lt;0,-0.1*RAND(),0.1*RAND()))</f>
        <v>47.632957430293601</v>
      </c>
      <c r="U503">
        <f ca="1">'S&amp;P500 2018'!U503*(1+IF(-$E$1+RAND()*1&lt;0,-0.1*RAND(),0.1*RAND()))</f>
        <v>45.858674370789402</v>
      </c>
      <c r="V503">
        <f ca="1">'S&amp;P500 2018'!V503*(1+IF(-$E$1+RAND()*1&lt;0,-0.1*RAND(),0.1*RAND()))</f>
        <v>43.872157391524738</v>
      </c>
      <c r="W503" s="6">
        <f ca="1">F503-'S&amp;P500 2018'!F503</f>
        <v>0.95748203902554252</v>
      </c>
      <c r="X503" s="6">
        <f ca="1">G503-'S&amp;P500 2018'!G503</f>
        <v>0.71786031689069318</v>
      </c>
      <c r="Y503" s="6">
        <f ca="1">H503-'S&amp;P500 2018'!H503</f>
        <v>-4.0602592019475239</v>
      </c>
      <c r="Z503" s="6">
        <f ca="1">I503-'S&amp;P500 2018'!I503</f>
        <v>4.5869964456677934</v>
      </c>
      <c r="AA503" s="6">
        <f ca="1">J503-'S&amp;P500 2018'!J503</f>
        <v>-4.6010643814185386</v>
      </c>
      <c r="AB503" s="6">
        <f ca="1">K503-'S&amp;P500 2018'!K503</f>
        <v>3.0382250786831122</v>
      </c>
      <c r="AC503" s="6">
        <f ca="1">L503-'S&amp;P500 2018'!L503</f>
        <v>3.2057323338325645</v>
      </c>
      <c r="AD503" s="6">
        <f ca="1">M503-'S&amp;P500 2018'!M503</f>
        <v>2.0789209759679323</v>
      </c>
      <c r="AE503" s="6">
        <f ca="1">N503-'S&amp;P500 2018'!N503</f>
        <v>2.5548703064781861</v>
      </c>
      <c r="AF503" s="6">
        <f ca="1">O503-'S&amp;P500 2018'!O503</f>
        <v>1.171788883194445</v>
      </c>
      <c r="AG503" s="6">
        <f ca="1">P503-'S&amp;P500 2018'!P503</f>
        <v>-0.62700185614778547</v>
      </c>
      <c r="AH503" s="6">
        <f ca="1">Q503-'S&amp;P500 2018'!Q503</f>
        <v>-7.3698736641176765E-2</v>
      </c>
      <c r="AI503" s="6">
        <f ca="1">R503-'S&amp;P500 2018'!R503</f>
        <v>1.8624533483939558</v>
      </c>
      <c r="AJ503" s="6">
        <f ca="1">S503-'S&amp;P500 2018'!S503</f>
        <v>-1.7304365102106516</v>
      </c>
      <c r="AK503" s="6">
        <f ca="1">T503-'S&amp;P500 2018'!T503</f>
        <v>-4.367042569706399</v>
      </c>
      <c r="AL503" s="6">
        <f ca="1">U503-'S&amp;P500 2018'!U503</f>
        <v>2.8586743707894016</v>
      </c>
      <c r="AM503" s="6">
        <f ca="1">V503-'S&amp;P500 2018'!V503</f>
        <v>-0.12784260847526241</v>
      </c>
    </row>
    <row r="504" spans="1:39" x14ac:dyDescent="0.3">
      <c r="A504" t="s">
        <v>1139</v>
      </c>
      <c r="B504" t="s">
        <v>1140</v>
      </c>
      <c r="C504" s="1" t="s">
        <v>29</v>
      </c>
      <c r="D504" s="1" t="s">
        <v>299</v>
      </c>
      <c r="E504" s="5">
        <f t="shared" ca="1" si="8"/>
        <v>47.001564530564771</v>
      </c>
      <c r="F504">
        <f ca="1">'S&amp;P500 2018'!F504*(1+IF(-$E$1+RAND()*1&lt;0,-0.1*RAND(),0.1*RAND()))</f>
        <v>52.355855037614873</v>
      </c>
      <c r="G504">
        <f ca="1">'S&amp;P500 2018'!G504*(1+IF(-$E$1+RAND()*1&lt;0,-0.1*RAND(),0.1*RAND()))</f>
        <v>56.713993532081155</v>
      </c>
      <c r="H504">
        <f ca="1">'S&amp;P500 2018'!H504*(1+IF(-$E$1+RAND()*1&lt;0,-0.1*RAND(),0.1*RAND()))</f>
        <v>41.085372345697508</v>
      </c>
      <c r="I504">
        <f ca="1">'S&amp;P500 2018'!I504*(1+IF(-$E$1+RAND()*1&lt;0,-0.1*RAND(),0.1*RAND()))</f>
        <v>40.285704187611763</v>
      </c>
      <c r="J504">
        <f ca="1">'S&amp;P500 2018'!J504*(1+IF(-$E$1+RAND()*1&lt;0,-0.1*RAND(),0.1*RAND()))</f>
        <v>57.822972382197705</v>
      </c>
      <c r="K504">
        <f ca="1">'S&amp;P500 2018'!K504*(1+IF(-$E$1+RAND()*1&lt;0,-0.1*RAND(),0.1*RAND()))</f>
        <v>53.503541734268751</v>
      </c>
      <c r="L504">
        <f ca="1">'S&amp;P500 2018'!L504*(1+IF(-$E$1+RAND()*1&lt;0,-0.1*RAND(),0.1*RAND()))</f>
        <v>38.954831393603712</v>
      </c>
      <c r="M504">
        <f ca="1">'S&amp;P500 2018'!M504*(1+IF(-$E$1+RAND()*1&lt;0,-0.1*RAND(),0.1*RAND()))</f>
        <v>52.32050525344328</v>
      </c>
      <c r="N504">
        <f ca="1">'S&amp;P500 2018'!N504*(1+IF(-$E$1+RAND()*1&lt;0,-0.1*RAND(),0.1*RAND()))</f>
        <v>49.957198401793988</v>
      </c>
      <c r="O504">
        <f ca="1">'S&amp;P500 2018'!O504*(1+IF(-$E$1+RAND()*1&lt;0,-0.1*RAND(),0.1*RAND()))</f>
        <v>44.721585454726032</v>
      </c>
      <c r="P504">
        <f ca="1">'S&amp;P500 2018'!P504*(1+IF(-$E$1+RAND()*1&lt;0,-0.1*RAND(),0.1*RAND()))</f>
        <v>48.063005624199526</v>
      </c>
      <c r="Q504">
        <f ca="1">'S&amp;P500 2018'!Q504*(1+IF(-$E$1+RAND()*1&lt;0,-0.1*RAND(),0.1*RAND()))</f>
        <v>40.825235758638108</v>
      </c>
      <c r="R504">
        <f ca="1">'S&amp;P500 2018'!R504*(1+IF(-$E$1+RAND()*1&lt;0,-0.1*RAND(),0.1*RAND()))</f>
        <v>29.127487248389762</v>
      </c>
      <c r="S504">
        <f ca="1">'S&amp;P500 2018'!S504*(1+IF(-$E$1+RAND()*1&lt;0,-0.1*RAND(),0.1*RAND()))</f>
        <v>43.136338484147181</v>
      </c>
      <c r="T504">
        <f ca="1">'S&amp;P500 2018'!T504*(1+IF(-$E$1+RAND()*1&lt;0,-0.1*RAND(),0.1*RAND()))</f>
        <v>49.129879053400956</v>
      </c>
      <c r="U504">
        <f ca="1">'S&amp;P500 2018'!U504*(1+IF(-$E$1+RAND()*1&lt;0,-0.1*RAND(),0.1*RAND()))</f>
        <v>49.333817335508016</v>
      </c>
      <c r="V504">
        <f ca="1">'S&amp;P500 2018'!V504*(1+IF(-$E$1+RAND()*1&lt;0,-0.1*RAND(),0.1*RAND()))</f>
        <v>51.689273792278819</v>
      </c>
      <c r="W504" s="6">
        <f ca="1">F504-'S&amp;P500 2018'!F504</f>
        <v>-0.64414496238512697</v>
      </c>
      <c r="X504" s="6">
        <f ca="1">G504-'S&amp;P500 2018'!G504</f>
        <v>-2.2860064679188454</v>
      </c>
      <c r="Y504" s="6">
        <f ca="1">H504-'S&amp;P500 2018'!H504</f>
        <v>3.0853723456975075</v>
      </c>
      <c r="Z504" s="6">
        <f ca="1">I504-'S&amp;P500 2018'!I504</f>
        <v>-0.71429581238823658</v>
      </c>
      <c r="AA504" s="6">
        <f ca="1">J504-'S&amp;P500 2018'!J504</f>
        <v>4.8229723821977046</v>
      </c>
      <c r="AB504" s="6">
        <f ca="1">K504-'S&amp;P500 2018'!K504</f>
        <v>4.5035417342687509</v>
      </c>
      <c r="AC504" s="6">
        <f ca="1">L504-'S&amp;P500 2018'!L504</f>
        <v>1.9548313936037118</v>
      </c>
      <c r="AD504" s="6">
        <f ca="1">M504-'S&amp;P500 2018'!M504</f>
        <v>-0.67949474655672049</v>
      </c>
      <c r="AE504" s="6">
        <f ca="1">N504-'S&amp;P500 2018'!N504</f>
        <v>3.9571984017939883</v>
      </c>
      <c r="AF504" s="6">
        <f ca="1">O504-'S&amp;P500 2018'!O504</f>
        <v>0.72158545472603208</v>
      </c>
      <c r="AG504" s="6">
        <f ca="1">P504-'S&amp;P500 2018'!P504</f>
        <v>2.0630056241995263</v>
      </c>
      <c r="AH504" s="6">
        <f ca="1">Q504-'S&amp;P500 2018'!Q504</f>
        <v>-0.17476424136189195</v>
      </c>
      <c r="AI504" s="6">
        <f ca="1">R504-'S&amp;P500 2018'!R504</f>
        <v>-2.8725127516102376</v>
      </c>
      <c r="AJ504" s="6">
        <f ca="1">S504-'S&amp;P500 2018'!S504</f>
        <v>1.1363384841471813</v>
      </c>
      <c r="AK504" s="6">
        <f ca="1">T504-'S&amp;P500 2018'!T504</f>
        <v>1.1298790534009555</v>
      </c>
      <c r="AL504" s="6">
        <f ca="1">U504-'S&amp;P500 2018'!U504</f>
        <v>-0.66618266449198416</v>
      </c>
      <c r="AM504" s="6">
        <f ca="1">V504-'S&amp;P500 2018'!V504</f>
        <v>0.68927379227881858</v>
      </c>
    </row>
    <row r="505" spans="1:39" x14ac:dyDescent="0.3">
      <c r="A505" t="s">
        <v>1141</v>
      </c>
      <c r="B505" t="s">
        <v>1142</v>
      </c>
      <c r="C505" s="1" t="s">
        <v>6</v>
      </c>
      <c r="D505" s="1" t="s">
        <v>7</v>
      </c>
      <c r="E505" s="5">
        <f t="shared" ca="1" si="8"/>
        <v>48.953101799620455</v>
      </c>
      <c r="F505">
        <f ca="1">'S&amp;P500 2018'!F505*(1+IF(-$E$1+RAND()*1&lt;0,-0.1*RAND(),0.1*RAND()))</f>
        <v>49.697734945587904</v>
      </c>
      <c r="G505">
        <f ca="1">'S&amp;P500 2018'!G505*(1+IF(-$E$1+RAND()*1&lt;0,-0.1*RAND(),0.1*RAND()))</f>
        <v>55.901208650186469</v>
      </c>
      <c r="H505">
        <f ca="1">'S&amp;P500 2018'!H505*(1+IF(-$E$1+RAND()*1&lt;0,-0.1*RAND(),0.1*RAND()))</f>
        <v>54.707721471427682</v>
      </c>
      <c r="I505">
        <f ca="1">'S&amp;P500 2018'!I505*(1+IF(-$E$1+RAND()*1&lt;0,-0.1*RAND(),0.1*RAND()))</f>
        <v>56.79053892712512</v>
      </c>
      <c r="J505">
        <f ca="1">'S&amp;P500 2018'!J505*(1+IF(-$E$1+RAND()*1&lt;0,-0.1*RAND(),0.1*RAND()))</f>
        <v>56.548115220718159</v>
      </c>
      <c r="K505">
        <f ca="1">'S&amp;P500 2018'!K505*(1+IF(-$E$1+RAND()*1&lt;0,-0.1*RAND(),0.1*RAND()))</f>
        <v>78.777223763705052</v>
      </c>
      <c r="L505">
        <f ca="1">'S&amp;P500 2018'!L505*(1+IF(-$E$1+RAND()*1&lt;0,-0.1*RAND(),0.1*RAND()))</f>
        <v>49.133192625596131</v>
      </c>
      <c r="M505">
        <f ca="1">'S&amp;P500 2018'!M505*(1+IF(-$E$1+RAND()*1&lt;0,-0.1*RAND(),0.1*RAND()))</f>
        <v>50.942253617615997</v>
      </c>
      <c r="N505">
        <f ca="1">'S&amp;P500 2018'!N505*(1+IF(-$E$1+RAND()*1&lt;0,-0.1*RAND(),0.1*RAND()))</f>
        <v>29.278853200112536</v>
      </c>
      <c r="O505">
        <f ca="1">'S&amp;P500 2018'!O505*(1+IF(-$E$1+RAND()*1&lt;0,-0.1*RAND(),0.1*RAND()))</f>
        <v>47.556813766853963</v>
      </c>
      <c r="P505">
        <f ca="1">'S&amp;P500 2018'!P505*(1+IF(-$E$1+RAND()*1&lt;0,-0.1*RAND(),0.1*RAND()))</f>
        <v>44.137020414133282</v>
      </c>
      <c r="Q505">
        <f ca="1">'S&amp;P500 2018'!Q505*(1+IF(-$E$1+RAND()*1&lt;0,-0.1*RAND(),0.1*RAND()))</f>
        <v>31.066239957823843</v>
      </c>
      <c r="R505">
        <f ca="1">'S&amp;P500 2018'!R505*(1+IF(-$E$1+RAND()*1&lt;0,-0.1*RAND(),0.1*RAND()))</f>
        <v>36.108530605012994</v>
      </c>
      <c r="S505">
        <f ca="1">'S&amp;P500 2018'!S505*(1+IF(-$E$1+RAND()*1&lt;0,-0.1*RAND(),0.1*RAND()))</f>
        <v>39.676865774530256</v>
      </c>
      <c r="T505">
        <f ca="1">'S&amp;P500 2018'!T505*(1+IF(-$E$1+RAND()*1&lt;0,-0.1*RAND(),0.1*RAND()))</f>
        <v>62.628335441383896</v>
      </c>
      <c r="U505">
        <f ca="1">'S&amp;P500 2018'!U505*(1+IF(-$E$1+RAND()*1&lt;0,-0.1*RAND(),0.1*RAND()))</f>
        <v>63.430137452165994</v>
      </c>
      <c r="V505">
        <f ca="1">'S&amp;P500 2018'!V505*(1+IF(-$E$1+RAND()*1&lt;0,-0.1*RAND(),0.1*RAND()))</f>
        <v>25.821944759568353</v>
      </c>
      <c r="W505" s="6">
        <f ca="1">F505-'S&amp;P500 2018'!F505</f>
        <v>1.6977349455879036</v>
      </c>
      <c r="X505" s="6">
        <f ca="1">G505-'S&amp;P500 2018'!G505</f>
        <v>2.9012086501864687</v>
      </c>
      <c r="Y505" s="6">
        <f ca="1">H505-'S&amp;P500 2018'!H505</f>
        <v>0.70772147142768205</v>
      </c>
      <c r="Z505" s="6">
        <f ca="1">I505-'S&amp;P500 2018'!I505</f>
        <v>4.7905389271251195</v>
      </c>
      <c r="AA505" s="6">
        <f ca="1">J505-'S&amp;P500 2018'!J505</f>
        <v>0.54811522071815943</v>
      </c>
      <c r="AB505" s="6">
        <f ca="1">K505-'S&amp;P500 2018'!K505</f>
        <v>4.7772237637050523</v>
      </c>
      <c r="AC505" s="6">
        <f ca="1">L505-'S&amp;P500 2018'!L505</f>
        <v>-2.8668073744038693</v>
      </c>
      <c r="AD505" s="6">
        <f ca="1">M505-'S&amp;P500 2018'!M505</f>
        <v>0.94225361761599657</v>
      </c>
      <c r="AE505" s="6">
        <f ca="1">N505-'S&amp;P500 2018'!N505</f>
        <v>-1.7211467998874639</v>
      </c>
      <c r="AF505" s="6">
        <f ca="1">O505-'S&amp;P500 2018'!O505</f>
        <v>2.5568137668539634</v>
      </c>
      <c r="AG505" s="6">
        <f ca="1">P505-'S&amp;P500 2018'!P505</f>
        <v>-4.862979585866718</v>
      </c>
      <c r="AH505" s="6">
        <f ca="1">Q505-'S&amp;P500 2018'!Q505</f>
        <v>2.0662399578238428</v>
      </c>
      <c r="AI505" s="6">
        <f ca="1">R505-'S&amp;P500 2018'!R505</f>
        <v>-1.8914693949870056</v>
      </c>
      <c r="AJ505" s="6">
        <f ca="1">S505-'S&amp;P500 2018'!S505</f>
        <v>1.6768657745302562</v>
      </c>
      <c r="AK505" s="6">
        <f ca="1">T505-'S&amp;P500 2018'!T505</f>
        <v>2.6283354413838964</v>
      </c>
      <c r="AL505" s="6">
        <f ca="1">U505-'S&amp;P500 2018'!U505</f>
        <v>0.43013745216599375</v>
      </c>
      <c r="AM505" s="6">
        <f ca="1">V505-'S&amp;P500 2018'!V505</f>
        <v>-1.1780552404316467</v>
      </c>
    </row>
    <row r="506" spans="1:39" x14ac:dyDescent="0.3">
      <c r="A506" t="s">
        <v>1143</v>
      </c>
      <c r="B506" t="s">
        <v>1144</v>
      </c>
      <c r="C506" s="1" t="s">
        <v>37</v>
      </c>
      <c r="D506" s="1" t="s">
        <v>201</v>
      </c>
      <c r="E506" s="5">
        <f t="shared" ca="1" si="8"/>
        <v>64.424713204725748</v>
      </c>
      <c r="F506">
        <f ca="1">'S&amp;P500 2018'!F506*(1+IF(-$E$1+RAND()*1&lt;0,-0.1*RAND(),0.1*RAND()))</f>
        <v>78.910308616363935</v>
      </c>
      <c r="G506">
        <f ca="1">'S&amp;P500 2018'!G506*(1+IF(-$E$1+RAND()*1&lt;0,-0.1*RAND(),0.1*RAND()))</f>
        <v>46.886155101600103</v>
      </c>
      <c r="H506">
        <f ca="1">'S&amp;P500 2018'!H506*(1+IF(-$E$1+RAND()*1&lt;0,-0.1*RAND(),0.1*RAND()))</f>
        <v>68.87397827362463</v>
      </c>
      <c r="I506">
        <f ca="1">'S&amp;P500 2018'!I506*(1+IF(-$E$1+RAND()*1&lt;0,-0.1*RAND(),0.1*RAND()))</f>
        <v>60.198213088340125</v>
      </c>
      <c r="J506">
        <f ca="1">'S&amp;P500 2018'!J506*(1+IF(-$E$1+RAND()*1&lt;0,-0.1*RAND(),0.1*RAND()))</f>
        <v>72.18276495914634</v>
      </c>
      <c r="K506">
        <f ca="1">'S&amp;P500 2018'!K506*(1+IF(-$E$1+RAND()*1&lt;0,-0.1*RAND(),0.1*RAND()))</f>
        <v>73.301428843703121</v>
      </c>
      <c r="L506">
        <f ca="1">'S&amp;P500 2018'!L506*(1+IF(-$E$1+RAND()*1&lt;0,-0.1*RAND(),0.1*RAND()))</f>
        <v>48.847206640579941</v>
      </c>
      <c r="M506">
        <f ca="1">'S&amp;P500 2018'!M506*(1+IF(-$E$1+RAND()*1&lt;0,-0.1*RAND(),0.1*RAND()))</f>
        <v>59.727897031171487</v>
      </c>
      <c r="N506">
        <f ca="1">'S&amp;P500 2018'!N506*(1+IF(-$E$1+RAND()*1&lt;0,-0.1*RAND(),0.1*RAND()))</f>
        <v>63.224223899140497</v>
      </c>
      <c r="O506">
        <f ca="1">'S&amp;P500 2018'!O506*(1+IF(-$E$1+RAND()*1&lt;0,-0.1*RAND(),0.1*RAND()))</f>
        <v>62.791739616872661</v>
      </c>
      <c r="P506">
        <f ca="1">'S&amp;P500 2018'!P506*(1+IF(-$E$1+RAND()*1&lt;0,-0.1*RAND(),0.1*RAND()))</f>
        <v>59.72074191392381</v>
      </c>
      <c r="Q506">
        <f ca="1">'S&amp;P500 2018'!Q506*(1+IF(-$E$1+RAND()*1&lt;0,-0.1*RAND(),0.1*RAND()))</f>
        <v>68.604787224816192</v>
      </c>
      <c r="R506">
        <f ca="1">'S&amp;P500 2018'!R506*(1+IF(-$E$1+RAND()*1&lt;0,-0.1*RAND(),0.1*RAND()))</f>
        <v>57.450304394849624</v>
      </c>
      <c r="S506">
        <f ca="1">'S&amp;P500 2018'!S506*(1+IF(-$E$1+RAND()*1&lt;0,-0.1*RAND(),0.1*RAND()))</f>
        <v>92.981612468856738</v>
      </c>
      <c r="T506">
        <f ca="1">'S&amp;P500 2018'!T506*(1+IF(-$E$1+RAND()*1&lt;0,-0.1*RAND(),0.1*RAND()))</f>
        <v>48.039587005386323</v>
      </c>
      <c r="U506">
        <f ca="1">'S&amp;P500 2018'!U506*(1+IF(-$E$1+RAND()*1&lt;0,-0.1*RAND(),0.1*RAND()))</f>
        <v>85.49028840914437</v>
      </c>
      <c r="V506">
        <f ca="1">'S&amp;P500 2018'!V506*(1+IF(-$E$1+RAND()*1&lt;0,-0.1*RAND(),0.1*RAND()))</f>
        <v>47.988886992817875</v>
      </c>
      <c r="W506" s="6">
        <f ca="1">F506-'S&amp;P500 2018'!F506</f>
        <v>4.9103086163639347</v>
      </c>
      <c r="X506" s="6">
        <f ca="1">G506-'S&amp;P500 2018'!G506</f>
        <v>-3.113844898399897</v>
      </c>
      <c r="Y506" s="6">
        <f ca="1">H506-'S&amp;P500 2018'!H506</f>
        <v>5.8739782736246298</v>
      </c>
      <c r="Z506" s="6">
        <f ca="1">I506-'S&amp;P500 2018'!I506</f>
        <v>0.19821308834012541</v>
      </c>
      <c r="AA506" s="6">
        <f ca="1">J506-'S&amp;P500 2018'!J506</f>
        <v>1.1827649591463398</v>
      </c>
      <c r="AB506" s="6">
        <f ca="1">K506-'S&amp;P500 2018'!K506</f>
        <v>6.3014288437031212</v>
      </c>
      <c r="AC506" s="6">
        <f ca="1">L506-'S&amp;P500 2018'!L506</f>
        <v>-2.152793359420059</v>
      </c>
      <c r="AD506" s="6">
        <f ca="1">M506-'S&amp;P500 2018'!M506</f>
        <v>-0.27210296882851281</v>
      </c>
      <c r="AE506" s="6">
        <f ca="1">N506-'S&amp;P500 2018'!N506</f>
        <v>-0.77577610085950255</v>
      </c>
      <c r="AF506" s="6">
        <f ca="1">O506-'S&amp;P500 2018'!O506</f>
        <v>-4.2082603831273389</v>
      </c>
      <c r="AG506" s="6">
        <f ca="1">P506-'S&amp;P500 2018'!P506</f>
        <v>0.72074191392380982</v>
      </c>
      <c r="AH506" s="6">
        <f ca="1">Q506-'S&amp;P500 2018'!Q506</f>
        <v>4.6047872248161923</v>
      </c>
      <c r="AI506" s="6">
        <f ca="1">R506-'S&amp;P500 2018'!R506</f>
        <v>2.4503043948496241</v>
      </c>
      <c r="AJ506" s="6">
        <f ca="1">S506-'S&amp;P500 2018'!S506</f>
        <v>2.9816124688567385</v>
      </c>
      <c r="AK506" s="6">
        <f ca="1">T506-'S&amp;P500 2018'!T506</f>
        <v>3.9587005386323426E-2</v>
      </c>
      <c r="AL506" s="6">
        <f ca="1">U506-'S&amp;P500 2018'!U506</f>
        <v>-2.5097115908556304</v>
      </c>
      <c r="AM506" s="6">
        <f ca="1">V506-'S&amp;P500 2018'!V506</f>
        <v>-1.011113007182125</v>
      </c>
    </row>
    <row r="507" spans="1:39" x14ac:dyDescent="0.3">
      <c r="A507" t="s">
        <v>1145</v>
      </c>
      <c r="B507" t="s">
        <v>1146</v>
      </c>
      <c r="C507" s="1" t="s">
        <v>6</v>
      </c>
      <c r="D507" s="1" t="s">
        <v>10</v>
      </c>
      <c r="E507" s="5">
        <f t="shared" ca="1" si="8"/>
        <v>60.295282216347189</v>
      </c>
      <c r="F507">
        <f ca="1">'S&amp;P500 2018'!F507*(1+IF(-$E$1+RAND()*1&lt;0,-0.1*RAND(),0.1*RAND()))</f>
        <v>52.199291846947382</v>
      </c>
      <c r="G507">
        <f ca="1">'S&amp;P500 2018'!G507*(1+IF(-$E$1+RAND()*1&lt;0,-0.1*RAND(),0.1*RAND()))</f>
        <v>49.940296599659348</v>
      </c>
      <c r="H507">
        <f ca="1">'S&amp;P500 2018'!H507*(1+IF(-$E$1+RAND()*1&lt;0,-0.1*RAND(),0.1*RAND()))</f>
        <v>51.637648436392816</v>
      </c>
      <c r="I507">
        <f ca="1">'S&amp;P500 2018'!I507*(1+IF(-$E$1+RAND()*1&lt;0,-0.1*RAND(),0.1*RAND()))</f>
        <v>64.473419690606534</v>
      </c>
      <c r="J507">
        <f ca="1">'S&amp;P500 2018'!J507*(1+IF(-$E$1+RAND()*1&lt;0,-0.1*RAND(),0.1*RAND()))</f>
        <v>72.65348568070003</v>
      </c>
      <c r="K507">
        <f ca="1">'S&amp;P500 2018'!K507*(1+IF(-$E$1+RAND()*1&lt;0,-0.1*RAND(),0.1*RAND()))</f>
        <v>52.639447767647759</v>
      </c>
      <c r="L507">
        <f ca="1">'S&amp;P500 2018'!L507*(1+IF(-$E$1+RAND()*1&lt;0,-0.1*RAND(),0.1*RAND()))</f>
        <v>54.216030118239928</v>
      </c>
      <c r="M507">
        <f ca="1">'S&amp;P500 2018'!M507*(1+IF(-$E$1+RAND()*1&lt;0,-0.1*RAND(),0.1*RAND()))</f>
        <v>69.14808904475899</v>
      </c>
      <c r="N507">
        <f ca="1">'S&amp;P500 2018'!N507*(1+IF(-$E$1+RAND()*1&lt;0,-0.1*RAND(),0.1*RAND()))</f>
        <v>57.680709795417314</v>
      </c>
      <c r="O507">
        <f ca="1">'S&amp;P500 2018'!O507*(1+IF(-$E$1+RAND()*1&lt;0,-0.1*RAND(),0.1*RAND()))</f>
        <v>45.238831449567861</v>
      </c>
      <c r="P507">
        <f ca="1">'S&amp;P500 2018'!P507*(1+IF(-$E$1+RAND()*1&lt;0,-0.1*RAND(),0.1*RAND()))</f>
        <v>60.108948752909079</v>
      </c>
      <c r="Q507">
        <f ca="1">'S&amp;P500 2018'!Q507*(1+IF(-$E$1+RAND()*1&lt;0,-0.1*RAND(),0.1*RAND()))</f>
        <v>59.850832182053352</v>
      </c>
      <c r="R507">
        <f ca="1">'S&amp;P500 2018'!R507*(1+IF(-$E$1+RAND()*1&lt;0,-0.1*RAND(),0.1*RAND()))</f>
        <v>62.355095859775645</v>
      </c>
      <c r="S507">
        <f ca="1">'S&amp;P500 2018'!S507*(1+IF(-$E$1+RAND()*1&lt;0,-0.1*RAND(),0.1*RAND()))</f>
        <v>41.087487123616746</v>
      </c>
      <c r="T507">
        <f ca="1">'S&amp;P500 2018'!T507*(1+IF(-$E$1+RAND()*1&lt;0,-0.1*RAND(),0.1*RAND()))</f>
        <v>85.309326376224718</v>
      </c>
      <c r="U507">
        <f ca="1">'S&amp;P500 2018'!U507*(1+IF(-$E$1+RAND()*1&lt;0,-0.1*RAND(),0.1*RAND()))</f>
        <v>82.784414539178272</v>
      </c>
      <c r="V507">
        <f ca="1">'S&amp;P500 2018'!V507*(1+IF(-$E$1+RAND()*1&lt;0,-0.1*RAND(),0.1*RAND()))</f>
        <v>63.696442414206331</v>
      </c>
      <c r="W507" s="6">
        <f ca="1">F507-'S&amp;P500 2018'!F507</f>
        <v>0.19929184694738211</v>
      </c>
      <c r="X507" s="6">
        <f ca="1">G507-'S&amp;P500 2018'!G507</f>
        <v>-5.9703400340652024E-2</v>
      </c>
      <c r="Y507" s="6">
        <f ca="1">H507-'S&amp;P500 2018'!H507</f>
        <v>-4.3623515636071843</v>
      </c>
      <c r="Z507" s="6">
        <f ca="1">I507-'S&amp;P500 2018'!I507</f>
        <v>2.4734196906065335</v>
      </c>
      <c r="AA507" s="6">
        <f ca="1">J507-'S&amp;P500 2018'!J507</f>
        <v>5.6534856807000295</v>
      </c>
      <c r="AB507" s="6">
        <f ca="1">K507-'S&amp;P500 2018'!K507</f>
        <v>4.6394477676477592</v>
      </c>
      <c r="AC507" s="6">
        <f ca="1">L507-'S&amp;P500 2018'!L507</f>
        <v>0.21603011823992802</v>
      </c>
      <c r="AD507" s="6">
        <f ca="1">M507-'S&amp;P500 2018'!M507</f>
        <v>4.14808904475899</v>
      </c>
      <c r="AE507" s="6">
        <f ca="1">N507-'S&amp;P500 2018'!N507</f>
        <v>1.6807097954173145</v>
      </c>
      <c r="AF507" s="6">
        <f ca="1">O507-'S&amp;P500 2018'!O507</f>
        <v>2.2388314495678614</v>
      </c>
      <c r="AG507" s="6">
        <f ca="1">P507-'S&amp;P500 2018'!P507</f>
        <v>4.1089487529090789</v>
      </c>
      <c r="AH507" s="6">
        <f ca="1">Q507-'S&amp;P500 2018'!Q507</f>
        <v>1.8508321820533524</v>
      </c>
      <c r="AI507" s="6">
        <f ca="1">R507-'S&amp;P500 2018'!R507</f>
        <v>4.3550958597756448</v>
      </c>
      <c r="AJ507" s="6">
        <f ca="1">S507-'S&amp;P500 2018'!S507</f>
        <v>1.0874871236167465</v>
      </c>
      <c r="AK507" s="6">
        <f ca="1">T507-'S&amp;P500 2018'!T507</f>
        <v>5.3093263762247176</v>
      </c>
      <c r="AL507" s="6">
        <f ca="1">U507-'S&amp;P500 2018'!U507</f>
        <v>6.7844145391782718</v>
      </c>
      <c r="AM507" s="6">
        <f ca="1">V507-'S&amp;P500 2018'!V507</f>
        <v>-1.3035575857936692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1"/>
  <sheetViews>
    <sheetView tabSelected="1" topLeftCell="A3" zoomScale="60" zoomScaleNormal="60" workbookViewId="0">
      <selection activeCell="P32" sqref="P32"/>
    </sheetView>
  </sheetViews>
  <sheetFormatPr defaultColWidth="8.77734375" defaultRowHeight="14.4" x14ac:dyDescent="0.3"/>
  <cols>
    <col min="1" max="1" width="44.44140625" bestFit="1" customWidth="1"/>
    <col min="2" max="2" width="40.33203125" customWidth="1"/>
    <col min="3" max="3" width="52.44140625" customWidth="1"/>
    <col min="6" max="6" width="10" bestFit="1" customWidth="1"/>
    <col min="7" max="7" width="10" customWidth="1"/>
    <col min="8" max="8" width="15.77734375" bestFit="1" customWidth="1"/>
    <col min="9" max="25" width="3.33203125" bestFit="1" customWidth="1"/>
    <col min="26" max="42" width="5.33203125" bestFit="1" customWidth="1"/>
  </cols>
  <sheetData>
    <row r="3" spans="1:42" x14ac:dyDescent="0.3">
      <c r="I3" s="29" t="s">
        <v>1179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30" t="s">
        <v>1180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</row>
    <row r="4" spans="1:42" x14ac:dyDescent="0.3">
      <c r="I4" s="7">
        <v>1</v>
      </c>
      <c r="J4" s="7">
        <v>2</v>
      </c>
      <c r="K4" s="7">
        <v>3</v>
      </c>
      <c r="L4" s="7">
        <v>4</v>
      </c>
      <c r="M4" s="7">
        <v>5</v>
      </c>
      <c r="N4" s="7">
        <v>6</v>
      </c>
      <c r="O4" s="7">
        <v>7</v>
      </c>
      <c r="P4" s="7">
        <v>8</v>
      </c>
      <c r="Q4" s="7">
        <v>9</v>
      </c>
      <c r="R4" s="7">
        <v>10</v>
      </c>
      <c r="S4" s="7">
        <v>11</v>
      </c>
      <c r="T4" s="7">
        <v>12</v>
      </c>
      <c r="U4" s="7">
        <v>13</v>
      </c>
      <c r="V4" s="7">
        <v>14</v>
      </c>
      <c r="W4" s="7">
        <v>15</v>
      </c>
      <c r="X4" s="7">
        <v>16</v>
      </c>
      <c r="Y4" s="7">
        <v>17</v>
      </c>
      <c r="Z4">
        <v>1</v>
      </c>
      <c r="AA4">
        <v>2</v>
      </c>
      <c r="AB4">
        <v>3</v>
      </c>
      <c r="AC4">
        <v>4</v>
      </c>
      <c r="AD4">
        <v>5</v>
      </c>
      <c r="AE4">
        <v>6</v>
      </c>
      <c r="AF4">
        <v>7</v>
      </c>
      <c r="AG4">
        <v>8</v>
      </c>
      <c r="AH4">
        <v>9</v>
      </c>
      <c r="AI4">
        <v>10</v>
      </c>
      <c r="AJ4">
        <v>11</v>
      </c>
      <c r="AK4">
        <v>12</v>
      </c>
      <c r="AL4">
        <v>13</v>
      </c>
      <c r="AM4">
        <v>14</v>
      </c>
      <c r="AN4">
        <v>15</v>
      </c>
      <c r="AO4">
        <v>16</v>
      </c>
      <c r="AP4">
        <v>17</v>
      </c>
    </row>
    <row r="5" spans="1:42" ht="193.2" x14ac:dyDescent="0.3">
      <c r="A5" s="25" t="s">
        <v>1148</v>
      </c>
      <c r="B5" s="25" t="s">
        <v>1149</v>
      </c>
      <c r="C5" s="25" t="s">
        <v>1150</v>
      </c>
      <c r="D5" s="25" t="s">
        <v>1172</v>
      </c>
      <c r="E5" s="25" t="s">
        <v>1174</v>
      </c>
      <c r="F5" s="25" t="s">
        <v>1175</v>
      </c>
      <c r="G5" s="25" t="s">
        <v>1176</v>
      </c>
      <c r="H5" s="25" t="s">
        <v>1200</v>
      </c>
      <c r="I5" s="8" t="s">
        <v>1151</v>
      </c>
      <c r="J5" s="8" t="s">
        <v>1152</v>
      </c>
      <c r="K5" s="8" t="s">
        <v>1153</v>
      </c>
      <c r="L5" s="8" t="s">
        <v>1154</v>
      </c>
      <c r="M5" s="8" t="s">
        <v>1155</v>
      </c>
      <c r="N5" s="8" t="s">
        <v>1156</v>
      </c>
      <c r="O5" s="8" t="s">
        <v>1157</v>
      </c>
      <c r="P5" s="8" t="s">
        <v>1158</v>
      </c>
      <c r="Q5" s="8" t="s">
        <v>1159</v>
      </c>
      <c r="R5" s="8" t="s">
        <v>1160</v>
      </c>
      <c r="S5" s="8" t="s">
        <v>1161</v>
      </c>
      <c r="T5" s="8" t="s">
        <v>1162</v>
      </c>
      <c r="U5" s="8" t="s">
        <v>1163</v>
      </c>
      <c r="V5" s="8" t="s">
        <v>1164</v>
      </c>
      <c r="W5" s="8" t="s">
        <v>1165</v>
      </c>
      <c r="X5" s="8" t="s">
        <v>1166</v>
      </c>
      <c r="Y5" s="8" t="s">
        <v>1167</v>
      </c>
      <c r="Z5" s="2" t="s">
        <v>1151</v>
      </c>
      <c r="AA5" s="2" t="s">
        <v>1152</v>
      </c>
      <c r="AB5" s="2" t="s">
        <v>1153</v>
      </c>
      <c r="AC5" s="2" t="s">
        <v>1154</v>
      </c>
      <c r="AD5" s="2" t="s">
        <v>1155</v>
      </c>
      <c r="AE5" s="2" t="s">
        <v>1156</v>
      </c>
      <c r="AF5" s="2" t="s">
        <v>1157</v>
      </c>
      <c r="AG5" s="2" t="s">
        <v>1158</v>
      </c>
      <c r="AH5" s="2" t="s">
        <v>1159</v>
      </c>
      <c r="AI5" s="2" t="s">
        <v>1160</v>
      </c>
      <c r="AJ5" s="2" t="s">
        <v>1161</v>
      </c>
      <c r="AK5" s="2" t="s">
        <v>1162</v>
      </c>
      <c r="AL5" s="2" t="s">
        <v>1163</v>
      </c>
      <c r="AM5" s="2" t="s">
        <v>1164</v>
      </c>
      <c r="AN5" s="2" t="s">
        <v>1165</v>
      </c>
      <c r="AO5" s="2" t="s">
        <v>1166</v>
      </c>
      <c r="AP5" s="2" t="s">
        <v>1167</v>
      </c>
    </row>
    <row r="6" spans="1:42" x14ac:dyDescent="0.3">
      <c r="A6" s="25" t="s">
        <v>18</v>
      </c>
      <c r="B6" s="26" t="s">
        <v>19</v>
      </c>
      <c r="C6" s="26" t="s">
        <v>20</v>
      </c>
      <c r="D6" s="25" t="s">
        <v>1173</v>
      </c>
      <c r="E6" s="25"/>
      <c r="F6" s="27">
        <v>0.04</v>
      </c>
      <c r="G6" s="28">
        <f ca="1">AVERAGE(I6:Y6)</f>
        <v>60.778995810258223</v>
      </c>
      <c r="H6" s="28">
        <f>VLOOKUP(B6,'Pivot Table'!$A$4:$S$14,2,FALSE)</f>
        <v>46.829738423232278</v>
      </c>
      <c r="I6" s="9">
        <f ca="1">VLOOKUP(Portfolio!$A6,'S&amp;P500 2019'!$B$3:$V$507,5,FALSE)</f>
        <v>73.598235248612227</v>
      </c>
      <c r="J6" s="9">
        <f ca="1">VLOOKUP(Portfolio!$A6,'S&amp;P500 2019'!$B$3:$V$507,6,FALSE)</f>
        <v>78.559564076684168</v>
      </c>
      <c r="K6" s="9">
        <f ca="1">VLOOKUP(Portfolio!$A6,'S&amp;P500 2019'!$B$3:$V$507,7,FALSE)</f>
        <v>59.313837236417832</v>
      </c>
      <c r="L6" s="9">
        <f ca="1">VLOOKUP(Portfolio!$A6,'S&amp;P500 2019'!$B$3:$V$507,8,FALSE)</f>
        <v>57.848639135234528</v>
      </c>
      <c r="M6" s="9">
        <f ca="1">VLOOKUP(Portfolio!$A6,'S&amp;P500 2019'!$B$3:$V$507,9,FALSE)</f>
        <v>42.246430271424281</v>
      </c>
      <c r="N6" s="9">
        <f ca="1">VLOOKUP(Portfolio!$A6,'S&amp;P500 2019'!$B$3:$V$507,10,FALSE)</f>
        <v>76.358631277303232</v>
      </c>
      <c r="O6" s="9">
        <f ca="1">VLOOKUP(Portfolio!$A6,'S&amp;P500 2019'!$B$3:$V$507,11,FALSE)</f>
        <v>72.91363570876068</v>
      </c>
      <c r="P6" s="9">
        <f ca="1">VLOOKUP(Portfolio!$A6,'S&amp;P500 2019'!$B$3:$V$507,12,FALSE)</f>
        <v>52.384908294226129</v>
      </c>
      <c r="Q6" s="9">
        <f ca="1">VLOOKUP(Portfolio!$A6,'S&amp;P500 2019'!$B$3:$V$507,13,FALSE)</f>
        <v>57.586118982851261</v>
      </c>
      <c r="R6" s="9">
        <f ca="1">VLOOKUP(Portfolio!$A6,'S&amp;P500 2019'!$B$3:$V$507,14,FALSE)</f>
        <v>55.824443716350409</v>
      </c>
      <c r="S6" s="9">
        <f ca="1">VLOOKUP(Portfolio!$A6,'S&amp;P500 2019'!$B$3:$V$507,15,FALSE)</f>
        <v>47.294376828525053</v>
      </c>
      <c r="T6" s="9">
        <f ca="1">VLOOKUP(Portfolio!$A6,'S&amp;P500 2019'!$B$3:$V$507,16,FALSE)</f>
        <v>54.241970081615655</v>
      </c>
      <c r="U6" s="9">
        <f ca="1">VLOOKUP(Portfolio!$A6,'S&amp;P500 2019'!$B$3:$V$507,17,FALSE)</f>
        <v>66.150181738881656</v>
      </c>
      <c r="V6" s="9">
        <f ca="1">VLOOKUP(Portfolio!$A6,'S&amp;P500 2019'!$B$3:$V$507,18,FALSE)</f>
        <v>48.783693153063588</v>
      </c>
      <c r="W6" s="9">
        <f ca="1">VLOOKUP(Portfolio!$A6,'S&amp;P500 2019'!$B$3:$V$507,19,FALSE)</f>
        <v>57.271339806050499</v>
      </c>
      <c r="X6" s="9">
        <f ca="1">VLOOKUP(Portfolio!$A6,'S&amp;P500 2019'!$B$3:$V$507,20,FALSE)</f>
        <v>57.547614498187485</v>
      </c>
      <c r="Y6" s="9">
        <f ca="1">VLOOKUP(Portfolio!$A6,'S&amp;P500 2019'!$B$3:$V$507,21,FALSE)</f>
        <v>75.319308720201064</v>
      </c>
      <c r="Z6" s="11">
        <f ca="1">VLOOKUP(Portfolio!$A6,'S&amp;P500 2019'!$B$3:$AM$507,22,FALSE)</f>
        <v>6.5982352486122267</v>
      </c>
      <c r="AA6" s="11">
        <f ca="1">VLOOKUP(Portfolio!$A6,'S&amp;P500 2019'!$B$3:$AM$507,23,FALSE)</f>
        <v>4.5595640766841683</v>
      </c>
      <c r="AB6" s="11">
        <f ca="1">VLOOKUP(Portfolio!$A6,'S&amp;P500 2019'!$B$3:$AM$507,24,FALSE)</f>
        <v>4.3138372364178323</v>
      </c>
      <c r="AC6" s="11">
        <f ca="1">VLOOKUP(Portfolio!$A6,'S&amp;P500 2019'!$B$3:$AM$507,25,FALSE)</f>
        <v>0.84863913523452794</v>
      </c>
      <c r="AD6" s="11">
        <f ca="1">VLOOKUP(Portfolio!$A6,'S&amp;P500 2019'!$B$3:$AM$507,26,FALSE)</f>
        <v>0.24643027142428053</v>
      </c>
      <c r="AE6" s="11">
        <f ca="1">VLOOKUP(Portfolio!$A6,'S&amp;P500 2019'!$B$3:$AM$507,27,FALSE)</f>
        <v>5.3586312773032319</v>
      </c>
      <c r="AF6" s="11">
        <f ca="1">VLOOKUP(Portfolio!$A6,'S&amp;P500 2019'!$B$3:$AM$507,28,FALSE)</f>
        <v>4.9136357087606797</v>
      </c>
      <c r="AG6" s="11">
        <f ca="1">VLOOKUP(Portfolio!$A6,'S&amp;P500 2019'!$B$3:$AM$507,29,FALSE)</f>
        <v>-4.615091705773871</v>
      </c>
      <c r="AH6" s="11">
        <f ca="1">VLOOKUP(Portfolio!$A6,'S&amp;P500 2019'!$B$3:$AM$507,30,FALSE)</f>
        <v>2.5861189828512607</v>
      </c>
      <c r="AI6" s="11">
        <f ca="1">VLOOKUP(Portfolio!$A6,'S&amp;P500 2019'!$B$3:$AM$507,31,FALSE)</f>
        <v>2.8244437163504088</v>
      </c>
      <c r="AJ6" s="11">
        <f ca="1">VLOOKUP(Portfolio!$A6,'S&amp;P500 2019'!$B$3:$AM$507,32,FALSE)</f>
        <v>2.2943768285250528</v>
      </c>
      <c r="AK6" s="11">
        <f ca="1">VLOOKUP(Portfolio!$A6,'S&amp;P500 2019'!$B$3:$AM$507,33,FALSE)</f>
        <v>-5.7580299183843451</v>
      </c>
      <c r="AL6" s="11">
        <f ca="1">VLOOKUP(Portfolio!$A6,'S&amp;P500 2019'!$B$3:$AM$507,34,FALSE)</f>
        <v>-1.8498182611183438</v>
      </c>
      <c r="AM6" s="11">
        <f ca="1">VLOOKUP(Portfolio!$A6,'S&amp;P500 2019'!$B$3:$AM$507,35,FALSE)</f>
        <v>-2.216306846936412</v>
      </c>
      <c r="AN6" s="11">
        <f ca="1">VLOOKUP(Portfolio!$A6,'S&amp;P500 2019'!$B$3:$AM$507,36,FALSE)</f>
        <v>-0.72866019394950143</v>
      </c>
      <c r="AO6" s="11">
        <f ca="1">VLOOKUP(Portfolio!$A6,'S&amp;P500 2019'!$B$3:$AM$507,37,FALSE)</f>
        <v>-3.4523855018125147</v>
      </c>
      <c r="AP6" s="11">
        <f ca="1">VLOOKUP(Portfolio!$A6,'S&amp;P500 2019'!$B$3:$AM$507,38,FALSE)</f>
        <v>4.3193087202010645</v>
      </c>
    </row>
    <row r="7" spans="1:42" x14ac:dyDescent="0.3">
      <c r="A7" s="25" t="s">
        <v>82</v>
      </c>
      <c r="B7" s="26" t="s">
        <v>19</v>
      </c>
      <c r="C7" s="26" t="s">
        <v>83</v>
      </c>
      <c r="D7" s="25" t="s">
        <v>1173</v>
      </c>
      <c r="E7" s="25"/>
      <c r="F7" s="27">
        <v>0.03</v>
      </c>
      <c r="G7" s="28">
        <f t="shared" ref="G7:G30" ca="1" si="0">AVERAGE(I7:Y7)</f>
        <v>39.720827846009414</v>
      </c>
      <c r="H7" s="28">
        <f>VLOOKUP(B7,'Pivot Table'!$A$4:$S$14,2,FALSE)</f>
        <v>46.829738423232278</v>
      </c>
      <c r="I7" s="9">
        <f ca="1">VLOOKUP(Portfolio!A7,'S&amp;P500 2019'!$B$3:$V$507,5,FALSE)</f>
        <v>36.94809148454825</v>
      </c>
      <c r="J7" s="9">
        <f ca="1">VLOOKUP(Portfolio!$A7,'S&amp;P500 2019'!$B$3:$V$507,6,FALSE)</f>
        <v>41.770726707760588</v>
      </c>
      <c r="K7" s="9">
        <f ca="1">VLOOKUP(Portfolio!$A7,'S&amp;P500 2019'!$B$3:$V$507,7,FALSE)</f>
        <v>42.71922442162596</v>
      </c>
      <c r="L7" s="9">
        <f ca="1">VLOOKUP(Portfolio!$A7,'S&amp;P500 2019'!$B$3:$V$507,8,FALSE)</f>
        <v>43.497811128746307</v>
      </c>
      <c r="M7" s="9">
        <f ca="1">VLOOKUP(Portfolio!$A7,'S&amp;P500 2019'!$B$3:$V$507,9,FALSE)</f>
        <v>30.457987869617902</v>
      </c>
      <c r="N7" s="9">
        <f ca="1">VLOOKUP(Portfolio!$A7,'S&amp;P500 2019'!$B$3:$V$507,10,FALSE)</f>
        <v>29.520508367252088</v>
      </c>
      <c r="O7" s="9">
        <f ca="1">VLOOKUP(Portfolio!$A7,'S&amp;P500 2019'!$B$3:$V$507,11,FALSE)</f>
        <v>36.744802427131653</v>
      </c>
      <c r="P7" s="9">
        <f ca="1">VLOOKUP(Portfolio!$A7,'S&amp;P500 2019'!$B$3:$V$507,12,FALSE)</f>
        <v>31.074271113157693</v>
      </c>
      <c r="Q7" s="9">
        <f ca="1">VLOOKUP(Portfolio!$A7,'S&amp;P500 2019'!$B$3:$V$507,13,FALSE)</f>
        <v>47.888247570506984</v>
      </c>
      <c r="R7" s="9">
        <f ca="1">VLOOKUP(Portfolio!$A7,'S&amp;P500 2019'!$B$3:$V$507,14,FALSE)</f>
        <v>43.580299377284184</v>
      </c>
      <c r="S7" s="9">
        <f ca="1">VLOOKUP(Portfolio!$A7,'S&amp;P500 2019'!$B$3:$V$507,15,FALSE)</f>
        <v>42.42751182403223</v>
      </c>
      <c r="T7" s="9">
        <f ca="1">VLOOKUP(Portfolio!$A7,'S&amp;P500 2019'!$B$3:$V$507,16,FALSE)</f>
        <v>36.172383979344033</v>
      </c>
      <c r="U7" s="9">
        <f ca="1">VLOOKUP(Portfolio!$A7,'S&amp;P500 2019'!$B$3:$V$507,17,FALSE)</f>
        <v>31.62541735420929</v>
      </c>
      <c r="V7" s="9">
        <f ca="1">VLOOKUP(Portfolio!$A7,'S&amp;P500 2019'!$B$3:$V$507,18,FALSE)</f>
        <v>51.666611495153447</v>
      </c>
      <c r="W7" s="9">
        <f ca="1">VLOOKUP(Portfolio!$A7,'S&amp;P500 2019'!$B$3:$V$507,19,FALSE)</f>
        <v>21.921045533654897</v>
      </c>
      <c r="X7" s="9">
        <f ca="1">VLOOKUP(Portfolio!$A7,'S&amp;P500 2019'!$B$3:$V$507,20,FALSE)</f>
        <v>62.754588303491808</v>
      </c>
      <c r="Y7" s="9">
        <f ca="1">VLOOKUP(Portfolio!$A7,'S&amp;P500 2019'!$B$3:$V$507,21,FALSE)</f>
        <v>44.484544424642792</v>
      </c>
      <c r="Z7" s="11">
        <f ca="1">VLOOKUP(Portfolio!$A7,'S&amp;P500 2019'!$B$3:$AM$507,22,FALSE)</f>
        <v>2.9480914845482502</v>
      </c>
      <c r="AA7" s="11">
        <f ca="1">VLOOKUP(Portfolio!$A7,'S&amp;P500 2019'!$B$3:$AM$507,23,FALSE)</f>
        <v>3.7707267077605877</v>
      </c>
      <c r="AB7" s="11">
        <f ca="1">VLOOKUP(Portfolio!$A7,'S&amp;P500 2019'!$B$3:$AM$507,24,FALSE)</f>
        <v>3.7192244216259596</v>
      </c>
      <c r="AC7" s="11">
        <f ca="1">VLOOKUP(Portfolio!$A7,'S&amp;P500 2019'!$B$3:$AM$507,25,FALSE)</f>
        <v>3.4978111287463065</v>
      </c>
      <c r="AD7" s="11">
        <f ca="1">VLOOKUP(Portfolio!$A7,'S&amp;P500 2019'!$B$3:$AM$507,26,FALSE)</f>
        <v>-1.5420121303820977</v>
      </c>
      <c r="AE7" s="11">
        <f ca="1">VLOOKUP(Portfolio!$A7,'S&amp;P500 2019'!$B$3:$AM$507,27,FALSE)</f>
        <v>-0.47949163274791218</v>
      </c>
      <c r="AF7" s="11">
        <f ca="1">VLOOKUP(Portfolio!$A7,'S&amp;P500 2019'!$B$3:$AM$507,28,FALSE)</f>
        <v>0.74480242713165268</v>
      </c>
      <c r="AG7" s="11">
        <f ca="1">VLOOKUP(Portfolio!$A7,'S&amp;P500 2019'!$B$3:$AM$507,29,FALSE)</f>
        <v>-2.9257288868423075</v>
      </c>
      <c r="AH7" s="11">
        <f ca="1">VLOOKUP(Portfolio!$A7,'S&amp;P500 2019'!$B$3:$AM$507,30,FALSE)</f>
        <v>1.8882475705069837</v>
      </c>
      <c r="AI7" s="11">
        <f ca="1">VLOOKUP(Portfolio!$A7,'S&amp;P500 2019'!$B$3:$AM$507,31,FALSE)</f>
        <v>-0.41970062271581554</v>
      </c>
      <c r="AJ7" s="11">
        <f ca="1">VLOOKUP(Portfolio!$A7,'S&amp;P500 2019'!$B$3:$AM$507,32,FALSE)</f>
        <v>-4.57248817596777</v>
      </c>
      <c r="AK7" s="11">
        <f ca="1">VLOOKUP(Portfolio!$A7,'S&amp;P500 2019'!$B$3:$AM$507,33,FALSE)</f>
        <v>2.1723839793440334</v>
      </c>
      <c r="AL7" s="11">
        <f ca="1">VLOOKUP(Portfolio!$A7,'S&amp;P500 2019'!$B$3:$AM$507,34,FALSE)</f>
        <v>-3.37458264579071</v>
      </c>
      <c r="AM7" s="11">
        <f ca="1">VLOOKUP(Portfolio!$A7,'S&amp;P500 2019'!$B$3:$AM$507,35,FALSE)</f>
        <v>2.6666114951534468</v>
      </c>
      <c r="AN7" s="11">
        <f ca="1">VLOOKUP(Portfolio!$A7,'S&amp;P500 2019'!$B$3:$AM$507,36,FALSE)</f>
        <v>1.9210455336548975</v>
      </c>
      <c r="AO7" s="11">
        <f ca="1">VLOOKUP(Portfolio!$A7,'S&amp;P500 2019'!$B$3:$AM$507,37,FALSE)</f>
        <v>-0.24541169650819228</v>
      </c>
      <c r="AP7" s="11">
        <f ca="1">VLOOKUP(Portfolio!$A7,'S&amp;P500 2019'!$B$3:$AM$507,38,FALSE)</f>
        <v>-0.51545557535720832</v>
      </c>
    </row>
    <row r="8" spans="1:42" x14ac:dyDescent="0.3">
      <c r="A8" s="25" t="s">
        <v>85</v>
      </c>
      <c r="B8" s="26" t="s">
        <v>19</v>
      </c>
      <c r="C8" s="26" t="s">
        <v>83</v>
      </c>
      <c r="D8" s="25" t="s">
        <v>1173</v>
      </c>
      <c r="E8" s="25"/>
      <c r="F8" s="27">
        <v>0.03</v>
      </c>
      <c r="G8" s="28">
        <f t="shared" ca="1" si="0"/>
        <v>44.319002848463818</v>
      </c>
      <c r="H8" s="28">
        <f>VLOOKUP(B8,'Pivot Table'!$A$4:$S$14,2,FALSE)</f>
        <v>46.829738423232278</v>
      </c>
      <c r="I8" s="9">
        <f ca="1">VLOOKUP(Portfolio!A8,'S&amp;P500 2019'!$B$3:$V$507,5,FALSE)</f>
        <v>46.040842618478912</v>
      </c>
      <c r="J8" s="9">
        <f ca="1">VLOOKUP(Portfolio!$A8,'S&amp;P500 2019'!$B$3:$V$507,6,FALSE)</f>
        <v>44.125349170306436</v>
      </c>
      <c r="K8" s="9">
        <f ca="1">VLOOKUP(Portfolio!$A8,'S&amp;P500 2019'!$B$3:$V$507,7,FALSE)</f>
        <v>50.211073026606655</v>
      </c>
      <c r="L8" s="9">
        <f ca="1">VLOOKUP(Portfolio!$A8,'S&amp;P500 2019'!$B$3:$V$507,8,FALSE)</f>
        <v>50.957613669082015</v>
      </c>
      <c r="M8" s="9">
        <f ca="1">VLOOKUP(Portfolio!$A8,'S&amp;P500 2019'!$B$3:$V$507,9,FALSE)</f>
        <v>48.53638109964816</v>
      </c>
      <c r="N8" s="9">
        <f ca="1">VLOOKUP(Portfolio!$A8,'S&amp;P500 2019'!$B$3:$V$507,10,FALSE)</f>
        <v>44.542747750970797</v>
      </c>
      <c r="O8" s="9">
        <f ca="1">VLOOKUP(Portfolio!$A8,'S&amp;P500 2019'!$B$3:$V$507,11,FALSE)</f>
        <v>47.016640219591338</v>
      </c>
      <c r="P8" s="9">
        <f ca="1">VLOOKUP(Portfolio!$A8,'S&amp;P500 2019'!$B$3:$V$507,12,FALSE)</f>
        <v>48.684262505403979</v>
      </c>
      <c r="Q8" s="9">
        <f ca="1">VLOOKUP(Portfolio!$A8,'S&amp;P500 2019'!$B$3:$V$507,13,FALSE)</f>
        <v>43.247475657258548</v>
      </c>
      <c r="R8" s="9">
        <f ca="1">VLOOKUP(Portfolio!$A8,'S&amp;P500 2019'!$B$3:$V$507,14,FALSE)</f>
        <v>29.550953046813813</v>
      </c>
      <c r="S8" s="9">
        <f ca="1">VLOOKUP(Portfolio!$A8,'S&amp;P500 2019'!$B$3:$V$507,15,FALSE)</f>
        <v>43.675327480196032</v>
      </c>
      <c r="T8" s="9">
        <f ca="1">VLOOKUP(Portfolio!$A8,'S&amp;P500 2019'!$B$3:$V$507,16,FALSE)</f>
        <v>44.187857022934764</v>
      </c>
      <c r="U8" s="9">
        <f ca="1">VLOOKUP(Portfolio!$A8,'S&amp;P500 2019'!$B$3:$V$507,17,FALSE)</f>
        <v>40.229425670302241</v>
      </c>
      <c r="V8" s="9">
        <f ca="1">VLOOKUP(Portfolio!$A8,'S&amp;P500 2019'!$B$3:$V$507,18,FALSE)</f>
        <v>48.662389505702663</v>
      </c>
      <c r="W8" s="9">
        <f ca="1">VLOOKUP(Portfolio!$A8,'S&amp;P500 2019'!$B$3:$V$507,19,FALSE)</f>
        <v>40.038953802221478</v>
      </c>
      <c r="X8" s="9">
        <f ca="1">VLOOKUP(Portfolio!$A8,'S&amp;P500 2019'!$B$3:$V$507,20,FALSE)</f>
        <v>42.193254485332432</v>
      </c>
      <c r="Y8" s="9">
        <f ca="1">VLOOKUP(Portfolio!$A8,'S&amp;P500 2019'!$B$3:$V$507,21,FALSE)</f>
        <v>41.522501693034663</v>
      </c>
      <c r="Z8" s="11">
        <f ca="1">VLOOKUP(Portfolio!$A8,'S&amp;P500 2019'!$B$3:$AM$507,22,FALSE)</f>
        <v>1.0408426184789121</v>
      </c>
      <c r="AA8" s="11">
        <f ca="1">VLOOKUP(Portfolio!$A8,'S&amp;P500 2019'!$B$3:$AM$507,23,FALSE)</f>
        <v>0.12534917030643555</v>
      </c>
      <c r="AB8" s="11">
        <f ca="1">VLOOKUP(Portfolio!$A8,'S&amp;P500 2019'!$B$3:$AM$507,24,FALSE)</f>
        <v>3.2110730266066554</v>
      </c>
      <c r="AC8" s="11">
        <f ca="1">VLOOKUP(Portfolio!$A8,'S&amp;P500 2019'!$B$3:$AM$507,25,FALSE)</f>
        <v>1.957613669082015</v>
      </c>
      <c r="AD8" s="11">
        <f ca="1">VLOOKUP(Portfolio!$A8,'S&amp;P500 2019'!$B$3:$AM$507,26,FALSE)</f>
        <v>-1.4636189003518396</v>
      </c>
      <c r="AE8" s="11">
        <f ca="1">VLOOKUP(Portfolio!$A8,'S&amp;P500 2019'!$B$3:$AM$507,27,FALSE)</f>
        <v>-0.45725224902920303</v>
      </c>
      <c r="AF8" s="11">
        <f ca="1">VLOOKUP(Portfolio!$A8,'S&amp;P500 2019'!$B$3:$AM$507,28,FALSE)</f>
        <v>2.0166402195913378</v>
      </c>
      <c r="AG8" s="11">
        <f ca="1">VLOOKUP(Portfolio!$A8,'S&amp;P500 2019'!$B$3:$AM$507,29,FALSE)</f>
        <v>2.6842625054039786</v>
      </c>
      <c r="AH8" s="11">
        <f ca="1">VLOOKUP(Portfolio!$A8,'S&amp;P500 2019'!$B$3:$AM$507,30,FALSE)</f>
        <v>3.2474756572585477</v>
      </c>
      <c r="AI8" s="11">
        <f ca="1">VLOOKUP(Portfolio!$A8,'S&amp;P500 2019'!$B$3:$AM$507,31,FALSE)</f>
        <v>-0.44904695318618693</v>
      </c>
      <c r="AJ8" s="11">
        <f ca="1">VLOOKUP(Portfolio!$A8,'S&amp;P500 2019'!$B$3:$AM$507,32,FALSE)</f>
        <v>3.6753274801960316</v>
      </c>
      <c r="AK8" s="11">
        <f ca="1">VLOOKUP(Portfolio!$A8,'S&amp;P500 2019'!$B$3:$AM$507,33,FALSE)</f>
        <v>1.1878570229347645</v>
      </c>
      <c r="AL8" s="11">
        <f ca="1">VLOOKUP(Portfolio!$A8,'S&amp;P500 2019'!$B$3:$AM$507,34,FALSE)</f>
        <v>1.2294256703022413</v>
      </c>
      <c r="AM8" s="11">
        <f ca="1">VLOOKUP(Portfolio!$A8,'S&amp;P500 2019'!$B$3:$AM$507,35,FALSE)</f>
        <v>0.66238950570266297</v>
      </c>
      <c r="AN8" s="11">
        <f ca="1">VLOOKUP(Portfolio!$A8,'S&amp;P500 2019'!$B$3:$AM$507,36,FALSE)</f>
        <v>3.8953802221477929E-2</v>
      </c>
      <c r="AO8" s="11">
        <f ca="1">VLOOKUP(Portfolio!$A8,'S&amp;P500 2019'!$B$3:$AM$507,37,FALSE)</f>
        <v>3.1932544853324316</v>
      </c>
      <c r="AP8" s="11">
        <f ca="1">VLOOKUP(Portfolio!$A8,'S&amp;P500 2019'!$B$3:$AM$507,38,FALSE)</f>
        <v>-0.47749830696533735</v>
      </c>
    </row>
    <row r="9" spans="1:42" x14ac:dyDescent="0.3">
      <c r="A9" s="25" t="s">
        <v>28</v>
      </c>
      <c r="B9" s="26" t="s">
        <v>29</v>
      </c>
      <c r="C9" s="26" t="s">
        <v>30</v>
      </c>
      <c r="D9" s="25" t="s">
        <v>1173</v>
      </c>
      <c r="E9" s="25"/>
      <c r="F9" s="27">
        <v>0.04</v>
      </c>
      <c r="G9" s="28">
        <f t="shared" ca="1" si="0"/>
        <v>44.077211898036559</v>
      </c>
      <c r="H9" s="28">
        <f>VLOOKUP(B9,'Pivot Table'!$A$4:$S$14,2,FALSE)</f>
        <v>52.143922657288471</v>
      </c>
      <c r="I9" s="9">
        <f ca="1">VLOOKUP(Portfolio!A9,'S&amp;P500 2019'!$B$3:$V$507,5,FALSE)</f>
        <v>50.284130661480617</v>
      </c>
      <c r="J9" s="9">
        <f ca="1">VLOOKUP(Portfolio!$A9,'S&amp;P500 2019'!$B$3:$V$507,6,FALSE)</f>
        <v>51.62838634825129</v>
      </c>
      <c r="K9" s="9">
        <f ca="1">VLOOKUP(Portfolio!$A9,'S&amp;P500 2019'!$B$3:$V$507,7,FALSE)</f>
        <v>33.758153893491631</v>
      </c>
      <c r="L9" s="9">
        <f ca="1">VLOOKUP(Portfolio!$A9,'S&amp;P500 2019'!$B$3:$V$507,8,FALSE)</f>
        <v>32.135430700952377</v>
      </c>
      <c r="M9" s="9">
        <f ca="1">VLOOKUP(Portfolio!$A9,'S&amp;P500 2019'!$B$3:$V$507,9,FALSE)</f>
        <v>49.254839648716093</v>
      </c>
      <c r="N9" s="9">
        <f ca="1">VLOOKUP(Portfolio!$A9,'S&amp;P500 2019'!$B$3:$V$507,10,FALSE)</f>
        <v>41.835400668092497</v>
      </c>
      <c r="O9" s="9">
        <f ca="1">VLOOKUP(Portfolio!$A9,'S&amp;P500 2019'!$B$3:$V$507,11,FALSE)</f>
        <v>55.270239544688991</v>
      </c>
      <c r="P9" s="9">
        <f ca="1">VLOOKUP(Portfolio!$A9,'S&amp;P500 2019'!$B$3:$V$507,12,FALSE)</f>
        <v>50.642480613274181</v>
      </c>
      <c r="Q9" s="9">
        <f ca="1">VLOOKUP(Portfolio!$A9,'S&amp;P500 2019'!$B$3:$V$507,13,FALSE)</f>
        <v>51.298173839618087</v>
      </c>
      <c r="R9" s="9">
        <f ca="1">VLOOKUP(Portfolio!$A9,'S&amp;P500 2019'!$B$3:$V$507,14,FALSE)</f>
        <v>60.11292876791925</v>
      </c>
      <c r="S9" s="9">
        <f ca="1">VLOOKUP(Portfolio!$A9,'S&amp;P500 2019'!$B$3:$V$507,15,FALSE)</f>
        <v>52.988816204225522</v>
      </c>
      <c r="T9" s="9">
        <f ca="1">VLOOKUP(Portfolio!$A9,'S&amp;P500 2019'!$B$3:$V$507,16,FALSE)</f>
        <v>31.126287775108974</v>
      </c>
      <c r="U9" s="9">
        <f ca="1">VLOOKUP(Portfolio!$A9,'S&amp;P500 2019'!$B$3:$V$507,17,FALSE)</f>
        <v>47.811845144800969</v>
      </c>
      <c r="V9" s="9">
        <f ca="1">VLOOKUP(Portfolio!$A9,'S&amp;P500 2019'!$B$3:$V$507,18,FALSE)</f>
        <v>28.396128513050247</v>
      </c>
      <c r="W9" s="9">
        <f ca="1">VLOOKUP(Portfolio!$A9,'S&amp;P500 2019'!$B$3:$V$507,19,FALSE)</f>
        <v>57.467110186000141</v>
      </c>
      <c r="X9" s="9">
        <f ca="1">VLOOKUP(Portfolio!$A9,'S&amp;P500 2019'!$B$3:$V$507,20,FALSE)</f>
        <v>30.787407706407929</v>
      </c>
      <c r="Y9" s="9">
        <f ca="1">VLOOKUP(Portfolio!$A9,'S&amp;P500 2019'!$B$3:$V$507,21,FALSE)</f>
        <v>24.514842050542679</v>
      </c>
      <c r="Z9" s="11">
        <f ca="1">VLOOKUP(Portfolio!$A9,'S&amp;P500 2019'!$B$3:$AM$507,22,FALSE)</f>
        <v>0.28413066148061716</v>
      </c>
      <c r="AA9" s="11">
        <f ca="1">VLOOKUP(Portfolio!$A9,'S&amp;P500 2019'!$B$3:$AM$507,23,FALSE)</f>
        <v>1.6283863482512899</v>
      </c>
      <c r="AB9" s="11">
        <f ca="1">VLOOKUP(Portfolio!$A9,'S&amp;P500 2019'!$B$3:$AM$507,24,FALSE)</f>
        <v>-3.241846106508369</v>
      </c>
      <c r="AC9" s="11">
        <f ca="1">VLOOKUP(Portfolio!$A9,'S&amp;P500 2019'!$B$3:$AM$507,25,FALSE)</f>
        <v>1.1354307009523765</v>
      </c>
      <c r="AD9" s="11">
        <f ca="1">VLOOKUP(Portfolio!$A9,'S&amp;P500 2019'!$B$3:$AM$507,26,FALSE)</f>
        <v>-2.7451603512839071</v>
      </c>
      <c r="AE9" s="11">
        <f ca="1">VLOOKUP(Portfolio!$A9,'S&amp;P500 2019'!$B$3:$AM$507,27,FALSE)</f>
        <v>1.8354006680924968</v>
      </c>
      <c r="AF9" s="11">
        <f ca="1">VLOOKUP(Portfolio!$A9,'S&amp;P500 2019'!$B$3:$AM$507,28,FALSE)</f>
        <v>0.27023954468899092</v>
      </c>
      <c r="AG9" s="11">
        <f ca="1">VLOOKUP(Portfolio!$A9,'S&amp;P500 2019'!$B$3:$AM$507,29,FALSE)</f>
        <v>-1.3575193867258193</v>
      </c>
      <c r="AH9" s="11">
        <f ca="1">VLOOKUP(Portfolio!$A9,'S&amp;P500 2019'!$B$3:$AM$507,30,FALSE)</f>
        <v>-2.7018261603819127</v>
      </c>
      <c r="AI9" s="11">
        <f ca="1">VLOOKUP(Portfolio!$A9,'S&amp;P500 2019'!$B$3:$AM$507,31,FALSE)</f>
        <v>2.1129287679192501</v>
      </c>
      <c r="AJ9" s="11">
        <f ca="1">VLOOKUP(Portfolio!$A9,'S&amp;P500 2019'!$B$3:$AM$507,32,FALSE)</f>
        <v>2.9888162042255217</v>
      </c>
      <c r="AK9" s="11">
        <f ca="1">VLOOKUP(Portfolio!$A9,'S&amp;P500 2019'!$B$3:$AM$507,33,FALSE)</f>
        <v>0.12628777510897393</v>
      </c>
      <c r="AL9" s="11">
        <f ca="1">VLOOKUP(Portfolio!$A9,'S&amp;P500 2019'!$B$3:$AM$507,34,FALSE)</f>
        <v>-1.1881548551990306</v>
      </c>
      <c r="AM9" s="11">
        <f ca="1">VLOOKUP(Portfolio!$A9,'S&amp;P500 2019'!$B$3:$AM$507,35,FALSE)</f>
        <v>0.39612851305024677</v>
      </c>
      <c r="AN9" s="11">
        <f ca="1">VLOOKUP(Portfolio!$A9,'S&amp;P500 2019'!$B$3:$AM$507,36,FALSE)</f>
        <v>3.4671101860001414</v>
      </c>
      <c r="AO9" s="11">
        <f ca="1">VLOOKUP(Portfolio!$A9,'S&amp;P500 2019'!$B$3:$AM$507,37,FALSE)</f>
        <v>-3.2125922935920705</v>
      </c>
      <c r="AP9" s="11">
        <f ca="1">VLOOKUP(Portfolio!$A9,'S&amp;P500 2019'!$B$3:$AM$507,38,FALSE)</f>
        <v>1.5148420505426792</v>
      </c>
    </row>
    <row r="10" spans="1:42" x14ac:dyDescent="0.3">
      <c r="A10" s="25" t="s">
        <v>91</v>
      </c>
      <c r="B10" s="26" t="s">
        <v>29</v>
      </c>
      <c r="C10" s="26" t="s">
        <v>92</v>
      </c>
      <c r="D10" s="25" t="s">
        <v>1173</v>
      </c>
      <c r="E10" s="25"/>
      <c r="F10" s="27">
        <v>0.03</v>
      </c>
      <c r="G10" s="28">
        <f t="shared" ca="1" si="0"/>
        <v>51.9874298830605</v>
      </c>
      <c r="H10" s="28">
        <f>VLOOKUP(B10,'Pivot Table'!$A$4:$S$14,2,FALSE)</f>
        <v>52.143922657288471</v>
      </c>
      <c r="I10" s="9">
        <f ca="1">VLOOKUP(Portfolio!A10,'S&amp;P500 2019'!$B$3:$V$507,5,FALSE)</f>
        <v>50.144133263697455</v>
      </c>
      <c r="J10" s="9">
        <f ca="1">VLOOKUP(Portfolio!$A10,'S&amp;P500 2019'!$B$3:$V$507,6,FALSE)</f>
        <v>38.253031714422335</v>
      </c>
      <c r="K10" s="9">
        <f ca="1">VLOOKUP(Portfolio!$A10,'S&amp;P500 2019'!$B$3:$V$507,7,FALSE)</f>
        <v>46.06389811799793</v>
      </c>
      <c r="L10" s="9">
        <f ca="1">VLOOKUP(Portfolio!$A10,'S&amp;P500 2019'!$B$3:$V$507,8,FALSE)</f>
        <v>50.45160549513119</v>
      </c>
      <c r="M10" s="9">
        <f ca="1">VLOOKUP(Portfolio!$A10,'S&amp;P500 2019'!$B$3:$V$507,9,FALSE)</f>
        <v>52.715400821162184</v>
      </c>
      <c r="N10" s="9">
        <f ca="1">VLOOKUP(Portfolio!$A10,'S&amp;P500 2019'!$B$3:$V$507,10,FALSE)</f>
        <v>54.411980259285166</v>
      </c>
      <c r="O10" s="9">
        <f ca="1">VLOOKUP(Portfolio!$A10,'S&amp;P500 2019'!$B$3:$V$507,11,FALSE)</f>
        <v>43.987672981083172</v>
      </c>
      <c r="P10" s="9">
        <f ca="1">VLOOKUP(Portfolio!$A10,'S&amp;P500 2019'!$B$3:$V$507,12,FALSE)</f>
        <v>37.278632544450232</v>
      </c>
      <c r="Q10" s="9">
        <f ca="1">VLOOKUP(Portfolio!$A10,'S&amp;P500 2019'!$B$3:$V$507,13,FALSE)</f>
        <v>64.125750339229384</v>
      </c>
      <c r="R10" s="9">
        <f ca="1">VLOOKUP(Portfolio!$A10,'S&amp;P500 2019'!$B$3:$V$507,14,FALSE)</f>
        <v>54.659490444019369</v>
      </c>
      <c r="S10" s="9">
        <f ca="1">VLOOKUP(Portfolio!$A10,'S&amp;P500 2019'!$B$3:$V$507,15,FALSE)</f>
        <v>41.444584319457775</v>
      </c>
      <c r="T10" s="9">
        <f ca="1">VLOOKUP(Portfolio!$A10,'S&amp;P500 2019'!$B$3:$V$507,16,FALSE)</f>
        <v>71.741845436783933</v>
      </c>
      <c r="U10" s="9">
        <f ca="1">VLOOKUP(Portfolio!$A10,'S&amp;P500 2019'!$B$3:$V$507,17,FALSE)</f>
        <v>56.993242993607389</v>
      </c>
      <c r="V10" s="9">
        <f ca="1">VLOOKUP(Portfolio!$A10,'S&amp;P500 2019'!$B$3:$V$507,18,FALSE)</f>
        <v>46.364261788357268</v>
      </c>
      <c r="W10" s="9">
        <f ca="1">VLOOKUP(Portfolio!$A10,'S&amp;P500 2019'!$B$3:$V$507,19,FALSE)</f>
        <v>52.744678815856879</v>
      </c>
      <c r="X10" s="9">
        <f ca="1">VLOOKUP(Portfolio!$A10,'S&amp;P500 2019'!$B$3:$V$507,20,FALSE)</f>
        <v>51.571912104149547</v>
      </c>
      <c r="Y10" s="9">
        <f ca="1">VLOOKUP(Portfolio!$A10,'S&amp;P500 2019'!$B$3:$V$507,21,FALSE)</f>
        <v>70.83418657333732</v>
      </c>
      <c r="Z10" s="11">
        <f ca="1">VLOOKUP(Portfolio!$A10,'S&amp;P500 2019'!$B$3:$AM$507,22,FALSE)</f>
        <v>2.144133263697455</v>
      </c>
      <c r="AA10" s="11">
        <f ca="1">VLOOKUP(Portfolio!$A10,'S&amp;P500 2019'!$B$3:$AM$507,23,FALSE)</f>
        <v>0.25303171442233463</v>
      </c>
      <c r="AB10" s="11">
        <f ca="1">VLOOKUP(Portfolio!$A10,'S&amp;P500 2019'!$B$3:$AM$507,24,FALSE)</f>
        <v>1.0638981179979297</v>
      </c>
      <c r="AC10" s="11">
        <f ca="1">VLOOKUP(Portfolio!$A10,'S&amp;P500 2019'!$B$3:$AM$507,25,FALSE)</f>
        <v>0.45160549513119008</v>
      </c>
      <c r="AD10" s="11">
        <f ca="1">VLOOKUP(Portfolio!$A10,'S&amp;P500 2019'!$B$3:$AM$507,26,FALSE)</f>
        <v>2.7154008211621843</v>
      </c>
      <c r="AE10" s="11">
        <f ca="1">VLOOKUP(Portfolio!$A10,'S&amp;P500 2019'!$B$3:$AM$507,27,FALSE)</f>
        <v>0.41198025928516557</v>
      </c>
      <c r="AF10" s="11">
        <f ca="1">VLOOKUP(Portfolio!$A10,'S&amp;P500 2019'!$B$3:$AM$507,28,FALSE)</f>
        <v>-1.0123270189168281</v>
      </c>
      <c r="AG10" s="11">
        <f ca="1">VLOOKUP(Portfolio!$A10,'S&amp;P500 2019'!$B$3:$AM$507,29,FALSE)</f>
        <v>-0.72136745554976756</v>
      </c>
      <c r="AH10" s="11">
        <f ca="1">VLOOKUP(Portfolio!$A10,'S&amp;P500 2019'!$B$3:$AM$507,30,FALSE)</f>
        <v>4.1257503392293842</v>
      </c>
      <c r="AI10" s="11">
        <f ca="1">VLOOKUP(Portfolio!$A10,'S&amp;P500 2019'!$B$3:$AM$507,31,FALSE)</f>
        <v>0.65949044401936874</v>
      </c>
      <c r="AJ10" s="11">
        <f ca="1">VLOOKUP(Portfolio!$A10,'S&amp;P500 2019'!$B$3:$AM$507,32,FALSE)</f>
        <v>-3.5554156805422252</v>
      </c>
      <c r="AK10" s="11">
        <f ca="1">VLOOKUP(Portfolio!$A10,'S&amp;P500 2019'!$B$3:$AM$507,33,FALSE)</f>
        <v>0.74184543678393311</v>
      </c>
      <c r="AL10" s="11">
        <f ca="1">VLOOKUP(Portfolio!$A10,'S&amp;P500 2019'!$B$3:$AM$507,34,FALSE)</f>
        <v>0.99324299360738877</v>
      </c>
      <c r="AM10" s="11">
        <f ca="1">VLOOKUP(Portfolio!$A10,'S&amp;P500 2019'!$B$3:$AM$507,35,FALSE)</f>
        <v>0.3642617883572683</v>
      </c>
      <c r="AN10" s="11">
        <f ca="1">VLOOKUP(Portfolio!$A10,'S&amp;P500 2019'!$B$3:$AM$507,36,FALSE)</f>
        <v>1.7446788158568793</v>
      </c>
      <c r="AO10" s="11">
        <f ca="1">VLOOKUP(Portfolio!$A10,'S&amp;P500 2019'!$B$3:$AM$507,37,FALSE)</f>
        <v>4.571912104149547</v>
      </c>
      <c r="AP10" s="11">
        <f ca="1">VLOOKUP(Portfolio!$A10,'S&amp;P500 2019'!$B$3:$AM$507,38,FALSE)</f>
        <v>3.8341865733373197</v>
      </c>
    </row>
    <row r="11" spans="1:42" x14ac:dyDescent="0.3">
      <c r="A11" s="25" t="s">
        <v>153</v>
      </c>
      <c r="B11" s="26" t="s">
        <v>29</v>
      </c>
      <c r="C11" s="26" t="s">
        <v>154</v>
      </c>
      <c r="D11" s="25" t="s">
        <v>1173</v>
      </c>
      <c r="E11" s="25"/>
      <c r="F11" s="27">
        <v>0.03</v>
      </c>
      <c r="G11" s="28">
        <f t="shared" ca="1" si="0"/>
        <v>53.021585853604414</v>
      </c>
      <c r="H11" s="28">
        <f>VLOOKUP(B11,'Pivot Table'!$A$4:$S$14,2,FALSE)</f>
        <v>52.143922657288471</v>
      </c>
      <c r="I11" s="9">
        <f ca="1">VLOOKUP(Portfolio!A11,'S&amp;P500 2019'!$B$3:$V$507,5,FALSE)</f>
        <v>81.154524951465177</v>
      </c>
      <c r="J11" s="9">
        <f ca="1">VLOOKUP(Portfolio!$A11,'S&amp;P500 2019'!$B$3:$V$507,6,FALSE)</f>
        <v>33.675247590422657</v>
      </c>
      <c r="K11" s="9">
        <f ca="1">VLOOKUP(Portfolio!$A11,'S&amp;P500 2019'!$B$3:$V$507,7,FALSE)</f>
        <v>49.345061310594794</v>
      </c>
      <c r="L11" s="9">
        <f ca="1">VLOOKUP(Portfolio!$A11,'S&amp;P500 2019'!$B$3:$V$507,8,FALSE)</f>
        <v>47.954351313901029</v>
      </c>
      <c r="M11" s="9">
        <f ca="1">VLOOKUP(Portfolio!$A11,'S&amp;P500 2019'!$B$3:$V$507,9,FALSE)</f>
        <v>49.858448128426588</v>
      </c>
      <c r="N11" s="9">
        <f ca="1">VLOOKUP(Portfolio!$A11,'S&amp;P500 2019'!$B$3:$V$507,10,FALSE)</f>
        <v>47.131495812053991</v>
      </c>
      <c r="O11" s="9">
        <f ca="1">VLOOKUP(Portfolio!$A11,'S&amp;P500 2019'!$B$3:$V$507,11,FALSE)</f>
        <v>58.434906467600925</v>
      </c>
      <c r="P11" s="9">
        <f ca="1">VLOOKUP(Portfolio!$A11,'S&amp;P500 2019'!$B$3:$V$507,12,FALSE)</f>
        <v>53.928604409208965</v>
      </c>
      <c r="Q11" s="9">
        <f ca="1">VLOOKUP(Portfolio!$A11,'S&amp;P500 2019'!$B$3:$V$507,13,FALSE)</f>
        <v>53.679453225847084</v>
      </c>
      <c r="R11" s="9">
        <f ca="1">VLOOKUP(Portfolio!$A11,'S&amp;P500 2019'!$B$3:$V$507,14,FALSE)</f>
        <v>61.48840232951077</v>
      </c>
      <c r="S11" s="9">
        <f ca="1">VLOOKUP(Portfolio!$A11,'S&amp;P500 2019'!$B$3:$V$507,15,FALSE)</f>
        <v>46.656645144708946</v>
      </c>
      <c r="T11" s="9">
        <f ca="1">VLOOKUP(Portfolio!$A11,'S&amp;P500 2019'!$B$3:$V$507,16,FALSE)</f>
        <v>53.700188671734388</v>
      </c>
      <c r="U11" s="9">
        <f ca="1">VLOOKUP(Portfolio!$A11,'S&amp;P500 2019'!$B$3:$V$507,17,FALSE)</f>
        <v>51.92888231866548</v>
      </c>
      <c r="V11" s="9">
        <f ca="1">VLOOKUP(Portfolio!$A11,'S&amp;P500 2019'!$B$3:$V$507,18,FALSE)</f>
        <v>42.628570090687795</v>
      </c>
      <c r="W11" s="9">
        <f ca="1">VLOOKUP(Portfolio!$A11,'S&amp;P500 2019'!$B$3:$V$507,19,FALSE)</f>
        <v>58.512928981518151</v>
      </c>
      <c r="X11" s="9">
        <f ca="1">VLOOKUP(Portfolio!$A11,'S&amp;P500 2019'!$B$3:$V$507,20,FALSE)</f>
        <v>64.327312386553956</v>
      </c>
      <c r="Y11" s="9">
        <f ca="1">VLOOKUP(Portfolio!$A11,'S&amp;P500 2019'!$B$3:$V$507,21,FALSE)</f>
        <v>46.961936378374368</v>
      </c>
      <c r="Z11" s="11">
        <f ca="1">VLOOKUP(Portfolio!$A11,'S&amp;P500 2019'!$B$3:$AM$507,22,FALSE)</f>
        <v>0.1545249514651772</v>
      </c>
      <c r="AA11" s="11">
        <f ca="1">VLOOKUP(Portfolio!$A11,'S&amp;P500 2019'!$B$3:$AM$507,23,FALSE)</f>
        <v>2.6752475904226571</v>
      </c>
      <c r="AB11" s="11">
        <f ca="1">VLOOKUP(Portfolio!$A11,'S&amp;P500 2019'!$B$3:$AM$507,24,FALSE)</f>
        <v>0.34506131059479372</v>
      </c>
      <c r="AC11" s="11">
        <f ca="1">VLOOKUP(Portfolio!$A11,'S&amp;P500 2019'!$B$3:$AM$507,25,FALSE)</f>
        <v>-3.0456486860989713</v>
      </c>
      <c r="AD11" s="11">
        <f ca="1">VLOOKUP(Portfolio!$A11,'S&amp;P500 2019'!$B$3:$AM$507,26,FALSE)</f>
        <v>-1.1415518715734123</v>
      </c>
      <c r="AE11" s="11">
        <f ca="1">VLOOKUP(Portfolio!$A11,'S&amp;P500 2019'!$B$3:$AM$507,27,FALSE)</f>
        <v>-4.8685041879460087</v>
      </c>
      <c r="AF11" s="11">
        <f ca="1">VLOOKUP(Portfolio!$A11,'S&amp;P500 2019'!$B$3:$AM$507,28,FALSE)</f>
        <v>3.4349064676009249</v>
      </c>
      <c r="AG11" s="11">
        <f ca="1">VLOOKUP(Portfolio!$A11,'S&amp;P500 2019'!$B$3:$AM$507,29,FALSE)</f>
        <v>2.9286044092089654</v>
      </c>
      <c r="AH11" s="11">
        <f ca="1">VLOOKUP(Portfolio!$A11,'S&amp;P500 2019'!$B$3:$AM$507,30,FALSE)</f>
        <v>2.6794532258470838</v>
      </c>
      <c r="AI11" s="11">
        <f ca="1">VLOOKUP(Portfolio!$A11,'S&amp;P500 2019'!$B$3:$AM$507,31,FALSE)</f>
        <v>3.4884023295107696</v>
      </c>
      <c r="AJ11" s="11">
        <f ca="1">VLOOKUP(Portfolio!$A11,'S&amp;P500 2019'!$B$3:$AM$507,32,FALSE)</f>
        <v>-2.3433548552910537</v>
      </c>
      <c r="AK11" s="11">
        <f ca="1">VLOOKUP(Portfolio!$A11,'S&amp;P500 2019'!$B$3:$AM$507,33,FALSE)</f>
        <v>4.7001886717343879</v>
      </c>
      <c r="AL11" s="11">
        <f ca="1">VLOOKUP(Portfolio!$A11,'S&amp;P500 2019'!$B$3:$AM$507,34,FALSE)</f>
        <v>2.9288823186654795</v>
      </c>
      <c r="AM11" s="11">
        <f ca="1">VLOOKUP(Portfolio!$A11,'S&amp;P500 2019'!$B$3:$AM$507,35,FALSE)</f>
        <v>-0.3714299093122051</v>
      </c>
      <c r="AN11" s="11">
        <f ca="1">VLOOKUP(Portfolio!$A11,'S&amp;P500 2019'!$B$3:$AM$507,36,FALSE)</f>
        <v>-3.4870710184818492</v>
      </c>
      <c r="AO11" s="11">
        <f ca="1">VLOOKUP(Portfolio!$A11,'S&amp;P500 2019'!$B$3:$AM$507,37,FALSE)</f>
        <v>3.327312386553956</v>
      </c>
      <c r="AP11" s="11">
        <f ca="1">VLOOKUP(Portfolio!$A11,'S&amp;P500 2019'!$B$3:$AM$507,38,FALSE)</f>
        <v>-3.038063621625632</v>
      </c>
    </row>
    <row r="12" spans="1:42" x14ac:dyDescent="0.3">
      <c r="A12" s="25" t="s">
        <v>87</v>
      </c>
      <c r="B12" s="26" t="s">
        <v>88</v>
      </c>
      <c r="C12" s="26" t="s">
        <v>89</v>
      </c>
      <c r="D12" s="25" t="s">
        <v>1173</v>
      </c>
      <c r="E12" s="25"/>
      <c r="F12" s="27">
        <v>0.04</v>
      </c>
      <c r="G12" s="28">
        <f t="shared" ca="1" si="0"/>
        <v>62.622138524315552</v>
      </c>
      <c r="H12" s="28">
        <f>VLOOKUP(B12,'Pivot Table'!$A$4:$S$14,2,FALSE)</f>
        <v>51.271240377035319</v>
      </c>
      <c r="I12" s="9">
        <f ca="1">VLOOKUP(Portfolio!A12,'S&amp;P500 2019'!$B$3:$V$507,5,FALSE)</f>
        <v>66.680706467259199</v>
      </c>
      <c r="J12" s="9">
        <f ca="1">VLOOKUP(Portfolio!$A12,'S&amp;P500 2019'!$B$3:$V$507,6,FALSE)</f>
        <v>82.724235910721788</v>
      </c>
      <c r="K12" s="9">
        <f ca="1">VLOOKUP(Portfolio!$A12,'S&amp;P500 2019'!$B$3:$V$507,7,FALSE)</f>
        <v>57.894917135534776</v>
      </c>
      <c r="L12" s="9">
        <f ca="1">VLOOKUP(Portfolio!$A12,'S&amp;P500 2019'!$B$3:$V$507,8,FALSE)</f>
        <v>79.561329404086948</v>
      </c>
      <c r="M12" s="9">
        <f ca="1">VLOOKUP(Portfolio!$A12,'S&amp;P500 2019'!$B$3:$V$507,9,FALSE)</f>
        <v>56.73956105940897</v>
      </c>
      <c r="N12" s="9">
        <f ca="1">VLOOKUP(Portfolio!$A12,'S&amp;P500 2019'!$B$3:$V$507,10,FALSE)</f>
        <v>67.281324099257986</v>
      </c>
      <c r="O12" s="9">
        <f ca="1">VLOOKUP(Portfolio!$A12,'S&amp;P500 2019'!$B$3:$V$507,11,FALSE)</f>
        <v>43.241415941481918</v>
      </c>
      <c r="P12" s="9">
        <f ca="1">VLOOKUP(Portfolio!$A12,'S&amp;P500 2019'!$B$3:$V$507,12,FALSE)</f>
        <v>58.016673386670021</v>
      </c>
      <c r="Q12" s="9">
        <f ca="1">VLOOKUP(Portfolio!$A12,'S&amp;P500 2019'!$B$3:$V$507,13,FALSE)</f>
        <v>50.477785579354702</v>
      </c>
      <c r="R12" s="9">
        <f ca="1">VLOOKUP(Portfolio!$A12,'S&amp;P500 2019'!$B$3:$V$507,14,FALSE)</f>
        <v>73.649912763614282</v>
      </c>
      <c r="S12" s="9">
        <f ca="1">VLOOKUP(Portfolio!$A12,'S&amp;P500 2019'!$B$3:$V$507,15,FALSE)</f>
        <v>42.829195053922227</v>
      </c>
      <c r="T12" s="9">
        <f ca="1">VLOOKUP(Portfolio!$A12,'S&amp;P500 2019'!$B$3:$V$507,16,FALSE)</f>
        <v>45.588760677074234</v>
      </c>
      <c r="U12" s="9">
        <f ca="1">VLOOKUP(Portfolio!$A12,'S&amp;P500 2019'!$B$3:$V$507,17,FALSE)</f>
        <v>74.651301223900688</v>
      </c>
      <c r="V12" s="9">
        <f ca="1">VLOOKUP(Portfolio!$A12,'S&amp;P500 2019'!$B$3:$V$507,18,FALSE)</f>
        <v>72.932190368644356</v>
      </c>
      <c r="W12" s="9">
        <f ca="1">VLOOKUP(Portfolio!$A12,'S&amp;P500 2019'!$B$3:$V$507,19,FALSE)</f>
        <v>61.057720920144348</v>
      </c>
      <c r="X12" s="9">
        <f ca="1">VLOOKUP(Portfolio!$A12,'S&amp;P500 2019'!$B$3:$V$507,20,FALSE)</f>
        <v>49.332564077899214</v>
      </c>
      <c r="Y12" s="9">
        <f ca="1">VLOOKUP(Portfolio!$A12,'S&amp;P500 2019'!$B$3:$V$507,21,FALSE)</f>
        <v>81.916760844388719</v>
      </c>
      <c r="Z12" s="11">
        <f ca="1">VLOOKUP(Portfolio!$A12,'S&amp;P500 2019'!$B$3:$AM$507,22,FALSE)</f>
        <v>5.6807064672591991</v>
      </c>
      <c r="AA12" s="11">
        <f ca="1">VLOOKUP(Portfolio!$A12,'S&amp;P500 2019'!$B$3:$AM$507,23,FALSE)</f>
        <v>5.7242359107217879</v>
      </c>
      <c r="AB12" s="11">
        <f ca="1">VLOOKUP(Portfolio!$A12,'S&amp;P500 2019'!$B$3:$AM$507,24,FALSE)</f>
        <v>2.8949171355347758</v>
      </c>
      <c r="AC12" s="11">
        <f ca="1">VLOOKUP(Portfolio!$A12,'S&amp;P500 2019'!$B$3:$AM$507,25,FALSE)</f>
        <v>0.56132940408694765</v>
      </c>
      <c r="AD12" s="11">
        <f ca="1">VLOOKUP(Portfolio!$A12,'S&amp;P500 2019'!$B$3:$AM$507,26,FALSE)</f>
        <v>3.7395610594089703</v>
      </c>
      <c r="AE12" s="11">
        <f ca="1">VLOOKUP(Portfolio!$A12,'S&amp;P500 2019'!$B$3:$AM$507,27,FALSE)</f>
        <v>0.2813240992579864</v>
      </c>
      <c r="AF12" s="11">
        <f ca="1">VLOOKUP(Portfolio!$A12,'S&amp;P500 2019'!$B$3:$AM$507,28,FALSE)</f>
        <v>0.24141594148191814</v>
      </c>
      <c r="AG12" s="11">
        <f ca="1">VLOOKUP(Portfolio!$A12,'S&amp;P500 2019'!$B$3:$AM$507,29,FALSE)</f>
        <v>3.0166733866700213</v>
      </c>
      <c r="AH12" s="11">
        <f ca="1">VLOOKUP(Portfolio!$A12,'S&amp;P500 2019'!$B$3:$AM$507,30,FALSE)</f>
        <v>4.4777855793547019</v>
      </c>
      <c r="AI12" s="11">
        <f ca="1">VLOOKUP(Portfolio!$A12,'S&amp;P500 2019'!$B$3:$AM$507,31,FALSE)</f>
        <v>1.6499127636142816</v>
      </c>
      <c r="AJ12" s="11">
        <f ca="1">VLOOKUP(Portfolio!$A12,'S&amp;P500 2019'!$B$3:$AM$507,32,FALSE)</f>
        <v>-4.170804946077773</v>
      </c>
      <c r="AK12" s="11">
        <f ca="1">VLOOKUP(Portfolio!$A12,'S&amp;P500 2019'!$B$3:$AM$507,33,FALSE)</f>
        <v>3.5887606770742337</v>
      </c>
      <c r="AL12" s="11">
        <f ca="1">VLOOKUP(Portfolio!$A12,'S&amp;P500 2019'!$B$3:$AM$507,34,FALSE)</f>
        <v>3.6513012239006883</v>
      </c>
      <c r="AM12" s="11">
        <f ca="1">VLOOKUP(Portfolio!$A12,'S&amp;P500 2019'!$B$3:$AM$507,35,FALSE)</f>
        <v>0.93219036864435623</v>
      </c>
      <c r="AN12" s="11">
        <f ca="1">VLOOKUP(Portfolio!$A12,'S&amp;P500 2019'!$B$3:$AM$507,36,FALSE)</f>
        <v>1.057720920144348</v>
      </c>
      <c r="AO12" s="11">
        <f ca="1">VLOOKUP(Portfolio!$A12,'S&amp;P500 2019'!$B$3:$AM$507,37,FALSE)</f>
        <v>4.3325640778992138</v>
      </c>
      <c r="AP12" s="11">
        <f ca="1">VLOOKUP(Portfolio!$A12,'S&amp;P500 2019'!$B$3:$AM$507,38,FALSE)</f>
        <v>-2.083239155611281</v>
      </c>
    </row>
    <row r="13" spans="1:42" x14ac:dyDescent="0.3">
      <c r="A13" s="25" t="s">
        <v>234</v>
      </c>
      <c r="B13" s="26" t="s">
        <v>88</v>
      </c>
      <c r="C13" s="26" t="s">
        <v>235</v>
      </c>
      <c r="D13" s="25" t="s">
        <v>1173</v>
      </c>
      <c r="E13" s="25"/>
      <c r="F13" s="27">
        <v>0.03</v>
      </c>
      <c r="G13" s="28">
        <f t="shared" ca="1" si="0"/>
        <v>59.482081312896796</v>
      </c>
      <c r="H13" s="28">
        <f>VLOOKUP(B13,'Pivot Table'!$A$4:$S$14,2,FALSE)</f>
        <v>51.271240377035319</v>
      </c>
      <c r="I13" s="9">
        <f ca="1">VLOOKUP(Portfolio!A13,'S&amp;P500 2019'!$B$3:$V$507,5,FALSE)</f>
        <v>46.751556165282892</v>
      </c>
      <c r="J13" s="9">
        <f ca="1">VLOOKUP(Portfolio!$A13,'S&amp;P500 2019'!$B$3:$V$507,6,FALSE)</f>
        <v>51.450949442856015</v>
      </c>
      <c r="K13" s="9">
        <f ca="1">VLOOKUP(Portfolio!$A13,'S&amp;P500 2019'!$B$3:$V$507,7,FALSE)</f>
        <v>54.816425385191309</v>
      </c>
      <c r="L13" s="9">
        <f ca="1">VLOOKUP(Portfolio!$A13,'S&amp;P500 2019'!$B$3:$V$507,8,FALSE)</f>
        <v>54.106759864899011</v>
      </c>
      <c r="M13" s="9">
        <f ca="1">VLOOKUP(Portfolio!$A13,'S&amp;P500 2019'!$B$3:$V$507,9,FALSE)</f>
        <v>55.605454565370053</v>
      </c>
      <c r="N13" s="9">
        <f ca="1">VLOOKUP(Portfolio!$A13,'S&amp;P500 2019'!$B$3:$V$507,10,FALSE)</f>
        <v>88.572821846465189</v>
      </c>
      <c r="O13" s="9">
        <f ca="1">VLOOKUP(Portfolio!$A13,'S&amp;P500 2019'!$B$3:$V$507,11,FALSE)</f>
        <v>51.417701533964809</v>
      </c>
      <c r="P13" s="9">
        <f ca="1">VLOOKUP(Portfolio!$A13,'S&amp;P500 2019'!$B$3:$V$507,12,FALSE)</f>
        <v>58.2495469888024</v>
      </c>
      <c r="Q13" s="9">
        <f ca="1">VLOOKUP(Portfolio!$A13,'S&amp;P500 2019'!$B$3:$V$507,13,FALSE)</f>
        <v>65.63536776106227</v>
      </c>
      <c r="R13" s="9">
        <f ca="1">VLOOKUP(Portfolio!$A13,'S&amp;P500 2019'!$B$3:$V$507,14,FALSE)</f>
        <v>41.876219316075542</v>
      </c>
      <c r="S13" s="9">
        <f ca="1">VLOOKUP(Portfolio!$A13,'S&amp;P500 2019'!$B$3:$V$507,15,FALSE)</f>
        <v>63.687263948914726</v>
      </c>
      <c r="T13" s="9">
        <f ca="1">VLOOKUP(Portfolio!$A13,'S&amp;P500 2019'!$B$3:$V$507,16,FALSE)</f>
        <v>60.983548249408976</v>
      </c>
      <c r="U13" s="9">
        <f ca="1">VLOOKUP(Portfolio!$A13,'S&amp;P500 2019'!$B$3:$V$507,17,FALSE)</f>
        <v>68.566738607745819</v>
      </c>
      <c r="V13" s="9">
        <f ca="1">VLOOKUP(Portfolio!$A13,'S&amp;P500 2019'!$B$3:$V$507,18,FALSE)</f>
        <v>67.132442052821048</v>
      </c>
      <c r="W13" s="9">
        <f ca="1">VLOOKUP(Portfolio!$A13,'S&amp;P500 2019'!$B$3:$V$507,19,FALSE)</f>
        <v>62.701136821888298</v>
      </c>
      <c r="X13" s="9">
        <f ca="1">VLOOKUP(Portfolio!$A13,'S&amp;P500 2019'!$B$3:$V$507,20,FALSE)</f>
        <v>39.713442831044958</v>
      </c>
      <c r="Y13" s="9">
        <f ca="1">VLOOKUP(Portfolio!$A13,'S&amp;P500 2019'!$B$3:$V$507,21,FALSE)</f>
        <v>79.928006937452068</v>
      </c>
      <c r="Z13" s="11">
        <f ca="1">VLOOKUP(Portfolio!$A13,'S&amp;P500 2019'!$B$3:$AM$507,22,FALSE)</f>
        <v>2.7515561652828922</v>
      </c>
      <c r="AA13" s="11">
        <f ca="1">VLOOKUP(Portfolio!$A13,'S&amp;P500 2019'!$B$3:$AM$507,23,FALSE)</f>
        <v>2.4509494428560146</v>
      </c>
      <c r="AB13" s="11">
        <f ca="1">VLOOKUP(Portfolio!$A13,'S&amp;P500 2019'!$B$3:$AM$507,24,FALSE)</f>
        <v>0.81642538519130881</v>
      </c>
      <c r="AC13" s="11">
        <f ca="1">VLOOKUP(Portfolio!$A13,'S&amp;P500 2019'!$B$3:$AM$507,25,FALSE)</f>
        <v>3.1067598648990113</v>
      </c>
      <c r="AD13" s="11">
        <f ca="1">VLOOKUP(Portfolio!$A13,'S&amp;P500 2019'!$B$3:$AM$507,26,FALSE)</f>
        <v>2.6054545653700529</v>
      </c>
      <c r="AE13" s="11">
        <f ca="1">VLOOKUP(Portfolio!$A13,'S&amp;P500 2019'!$B$3:$AM$507,27,FALSE)</f>
        <v>1.5728218464651889</v>
      </c>
      <c r="AF13" s="11">
        <f ca="1">VLOOKUP(Portfolio!$A13,'S&amp;P500 2019'!$B$3:$AM$507,28,FALSE)</f>
        <v>-1.5822984660351906</v>
      </c>
      <c r="AG13" s="11">
        <f ca="1">VLOOKUP(Portfolio!$A13,'S&amp;P500 2019'!$B$3:$AM$507,29,FALSE)</f>
        <v>-1.7504530111975996</v>
      </c>
      <c r="AH13" s="11">
        <f ca="1">VLOOKUP(Portfolio!$A13,'S&amp;P500 2019'!$B$3:$AM$507,30,FALSE)</f>
        <v>3.6353677610622697</v>
      </c>
      <c r="AI13" s="11">
        <f ca="1">VLOOKUP(Portfolio!$A13,'S&amp;P500 2019'!$B$3:$AM$507,31,FALSE)</f>
        <v>0.8762193160755416</v>
      </c>
      <c r="AJ13" s="11">
        <f ca="1">VLOOKUP(Portfolio!$A13,'S&amp;P500 2019'!$B$3:$AM$507,32,FALSE)</f>
        <v>5.6872639489147261</v>
      </c>
      <c r="AK13" s="11">
        <f ca="1">VLOOKUP(Portfolio!$A13,'S&amp;P500 2019'!$B$3:$AM$507,33,FALSE)</f>
        <v>3.983548249408976</v>
      </c>
      <c r="AL13" s="11">
        <f ca="1">VLOOKUP(Portfolio!$A13,'S&amp;P500 2019'!$B$3:$AM$507,34,FALSE)</f>
        <v>2.566738607745819</v>
      </c>
      <c r="AM13" s="11">
        <f ca="1">VLOOKUP(Portfolio!$A13,'S&amp;P500 2019'!$B$3:$AM$507,35,FALSE)</f>
        <v>0.13244205282104815</v>
      </c>
      <c r="AN13" s="11">
        <f ca="1">VLOOKUP(Portfolio!$A13,'S&amp;P500 2019'!$B$3:$AM$507,36,FALSE)</f>
        <v>-4.2988631781117022</v>
      </c>
      <c r="AO13" s="11">
        <f ca="1">VLOOKUP(Portfolio!$A13,'S&amp;P500 2019'!$B$3:$AM$507,37,FALSE)</f>
        <v>-2.2865571689550421</v>
      </c>
      <c r="AP13" s="11">
        <f ca="1">VLOOKUP(Portfolio!$A13,'S&amp;P500 2019'!$B$3:$AM$507,38,FALSE)</f>
        <v>4.9280069374520679</v>
      </c>
    </row>
    <row r="14" spans="1:42" x14ac:dyDescent="0.3">
      <c r="A14" s="25" t="s">
        <v>140</v>
      </c>
      <c r="B14" s="26" t="s">
        <v>141</v>
      </c>
      <c r="C14" s="26" t="s">
        <v>142</v>
      </c>
      <c r="D14" s="25" t="s">
        <v>1173</v>
      </c>
      <c r="E14" s="25"/>
      <c r="F14" s="27">
        <v>0.03</v>
      </c>
      <c r="G14" s="28">
        <f t="shared" ca="1" si="0"/>
        <v>59.780535935803584</v>
      </c>
      <c r="H14" s="28">
        <f>VLOOKUP(B14,'Pivot Table'!$A$4:$S$14,2,FALSE)</f>
        <v>50.14951365473717</v>
      </c>
      <c r="I14" s="9">
        <f ca="1">VLOOKUP(Portfolio!A14,'S&amp;P500 2019'!$B$3:$V$507,5,FALSE)</f>
        <v>59.929818897932222</v>
      </c>
      <c r="J14" s="9">
        <f ca="1">VLOOKUP(Portfolio!$A14,'S&amp;P500 2019'!$B$3:$V$507,6,FALSE)</f>
        <v>71.215523054289861</v>
      </c>
      <c r="K14" s="9">
        <f ca="1">VLOOKUP(Portfolio!$A14,'S&amp;P500 2019'!$B$3:$V$507,7,FALSE)</f>
        <v>71.214635664596415</v>
      </c>
      <c r="L14" s="9">
        <f ca="1">VLOOKUP(Portfolio!$A14,'S&amp;P500 2019'!$B$3:$V$507,8,FALSE)</f>
        <v>36.955640911522309</v>
      </c>
      <c r="M14" s="9">
        <f ca="1">VLOOKUP(Portfolio!$A14,'S&amp;P500 2019'!$B$3:$V$507,9,FALSE)</f>
        <v>49.877254520215899</v>
      </c>
      <c r="N14" s="9">
        <f ca="1">VLOOKUP(Portfolio!$A14,'S&amp;P500 2019'!$B$3:$V$507,10,FALSE)</f>
        <v>52.093442178360021</v>
      </c>
      <c r="O14" s="9">
        <f ca="1">VLOOKUP(Portfolio!$A14,'S&amp;P500 2019'!$B$3:$V$507,11,FALSE)</f>
        <v>50.890116293334387</v>
      </c>
      <c r="P14" s="9">
        <f ca="1">VLOOKUP(Portfolio!$A14,'S&amp;P500 2019'!$B$3:$V$507,12,FALSE)</f>
        <v>51.46337776972473</v>
      </c>
      <c r="Q14" s="9">
        <f ca="1">VLOOKUP(Portfolio!$A14,'S&amp;P500 2019'!$B$3:$V$507,13,FALSE)</f>
        <v>63.351425118697996</v>
      </c>
      <c r="R14" s="9">
        <f ca="1">VLOOKUP(Portfolio!$A14,'S&amp;P500 2019'!$B$3:$V$507,14,FALSE)</f>
        <v>53.201400354906703</v>
      </c>
      <c r="S14" s="9">
        <f ca="1">VLOOKUP(Portfolio!$A14,'S&amp;P500 2019'!$B$3:$V$507,15,FALSE)</f>
        <v>74.071409111166631</v>
      </c>
      <c r="T14" s="9">
        <f ca="1">VLOOKUP(Portfolio!$A14,'S&amp;P500 2019'!$B$3:$V$507,16,FALSE)</f>
        <v>51.782332660494923</v>
      </c>
      <c r="U14" s="9">
        <f ca="1">VLOOKUP(Portfolio!$A14,'S&amp;P500 2019'!$B$3:$V$507,17,FALSE)</f>
        <v>90.708031965261227</v>
      </c>
      <c r="V14" s="9">
        <f ca="1">VLOOKUP(Portfolio!$A14,'S&amp;P500 2019'!$B$3:$V$507,18,FALSE)</f>
        <v>61.162489194592169</v>
      </c>
      <c r="W14" s="9">
        <f ca="1">VLOOKUP(Portfolio!$A14,'S&amp;P500 2019'!$B$3:$V$507,19,FALSE)</f>
        <v>63.105808526960317</v>
      </c>
      <c r="X14" s="9">
        <f ca="1">VLOOKUP(Portfolio!$A14,'S&amp;P500 2019'!$B$3:$V$507,20,FALSE)</f>
        <v>68.944291790071546</v>
      </c>
      <c r="Y14" s="9">
        <f ca="1">VLOOKUP(Portfolio!$A14,'S&amp;P500 2019'!$B$3:$V$507,21,FALSE)</f>
        <v>46.302112896533622</v>
      </c>
      <c r="Z14" s="11">
        <f ca="1">VLOOKUP(Portfolio!$A14,'S&amp;P500 2019'!$B$3:$AM$507,22,FALSE)</f>
        <v>-4.0701811020677781</v>
      </c>
      <c r="AA14" s="11">
        <f ca="1">VLOOKUP(Portfolio!$A14,'S&amp;P500 2019'!$B$3:$AM$507,23,FALSE)</f>
        <v>0.21552305428986074</v>
      </c>
      <c r="AB14" s="11">
        <f ca="1">VLOOKUP(Portfolio!$A14,'S&amp;P500 2019'!$B$3:$AM$507,24,FALSE)</f>
        <v>6.2146356645964147</v>
      </c>
      <c r="AC14" s="11">
        <f ca="1">VLOOKUP(Portfolio!$A14,'S&amp;P500 2019'!$B$3:$AM$507,25,FALSE)</f>
        <v>0.95564091152230901</v>
      </c>
      <c r="AD14" s="11">
        <f ca="1">VLOOKUP(Portfolio!$A14,'S&amp;P500 2019'!$B$3:$AM$507,26,FALSE)</f>
        <v>-2.1227454797841006</v>
      </c>
      <c r="AE14" s="11">
        <f ca="1">VLOOKUP(Portfolio!$A14,'S&amp;P500 2019'!$B$3:$AM$507,27,FALSE)</f>
        <v>1.0934421783600214</v>
      </c>
      <c r="AF14" s="11">
        <f ca="1">VLOOKUP(Portfolio!$A14,'S&amp;P500 2019'!$B$3:$AM$507,28,FALSE)</f>
        <v>-4.1098837066656131</v>
      </c>
      <c r="AG14" s="11">
        <f ca="1">VLOOKUP(Portfolio!$A14,'S&amp;P500 2019'!$B$3:$AM$507,29,FALSE)</f>
        <v>-1.5366222302752703</v>
      </c>
      <c r="AH14" s="11">
        <f ca="1">VLOOKUP(Portfolio!$A14,'S&amp;P500 2019'!$B$3:$AM$507,30,FALSE)</f>
        <v>-3.6485748813020038</v>
      </c>
      <c r="AI14" s="11">
        <f ca="1">VLOOKUP(Portfolio!$A14,'S&amp;P500 2019'!$B$3:$AM$507,31,FALSE)</f>
        <v>4.2014003549067027</v>
      </c>
      <c r="AJ14" s="11">
        <f ca="1">VLOOKUP(Portfolio!$A14,'S&amp;P500 2019'!$B$3:$AM$507,32,FALSE)</f>
        <v>6.0714091111666306</v>
      </c>
      <c r="AK14" s="11">
        <f ca="1">VLOOKUP(Portfolio!$A14,'S&amp;P500 2019'!$B$3:$AM$507,33,FALSE)</f>
        <v>-1.217667339505077</v>
      </c>
      <c r="AL14" s="11">
        <f ca="1">VLOOKUP(Portfolio!$A14,'S&amp;P500 2019'!$B$3:$AM$507,34,FALSE)</f>
        <v>5.7080319652612275</v>
      </c>
      <c r="AM14" s="11">
        <f ca="1">VLOOKUP(Portfolio!$A14,'S&amp;P500 2019'!$B$3:$AM$507,35,FALSE)</f>
        <v>-0.83751080540783107</v>
      </c>
      <c r="AN14" s="11">
        <f ca="1">VLOOKUP(Portfolio!$A14,'S&amp;P500 2019'!$B$3:$AM$507,36,FALSE)</f>
        <v>-3.8941914730396832</v>
      </c>
      <c r="AO14" s="11">
        <f ca="1">VLOOKUP(Portfolio!$A14,'S&amp;P500 2019'!$B$3:$AM$507,37,FALSE)</f>
        <v>-3.0557082099284543</v>
      </c>
      <c r="AP14" s="11">
        <f ca="1">VLOOKUP(Portfolio!$A14,'S&amp;P500 2019'!$B$3:$AM$507,38,FALSE)</f>
        <v>-0.69788710346637828</v>
      </c>
    </row>
    <row r="15" spans="1:42" x14ac:dyDescent="0.3">
      <c r="A15" s="25" t="s">
        <v>187</v>
      </c>
      <c r="B15" s="26" t="s">
        <v>141</v>
      </c>
      <c r="C15" s="26" t="s">
        <v>188</v>
      </c>
      <c r="D15" s="25" t="s">
        <v>1173</v>
      </c>
      <c r="E15" s="25"/>
      <c r="F15" s="27">
        <v>0.02</v>
      </c>
      <c r="G15" s="28">
        <f t="shared" ca="1" si="0"/>
        <v>47.520052047627246</v>
      </c>
      <c r="H15" s="28">
        <f>VLOOKUP(B15,'Pivot Table'!$A$4:$S$14,2,FALSE)</f>
        <v>50.14951365473717</v>
      </c>
      <c r="I15" s="9">
        <f ca="1">VLOOKUP(Portfolio!A15,'S&amp;P500 2019'!$B$3:$V$507,5,FALSE)</f>
        <v>54.627516876428885</v>
      </c>
      <c r="J15" s="9">
        <f ca="1">VLOOKUP(Portfolio!$A15,'S&amp;P500 2019'!$B$3:$V$507,6,FALSE)</f>
        <v>54.295645231697875</v>
      </c>
      <c r="K15" s="9">
        <f ca="1">VLOOKUP(Portfolio!$A15,'S&amp;P500 2019'!$B$3:$V$507,7,FALSE)</f>
        <v>51.447302849625295</v>
      </c>
      <c r="L15" s="9">
        <f ca="1">VLOOKUP(Portfolio!$A15,'S&amp;P500 2019'!$B$3:$V$507,8,FALSE)</f>
        <v>39.346740042676885</v>
      </c>
      <c r="M15" s="9">
        <f ca="1">VLOOKUP(Portfolio!$A15,'S&amp;P500 2019'!$B$3:$V$507,9,FALSE)</f>
        <v>30.690583575711397</v>
      </c>
      <c r="N15" s="9">
        <f ca="1">VLOOKUP(Portfolio!$A15,'S&amp;P500 2019'!$B$3:$V$507,10,FALSE)</f>
        <v>52.863028560718547</v>
      </c>
      <c r="O15" s="9">
        <f ca="1">VLOOKUP(Portfolio!$A15,'S&amp;P500 2019'!$B$3:$V$507,11,FALSE)</f>
        <v>51.02423035528723</v>
      </c>
      <c r="P15" s="9">
        <f ca="1">VLOOKUP(Portfolio!$A15,'S&amp;P500 2019'!$B$3:$V$507,12,FALSE)</f>
        <v>37.765696089377485</v>
      </c>
      <c r="Q15" s="9">
        <f ca="1">VLOOKUP(Portfolio!$A15,'S&amp;P500 2019'!$B$3:$V$507,13,FALSE)</f>
        <v>47.339871152010289</v>
      </c>
      <c r="R15" s="9">
        <f ca="1">VLOOKUP(Portfolio!$A15,'S&amp;P500 2019'!$B$3:$V$507,14,FALSE)</f>
        <v>39.677416163168395</v>
      </c>
      <c r="S15" s="9">
        <f ca="1">VLOOKUP(Portfolio!$A15,'S&amp;P500 2019'!$B$3:$V$507,15,FALSE)</f>
        <v>49.87714279189003</v>
      </c>
      <c r="T15" s="9">
        <f ca="1">VLOOKUP(Portfolio!$A15,'S&amp;P500 2019'!$B$3:$V$507,16,FALSE)</f>
        <v>37.355333494816676</v>
      </c>
      <c r="U15" s="9">
        <f ca="1">VLOOKUP(Portfolio!$A15,'S&amp;P500 2019'!$B$3:$V$507,17,FALSE)</f>
        <v>62.476091263796178</v>
      </c>
      <c r="V15" s="9">
        <f ca="1">VLOOKUP(Portfolio!$A15,'S&amp;P500 2019'!$B$3:$V$507,18,FALSE)</f>
        <v>50.703487325791407</v>
      </c>
      <c r="W15" s="9">
        <f ca="1">VLOOKUP(Portfolio!$A15,'S&amp;P500 2019'!$B$3:$V$507,19,FALSE)</f>
        <v>48.41343500053231</v>
      </c>
      <c r="X15" s="9">
        <f ca="1">VLOOKUP(Portfolio!$A15,'S&amp;P500 2019'!$B$3:$V$507,20,FALSE)</f>
        <v>39.794704780805645</v>
      </c>
      <c r="Y15" s="9">
        <f ca="1">VLOOKUP(Portfolio!$A15,'S&amp;P500 2019'!$B$3:$V$507,21,FALSE)</f>
        <v>60.142659255328446</v>
      </c>
      <c r="Z15" s="11">
        <f ca="1">VLOOKUP(Portfolio!$A15,'S&amp;P500 2019'!$B$3:$AM$507,22,FALSE)</f>
        <v>2.627516876428885</v>
      </c>
      <c r="AA15" s="11">
        <f ca="1">VLOOKUP(Portfolio!$A15,'S&amp;P500 2019'!$B$3:$AM$507,23,FALSE)</f>
        <v>1.2956452316978755</v>
      </c>
      <c r="AB15" s="11">
        <f ca="1">VLOOKUP(Portfolio!$A15,'S&amp;P500 2019'!$B$3:$AM$507,24,FALSE)</f>
        <v>-5.5526971503747049</v>
      </c>
      <c r="AC15" s="11">
        <f ca="1">VLOOKUP(Portfolio!$A15,'S&amp;P500 2019'!$B$3:$AM$507,25,FALSE)</f>
        <v>2.3467400426768847</v>
      </c>
      <c r="AD15" s="11">
        <f ca="1">VLOOKUP(Portfolio!$A15,'S&amp;P500 2019'!$B$3:$AM$507,26,FALSE)</f>
        <v>1.6905835757113969</v>
      </c>
      <c r="AE15" s="11">
        <f ca="1">VLOOKUP(Portfolio!$A15,'S&amp;P500 2019'!$B$3:$AM$507,27,FALSE)</f>
        <v>0.86302856071854706</v>
      </c>
      <c r="AF15" s="11">
        <f ca="1">VLOOKUP(Portfolio!$A15,'S&amp;P500 2019'!$B$3:$AM$507,28,FALSE)</f>
        <v>3.0242303552872301</v>
      </c>
      <c r="AG15" s="11">
        <f ca="1">VLOOKUP(Portfolio!$A15,'S&amp;P500 2019'!$B$3:$AM$507,29,FALSE)</f>
        <v>-3.2343039106225149</v>
      </c>
      <c r="AH15" s="11">
        <f ca="1">VLOOKUP(Portfolio!$A15,'S&amp;P500 2019'!$B$3:$AM$507,30,FALSE)</f>
        <v>0.33987115201028928</v>
      </c>
      <c r="AI15" s="11">
        <f ca="1">VLOOKUP(Portfolio!$A15,'S&amp;P500 2019'!$B$3:$AM$507,31,FALSE)</f>
        <v>-1.3225838368316047</v>
      </c>
      <c r="AJ15" s="11">
        <f ca="1">VLOOKUP(Portfolio!$A15,'S&amp;P500 2019'!$B$3:$AM$507,32,FALSE)</f>
        <v>-0.12285720810996992</v>
      </c>
      <c r="AK15" s="11">
        <f ca="1">VLOOKUP(Portfolio!$A15,'S&amp;P500 2019'!$B$3:$AM$507,33,FALSE)</f>
        <v>-3.6446665051833236</v>
      </c>
      <c r="AL15" s="11">
        <f ca="1">VLOOKUP(Portfolio!$A15,'S&amp;P500 2019'!$B$3:$AM$507,34,FALSE)</f>
        <v>4.4760912637961781</v>
      </c>
      <c r="AM15" s="11">
        <f ca="1">VLOOKUP(Portfolio!$A15,'S&amp;P500 2019'!$B$3:$AM$507,35,FALSE)</f>
        <v>-2.2965126742085928</v>
      </c>
      <c r="AN15" s="11">
        <f ca="1">VLOOKUP(Portfolio!$A15,'S&amp;P500 2019'!$B$3:$AM$507,36,FALSE)</f>
        <v>-0.58656499946769003</v>
      </c>
      <c r="AO15" s="11">
        <f ca="1">VLOOKUP(Portfolio!$A15,'S&amp;P500 2019'!$B$3:$AM$507,37,FALSE)</f>
        <v>1.7947047808056453</v>
      </c>
      <c r="AP15" s="11">
        <f ca="1">VLOOKUP(Portfolio!$A15,'S&amp;P500 2019'!$B$3:$AM$507,38,FALSE)</f>
        <v>1.1426592553284465</v>
      </c>
    </row>
    <row r="16" spans="1:42" x14ac:dyDescent="0.3">
      <c r="A16" s="25" t="s">
        <v>36</v>
      </c>
      <c r="B16" s="26" t="s">
        <v>37</v>
      </c>
      <c r="C16" s="26" t="s">
        <v>38</v>
      </c>
      <c r="D16" s="25" t="s">
        <v>1173</v>
      </c>
      <c r="E16" s="25"/>
      <c r="F16" s="27">
        <v>0.04</v>
      </c>
      <c r="G16" s="28">
        <f t="shared" ca="1" si="0"/>
        <v>40.947071630178932</v>
      </c>
      <c r="H16" s="28">
        <f>VLOOKUP(B16,'Pivot Table'!$A$4:$S$14,2,FALSE)</f>
        <v>52.1677937316067</v>
      </c>
      <c r="I16" s="9">
        <f ca="1">VLOOKUP(Portfolio!A16,'S&amp;P500 2019'!$B$3:$V$507,5,FALSE)</f>
        <v>32.801716550803299</v>
      </c>
      <c r="J16" s="9">
        <f ca="1">VLOOKUP(Portfolio!$A16,'S&amp;P500 2019'!$B$3:$V$507,6,FALSE)</f>
        <v>42.897392115391277</v>
      </c>
      <c r="K16" s="9">
        <f ca="1">VLOOKUP(Portfolio!$A16,'S&amp;P500 2019'!$B$3:$V$507,7,FALSE)</f>
        <v>52.408775513052987</v>
      </c>
      <c r="L16" s="9">
        <f ca="1">VLOOKUP(Portfolio!$A16,'S&amp;P500 2019'!$B$3:$V$507,8,FALSE)</f>
        <v>33.429792390673796</v>
      </c>
      <c r="M16" s="9">
        <f ca="1">VLOOKUP(Portfolio!$A16,'S&amp;P500 2019'!$B$3:$V$507,9,FALSE)</f>
        <v>34.910998751058436</v>
      </c>
      <c r="N16" s="9">
        <f ca="1">VLOOKUP(Portfolio!$A16,'S&amp;P500 2019'!$B$3:$V$507,10,FALSE)</f>
        <v>28.112996756015708</v>
      </c>
      <c r="O16" s="9">
        <f ca="1">VLOOKUP(Portfolio!$A16,'S&amp;P500 2019'!$B$3:$V$507,11,FALSE)</f>
        <v>44.476920359979133</v>
      </c>
      <c r="P16" s="9">
        <f ca="1">VLOOKUP(Portfolio!$A16,'S&amp;P500 2019'!$B$3:$V$507,12,FALSE)</f>
        <v>39.233613068275524</v>
      </c>
      <c r="Q16" s="9">
        <f ca="1">VLOOKUP(Portfolio!$A16,'S&amp;P500 2019'!$B$3:$V$507,13,FALSE)</f>
        <v>53.518000309540106</v>
      </c>
      <c r="R16" s="9">
        <f ca="1">VLOOKUP(Portfolio!$A16,'S&amp;P500 2019'!$B$3:$V$507,14,FALSE)</f>
        <v>48.786200536449222</v>
      </c>
      <c r="S16" s="9">
        <f ca="1">VLOOKUP(Portfolio!$A16,'S&amp;P500 2019'!$B$3:$V$507,15,FALSE)</f>
        <v>33.932210922667061</v>
      </c>
      <c r="T16" s="9">
        <f ca="1">VLOOKUP(Portfolio!$A16,'S&amp;P500 2019'!$B$3:$V$507,16,FALSE)</f>
        <v>38.412426200379315</v>
      </c>
      <c r="U16" s="9">
        <f ca="1">VLOOKUP(Portfolio!$A16,'S&amp;P500 2019'!$B$3:$V$507,17,FALSE)</f>
        <v>48.180980811179111</v>
      </c>
      <c r="V16" s="9">
        <f ca="1">VLOOKUP(Portfolio!$A16,'S&amp;P500 2019'!$B$3:$V$507,18,FALSE)</f>
        <v>41.146128835926788</v>
      </c>
      <c r="W16" s="9">
        <f ca="1">VLOOKUP(Portfolio!$A16,'S&amp;P500 2019'!$B$3:$V$507,19,FALSE)</f>
        <v>46.704439408819525</v>
      </c>
      <c r="X16" s="9">
        <f ca="1">VLOOKUP(Portfolio!$A16,'S&amp;P500 2019'!$B$3:$V$507,20,FALSE)</f>
        <v>27.440544026964609</v>
      </c>
      <c r="Y16" s="9">
        <f ca="1">VLOOKUP(Portfolio!$A16,'S&amp;P500 2019'!$B$3:$V$507,21,FALSE)</f>
        <v>49.707081155865964</v>
      </c>
      <c r="Z16" s="11">
        <f ca="1">VLOOKUP(Portfolio!$A16,'S&amp;P500 2019'!$B$3:$AM$507,22,FALSE)</f>
        <v>1.8017165508032988</v>
      </c>
      <c r="AA16" s="11">
        <f ca="1">VLOOKUP(Portfolio!$A16,'S&amp;P500 2019'!$B$3:$AM$507,23,FALSE)</f>
        <v>-2.1026078846087231</v>
      </c>
      <c r="AB16" s="11">
        <f ca="1">VLOOKUP(Portfolio!$A16,'S&amp;P500 2019'!$B$3:$AM$507,24,FALSE)</f>
        <v>2.4087755130529871</v>
      </c>
      <c r="AC16" s="11">
        <f ca="1">VLOOKUP(Portfolio!$A16,'S&amp;P500 2019'!$B$3:$AM$507,25,FALSE)</f>
        <v>0.42979239067379638</v>
      </c>
      <c r="AD16" s="11">
        <f ca="1">VLOOKUP(Portfolio!$A16,'S&amp;P500 2019'!$B$3:$AM$507,26,FALSE)</f>
        <v>0.91099875105843608</v>
      </c>
      <c r="AE16" s="11">
        <f ca="1">VLOOKUP(Portfolio!$A16,'S&amp;P500 2019'!$B$3:$AM$507,27,FALSE)</f>
        <v>-2.8870032439842923</v>
      </c>
      <c r="AF16" s="11">
        <f ca="1">VLOOKUP(Portfolio!$A16,'S&amp;P500 2019'!$B$3:$AM$507,28,FALSE)</f>
        <v>-4.5230796400208675</v>
      </c>
      <c r="AG16" s="11">
        <f ca="1">VLOOKUP(Portfolio!$A16,'S&amp;P500 2019'!$B$3:$AM$507,29,FALSE)</f>
        <v>3.233613068275524</v>
      </c>
      <c r="AH16" s="11">
        <f ca="1">VLOOKUP(Portfolio!$A16,'S&amp;P500 2019'!$B$3:$AM$507,30,FALSE)</f>
        <v>4.5180003095401062</v>
      </c>
      <c r="AI16" s="11">
        <f ca="1">VLOOKUP(Portfolio!$A16,'S&amp;P500 2019'!$B$3:$AM$507,31,FALSE)</f>
        <v>2.7862005364492219</v>
      </c>
      <c r="AJ16" s="11">
        <f ca="1">VLOOKUP(Portfolio!$A16,'S&amp;P500 2019'!$B$3:$AM$507,32,FALSE)</f>
        <v>-6.7789077332939485E-2</v>
      </c>
      <c r="AK16" s="11">
        <f ca="1">VLOOKUP(Portfolio!$A16,'S&amp;P500 2019'!$B$3:$AM$507,33,FALSE)</f>
        <v>3.4124262003793149</v>
      </c>
      <c r="AL16" s="11">
        <f ca="1">VLOOKUP(Portfolio!$A16,'S&amp;P500 2019'!$B$3:$AM$507,34,FALSE)</f>
        <v>3.1809808111791114</v>
      </c>
      <c r="AM16" s="11">
        <f ca="1">VLOOKUP(Portfolio!$A16,'S&amp;P500 2019'!$B$3:$AM$507,35,FALSE)</f>
        <v>0.14612883592678827</v>
      </c>
      <c r="AN16" s="11">
        <f ca="1">VLOOKUP(Portfolio!$A16,'S&amp;P500 2019'!$B$3:$AM$507,36,FALSE)</f>
        <v>2.7044394088195247</v>
      </c>
      <c r="AO16" s="11">
        <f ca="1">VLOOKUP(Portfolio!$A16,'S&amp;P500 2019'!$B$3:$AM$507,37,FALSE)</f>
        <v>-1.5594559730353907</v>
      </c>
      <c r="AP16" s="11">
        <f ca="1">VLOOKUP(Portfolio!$A16,'S&amp;P500 2019'!$B$3:$AM$507,38,FALSE)</f>
        <v>3.7070811558659642</v>
      </c>
    </row>
    <row r="17" spans="1:42" x14ac:dyDescent="0.3">
      <c r="A17" s="25" t="s">
        <v>40</v>
      </c>
      <c r="B17" s="26" t="s">
        <v>37</v>
      </c>
      <c r="C17" s="26" t="s">
        <v>41</v>
      </c>
      <c r="D17" s="25" t="s">
        <v>1173</v>
      </c>
      <c r="E17" s="25"/>
      <c r="F17" s="27">
        <v>0.04</v>
      </c>
      <c r="G17" s="28">
        <f t="shared" ca="1" si="0"/>
        <v>59.95739407007558</v>
      </c>
      <c r="H17" s="28">
        <f>VLOOKUP(B17,'Pivot Table'!$A$4:$S$14,2,FALSE)</f>
        <v>52.1677937316067</v>
      </c>
      <c r="I17" s="9">
        <f ca="1">VLOOKUP(Portfolio!A17,'S&amp;P500 2019'!$B$3:$V$507,5,FALSE)</f>
        <v>58.488748246802224</v>
      </c>
      <c r="J17" s="9">
        <f ca="1">VLOOKUP(Portfolio!$A17,'S&amp;P500 2019'!$B$3:$V$507,6,FALSE)</f>
        <v>73.135445767320789</v>
      </c>
      <c r="K17" s="9">
        <f ca="1">VLOOKUP(Portfolio!$A17,'S&amp;P500 2019'!$B$3:$V$507,7,FALSE)</f>
        <v>54.362667874986698</v>
      </c>
      <c r="L17" s="9">
        <f ca="1">VLOOKUP(Portfolio!$A17,'S&amp;P500 2019'!$B$3:$V$507,8,FALSE)</f>
        <v>61.131518758439057</v>
      </c>
      <c r="M17" s="9">
        <f ca="1">VLOOKUP(Portfolio!$A17,'S&amp;P500 2019'!$B$3:$V$507,9,FALSE)</f>
        <v>58.919601646313311</v>
      </c>
      <c r="N17" s="9">
        <f ca="1">VLOOKUP(Portfolio!$A17,'S&amp;P500 2019'!$B$3:$V$507,10,FALSE)</f>
        <v>79.773925667909339</v>
      </c>
      <c r="O17" s="9">
        <f ca="1">VLOOKUP(Portfolio!$A17,'S&amp;P500 2019'!$B$3:$V$507,11,FALSE)</f>
        <v>40.111477134728602</v>
      </c>
      <c r="P17" s="9">
        <f ca="1">VLOOKUP(Portfolio!$A17,'S&amp;P500 2019'!$B$3:$V$507,12,FALSE)</f>
        <v>64.589571932607527</v>
      </c>
      <c r="Q17" s="9">
        <f ca="1">VLOOKUP(Portfolio!$A17,'S&amp;P500 2019'!$B$3:$V$507,13,FALSE)</f>
        <v>59.82032183765098</v>
      </c>
      <c r="R17" s="9">
        <f ca="1">VLOOKUP(Portfolio!$A17,'S&amp;P500 2019'!$B$3:$V$507,14,FALSE)</f>
        <v>49.835974638770551</v>
      </c>
      <c r="S17" s="9">
        <f ca="1">VLOOKUP(Portfolio!$A17,'S&amp;P500 2019'!$B$3:$V$507,15,FALSE)</f>
        <v>67.985652695792538</v>
      </c>
      <c r="T17" s="9">
        <f ca="1">VLOOKUP(Portfolio!$A17,'S&amp;P500 2019'!$B$3:$V$507,16,FALSE)</f>
        <v>45.172399103024219</v>
      </c>
      <c r="U17" s="9">
        <f ca="1">VLOOKUP(Portfolio!$A17,'S&amp;P500 2019'!$B$3:$V$507,17,FALSE)</f>
        <v>71.148320441197413</v>
      </c>
      <c r="V17" s="9">
        <f ca="1">VLOOKUP(Portfolio!$A17,'S&amp;P500 2019'!$B$3:$V$507,18,FALSE)</f>
        <v>86.044580033725509</v>
      </c>
      <c r="W17" s="9">
        <f ca="1">VLOOKUP(Portfolio!$A17,'S&amp;P500 2019'!$B$3:$V$507,19,FALSE)</f>
        <v>33.665104618089416</v>
      </c>
      <c r="X17" s="9">
        <f ca="1">VLOOKUP(Portfolio!$A17,'S&amp;P500 2019'!$B$3:$V$507,20,FALSE)</f>
        <v>64.577849502670546</v>
      </c>
      <c r="Y17" s="9">
        <f ca="1">VLOOKUP(Portfolio!$A17,'S&amp;P500 2019'!$B$3:$V$507,21,FALSE)</f>
        <v>50.51253929125599</v>
      </c>
      <c r="Z17" s="11">
        <f ca="1">VLOOKUP(Portfolio!$A17,'S&amp;P500 2019'!$B$3:$AM$507,22,FALSE)</f>
        <v>3.4887482468022242</v>
      </c>
      <c r="AA17" s="11">
        <f ca="1">VLOOKUP(Portfolio!$A17,'S&amp;P500 2019'!$B$3:$AM$507,23,FALSE)</f>
        <v>-4.8645542326792111</v>
      </c>
      <c r="AB17" s="11">
        <f ca="1">VLOOKUP(Portfolio!$A17,'S&amp;P500 2019'!$B$3:$AM$507,24,FALSE)</f>
        <v>-1.6373321250133017</v>
      </c>
      <c r="AC17" s="11">
        <f ca="1">VLOOKUP(Portfolio!$A17,'S&amp;P500 2019'!$B$3:$AM$507,25,FALSE)</f>
        <v>5.1315187584390571</v>
      </c>
      <c r="AD17" s="11">
        <f ca="1">VLOOKUP(Portfolio!$A17,'S&amp;P500 2019'!$B$3:$AM$507,26,FALSE)</f>
        <v>0.91960164631331054</v>
      </c>
      <c r="AE17" s="11">
        <f ca="1">VLOOKUP(Portfolio!$A17,'S&amp;P500 2019'!$B$3:$AM$507,27,FALSE)</f>
        <v>5.7739256679093387</v>
      </c>
      <c r="AF17" s="11">
        <f ca="1">VLOOKUP(Portfolio!$A17,'S&amp;P500 2019'!$B$3:$AM$507,28,FALSE)</f>
        <v>0.11147713472860232</v>
      </c>
      <c r="AG17" s="11">
        <f ca="1">VLOOKUP(Portfolio!$A17,'S&amp;P500 2019'!$B$3:$AM$507,29,FALSE)</f>
        <v>0.58957193260752661</v>
      </c>
      <c r="AH17" s="11">
        <f ca="1">VLOOKUP(Portfolio!$A17,'S&amp;P500 2019'!$B$3:$AM$507,30,FALSE)</f>
        <v>-6.1796781623490205</v>
      </c>
      <c r="AI17" s="11">
        <f ca="1">VLOOKUP(Portfolio!$A17,'S&amp;P500 2019'!$B$3:$AM$507,31,FALSE)</f>
        <v>2.8359746387705513</v>
      </c>
      <c r="AJ17" s="11">
        <f ca="1">VLOOKUP(Portfolio!$A17,'S&amp;P500 2019'!$B$3:$AM$507,32,FALSE)</f>
        <v>-1.4347304207461775E-2</v>
      </c>
      <c r="AK17" s="11">
        <f ca="1">VLOOKUP(Portfolio!$A17,'S&amp;P500 2019'!$B$3:$AM$507,33,FALSE)</f>
        <v>1.1723991030242189</v>
      </c>
      <c r="AL17" s="11">
        <f ca="1">VLOOKUP(Portfolio!$A17,'S&amp;P500 2019'!$B$3:$AM$507,34,FALSE)</f>
        <v>4.1483204411974128</v>
      </c>
      <c r="AM17" s="11">
        <f ca="1">VLOOKUP(Portfolio!$A17,'S&amp;P500 2019'!$B$3:$AM$507,35,FALSE)</f>
        <v>7.0445800337255093</v>
      </c>
      <c r="AN17" s="11">
        <f ca="1">VLOOKUP(Portfolio!$A17,'S&amp;P500 2019'!$B$3:$AM$507,36,FALSE)</f>
        <v>-2.3348953819105844</v>
      </c>
      <c r="AO17" s="11">
        <f ca="1">VLOOKUP(Portfolio!$A17,'S&amp;P500 2019'!$B$3:$AM$507,37,FALSE)</f>
        <v>4.5778495026705457</v>
      </c>
      <c r="AP17" s="11">
        <f ca="1">VLOOKUP(Portfolio!$A17,'S&amp;P500 2019'!$B$3:$AM$507,38,FALSE)</f>
        <v>4.5125392912559903</v>
      </c>
    </row>
    <row r="18" spans="1:42" x14ac:dyDescent="0.3">
      <c r="A18" s="25" t="s">
        <v>79</v>
      </c>
      <c r="B18" s="26" t="s">
        <v>37</v>
      </c>
      <c r="C18" s="26" t="s">
        <v>80</v>
      </c>
      <c r="D18" s="25" t="s">
        <v>1173</v>
      </c>
      <c r="E18" s="25"/>
      <c r="F18" s="27">
        <v>0.04</v>
      </c>
      <c r="G18" s="28">
        <f t="shared" ca="1" si="0"/>
        <v>60.811046772514494</v>
      </c>
      <c r="H18" s="28">
        <f>VLOOKUP(B18,'Pivot Table'!$A$4:$S$14,2,FALSE)</f>
        <v>52.1677937316067</v>
      </c>
      <c r="I18" s="9">
        <f ca="1">VLOOKUP(Portfolio!A18,'S&amp;P500 2019'!$B$3:$V$507,5,FALSE)</f>
        <v>68.310337865251029</v>
      </c>
      <c r="J18" s="9">
        <f ca="1">VLOOKUP(Portfolio!$A18,'S&amp;P500 2019'!$B$3:$V$507,6,FALSE)</f>
        <v>56.232800700065738</v>
      </c>
      <c r="K18" s="9">
        <f ca="1">VLOOKUP(Portfolio!$A18,'S&amp;P500 2019'!$B$3:$V$507,7,FALSE)</f>
        <v>78.913412333197229</v>
      </c>
      <c r="L18" s="9">
        <f ca="1">VLOOKUP(Portfolio!$A18,'S&amp;P500 2019'!$B$3:$V$507,8,FALSE)</f>
        <v>51.408379414394147</v>
      </c>
      <c r="M18" s="9">
        <f ca="1">VLOOKUP(Portfolio!$A18,'S&amp;P500 2019'!$B$3:$V$507,9,FALSE)</f>
        <v>50.278825551975402</v>
      </c>
      <c r="N18" s="9">
        <f ca="1">VLOOKUP(Portfolio!$A18,'S&amp;P500 2019'!$B$3:$V$507,10,FALSE)</f>
        <v>74.5528301072776</v>
      </c>
      <c r="O18" s="9">
        <f ca="1">VLOOKUP(Portfolio!$A18,'S&amp;P500 2019'!$B$3:$V$507,11,FALSE)</f>
        <v>57.930275976611945</v>
      </c>
      <c r="P18" s="9">
        <f ca="1">VLOOKUP(Portfolio!$A18,'S&amp;P500 2019'!$B$3:$V$507,12,FALSE)</f>
        <v>40.72876459128279</v>
      </c>
      <c r="Q18" s="9">
        <f ca="1">VLOOKUP(Portfolio!$A18,'S&amp;P500 2019'!$B$3:$V$507,13,FALSE)</f>
        <v>51.863713542592137</v>
      </c>
      <c r="R18" s="9">
        <f ca="1">VLOOKUP(Portfolio!$A18,'S&amp;P500 2019'!$B$3:$V$507,14,FALSE)</f>
        <v>83.157023604126877</v>
      </c>
      <c r="S18" s="9">
        <f ca="1">VLOOKUP(Portfolio!$A18,'S&amp;P500 2019'!$B$3:$V$507,15,FALSE)</f>
        <v>69.028748563425935</v>
      </c>
      <c r="T18" s="9">
        <f ca="1">VLOOKUP(Portfolio!$A18,'S&amp;P500 2019'!$B$3:$V$507,16,FALSE)</f>
        <v>60.762324043571503</v>
      </c>
      <c r="U18" s="9">
        <f ca="1">VLOOKUP(Portfolio!$A18,'S&amp;P500 2019'!$B$3:$V$507,17,FALSE)</f>
        <v>40.694022044142677</v>
      </c>
      <c r="V18" s="9">
        <f ca="1">VLOOKUP(Portfolio!$A18,'S&amp;P500 2019'!$B$3:$V$507,18,FALSE)</f>
        <v>56.660490335915959</v>
      </c>
      <c r="W18" s="9">
        <f ca="1">VLOOKUP(Portfolio!$A18,'S&amp;P500 2019'!$B$3:$V$507,19,FALSE)</f>
        <v>58.959377787535999</v>
      </c>
      <c r="X18" s="9">
        <f ca="1">VLOOKUP(Portfolio!$A18,'S&amp;P500 2019'!$B$3:$V$507,20,FALSE)</f>
        <v>53.551363318458868</v>
      </c>
      <c r="Y18" s="9">
        <f ca="1">VLOOKUP(Portfolio!$A18,'S&amp;P500 2019'!$B$3:$V$507,21,FALSE)</f>
        <v>80.755105352920538</v>
      </c>
      <c r="Z18" s="11">
        <f ca="1">VLOOKUP(Portfolio!$A18,'S&amp;P500 2019'!$B$3:$AM$507,22,FALSE)</f>
        <v>4.3103378652510287</v>
      </c>
      <c r="AA18" s="11">
        <f ca="1">VLOOKUP(Portfolio!$A18,'S&amp;P500 2019'!$B$3:$AM$507,23,FALSE)</f>
        <v>2.2328007000657379</v>
      </c>
      <c r="AB18" s="11">
        <f ca="1">VLOOKUP(Portfolio!$A18,'S&amp;P500 2019'!$B$3:$AM$507,24,FALSE)</f>
        <v>4.913412333197229</v>
      </c>
      <c r="AC18" s="11">
        <f ca="1">VLOOKUP(Portfolio!$A18,'S&amp;P500 2019'!$B$3:$AM$507,25,FALSE)</f>
        <v>4.4083794143941475</v>
      </c>
      <c r="AD18" s="11">
        <f ca="1">VLOOKUP(Portfolio!$A18,'S&amp;P500 2019'!$B$3:$AM$507,26,FALSE)</f>
        <v>2.2788255519754017</v>
      </c>
      <c r="AE18" s="11">
        <f ca="1">VLOOKUP(Portfolio!$A18,'S&amp;P500 2019'!$B$3:$AM$507,27,FALSE)</f>
        <v>5.5528301072776003</v>
      </c>
      <c r="AF18" s="11">
        <f ca="1">VLOOKUP(Portfolio!$A18,'S&amp;P500 2019'!$B$3:$AM$507,28,FALSE)</f>
        <v>1.9302759766119451</v>
      </c>
      <c r="AG18" s="11">
        <f ca="1">VLOOKUP(Portfolio!$A18,'S&amp;P500 2019'!$B$3:$AM$507,29,FALSE)</f>
        <v>-2.2712354087172102</v>
      </c>
      <c r="AH18" s="11">
        <f ca="1">VLOOKUP(Portfolio!$A18,'S&amp;P500 2019'!$B$3:$AM$507,30,FALSE)</f>
        <v>-5.1362864574078628</v>
      </c>
      <c r="AI18" s="11">
        <f ca="1">VLOOKUP(Portfolio!$A18,'S&amp;P500 2019'!$B$3:$AM$507,31,FALSE)</f>
        <v>1.1570236041268771</v>
      </c>
      <c r="AJ18" s="11">
        <f ca="1">VLOOKUP(Portfolio!$A18,'S&amp;P500 2019'!$B$3:$AM$507,32,FALSE)</f>
        <v>6.0287485634259355</v>
      </c>
      <c r="AK18" s="11">
        <f ca="1">VLOOKUP(Portfolio!$A18,'S&amp;P500 2019'!$B$3:$AM$507,33,FALSE)</f>
        <v>2.7623240435715033</v>
      </c>
      <c r="AL18" s="11">
        <f ca="1">VLOOKUP(Portfolio!$A18,'S&amp;P500 2019'!$B$3:$AM$507,34,FALSE)</f>
        <v>2.6940220441426774</v>
      </c>
      <c r="AM18" s="11">
        <f ca="1">VLOOKUP(Portfolio!$A18,'S&amp;P500 2019'!$B$3:$AM$507,35,FALSE)</f>
        <v>4.6604903359159593</v>
      </c>
      <c r="AN18" s="11">
        <f ca="1">VLOOKUP(Portfolio!$A18,'S&amp;P500 2019'!$B$3:$AM$507,36,FALSE)</f>
        <v>-4.0622212464000995E-2</v>
      </c>
      <c r="AO18" s="11">
        <f ca="1">VLOOKUP(Portfolio!$A18,'S&amp;P500 2019'!$B$3:$AM$507,37,FALSE)</f>
        <v>0.55136331845886843</v>
      </c>
      <c r="AP18" s="11">
        <f ca="1">VLOOKUP(Portfolio!$A18,'S&amp;P500 2019'!$B$3:$AM$507,38,FALSE)</f>
        <v>4.7551053529205376</v>
      </c>
    </row>
    <row r="19" spans="1:42" x14ac:dyDescent="0.3">
      <c r="A19" s="25" t="s">
        <v>5</v>
      </c>
      <c r="B19" s="26" t="s">
        <v>6</v>
      </c>
      <c r="C19" s="26" t="s">
        <v>7</v>
      </c>
      <c r="D19" s="25" t="s">
        <v>1173</v>
      </c>
      <c r="E19" s="25"/>
      <c r="F19" s="27">
        <v>0.05</v>
      </c>
      <c r="G19" s="28">
        <f t="shared" ca="1" si="0"/>
        <v>35.213201396601832</v>
      </c>
      <c r="H19" s="28">
        <f>VLOOKUP(B19,'Pivot Table'!$A$4:$S$14,2,FALSE)</f>
        <v>52.676392046782496</v>
      </c>
      <c r="I19" s="9">
        <f ca="1">VLOOKUP(Portfolio!A19,'S&amp;P500 2019'!$B$3:$V$507,5,FALSE)</f>
        <v>36.181607087551718</v>
      </c>
      <c r="J19" s="9">
        <f ca="1">VLOOKUP(Portfolio!$A19,'S&amp;P500 2019'!$B$3:$V$507,6,FALSE)</f>
        <v>47.189103222717428</v>
      </c>
      <c r="K19" s="9">
        <f ca="1">VLOOKUP(Portfolio!$A19,'S&amp;P500 2019'!$B$3:$V$507,7,FALSE)</f>
        <v>30.357732342850291</v>
      </c>
      <c r="L19" s="9">
        <f ca="1">VLOOKUP(Portfolio!$A19,'S&amp;P500 2019'!$B$3:$V$507,8,FALSE)</f>
        <v>20.244359404933508</v>
      </c>
      <c r="M19" s="9">
        <f ca="1">VLOOKUP(Portfolio!$A19,'S&amp;P500 2019'!$B$3:$V$507,9,FALSE)</f>
        <v>29.186803911981581</v>
      </c>
      <c r="N19" s="9">
        <f ca="1">VLOOKUP(Portfolio!$A19,'S&amp;P500 2019'!$B$3:$V$507,10,FALSE)</f>
        <v>43.083234978418517</v>
      </c>
      <c r="O19" s="9">
        <f ca="1">VLOOKUP(Portfolio!$A19,'S&amp;P500 2019'!$B$3:$V$507,11,FALSE)</f>
        <v>45.344048201890452</v>
      </c>
      <c r="P19" s="9">
        <f ca="1">VLOOKUP(Portfolio!$A19,'S&amp;P500 2019'!$B$3:$V$507,12,FALSE)</f>
        <v>38.86918915688404</v>
      </c>
      <c r="Q19" s="9">
        <f ca="1">VLOOKUP(Portfolio!$A19,'S&amp;P500 2019'!$B$3:$V$507,13,FALSE)</f>
        <v>31.549686125106192</v>
      </c>
      <c r="R19" s="9">
        <f ca="1">VLOOKUP(Portfolio!$A19,'S&amp;P500 2019'!$B$3:$V$507,14,FALSE)</f>
        <v>23.558220300055378</v>
      </c>
      <c r="S19" s="9">
        <f ca="1">VLOOKUP(Portfolio!$A19,'S&amp;P500 2019'!$B$3:$V$507,15,FALSE)</f>
        <v>37.14415189610753</v>
      </c>
      <c r="T19" s="9">
        <f ca="1">VLOOKUP(Portfolio!$A19,'S&amp;P500 2019'!$B$3:$V$507,16,FALSE)</f>
        <v>35.344799756806836</v>
      </c>
      <c r="U19" s="9">
        <f ca="1">VLOOKUP(Portfolio!$A19,'S&amp;P500 2019'!$B$3:$V$507,17,FALSE)</f>
        <v>44.00415677110216</v>
      </c>
      <c r="V19" s="9">
        <f ca="1">VLOOKUP(Portfolio!$A19,'S&amp;P500 2019'!$B$3:$V$507,18,FALSE)</f>
        <v>33.675182085162852</v>
      </c>
      <c r="W19" s="9">
        <f ca="1">VLOOKUP(Portfolio!$A19,'S&amp;P500 2019'!$B$3:$V$507,19,FALSE)</f>
        <v>34.361358497372471</v>
      </c>
      <c r="X19" s="9">
        <f ca="1">VLOOKUP(Portfolio!$A19,'S&amp;P500 2019'!$B$3:$V$507,20,FALSE)</f>
        <v>27.06444301744499</v>
      </c>
      <c r="Y19" s="9">
        <f ca="1">VLOOKUP(Portfolio!$A19,'S&amp;P500 2019'!$B$3:$V$507,21,FALSE)</f>
        <v>41.466346985845135</v>
      </c>
      <c r="Z19" s="11">
        <f ca="1">VLOOKUP(Portfolio!$A19,'S&amp;P500 2019'!$B$3:$AM$507,22,FALSE)</f>
        <v>1.1816070875517184</v>
      </c>
      <c r="AA19" s="11">
        <f ca="1">VLOOKUP(Portfolio!$A19,'S&amp;P500 2019'!$B$3:$AM$507,23,FALSE)</f>
        <v>2.1891032227174279</v>
      </c>
      <c r="AB19" s="11">
        <f ca="1">VLOOKUP(Portfolio!$A19,'S&amp;P500 2019'!$B$3:$AM$507,24,FALSE)</f>
        <v>-0.64226765714970924</v>
      </c>
      <c r="AC19" s="11">
        <f ca="1">VLOOKUP(Portfolio!$A19,'S&amp;P500 2019'!$B$3:$AM$507,25,FALSE)</f>
        <v>0.24435940493350827</v>
      </c>
      <c r="AD19" s="11">
        <f ca="1">VLOOKUP(Portfolio!$A19,'S&amp;P500 2019'!$B$3:$AM$507,26,FALSE)</f>
        <v>-1.8131960880184188</v>
      </c>
      <c r="AE19" s="11">
        <f ca="1">VLOOKUP(Portfolio!$A19,'S&amp;P500 2019'!$B$3:$AM$507,27,FALSE)</f>
        <v>8.3234978418516903E-2</v>
      </c>
      <c r="AF19" s="11">
        <f ca="1">VLOOKUP(Portfolio!$A19,'S&amp;P500 2019'!$B$3:$AM$507,28,FALSE)</f>
        <v>3.3440482018904518</v>
      </c>
      <c r="AG19" s="11">
        <f ca="1">VLOOKUP(Portfolio!$A19,'S&amp;P500 2019'!$B$3:$AM$507,29,FALSE)</f>
        <v>2.8691891568840404</v>
      </c>
      <c r="AH19" s="11">
        <f ca="1">VLOOKUP(Portfolio!$A19,'S&amp;P500 2019'!$B$3:$AM$507,30,FALSE)</f>
        <v>1.5496861251061915</v>
      </c>
      <c r="AI19" s="11">
        <f ca="1">VLOOKUP(Portfolio!$A19,'S&amp;P500 2019'!$B$3:$AM$507,31,FALSE)</f>
        <v>-2.4417796999446217</v>
      </c>
      <c r="AJ19" s="11">
        <f ca="1">VLOOKUP(Portfolio!$A19,'S&amp;P500 2019'!$B$3:$AM$507,32,FALSE)</f>
        <v>1.1441518961075303</v>
      </c>
      <c r="AK19" s="11">
        <f ca="1">VLOOKUP(Portfolio!$A19,'S&amp;P500 2019'!$B$3:$AM$507,33,FALSE)</f>
        <v>1.3447997568068359</v>
      </c>
      <c r="AL19" s="11">
        <f ca="1">VLOOKUP(Portfolio!$A19,'S&amp;P500 2019'!$B$3:$AM$507,34,FALSE)</f>
        <v>1.00415677110216</v>
      </c>
      <c r="AM19" s="11">
        <f ca="1">VLOOKUP(Portfolio!$A19,'S&amp;P500 2019'!$B$3:$AM$507,35,FALSE)</f>
        <v>0.67518208516285227</v>
      </c>
      <c r="AN19" s="11">
        <f ca="1">VLOOKUP(Portfolio!$A19,'S&amp;P500 2019'!$B$3:$AM$507,36,FALSE)</f>
        <v>0.36135849737247128</v>
      </c>
      <c r="AO19" s="11">
        <f ca="1">VLOOKUP(Portfolio!$A19,'S&amp;P500 2019'!$B$3:$AM$507,37,FALSE)</f>
        <v>-0.93555698255500985</v>
      </c>
      <c r="AP19" s="11">
        <f ca="1">VLOOKUP(Portfolio!$A19,'S&amp;P500 2019'!$B$3:$AM$507,38,FALSE)</f>
        <v>0.46634698584513501</v>
      </c>
    </row>
    <row r="20" spans="1:42" x14ac:dyDescent="0.3">
      <c r="A20" s="25" t="s">
        <v>9</v>
      </c>
      <c r="B20" s="26" t="s">
        <v>6</v>
      </c>
      <c r="C20" s="26" t="s">
        <v>10</v>
      </c>
      <c r="D20" s="25" t="s">
        <v>1173</v>
      </c>
      <c r="E20" s="25"/>
      <c r="F20" s="27">
        <v>0.05</v>
      </c>
      <c r="G20" s="28">
        <f t="shared" ca="1" si="0"/>
        <v>39.323574288566633</v>
      </c>
      <c r="H20" s="28">
        <f>VLOOKUP(B20,'Pivot Table'!$A$4:$S$14,2,FALSE)</f>
        <v>52.676392046782496</v>
      </c>
      <c r="I20" s="9">
        <f ca="1">VLOOKUP(Portfolio!A20,'S&amp;P500 2019'!$B$3:$V$507,5,FALSE)</f>
        <v>40.54494731733719</v>
      </c>
      <c r="J20" s="9">
        <f ca="1">VLOOKUP(Portfolio!$A20,'S&amp;P500 2019'!$B$3:$V$507,6,FALSE)</f>
        <v>46.797332727124513</v>
      </c>
      <c r="K20" s="9">
        <f ca="1">VLOOKUP(Portfolio!$A20,'S&amp;P500 2019'!$B$3:$V$507,7,FALSE)</f>
        <v>30.753770875484204</v>
      </c>
      <c r="L20" s="9">
        <f ca="1">VLOOKUP(Portfolio!$A20,'S&amp;P500 2019'!$B$3:$V$507,8,FALSE)</f>
        <v>44.34833893239437</v>
      </c>
      <c r="M20" s="9">
        <f ca="1">VLOOKUP(Portfolio!$A20,'S&amp;P500 2019'!$B$3:$V$507,9,FALSE)</f>
        <v>42.094568257526824</v>
      </c>
      <c r="N20" s="9">
        <f ca="1">VLOOKUP(Portfolio!$A20,'S&amp;P500 2019'!$B$3:$V$507,10,FALSE)</f>
        <v>42.429791387784292</v>
      </c>
      <c r="O20" s="9">
        <f ca="1">VLOOKUP(Portfolio!$A20,'S&amp;P500 2019'!$B$3:$V$507,11,FALSE)</f>
        <v>44.827179444360581</v>
      </c>
      <c r="P20" s="9">
        <f ca="1">VLOOKUP(Portfolio!$A20,'S&amp;P500 2019'!$B$3:$V$507,12,FALSE)</f>
        <v>36.521115516250575</v>
      </c>
      <c r="Q20" s="9">
        <f ca="1">VLOOKUP(Portfolio!$A20,'S&amp;P500 2019'!$B$3:$V$507,13,FALSE)</f>
        <v>47.47987557225985</v>
      </c>
      <c r="R20" s="9">
        <f ca="1">VLOOKUP(Portfolio!$A20,'S&amp;P500 2019'!$B$3:$V$507,14,FALSE)</f>
        <v>44.973742818041906</v>
      </c>
      <c r="S20" s="9">
        <f ca="1">VLOOKUP(Portfolio!$A20,'S&amp;P500 2019'!$B$3:$V$507,15,FALSE)</f>
        <v>33.552013022294666</v>
      </c>
      <c r="T20" s="9">
        <f ca="1">VLOOKUP(Portfolio!$A20,'S&amp;P500 2019'!$B$3:$V$507,16,FALSE)</f>
        <v>39.799760698616318</v>
      </c>
      <c r="U20" s="9">
        <f ca="1">VLOOKUP(Portfolio!$A20,'S&amp;P500 2019'!$B$3:$V$507,17,FALSE)</f>
        <v>52.7461657847442</v>
      </c>
      <c r="V20" s="9">
        <f ca="1">VLOOKUP(Portfolio!$A20,'S&amp;P500 2019'!$B$3:$V$507,18,FALSE)</f>
        <v>21.488717149617216</v>
      </c>
      <c r="W20" s="9">
        <f ca="1">VLOOKUP(Portfolio!$A20,'S&amp;P500 2019'!$B$3:$V$507,19,FALSE)</f>
        <v>43.085750499275207</v>
      </c>
      <c r="X20" s="9">
        <f ca="1">VLOOKUP(Portfolio!$A20,'S&amp;P500 2019'!$B$3:$V$507,20,FALSE)</f>
        <v>43.873952148529298</v>
      </c>
      <c r="Y20" s="9">
        <f ca="1">VLOOKUP(Portfolio!$A20,'S&amp;P500 2019'!$B$3:$V$507,21,FALSE)</f>
        <v>13.183740753991586</v>
      </c>
      <c r="Z20" s="11">
        <f ca="1">VLOOKUP(Portfolio!$A20,'S&amp;P500 2019'!$B$3:$AM$507,22,FALSE)</f>
        <v>2.5449473173371899</v>
      </c>
      <c r="AA20" s="11">
        <f ca="1">VLOOKUP(Portfolio!$A20,'S&amp;P500 2019'!$B$3:$AM$507,23,FALSE)</f>
        <v>2.7973327271245125</v>
      </c>
      <c r="AB20" s="11">
        <f ca="1">VLOOKUP(Portfolio!$A20,'S&amp;P500 2019'!$B$3:$AM$507,24,FALSE)</f>
        <v>1.7537708754842036</v>
      </c>
      <c r="AC20" s="11">
        <f ca="1">VLOOKUP(Portfolio!$A20,'S&amp;P500 2019'!$B$3:$AM$507,25,FALSE)</f>
        <v>2.3483389323943697</v>
      </c>
      <c r="AD20" s="11">
        <f ca="1">VLOOKUP(Portfolio!$A20,'S&amp;P500 2019'!$B$3:$AM$507,26,FALSE)</f>
        <v>1.0945682575268236</v>
      </c>
      <c r="AE20" s="11">
        <f ca="1">VLOOKUP(Portfolio!$A20,'S&amp;P500 2019'!$B$3:$AM$507,27,FALSE)</f>
        <v>2.4297913877842916</v>
      </c>
      <c r="AF20" s="11">
        <f ca="1">VLOOKUP(Portfolio!$A20,'S&amp;P500 2019'!$B$3:$AM$507,28,FALSE)</f>
        <v>1.8271794443605813</v>
      </c>
      <c r="AG20" s="11">
        <f ca="1">VLOOKUP(Portfolio!$A20,'S&amp;P500 2019'!$B$3:$AM$507,29,FALSE)</f>
        <v>-2.4788844837494253</v>
      </c>
      <c r="AH20" s="11">
        <f ca="1">VLOOKUP(Portfolio!$A20,'S&amp;P500 2019'!$B$3:$AM$507,30,FALSE)</f>
        <v>0.47987557225985</v>
      </c>
      <c r="AI20" s="11">
        <f ca="1">VLOOKUP(Portfolio!$A20,'S&amp;P500 2019'!$B$3:$AM$507,31,FALSE)</f>
        <v>0.97374281804190588</v>
      </c>
      <c r="AJ20" s="11">
        <f ca="1">VLOOKUP(Portfolio!$A20,'S&amp;P500 2019'!$B$3:$AM$507,32,FALSE)</f>
        <v>-1.4479869777053338</v>
      </c>
      <c r="AK20" s="11">
        <f ca="1">VLOOKUP(Portfolio!$A20,'S&amp;P500 2019'!$B$3:$AM$507,33,FALSE)</f>
        <v>1.7997606986163177</v>
      </c>
      <c r="AL20" s="11">
        <f ca="1">VLOOKUP(Portfolio!$A20,'S&amp;P500 2019'!$B$3:$AM$507,34,FALSE)</f>
        <v>0.74616578474419981</v>
      </c>
      <c r="AM20" s="11">
        <f ca="1">VLOOKUP(Portfolio!$A20,'S&amp;P500 2019'!$B$3:$AM$507,35,FALSE)</f>
        <v>-1.5112828503827842</v>
      </c>
      <c r="AN20" s="11">
        <f ca="1">VLOOKUP(Portfolio!$A20,'S&amp;P500 2019'!$B$3:$AM$507,36,FALSE)</f>
        <v>3.0857504992752069</v>
      </c>
      <c r="AO20" s="11">
        <f ca="1">VLOOKUP(Portfolio!$A20,'S&amp;P500 2019'!$B$3:$AM$507,37,FALSE)</f>
        <v>3.8739521485292983</v>
      </c>
      <c r="AP20" s="11">
        <f ca="1">VLOOKUP(Portfolio!$A20,'S&amp;P500 2019'!$B$3:$AM$507,38,FALSE)</f>
        <v>1.1837407539915858</v>
      </c>
    </row>
    <row r="21" spans="1:42" x14ac:dyDescent="0.3">
      <c r="A21" s="25" t="s">
        <v>12</v>
      </c>
      <c r="B21" s="26" t="s">
        <v>6</v>
      </c>
      <c r="C21" s="26" t="s">
        <v>7</v>
      </c>
      <c r="D21" s="25" t="s">
        <v>1173</v>
      </c>
      <c r="E21" s="25"/>
      <c r="F21" s="27">
        <v>0.04</v>
      </c>
      <c r="G21" s="28">
        <f t="shared" ca="1" si="0"/>
        <v>53.461226942151448</v>
      </c>
      <c r="H21" s="28">
        <f>VLOOKUP(B21,'Pivot Table'!$A$4:$S$14,2,FALSE)</f>
        <v>52.676392046782496</v>
      </c>
      <c r="I21" s="9">
        <f ca="1">VLOOKUP(Portfolio!A21,'S&amp;P500 2019'!$B$3:$V$507,5,FALSE)</f>
        <v>66.274146675566826</v>
      </c>
      <c r="J21" s="9">
        <f ca="1">VLOOKUP(Portfolio!$A21,'S&amp;P500 2019'!$B$3:$V$507,6,FALSE)</f>
        <v>64.623276595961059</v>
      </c>
      <c r="K21" s="9">
        <f ca="1">VLOOKUP(Portfolio!$A21,'S&amp;P500 2019'!$B$3:$V$507,7,FALSE)</f>
        <v>63.953528646307902</v>
      </c>
      <c r="L21" s="9">
        <f ca="1">VLOOKUP(Portfolio!$A21,'S&amp;P500 2019'!$B$3:$V$507,8,FALSE)</f>
        <v>38.513015716803054</v>
      </c>
      <c r="M21" s="9">
        <f ca="1">VLOOKUP(Portfolio!$A21,'S&amp;P500 2019'!$B$3:$V$507,9,FALSE)</f>
        <v>37.289699696679783</v>
      </c>
      <c r="N21" s="9">
        <f ca="1">VLOOKUP(Portfolio!$A21,'S&amp;P500 2019'!$B$3:$V$507,10,FALSE)</f>
        <v>63.354130506205038</v>
      </c>
      <c r="O21" s="9">
        <f ca="1">VLOOKUP(Portfolio!$A21,'S&amp;P500 2019'!$B$3:$V$507,11,FALSE)</f>
        <v>43.437529019371382</v>
      </c>
      <c r="P21" s="9">
        <f ca="1">VLOOKUP(Portfolio!$A21,'S&amp;P500 2019'!$B$3:$V$507,12,FALSE)</f>
        <v>58.310314209290496</v>
      </c>
      <c r="Q21" s="9">
        <f ca="1">VLOOKUP(Portfolio!$A21,'S&amp;P500 2019'!$B$3:$V$507,13,FALSE)</f>
        <v>47.348671374336988</v>
      </c>
      <c r="R21" s="9">
        <f ca="1">VLOOKUP(Portfolio!$A21,'S&amp;P500 2019'!$B$3:$V$507,14,FALSE)</f>
        <v>62.386674515470418</v>
      </c>
      <c r="S21" s="9">
        <f ca="1">VLOOKUP(Portfolio!$A21,'S&amp;P500 2019'!$B$3:$V$507,15,FALSE)</f>
        <v>65.90256719028163</v>
      </c>
      <c r="T21" s="9">
        <f ca="1">VLOOKUP(Portfolio!$A21,'S&amp;P500 2019'!$B$3:$V$507,16,FALSE)</f>
        <v>59.511520579547771</v>
      </c>
      <c r="U21" s="9">
        <f ca="1">VLOOKUP(Portfolio!$A21,'S&amp;P500 2019'!$B$3:$V$507,17,FALSE)</f>
        <v>33.510723378787311</v>
      </c>
      <c r="V21" s="9">
        <f ca="1">VLOOKUP(Portfolio!$A21,'S&amp;P500 2019'!$B$3:$V$507,18,FALSE)</f>
        <v>49.557723865867544</v>
      </c>
      <c r="W21" s="9">
        <f ca="1">VLOOKUP(Portfolio!$A21,'S&amp;P500 2019'!$B$3:$V$507,19,FALSE)</f>
        <v>58.328014720705326</v>
      </c>
      <c r="X21" s="9">
        <f ca="1">VLOOKUP(Portfolio!$A21,'S&amp;P500 2019'!$B$3:$V$507,20,FALSE)</f>
        <v>45.135097594352082</v>
      </c>
      <c r="Y21" s="9">
        <f ca="1">VLOOKUP(Portfolio!$A21,'S&amp;P500 2019'!$B$3:$V$507,21,FALSE)</f>
        <v>51.404223731039991</v>
      </c>
      <c r="Z21" s="11">
        <f ca="1">VLOOKUP(Portfolio!$A21,'S&amp;P500 2019'!$B$3:$AM$507,22,FALSE)</f>
        <v>5.2741466755668256</v>
      </c>
      <c r="AA21" s="11">
        <f ca="1">VLOOKUP(Portfolio!$A21,'S&amp;P500 2019'!$B$3:$AM$507,23,FALSE)</f>
        <v>1.6232765959610589</v>
      </c>
      <c r="AB21" s="11">
        <f ca="1">VLOOKUP(Portfolio!$A21,'S&amp;P500 2019'!$B$3:$AM$507,24,FALSE)</f>
        <v>0.95352864630790179</v>
      </c>
      <c r="AC21" s="11">
        <f ca="1">VLOOKUP(Portfolio!$A21,'S&amp;P500 2019'!$B$3:$AM$507,25,FALSE)</f>
        <v>-3.4869842831969464</v>
      </c>
      <c r="AD21" s="11">
        <f ca="1">VLOOKUP(Portfolio!$A21,'S&amp;P500 2019'!$B$3:$AM$507,26,FALSE)</f>
        <v>3.2896996966797829</v>
      </c>
      <c r="AE21" s="11">
        <f ca="1">VLOOKUP(Portfolio!$A21,'S&amp;P500 2019'!$B$3:$AM$507,27,FALSE)</f>
        <v>-3.6458694937949616</v>
      </c>
      <c r="AF21" s="11">
        <f ca="1">VLOOKUP(Portfolio!$A21,'S&amp;P500 2019'!$B$3:$AM$507,28,FALSE)</f>
        <v>2.4375290193713823</v>
      </c>
      <c r="AG21" s="11">
        <f ca="1">VLOOKUP(Portfolio!$A21,'S&amp;P500 2019'!$B$3:$AM$507,29,FALSE)</f>
        <v>-4.689685790709504</v>
      </c>
      <c r="AH21" s="11">
        <f ca="1">VLOOKUP(Portfolio!$A21,'S&amp;P500 2019'!$B$3:$AM$507,30,FALSE)</f>
        <v>0.34867137433698758</v>
      </c>
      <c r="AI21" s="11">
        <f ca="1">VLOOKUP(Portfolio!$A21,'S&amp;P500 2019'!$B$3:$AM$507,31,FALSE)</f>
        <v>-2.6133254845295824</v>
      </c>
      <c r="AJ21" s="11">
        <f ca="1">VLOOKUP(Portfolio!$A21,'S&amp;P500 2019'!$B$3:$AM$507,32,FALSE)</f>
        <v>0.90256719028162991</v>
      </c>
      <c r="AK21" s="11">
        <f ca="1">VLOOKUP(Portfolio!$A21,'S&amp;P500 2019'!$B$3:$AM$507,33,FALSE)</f>
        <v>-6.4884794204522294</v>
      </c>
      <c r="AL21" s="11">
        <f ca="1">VLOOKUP(Portfolio!$A21,'S&amp;P500 2019'!$B$3:$AM$507,34,FALSE)</f>
        <v>-1.4892766212126887</v>
      </c>
      <c r="AM21" s="11">
        <f ca="1">VLOOKUP(Portfolio!$A21,'S&amp;P500 2019'!$B$3:$AM$507,35,FALSE)</f>
        <v>1.5577238658675441</v>
      </c>
      <c r="AN21" s="11">
        <f ca="1">VLOOKUP(Portfolio!$A21,'S&amp;P500 2019'!$B$3:$AM$507,36,FALSE)</f>
        <v>-4.6719852792946739</v>
      </c>
      <c r="AO21" s="11">
        <f ca="1">VLOOKUP(Portfolio!$A21,'S&amp;P500 2019'!$B$3:$AM$507,37,FALSE)</f>
        <v>2.1350975943520822</v>
      </c>
      <c r="AP21" s="11">
        <f ca="1">VLOOKUP(Portfolio!$A21,'S&amp;P500 2019'!$B$3:$AM$507,38,FALSE)</f>
        <v>1.4042237310399912</v>
      </c>
    </row>
    <row r="22" spans="1:42" x14ac:dyDescent="0.3">
      <c r="A22" s="25" t="s">
        <v>1</v>
      </c>
      <c r="B22" s="26" t="s">
        <v>2</v>
      </c>
      <c r="C22" s="26" t="s">
        <v>3</v>
      </c>
      <c r="D22" s="25" t="s">
        <v>1173</v>
      </c>
      <c r="E22" s="25"/>
      <c r="F22" s="27">
        <v>0.05</v>
      </c>
      <c r="G22" s="28">
        <f t="shared" ca="1" si="0"/>
        <v>40.925513118750722</v>
      </c>
      <c r="H22" s="28">
        <f>VLOOKUP(B22,'Pivot Table'!$A$4:$S$14,2,FALSE)</f>
        <v>50.159845821858859</v>
      </c>
      <c r="I22" s="9">
        <f ca="1">VLOOKUP(Portfolio!A22,'S&amp;P500 2019'!$B$3:$V$507,5,FALSE)</f>
        <v>41.161336590344987</v>
      </c>
      <c r="J22" s="9">
        <f ca="1">VLOOKUP(Portfolio!$A22,'S&amp;P500 2019'!$B$3:$V$507,6,FALSE)</f>
        <v>32.777700521793101</v>
      </c>
      <c r="K22" s="9">
        <f ca="1">VLOOKUP(Portfolio!$A22,'S&amp;P500 2019'!$B$3:$V$507,7,FALSE)</f>
        <v>35.484013558634651</v>
      </c>
      <c r="L22" s="9">
        <f ca="1">VLOOKUP(Portfolio!$A22,'S&amp;P500 2019'!$B$3:$V$507,8,FALSE)</f>
        <v>45.313290268207034</v>
      </c>
      <c r="M22" s="9">
        <f ca="1">VLOOKUP(Portfolio!$A22,'S&amp;P500 2019'!$B$3:$V$507,9,FALSE)</f>
        <v>28.776045945744809</v>
      </c>
      <c r="N22" s="9">
        <f ca="1">VLOOKUP(Portfolio!$A22,'S&amp;P500 2019'!$B$3:$V$507,10,FALSE)</f>
        <v>35.884545432480792</v>
      </c>
      <c r="O22" s="9">
        <f ca="1">VLOOKUP(Portfolio!$A22,'S&amp;P500 2019'!$B$3:$V$507,11,FALSE)</f>
        <v>52.040292788600091</v>
      </c>
      <c r="P22" s="9">
        <f ca="1">VLOOKUP(Portfolio!$A22,'S&amp;P500 2019'!$B$3:$V$507,12,FALSE)</f>
        <v>34.758808511219819</v>
      </c>
      <c r="Q22" s="9">
        <f ca="1">VLOOKUP(Portfolio!$A22,'S&amp;P500 2019'!$B$3:$V$507,13,FALSE)</f>
        <v>40.708350395147704</v>
      </c>
      <c r="R22" s="9">
        <f ca="1">VLOOKUP(Portfolio!$A22,'S&amp;P500 2019'!$B$3:$V$507,14,FALSE)</f>
        <v>54.451370880057283</v>
      </c>
      <c r="S22" s="9">
        <f ca="1">VLOOKUP(Portfolio!$A22,'S&amp;P500 2019'!$B$3:$V$507,15,FALSE)</f>
        <v>43.186137642662871</v>
      </c>
      <c r="T22" s="9">
        <f ca="1">VLOOKUP(Portfolio!$A22,'S&amp;P500 2019'!$B$3:$V$507,16,FALSE)</f>
        <v>38.770453090349697</v>
      </c>
      <c r="U22" s="9">
        <f ca="1">VLOOKUP(Portfolio!$A22,'S&amp;P500 2019'!$B$3:$V$507,17,FALSE)</f>
        <v>50.299651218407732</v>
      </c>
      <c r="V22" s="9">
        <f ca="1">VLOOKUP(Portfolio!$A22,'S&amp;P500 2019'!$B$3:$V$507,18,FALSE)</f>
        <v>43.728520398087532</v>
      </c>
      <c r="W22" s="9">
        <f ca="1">VLOOKUP(Portfolio!$A22,'S&amp;P500 2019'!$B$3:$V$507,19,FALSE)</f>
        <v>43.230955661565417</v>
      </c>
      <c r="X22" s="9">
        <f ca="1">VLOOKUP(Portfolio!$A22,'S&amp;P500 2019'!$B$3:$V$507,20,FALSE)</f>
        <v>33.393210359893629</v>
      </c>
      <c r="Y22" s="9">
        <f ca="1">VLOOKUP(Portfolio!$A22,'S&amp;P500 2019'!$B$3:$V$507,21,FALSE)</f>
        <v>41.769039755565082</v>
      </c>
      <c r="Z22" s="11">
        <f ca="1">VLOOKUP(Portfolio!$A22,'S&amp;P500 2019'!$B$3:$AM$507,22,FALSE)</f>
        <v>0.16133659034498748</v>
      </c>
      <c r="AA22" s="11">
        <f ca="1">VLOOKUP(Portfolio!$A22,'S&amp;P500 2019'!$B$3:$AM$507,23,FALSE)</f>
        <v>2.7777005217931006</v>
      </c>
      <c r="AB22" s="11">
        <f ca="1">VLOOKUP(Portfolio!$A22,'S&amp;P500 2019'!$B$3:$AM$507,24,FALSE)</f>
        <v>2.4840135586346506</v>
      </c>
      <c r="AC22" s="11">
        <f ca="1">VLOOKUP(Portfolio!$A22,'S&amp;P500 2019'!$B$3:$AM$507,25,FALSE)</f>
        <v>3.3132902682070338</v>
      </c>
      <c r="AD22" s="11">
        <f ca="1">VLOOKUP(Portfolio!$A22,'S&amp;P500 2019'!$B$3:$AM$507,26,FALSE)</f>
        <v>-0.22395405425519144</v>
      </c>
      <c r="AE22" s="11">
        <f ca="1">VLOOKUP(Portfolio!$A22,'S&amp;P500 2019'!$B$3:$AM$507,27,FALSE)</f>
        <v>2.8845454324807918</v>
      </c>
      <c r="AF22" s="11">
        <f ca="1">VLOOKUP(Portfolio!$A22,'S&amp;P500 2019'!$B$3:$AM$507,28,FALSE)</f>
        <v>3.040292788600091</v>
      </c>
      <c r="AG22" s="11">
        <f ca="1">VLOOKUP(Portfolio!$A22,'S&amp;P500 2019'!$B$3:$AM$507,29,FALSE)</f>
        <v>0.75880851121981863</v>
      </c>
      <c r="AH22" s="11">
        <f ca="1">VLOOKUP(Portfolio!$A22,'S&amp;P500 2019'!$B$3:$AM$507,30,FALSE)</f>
        <v>2.7083503951477041</v>
      </c>
      <c r="AI22" s="11">
        <f ca="1">VLOOKUP(Portfolio!$A22,'S&amp;P500 2019'!$B$3:$AM$507,31,FALSE)</f>
        <v>3.4513708800572829</v>
      </c>
      <c r="AJ22" s="11">
        <f ca="1">VLOOKUP(Portfolio!$A22,'S&amp;P500 2019'!$B$3:$AM$507,32,FALSE)</f>
        <v>1.1861376426628709</v>
      </c>
      <c r="AK22" s="11">
        <f ca="1">VLOOKUP(Portfolio!$A22,'S&amp;P500 2019'!$B$3:$AM$507,33,FALSE)</f>
        <v>-3.2295469096503027</v>
      </c>
      <c r="AL22" s="11">
        <f ca="1">VLOOKUP(Portfolio!$A22,'S&amp;P500 2019'!$B$3:$AM$507,34,FALSE)</f>
        <v>3.2996512184077318</v>
      </c>
      <c r="AM22" s="11">
        <f ca="1">VLOOKUP(Portfolio!$A22,'S&amp;P500 2019'!$B$3:$AM$507,35,FALSE)</f>
        <v>1.7285203980875323</v>
      </c>
      <c r="AN22" s="11">
        <f ca="1">VLOOKUP(Portfolio!$A22,'S&amp;P500 2019'!$B$3:$AM$507,36,FALSE)</f>
        <v>1.2309556615654174</v>
      </c>
      <c r="AO22" s="11">
        <f ca="1">VLOOKUP(Portfolio!$A22,'S&amp;P500 2019'!$B$3:$AM$507,37,FALSE)</f>
        <v>-1.6067896401063706</v>
      </c>
      <c r="AP22" s="11">
        <f ca="1">VLOOKUP(Portfolio!$A22,'S&amp;P500 2019'!$B$3:$AM$507,38,FALSE)</f>
        <v>2.7690397555650819</v>
      </c>
    </row>
    <row r="23" spans="1:42" x14ac:dyDescent="0.3">
      <c r="A23" s="25" t="s">
        <v>52</v>
      </c>
      <c r="B23" s="26" t="s">
        <v>2</v>
      </c>
      <c r="C23" s="26" t="s">
        <v>53</v>
      </c>
      <c r="D23" s="25" t="s">
        <v>1173</v>
      </c>
      <c r="E23" s="25"/>
      <c r="F23" s="27">
        <v>0.04</v>
      </c>
      <c r="G23" s="28">
        <f t="shared" ca="1" si="0"/>
        <v>62.643247335329612</v>
      </c>
      <c r="H23" s="28">
        <f>VLOOKUP(B23,'Pivot Table'!$A$4:$S$14,2,FALSE)</f>
        <v>50.159845821858859</v>
      </c>
      <c r="I23" s="9">
        <f ca="1">VLOOKUP(Portfolio!A23,'S&amp;P500 2019'!$B$3:$V$507,5,FALSE)</f>
        <v>72.687594342874576</v>
      </c>
      <c r="J23" s="9">
        <f ca="1">VLOOKUP(Portfolio!$A23,'S&amp;P500 2019'!$B$3:$V$507,6,FALSE)</f>
        <v>42.505765585876432</v>
      </c>
      <c r="K23" s="9">
        <f ca="1">VLOOKUP(Portfolio!$A23,'S&amp;P500 2019'!$B$3:$V$507,7,FALSE)</f>
        <v>79.742509595366158</v>
      </c>
      <c r="L23" s="9">
        <f ca="1">VLOOKUP(Portfolio!$A23,'S&amp;P500 2019'!$B$3:$V$507,8,FALSE)</f>
        <v>89.161811219868298</v>
      </c>
      <c r="M23" s="9">
        <f ca="1">VLOOKUP(Portfolio!$A23,'S&amp;P500 2019'!$B$3:$V$507,9,FALSE)</f>
        <v>42.53857226986635</v>
      </c>
      <c r="N23" s="9">
        <f ca="1">VLOOKUP(Portfolio!$A23,'S&amp;P500 2019'!$B$3:$V$507,10,FALSE)</f>
        <v>59.978635922376064</v>
      </c>
      <c r="O23" s="9">
        <f ca="1">VLOOKUP(Portfolio!$A23,'S&amp;P500 2019'!$B$3:$V$507,11,FALSE)</f>
        <v>66.437317429385388</v>
      </c>
      <c r="P23" s="9">
        <f ca="1">VLOOKUP(Portfolio!$A23,'S&amp;P500 2019'!$B$3:$V$507,12,FALSE)</f>
        <v>80.389088484192328</v>
      </c>
      <c r="Q23" s="9">
        <f ca="1">VLOOKUP(Portfolio!$A23,'S&amp;P500 2019'!$B$3:$V$507,13,FALSE)</f>
        <v>49.757662036292579</v>
      </c>
      <c r="R23" s="9">
        <f ca="1">VLOOKUP(Portfolio!$A23,'S&amp;P500 2019'!$B$3:$V$507,14,FALSE)</f>
        <v>60.439339316802879</v>
      </c>
      <c r="S23" s="9">
        <f ca="1">VLOOKUP(Portfolio!$A23,'S&amp;P500 2019'!$B$3:$V$507,15,FALSE)</f>
        <v>71.97896257162742</v>
      </c>
      <c r="T23" s="9">
        <f ca="1">VLOOKUP(Portfolio!$A23,'S&amp;P500 2019'!$B$3:$V$507,16,FALSE)</f>
        <v>60.149343505100617</v>
      </c>
      <c r="U23" s="9">
        <f ca="1">VLOOKUP(Portfolio!$A23,'S&amp;P500 2019'!$B$3:$V$507,17,FALSE)</f>
        <v>64.140239772064049</v>
      </c>
      <c r="V23" s="9">
        <f ca="1">VLOOKUP(Portfolio!$A23,'S&amp;P500 2019'!$B$3:$V$507,18,FALSE)</f>
        <v>38.369010533056532</v>
      </c>
      <c r="W23" s="9">
        <f ca="1">VLOOKUP(Portfolio!$A23,'S&amp;P500 2019'!$B$3:$V$507,19,FALSE)</f>
        <v>72.346060538497952</v>
      </c>
      <c r="X23" s="9">
        <f ca="1">VLOOKUP(Portfolio!$A23,'S&amp;P500 2019'!$B$3:$V$507,20,FALSE)</f>
        <v>63.234311965644629</v>
      </c>
      <c r="Y23" s="9">
        <f ca="1">VLOOKUP(Portfolio!$A23,'S&amp;P500 2019'!$B$3:$V$507,21,FALSE)</f>
        <v>51.078979611711055</v>
      </c>
      <c r="Z23" s="11">
        <f ca="1">VLOOKUP(Portfolio!$A23,'S&amp;P500 2019'!$B$3:$AM$507,22,FALSE)</f>
        <v>2.6875943428745757</v>
      </c>
      <c r="AA23" s="11">
        <f ca="1">VLOOKUP(Portfolio!$A23,'S&amp;P500 2019'!$B$3:$AM$507,23,FALSE)</f>
        <v>2.5057655858764321</v>
      </c>
      <c r="AB23" s="11">
        <f ca="1">VLOOKUP(Portfolio!$A23,'S&amp;P500 2019'!$B$3:$AM$507,24,FALSE)</f>
        <v>-8.2574904046338418</v>
      </c>
      <c r="AC23" s="11">
        <f ca="1">VLOOKUP(Portfolio!$A23,'S&amp;P500 2019'!$B$3:$AM$507,25,FALSE)</f>
        <v>6.1618112198682979</v>
      </c>
      <c r="AD23" s="11">
        <f ca="1">VLOOKUP(Portfolio!$A23,'S&amp;P500 2019'!$B$3:$AM$507,26,FALSE)</f>
        <v>2.53857226986635</v>
      </c>
      <c r="AE23" s="11">
        <f ca="1">VLOOKUP(Portfolio!$A23,'S&amp;P500 2019'!$B$3:$AM$507,27,FALSE)</f>
        <v>0.97863592237606412</v>
      </c>
      <c r="AF23" s="11">
        <f ca="1">VLOOKUP(Portfolio!$A23,'S&amp;P500 2019'!$B$3:$AM$507,28,FALSE)</f>
        <v>3.4373174293853879</v>
      </c>
      <c r="AG23" s="11">
        <f ca="1">VLOOKUP(Portfolio!$A23,'S&amp;P500 2019'!$B$3:$AM$507,29,FALSE)</f>
        <v>1.3890884841923281</v>
      </c>
      <c r="AH23" s="11">
        <f ca="1">VLOOKUP(Portfolio!$A23,'S&amp;P500 2019'!$B$3:$AM$507,30,FALSE)</f>
        <v>0.75766203629257944</v>
      </c>
      <c r="AI23" s="11">
        <f ca="1">VLOOKUP(Portfolio!$A23,'S&amp;P500 2019'!$B$3:$AM$507,31,FALSE)</f>
        <v>5.4393393168028794</v>
      </c>
      <c r="AJ23" s="11">
        <f ca="1">VLOOKUP(Portfolio!$A23,'S&amp;P500 2019'!$B$3:$AM$507,32,FALSE)</f>
        <v>-1.0210374283725798</v>
      </c>
      <c r="AK23" s="11">
        <f ca="1">VLOOKUP(Portfolio!$A23,'S&amp;P500 2019'!$B$3:$AM$507,33,FALSE)</f>
        <v>5.1493435051006173</v>
      </c>
      <c r="AL23" s="11">
        <f ca="1">VLOOKUP(Portfolio!$A23,'S&amp;P500 2019'!$B$3:$AM$507,34,FALSE)</f>
        <v>2.1402397720640494</v>
      </c>
      <c r="AM23" s="11">
        <f ca="1">VLOOKUP(Portfolio!$A23,'S&amp;P500 2019'!$B$3:$AM$507,35,FALSE)</f>
        <v>-1.6309894669434684</v>
      </c>
      <c r="AN23" s="11">
        <f ca="1">VLOOKUP(Portfolio!$A23,'S&amp;P500 2019'!$B$3:$AM$507,36,FALSE)</f>
        <v>6.3460605384979516</v>
      </c>
      <c r="AO23" s="11">
        <f ca="1">VLOOKUP(Portfolio!$A23,'S&amp;P500 2019'!$B$3:$AM$507,37,FALSE)</f>
        <v>5.2343119656446291</v>
      </c>
      <c r="AP23" s="11">
        <f ca="1">VLOOKUP(Portfolio!$A23,'S&amp;P500 2019'!$B$3:$AM$507,38,FALSE)</f>
        <v>2.0789796117110555</v>
      </c>
    </row>
    <row r="24" spans="1:42" x14ac:dyDescent="0.3">
      <c r="A24" s="25" t="s">
        <v>14</v>
      </c>
      <c r="B24" s="26" t="s">
        <v>15</v>
      </c>
      <c r="C24" s="26" t="s">
        <v>16</v>
      </c>
      <c r="D24" s="25" t="s">
        <v>1173</v>
      </c>
      <c r="E24" s="25"/>
      <c r="F24" s="27">
        <v>0.06</v>
      </c>
      <c r="G24" s="28">
        <f t="shared" ca="1" si="0"/>
        <v>46.086147797746449</v>
      </c>
      <c r="H24" s="28">
        <f>VLOOKUP(B24,'Pivot Table'!$A$4:$S$14,2,FALSE)</f>
        <v>51.285591929974359</v>
      </c>
      <c r="I24" s="9">
        <f ca="1">VLOOKUP(Portfolio!A24,'S&amp;P500 2019'!$B$3:$V$507,5,FALSE)</f>
        <v>57.048291951109313</v>
      </c>
      <c r="J24" s="9">
        <f ca="1">VLOOKUP(Portfolio!$A24,'S&amp;P500 2019'!$B$3:$V$507,6,FALSE)</f>
        <v>51.312981762520067</v>
      </c>
      <c r="K24" s="9">
        <f ca="1">VLOOKUP(Portfolio!$A24,'S&amp;P500 2019'!$B$3:$V$507,7,FALSE)</f>
        <v>45.953417453551076</v>
      </c>
      <c r="L24" s="9">
        <f ca="1">VLOOKUP(Portfolio!$A24,'S&amp;P500 2019'!$B$3:$V$507,8,FALSE)</f>
        <v>39.235061936000285</v>
      </c>
      <c r="M24" s="9">
        <f ca="1">VLOOKUP(Portfolio!$A24,'S&amp;P500 2019'!$B$3:$V$507,9,FALSE)</f>
        <v>57.280960036028311</v>
      </c>
      <c r="N24" s="9">
        <f ca="1">VLOOKUP(Portfolio!$A24,'S&amp;P500 2019'!$B$3:$V$507,10,FALSE)</f>
        <v>59.344427150222934</v>
      </c>
      <c r="O24" s="9">
        <f ca="1">VLOOKUP(Portfolio!$A24,'S&amp;P500 2019'!$B$3:$V$507,11,FALSE)</f>
        <v>20.65083283446873</v>
      </c>
      <c r="P24" s="9">
        <f ca="1">VLOOKUP(Portfolio!$A24,'S&amp;P500 2019'!$B$3:$V$507,12,FALSE)</f>
        <v>51.530295171525133</v>
      </c>
      <c r="Q24" s="9">
        <f ca="1">VLOOKUP(Portfolio!$A24,'S&amp;P500 2019'!$B$3:$V$507,13,FALSE)</f>
        <v>59.089155289370211</v>
      </c>
      <c r="R24" s="9">
        <f ca="1">VLOOKUP(Portfolio!$A24,'S&amp;P500 2019'!$B$3:$V$507,14,FALSE)</f>
        <v>48.813044510159202</v>
      </c>
      <c r="S24" s="9">
        <f ca="1">VLOOKUP(Portfolio!$A24,'S&amp;P500 2019'!$B$3:$V$507,15,FALSE)</f>
        <v>34.742353111585942</v>
      </c>
      <c r="T24" s="9">
        <f ca="1">VLOOKUP(Portfolio!$A24,'S&amp;P500 2019'!$B$3:$V$507,16,FALSE)</f>
        <v>42.836801514864199</v>
      </c>
      <c r="U24" s="9">
        <f ca="1">VLOOKUP(Portfolio!$A24,'S&amp;P500 2019'!$B$3:$V$507,17,FALSE)</f>
        <v>30.489509425373839</v>
      </c>
      <c r="V24" s="9">
        <f ca="1">VLOOKUP(Portfolio!$A24,'S&amp;P500 2019'!$B$3:$V$507,18,FALSE)</f>
        <v>57.000205239457792</v>
      </c>
      <c r="W24" s="9">
        <f ca="1">VLOOKUP(Portfolio!$A24,'S&amp;P500 2019'!$B$3:$V$507,19,FALSE)</f>
        <v>44.207855691271035</v>
      </c>
      <c r="X24" s="9">
        <f ca="1">VLOOKUP(Portfolio!$A24,'S&amp;P500 2019'!$B$3:$V$507,20,FALSE)</f>
        <v>40.535931489222747</v>
      </c>
      <c r="Y24" s="9">
        <f ca="1">VLOOKUP(Portfolio!$A24,'S&amp;P500 2019'!$B$3:$V$507,21,FALSE)</f>
        <v>43.393387994958843</v>
      </c>
      <c r="Z24" s="11">
        <f ca="1">VLOOKUP(Portfolio!$A24,'S&amp;P500 2019'!$B$3:$AM$507,22,FALSE)</f>
        <v>4.0482919511093129</v>
      </c>
      <c r="AA24" s="11">
        <f ca="1">VLOOKUP(Portfolio!$A24,'S&amp;P500 2019'!$B$3:$AM$507,23,FALSE)</f>
        <v>2.3129817625200673</v>
      </c>
      <c r="AB24" s="11">
        <f ca="1">VLOOKUP(Portfolio!$A24,'S&amp;P500 2019'!$B$3:$AM$507,24,FALSE)</f>
        <v>0.95341745355107577</v>
      </c>
      <c r="AC24" s="11">
        <f ca="1">VLOOKUP(Portfolio!$A24,'S&amp;P500 2019'!$B$3:$AM$507,25,FALSE)</f>
        <v>3.2350619360002852</v>
      </c>
      <c r="AD24" s="11">
        <f ca="1">VLOOKUP(Portfolio!$A24,'S&amp;P500 2019'!$B$3:$AM$507,26,FALSE)</f>
        <v>0.28096003602831132</v>
      </c>
      <c r="AE24" s="11">
        <f ca="1">VLOOKUP(Portfolio!$A24,'S&amp;P500 2019'!$B$3:$AM$507,27,FALSE)</f>
        <v>3.3444271502229341</v>
      </c>
      <c r="AF24" s="11">
        <f ca="1">VLOOKUP(Portfolio!$A24,'S&amp;P500 2019'!$B$3:$AM$507,28,FALSE)</f>
        <v>-0.34916716553127003</v>
      </c>
      <c r="AG24" s="11">
        <f ca="1">VLOOKUP(Portfolio!$A24,'S&amp;P500 2019'!$B$3:$AM$507,29,FALSE)</f>
        <v>-2.4697048284748675</v>
      </c>
      <c r="AH24" s="11">
        <f ca="1">VLOOKUP(Portfolio!$A24,'S&amp;P500 2019'!$B$3:$AM$507,30,FALSE)</f>
        <v>3.0891552893702112</v>
      </c>
      <c r="AI24" s="11">
        <f ca="1">VLOOKUP(Portfolio!$A24,'S&amp;P500 2019'!$B$3:$AM$507,31,FALSE)</f>
        <v>3.8130445101592016</v>
      </c>
      <c r="AJ24" s="11">
        <f ca="1">VLOOKUP(Portfolio!$A24,'S&amp;P500 2019'!$B$3:$AM$507,32,FALSE)</f>
        <v>-1.2576468884140581</v>
      </c>
      <c r="AK24" s="11">
        <f ca="1">VLOOKUP(Portfolio!$A24,'S&amp;P500 2019'!$B$3:$AM$507,33,FALSE)</f>
        <v>3.8368015148641987</v>
      </c>
      <c r="AL24" s="11">
        <f ca="1">VLOOKUP(Portfolio!$A24,'S&amp;P500 2019'!$B$3:$AM$507,34,FALSE)</f>
        <v>1.4895094253738392</v>
      </c>
      <c r="AM24" s="11">
        <f ca="1">VLOOKUP(Portfolio!$A24,'S&amp;P500 2019'!$B$3:$AM$507,35,FALSE)</f>
        <v>2.0523945779160613E-4</v>
      </c>
      <c r="AN24" s="11">
        <f ca="1">VLOOKUP(Portfolio!$A24,'S&amp;P500 2019'!$B$3:$AM$507,36,FALSE)</f>
        <v>0.20785569127103543</v>
      </c>
      <c r="AO24" s="11">
        <f ca="1">VLOOKUP(Portfolio!$A24,'S&amp;P500 2019'!$B$3:$AM$507,37,FALSE)</f>
        <v>-4.4640685107772526</v>
      </c>
      <c r="AP24" s="11">
        <f ca="1">VLOOKUP(Portfolio!$A24,'S&amp;P500 2019'!$B$3:$AM$507,38,FALSE)</f>
        <v>0.39338799495884302</v>
      </c>
    </row>
    <row r="25" spans="1:42" x14ac:dyDescent="0.3">
      <c r="A25" s="25" t="s">
        <v>22</v>
      </c>
      <c r="B25" s="26" t="s">
        <v>15</v>
      </c>
      <c r="C25" s="26" t="s">
        <v>23</v>
      </c>
      <c r="D25" s="25" t="s">
        <v>1173</v>
      </c>
      <c r="E25" s="25"/>
      <c r="F25" s="27">
        <v>0.05</v>
      </c>
      <c r="G25" s="28">
        <f t="shared" ca="1" si="0"/>
        <v>35.815653689992502</v>
      </c>
      <c r="H25" s="28">
        <f>VLOOKUP(B25,'Pivot Table'!$A$4:$S$14,2,FALSE)</f>
        <v>51.285591929974359</v>
      </c>
      <c r="I25" s="9">
        <f ca="1">VLOOKUP(Portfolio!A25,'S&amp;P500 2019'!$B$3:$V$507,5,FALSE)</f>
        <v>40.074453883705701</v>
      </c>
      <c r="J25" s="9">
        <f ca="1">VLOOKUP(Portfolio!$A25,'S&amp;P500 2019'!$B$3:$V$507,6,FALSE)</f>
        <v>31.615770897367593</v>
      </c>
      <c r="K25" s="9">
        <f ca="1">VLOOKUP(Portfolio!$A25,'S&amp;P500 2019'!$B$3:$V$507,7,FALSE)</f>
        <v>39.593580793711851</v>
      </c>
      <c r="L25" s="9">
        <f ca="1">VLOOKUP(Portfolio!$A25,'S&amp;P500 2019'!$B$3:$V$507,8,FALSE)</f>
        <v>40.587251119311112</v>
      </c>
      <c r="M25" s="9">
        <f ca="1">VLOOKUP(Portfolio!$A25,'S&amp;P500 2019'!$B$3:$V$507,9,FALSE)</f>
        <v>24.118446103984418</v>
      </c>
      <c r="N25" s="9">
        <f ca="1">VLOOKUP(Portfolio!$A25,'S&amp;P500 2019'!$B$3:$V$507,10,FALSE)</f>
        <v>41.649133749416379</v>
      </c>
      <c r="O25" s="9">
        <f ca="1">VLOOKUP(Portfolio!$A25,'S&amp;P500 2019'!$B$3:$V$507,11,FALSE)</f>
        <v>24.797729719710084</v>
      </c>
      <c r="P25" s="9">
        <f ca="1">VLOOKUP(Portfolio!$A25,'S&amp;P500 2019'!$B$3:$V$507,12,FALSE)</f>
        <v>32.493159597392406</v>
      </c>
      <c r="Q25" s="9">
        <f ca="1">VLOOKUP(Portfolio!$A25,'S&amp;P500 2019'!$B$3:$V$507,13,FALSE)</f>
        <v>31.205320212530665</v>
      </c>
      <c r="R25" s="9">
        <f ca="1">VLOOKUP(Portfolio!$A25,'S&amp;P500 2019'!$B$3:$V$507,14,FALSE)</f>
        <v>48.344068488458717</v>
      </c>
      <c r="S25" s="9">
        <f ca="1">VLOOKUP(Portfolio!$A25,'S&amp;P500 2019'!$B$3:$V$507,15,FALSE)</f>
        <v>33.814341972149208</v>
      </c>
      <c r="T25" s="9">
        <f ca="1">VLOOKUP(Portfolio!$A25,'S&amp;P500 2019'!$B$3:$V$507,16,FALSE)</f>
        <v>51.077170038249193</v>
      </c>
      <c r="U25" s="9">
        <f ca="1">VLOOKUP(Portfolio!$A25,'S&amp;P500 2019'!$B$3:$V$507,17,FALSE)</f>
        <v>36.775550630997131</v>
      </c>
      <c r="V25" s="9">
        <f ca="1">VLOOKUP(Portfolio!$A25,'S&amp;P500 2019'!$B$3:$V$507,18,FALSE)</f>
        <v>27.236662990890885</v>
      </c>
      <c r="W25" s="9">
        <f ca="1">VLOOKUP(Portfolio!$A25,'S&amp;P500 2019'!$B$3:$V$507,19,FALSE)</f>
        <v>24.674864680376228</v>
      </c>
      <c r="X25" s="9">
        <f ca="1">VLOOKUP(Portfolio!$A25,'S&amp;P500 2019'!$B$3:$V$507,20,FALSE)</f>
        <v>43.158172456232727</v>
      </c>
      <c r="Y25" s="9">
        <f ca="1">VLOOKUP(Portfolio!$A25,'S&amp;P500 2019'!$B$3:$V$507,21,FALSE)</f>
        <v>37.650435395388335</v>
      </c>
      <c r="Z25" s="11">
        <f ca="1">VLOOKUP(Portfolio!$A25,'S&amp;P500 2019'!$B$3:$AM$507,22,FALSE)</f>
        <v>3.0744538837057007</v>
      </c>
      <c r="AA25" s="11">
        <f ca="1">VLOOKUP(Portfolio!$A25,'S&amp;P500 2019'!$B$3:$AM$507,23,FALSE)</f>
        <v>0.61577089736759305</v>
      </c>
      <c r="AB25" s="11">
        <f ca="1">VLOOKUP(Portfolio!$A25,'S&amp;P500 2019'!$B$3:$AM$507,24,FALSE)</f>
        <v>3.5935807937118511</v>
      </c>
      <c r="AC25" s="11">
        <f ca="1">VLOOKUP(Portfolio!$A25,'S&amp;P500 2019'!$B$3:$AM$507,25,FALSE)</f>
        <v>2.5872511193111123</v>
      </c>
      <c r="AD25" s="11">
        <f ca="1">VLOOKUP(Portfolio!$A25,'S&amp;P500 2019'!$B$3:$AM$507,26,FALSE)</f>
        <v>-0.88155389601558198</v>
      </c>
      <c r="AE25" s="11">
        <f ca="1">VLOOKUP(Portfolio!$A25,'S&amp;P500 2019'!$B$3:$AM$507,27,FALSE)</f>
        <v>2.6491337494163787</v>
      </c>
      <c r="AF25" s="11">
        <f ca="1">VLOOKUP(Portfolio!$A25,'S&amp;P500 2019'!$B$3:$AM$507,28,FALSE)</f>
        <v>-1.2022702802899161</v>
      </c>
      <c r="AG25" s="11">
        <f ca="1">VLOOKUP(Portfolio!$A25,'S&amp;P500 2019'!$B$3:$AM$507,29,FALSE)</f>
        <v>-1.5068404026075939</v>
      </c>
      <c r="AH25" s="11">
        <f ca="1">VLOOKUP(Portfolio!$A25,'S&amp;P500 2019'!$B$3:$AM$507,30,FALSE)</f>
        <v>1.2053202125306655</v>
      </c>
      <c r="AI25" s="11">
        <f ca="1">VLOOKUP(Portfolio!$A25,'S&amp;P500 2019'!$B$3:$AM$507,31,FALSE)</f>
        <v>2.3440684884587171</v>
      </c>
      <c r="AJ25" s="11">
        <f ca="1">VLOOKUP(Portfolio!$A25,'S&amp;P500 2019'!$B$3:$AM$507,32,FALSE)</f>
        <v>-1.185658027850792</v>
      </c>
      <c r="AK25" s="11">
        <f ca="1">VLOOKUP(Portfolio!$A25,'S&amp;P500 2019'!$B$3:$AM$507,33,FALSE)</f>
        <v>4.0771700382491929</v>
      </c>
      <c r="AL25" s="11">
        <f ca="1">VLOOKUP(Portfolio!$A25,'S&amp;P500 2019'!$B$3:$AM$507,34,FALSE)</f>
        <v>-0.22444936900286905</v>
      </c>
      <c r="AM25" s="11">
        <f ca="1">VLOOKUP(Portfolio!$A25,'S&amp;P500 2019'!$B$3:$AM$507,35,FALSE)</f>
        <v>0.23666299089088483</v>
      </c>
      <c r="AN25" s="11">
        <f ca="1">VLOOKUP(Portfolio!$A25,'S&amp;P500 2019'!$B$3:$AM$507,36,FALSE)</f>
        <v>-0.32513531962377229</v>
      </c>
      <c r="AO25" s="11">
        <f ca="1">VLOOKUP(Portfolio!$A25,'S&amp;P500 2019'!$B$3:$AM$507,37,FALSE)</f>
        <v>2.1581724562327267</v>
      </c>
      <c r="AP25" s="11">
        <f ca="1">VLOOKUP(Portfolio!$A25,'S&amp;P500 2019'!$B$3:$AM$507,38,FALSE)</f>
        <v>-0.34956460461166472</v>
      </c>
    </row>
    <row r="26" spans="1:42" x14ac:dyDescent="0.3">
      <c r="A26" s="25" t="s">
        <v>25</v>
      </c>
      <c r="B26" s="26" t="s">
        <v>15</v>
      </c>
      <c r="C26" s="26" t="s">
        <v>26</v>
      </c>
      <c r="D26" s="25" t="s">
        <v>1173</v>
      </c>
      <c r="E26" s="25"/>
      <c r="F26" s="27">
        <v>0.05</v>
      </c>
      <c r="G26" s="28">
        <f t="shared" ca="1" si="0"/>
        <v>67.831157185339819</v>
      </c>
      <c r="H26" s="28">
        <f>VLOOKUP(B26,'Pivot Table'!$A$4:$S$14,2,FALSE)</f>
        <v>51.285591929974359</v>
      </c>
      <c r="I26" s="9">
        <f ca="1">VLOOKUP(Portfolio!A26,'S&amp;P500 2019'!$B$3:$V$507,5,FALSE)</f>
        <v>87.471521877865541</v>
      </c>
      <c r="J26" s="9">
        <f ca="1">VLOOKUP(Portfolio!$A26,'S&amp;P500 2019'!$B$3:$V$507,6,FALSE)</f>
        <v>79.586151640489732</v>
      </c>
      <c r="K26" s="9">
        <f ca="1">VLOOKUP(Portfolio!$A26,'S&amp;P500 2019'!$B$3:$V$507,7,FALSE)</f>
        <v>58.659812357337657</v>
      </c>
      <c r="L26" s="9">
        <f ca="1">VLOOKUP(Portfolio!$A26,'S&amp;P500 2019'!$B$3:$V$507,8,FALSE)</f>
        <v>83.331427106716447</v>
      </c>
      <c r="M26" s="9">
        <f ca="1">VLOOKUP(Portfolio!$A26,'S&amp;P500 2019'!$B$3:$V$507,9,FALSE)</f>
        <v>37.309001916149363</v>
      </c>
      <c r="N26" s="9">
        <f ca="1">VLOOKUP(Portfolio!$A26,'S&amp;P500 2019'!$B$3:$V$507,10,FALSE)</f>
        <v>81.994196261206568</v>
      </c>
      <c r="O26" s="9">
        <f ca="1">VLOOKUP(Portfolio!$A26,'S&amp;P500 2019'!$B$3:$V$507,11,FALSE)</f>
        <v>76.835630279901778</v>
      </c>
      <c r="P26" s="9">
        <f ca="1">VLOOKUP(Portfolio!$A26,'S&amp;P500 2019'!$B$3:$V$507,12,FALSE)</f>
        <v>58.69246830484505</v>
      </c>
      <c r="Q26" s="9">
        <f ca="1">VLOOKUP(Portfolio!$A26,'S&amp;P500 2019'!$B$3:$V$507,13,FALSE)</f>
        <v>54.621872090106748</v>
      </c>
      <c r="R26" s="9">
        <f ca="1">VLOOKUP(Portfolio!$A26,'S&amp;P500 2019'!$B$3:$V$507,14,FALSE)</f>
        <v>52.484401914088018</v>
      </c>
      <c r="S26" s="9">
        <f ca="1">VLOOKUP(Portfolio!$A26,'S&amp;P500 2019'!$B$3:$V$507,15,FALSE)</f>
        <v>74.973812040572668</v>
      </c>
      <c r="T26" s="9">
        <f ca="1">VLOOKUP(Portfolio!$A26,'S&amp;P500 2019'!$B$3:$V$507,16,FALSE)</f>
        <v>65.366020560563769</v>
      </c>
      <c r="U26" s="9">
        <f ca="1">VLOOKUP(Portfolio!$A26,'S&amp;P500 2019'!$B$3:$V$507,17,FALSE)</f>
        <v>66.608486810150382</v>
      </c>
      <c r="V26" s="9">
        <f ca="1">VLOOKUP(Portfolio!$A26,'S&amp;P500 2019'!$B$3:$V$507,18,FALSE)</f>
        <v>64.895288824446055</v>
      </c>
      <c r="W26" s="9">
        <f ca="1">VLOOKUP(Portfolio!$A26,'S&amp;P500 2019'!$B$3:$V$507,19,FALSE)</f>
        <v>78.59158535868562</v>
      </c>
      <c r="X26" s="9">
        <f ca="1">VLOOKUP(Portfolio!$A26,'S&amp;P500 2019'!$B$3:$V$507,20,FALSE)</f>
        <v>68.880579990589567</v>
      </c>
      <c r="Y26" s="9">
        <f ca="1">VLOOKUP(Portfolio!$A26,'S&amp;P500 2019'!$B$3:$V$507,21,FALSE)</f>
        <v>62.827414817061971</v>
      </c>
      <c r="Z26" s="11">
        <f ca="1">VLOOKUP(Portfolio!$A26,'S&amp;P500 2019'!$B$3:$AM$507,22,FALSE)</f>
        <v>6.4715218778655412</v>
      </c>
      <c r="AA26" s="11">
        <f ca="1">VLOOKUP(Portfolio!$A26,'S&amp;P500 2019'!$B$3:$AM$507,23,FALSE)</f>
        <v>4.5861516404897316</v>
      </c>
      <c r="AB26" s="11">
        <f ca="1">VLOOKUP(Portfolio!$A26,'S&amp;P500 2019'!$B$3:$AM$507,24,FALSE)</f>
        <v>0.65981235733765686</v>
      </c>
      <c r="AC26" s="11">
        <f ca="1">VLOOKUP(Portfolio!$A26,'S&amp;P500 2019'!$B$3:$AM$507,25,FALSE)</f>
        <v>7.3314271067164469</v>
      </c>
      <c r="AD26" s="11">
        <f ca="1">VLOOKUP(Portfolio!$A26,'S&amp;P500 2019'!$B$3:$AM$507,26,FALSE)</f>
        <v>-3.6909980838506371</v>
      </c>
      <c r="AE26" s="11">
        <f ca="1">VLOOKUP(Portfolio!$A26,'S&amp;P500 2019'!$B$3:$AM$507,27,FALSE)</f>
        <v>-5.8037387934319895E-3</v>
      </c>
      <c r="AF26" s="11">
        <f ca="1">VLOOKUP(Portfolio!$A26,'S&amp;P500 2019'!$B$3:$AM$507,28,FALSE)</f>
        <v>5.8356302799017783</v>
      </c>
      <c r="AG26" s="11">
        <f ca="1">VLOOKUP(Portfolio!$A26,'S&amp;P500 2019'!$B$3:$AM$507,29,FALSE)</f>
        <v>4.6924683048450504</v>
      </c>
      <c r="AH26" s="11">
        <f ca="1">VLOOKUP(Portfolio!$A26,'S&amp;P500 2019'!$B$3:$AM$507,30,FALSE)</f>
        <v>-1.3781279098932515</v>
      </c>
      <c r="AI26" s="11">
        <f ca="1">VLOOKUP(Portfolio!$A26,'S&amp;P500 2019'!$B$3:$AM$507,31,FALSE)</f>
        <v>2.4844019140880178</v>
      </c>
      <c r="AJ26" s="11">
        <f ca="1">VLOOKUP(Portfolio!$A26,'S&amp;P500 2019'!$B$3:$AM$507,32,FALSE)</f>
        <v>0.97381204057266757</v>
      </c>
      <c r="AK26" s="11">
        <f ca="1">VLOOKUP(Portfolio!$A26,'S&amp;P500 2019'!$B$3:$AM$507,33,FALSE)</f>
        <v>-6.6339794394362315</v>
      </c>
      <c r="AL26" s="11">
        <f ca="1">VLOOKUP(Portfolio!$A26,'S&amp;P500 2019'!$B$3:$AM$507,34,FALSE)</f>
        <v>3.6084868101503815</v>
      </c>
      <c r="AM26" s="11">
        <f ca="1">VLOOKUP(Portfolio!$A26,'S&amp;P500 2019'!$B$3:$AM$507,35,FALSE)</f>
        <v>2.8952888244460553</v>
      </c>
      <c r="AN26" s="11">
        <f ca="1">VLOOKUP(Portfolio!$A26,'S&amp;P500 2019'!$B$3:$AM$507,36,FALSE)</f>
        <v>4.5915853586856201</v>
      </c>
      <c r="AO26" s="11">
        <f ca="1">VLOOKUP(Portfolio!$A26,'S&amp;P500 2019'!$B$3:$AM$507,37,FALSE)</f>
        <v>0.88057999058956682</v>
      </c>
      <c r="AP26" s="11">
        <f ca="1">VLOOKUP(Portfolio!$A26,'S&amp;P500 2019'!$B$3:$AM$507,38,FALSE)</f>
        <v>4.8274148170619711</v>
      </c>
    </row>
    <row r="27" spans="1:42" x14ac:dyDescent="0.3">
      <c r="A27" s="25" t="s">
        <v>49</v>
      </c>
      <c r="B27" s="26" t="s">
        <v>15</v>
      </c>
      <c r="C27" s="26" t="s">
        <v>50</v>
      </c>
      <c r="D27" s="25" t="s">
        <v>1173</v>
      </c>
      <c r="E27" s="25"/>
      <c r="F27" s="27">
        <v>0.05</v>
      </c>
      <c r="G27" s="28">
        <f t="shared" ca="1" si="0"/>
        <v>37.379699752295743</v>
      </c>
      <c r="H27" s="28">
        <f>VLOOKUP(B27,'Pivot Table'!$A$4:$S$14,2,FALSE)</f>
        <v>51.285591929974359</v>
      </c>
      <c r="I27" s="9">
        <f ca="1">VLOOKUP(Portfolio!A27,'S&amp;P500 2019'!$B$3:$V$507,5,FALSE)</f>
        <v>35.008896613316871</v>
      </c>
      <c r="J27" s="9">
        <f ca="1">VLOOKUP(Portfolio!$A27,'S&amp;P500 2019'!$B$3:$V$507,6,FALSE)</f>
        <v>45.498946212611614</v>
      </c>
      <c r="K27" s="9">
        <f ca="1">VLOOKUP(Portfolio!$A27,'S&amp;P500 2019'!$B$3:$V$507,7,FALSE)</f>
        <v>36.292227573544025</v>
      </c>
      <c r="L27" s="9">
        <f ca="1">VLOOKUP(Portfolio!$A27,'S&amp;P500 2019'!$B$3:$V$507,8,FALSE)</f>
        <v>41.98383425819312</v>
      </c>
      <c r="M27" s="9">
        <f ca="1">VLOOKUP(Portfolio!$A27,'S&amp;P500 2019'!$B$3:$V$507,9,FALSE)</f>
        <v>32.094494004049444</v>
      </c>
      <c r="N27" s="9">
        <f ca="1">VLOOKUP(Portfolio!$A27,'S&amp;P500 2019'!$B$3:$V$507,10,FALSE)</f>
        <v>28.922349927785376</v>
      </c>
      <c r="O27" s="9">
        <f ca="1">VLOOKUP(Portfolio!$A27,'S&amp;P500 2019'!$B$3:$V$507,11,FALSE)</f>
        <v>42.14371288282171</v>
      </c>
      <c r="P27" s="9">
        <f ca="1">VLOOKUP(Portfolio!$A27,'S&amp;P500 2019'!$B$3:$V$507,12,FALSE)</f>
        <v>34.697690690964905</v>
      </c>
      <c r="Q27" s="9">
        <f ca="1">VLOOKUP(Portfolio!$A27,'S&amp;P500 2019'!$B$3:$V$507,13,FALSE)</f>
        <v>30.834878401288414</v>
      </c>
      <c r="R27" s="9">
        <f ca="1">VLOOKUP(Portfolio!$A27,'S&amp;P500 2019'!$B$3:$V$507,14,FALSE)</f>
        <v>49.301811510521837</v>
      </c>
      <c r="S27" s="9">
        <f ca="1">VLOOKUP(Portfolio!$A27,'S&amp;P500 2019'!$B$3:$V$507,15,FALSE)</f>
        <v>44.150793507099102</v>
      </c>
      <c r="T27" s="9">
        <f ca="1">VLOOKUP(Portfolio!$A27,'S&amp;P500 2019'!$B$3:$V$507,16,FALSE)</f>
        <v>35.190683530645025</v>
      </c>
      <c r="U27" s="9">
        <f ca="1">VLOOKUP(Portfolio!$A27,'S&amp;P500 2019'!$B$3:$V$507,17,FALSE)</f>
        <v>24.73454585111924</v>
      </c>
      <c r="V27" s="9">
        <f ca="1">VLOOKUP(Portfolio!$A27,'S&amp;P500 2019'!$B$3:$V$507,18,FALSE)</f>
        <v>40.902207815997215</v>
      </c>
      <c r="W27" s="9">
        <f ca="1">VLOOKUP(Portfolio!$A27,'S&amp;P500 2019'!$B$3:$V$507,19,FALSE)</f>
        <v>34.286420547809946</v>
      </c>
      <c r="X27" s="9">
        <f ca="1">VLOOKUP(Portfolio!$A27,'S&amp;P500 2019'!$B$3:$V$507,20,FALSE)</f>
        <v>38.843039910652379</v>
      </c>
      <c r="Y27" s="9">
        <f ca="1">VLOOKUP(Portfolio!$A27,'S&amp;P500 2019'!$B$3:$V$507,21,FALSE)</f>
        <v>40.568362550607532</v>
      </c>
      <c r="Z27" s="11">
        <f ca="1">VLOOKUP(Portfolio!$A27,'S&amp;P500 2019'!$B$3:$AM$507,22,FALSE)</f>
        <v>-2.9911033866831289</v>
      </c>
      <c r="AA27" s="11">
        <f ca="1">VLOOKUP(Portfolio!$A27,'S&amp;P500 2019'!$B$3:$AM$507,23,FALSE)</f>
        <v>2.4989462126116138</v>
      </c>
      <c r="AB27" s="11">
        <f ca="1">VLOOKUP(Portfolio!$A27,'S&amp;P500 2019'!$B$3:$AM$507,24,FALSE)</f>
        <v>0.29222757354402518</v>
      </c>
      <c r="AC27" s="11">
        <f ca="1">VLOOKUP(Portfolio!$A27,'S&amp;P500 2019'!$B$3:$AM$507,25,FALSE)</f>
        <v>1.9838342581931201</v>
      </c>
      <c r="AD27" s="11">
        <f ca="1">VLOOKUP(Portfolio!$A27,'S&amp;P500 2019'!$B$3:$AM$507,26,FALSE)</f>
        <v>-1.9055059959505556</v>
      </c>
      <c r="AE27" s="11">
        <f ca="1">VLOOKUP(Portfolio!$A27,'S&amp;P500 2019'!$B$3:$AM$507,27,FALSE)</f>
        <v>-7.7650072214623833E-2</v>
      </c>
      <c r="AF27" s="11">
        <f ca="1">VLOOKUP(Portfolio!$A27,'S&amp;P500 2019'!$B$3:$AM$507,28,FALSE)</f>
        <v>0.1437128828217098</v>
      </c>
      <c r="AG27" s="11">
        <f ca="1">VLOOKUP(Portfolio!$A27,'S&amp;P500 2019'!$B$3:$AM$507,29,FALSE)</f>
        <v>2.6976906909649045</v>
      </c>
      <c r="AH27" s="11">
        <f ca="1">VLOOKUP(Portfolio!$A27,'S&amp;P500 2019'!$B$3:$AM$507,30,FALSE)</f>
        <v>-0.16512159871158616</v>
      </c>
      <c r="AI27" s="11">
        <f ca="1">VLOOKUP(Portfolio!$A27,'S&amp;P500 2019'!$B$3:$AM$507,31,FALSE)</f>
        <v>2.3018115105218371</v>
      </c>
      <c r="AJ27" s="11">
        <f ca="1">VLOOKUP(Portfolio!$A27,'S&amp;P500 2019'!$B$3:$AM$507,32,FALSE)</f>
        <v>-0.84920649290089756</v>
      </c>
      <c r="AK27" s="11">
        <f ca="1">VLOOKUP(Portfolio!$A27,'S&amp;P500 2019'!$B$3:$AM$507,33,FALSE)</f>
        <v>1.1906835306450247</v>
      </c>
      <c r="AL27" s="11">
        <f ca="1">VLOOKUP(Portfolio!$A27,'S&amp;P500 2019'!$B$3:$AM$507,34,FALSE)</f>
        <v>0.73454585111923976</v>
      </c>
      <c r="AM27" s="11">
        <f ca="1">VLOOKUP(Portfolio!$A27,'S&amp;P500 2019'!$B$3:$AM$507,35,FALSE)</f>
        <v>-1.0977921840027847</v>
      </c>
      <c r="AN27" s="11">
        <f ca="1">VLOOKUP(Portfolio!$A27,'S&amp;P500 2019'!$B$3:$AM$507,36,FALSE)</f>
        <v>-3.7135794521900536</v>
      </c>
      <c r="AO27" s="11">
        <f ca="1">VLOOKUP(Portfolio!$A27,'S&amp;P500 2019'!$B$3:$AM$507,37,FALSE)</f>
        <v>2.8430399106523794</v>
      </c>
      <c r="AP27" s="11">
        <f ca="1">VLOOKUP(Portfolio!$A27,'S&amp;P500 2019'!$B$3:$AM$507,38,FALSE)</f>
        <v>0.5683625506075316</v>
      </c>
    </row>
    <row r="28" spans="1:42" x14ac:dyDescent="0.3">
      <c r="A28" s="25" t="s">
        <v>45</v>
      </c>
      <c r="B28" s="26" t="s">
        <v>46</v>
      </c>
      <c r="C28" s="26" t="s">
        <v>47</v>
      </c>
      <c r="D28" s="25" t="s">
        <v>1173</v>
      </c>
      <c r="E28" s="25"/>
      <c r="F28" s="27">
        <v>0.03</v>
      </c>
      <c r="G28" s="28">
        <f t="shared" ca="1" si="0"/>
        <v>48.628252627665248</v>
      </c>
      <c r="H28" s="28">
        <f>VLOOKUP(B28,'Pivot Table'!$A$4:$S$14,2,FALSE)</f>
        <v>49.097523018899494</v>
      </c>
      <c r="I28" s="9">
        <f ca="1">VLOOKUP(Portfolio!A28,'S&amp;P500 2019'!$B$3:$V$507,5,FALSE)</f>
        <v>40.452698141847932</v>
      </c>
      <c r="J28" s="9">
        <f ca="1">VLOOKUP(Portfolio!$A28,'S&amp;P500 2019'!$B$3:$V$507,6,FALSE)</f>
        <v>61.375171593206368</v>
      </c>
      <c r="K28" s="9">
        <f ca="1">VLOOKUP(Portfolio!$A28,'S&amp;P500 2019'!$B$3:$V$507,7,FALSE)</f>
        <v>66.931688896953318</v>
      </c>
      <c r="L28" s="9">
        <f ca="1">VLOOKUP(Portfolio!$A28,'S&amp;P500 2019'!$B$3:$V$507,8,FALSE)</f>
        <v>42.039982111863381</v>
      </c>
      <c r="M28" s="9">
        <f ca="1">VLOOKUP(Portfolio!$A28,'S&amp;P500 2019'!$B$3:$V$507,9,FALSE)</f>
        <v>62.154366842811953</v>
      </c>
      <c r="N28" s="9">
        <f ca="1">VLOOKUP(Portfolio!$A28,'S&amp;P500 2019'!$B$3:$V$507,10,FALSE)</f>
        <v>26.890852047120237</v>
      </c>
      <c r="O28" s="9">
        <f ca="1">VLOOKUP(Portfolio!$A28,'S&amp;P500 2019'!$B$3:$V$507,11,FALSE)</f>
        <v>56.751345255883869</v>
      </c>
      <c r="P28" s="9">
        <f ca="1">VLOOKUP(Portfolio!$A28,'S&amp;P500 2019'!$B$3:$V$507,12,FALSE)</f>
        <v>50.618330567976365</v>
      </c>
      <c r="Q28" s="9">
        <f ca="1">VLOOKUP(Portfolio!$A28,'S&amp;P500 2019'!$B$3:$V$507,13,FALSE)</f>
        <v>36.06767341898491</v>
      </c>
      <c r="R28" s="9">
        <f ca="1">VLOOKUP(Portfolio!$A28,'S&amp;P500 2019'!$B$3:$V$507,14,FALSE)</f>
        <v>51.013991333178602</v>
      </c>
      <c r="S28" s="9">
        <f ca="1">VLOOKUP(Portfolio!$A28,'S&amp;P500 2019'!$B$3:$V$507,15,FALSE)</f>
        <v>33.551397939497647</v>
      </c>
      <c r="T28" s="9">
        <f ca="1">VLOOKUP(Portfolio!$A28,'S&amp;P500 2019'!$B$3:$V$507,16,FALSE)</f>
        <v>57.299783313925523</v>
      </c>
      <c r="U28" s="9">
        <f ca="1">VLOOKUP(Portfolio!$A28,'S&amp;P500 2019'!$B$3:$V$507,17,FALSE)</f>
        <v>56.042769212897134</v>
      </c>
      <c r="V28" s="9">
        <f ca="1">VLOOKUP(Portfolio!$A28,'S&amp;P500 2019'!$B$3:$V$507,18,FALSE)</f>
        <v>44.862815987751667</v>
      </c>
      <c r="W28" s="9">
        <f ca="1">VLOOKUP(Portfolio!$A28,'S&amp;P500 2019'!$B$3:$V$507,19,FALSE)</f>
        <v>43.072150808218893</v>
      </c>
      <c r="X28" s="9">
        <f ca="1">VLOOKUP(Portfolio!$A28,'S&amp;P500 2019'!$B$3:$V$507,20,FALSE)</f>
        <v>31.433015614237085</v>
      </c>
      <c r="Y28" s="9">
        <f ca="1">VLOOKUP(Portfolio!$A28,'S&amp;P500 2019'!$B$3:$V$507,21,FALSE)</f>
        <v>66.12226158395427</v>
      </c>
      <c r="Z28" s="11">
        <f ca="1">VLOOKUP(Portfolio!$A28,'S&amp;P500 2019'!$B$3:$AM$507,22,FALSE)</f>
        <v>3.4526981418479323</v>
      </c>
      <c r="AA28" s="11">
        <f ca="1">VLOOKUP(Portfolio!$A28,'S&amp;P500 2019'!$B$3:$AM$507,23,FALSE)</f>
        <v>2.3751715932063675</v>
      </c>
      <c r="AB28" s="11">
        <f ca="1">VLOOKUP(Portfolio!$A28,'S&amp;P500 2019'!$B$3:$AM$507,24,FALSE)</f>
        <v>3.9316888969533181</v>
      </c>
      <c r="AC28" s="11">
        <f ca="1">VLOOKUP(Portfolio!$A28,'S&amp;P500 2019'!$B$3:$AM$507,25,FALSE)</f>
        <v>3.9982111863380965E-2</v>
      </c>
      <c r="AD28" s="11">
        <f ca="1">VLOOKUP(Portfolio!$A28,'S&amp;P500 2019'!$B$3:$AM$507,26,FALSE)</f>
        <v>2.1543668428119531</v>
      </c>
      <c r="AE28" s="11">
        <f ca="1">VLOOKUP(Portfolio!$A28,'S&amp;P500 2019'!$B$3:$AM$507,27,FALSE)</f>
        <v>-2.1091479528797628</v>
      </c>
      <c r="AF28" s="11">
        <f ca="1">VLOOKUP(Portfolio!$A28,'S&amp;P500 2019'!$B$3:$AM$507,28,FALSE)</f>
        <v>-2.2486547441161306</v>
      </c>
      <c r="AG28" s="11">
        <f ca="1">VLOOKUP(Portfolio!$A28,'S&amp;P500 2019'!$B$3:$AM$507,29,FALSE)</f>
        <v>0.61833056797636488</v>
      </c>
      <c r="AH28" s="11">
        <f ca="1">VLOOKUP(Portfolio!$A28,'S&amp;P500 2019'!$B$3:$AM$507,30,FALSE)</f>
        <v>-3.93232658101509</v>
      </c>
      <c r="AI28" s="11">
        <f ca="1">VLOOKUP(Portfolio!$A28,'S&amp;P500 2019'!$B$3:$AM$507,31,FALSE)</f>
        <v>-2.9860086668213981</v>
      </c>
      <c r="AJ28" s="11">
        <f ca="1">VLOOKUP(Portfolio!$A28,'S&amp;P500 2019'!$B$3:$AM$507,32,FALSE)</f>
        <v>-3.4486020605023526</v>
      </c>
      <c r="AK28" s="11">
        <f ca="1">VLOOKUP(Portfolio!$A28,'S&amp;P500 2019'!$B$3:$AM$507,33,FALSE)</f>
        <v>3.2997833139255235</v>
      </c>
      <c r="AL28" s="11">
        <f ca="1">VLOOKUP(Portfolio!$A28,'S&amp;P500 2019'!$B$3:$AM$507,34,FALSE)</f>
        <v>5.0427692128971344</v>
      </c>
      <c r="AM28" s="11">
        <f ca="1">VLOOKUP(Portfolio!$A28,'S&amp;P500 2019'!$B$3:$AM$507,35,FALSE)</f>
        <v>-2.1371840122483334</v>
      </c>
      <c r="AN28" s="11">
        <f ca="1">VLOOKUP(Portfolio!$A28,'S&amp;P500 2019'!$B$3:$AM$507,36,FALSE)</f>
        <v>1.0721508082188933</v>
      </c>
      <c r="AO28" s="11">
        <f ca="1">VLOOKUP(Portfolio!$A28,'S&amp;P500 2019'!$B$3:$AM$507,37,FALSE)</f>
        <v>1.4330156142370853</v>
      </c>
      <c r="AP28" s="11">
        <f ca="1">VLOOKUP(Portfolio!$A28,'S&amp;P500 2019'!$B$3:$AM$507,38,FALSE)</f>
        <v>1.1222615839542698</v>
      </c>
    </row>
    <row r="29" spans="1:42" x14ac:dyDescent="0.3">
      <c r="A29" s="25" t="s">
        <v>32</v>
      </c>
      <c r="B29" s="26" t="s">
        <v>33</v>
      </c>
      <c r="C29" s="26" t="s">
        <v>34</v>
      </c>
      <c r="D29" s="25" t="s">
        <v>1173</v>
      </c>
      <c r="E29" s="25"/>
      <c r="F29" s="27">
        <v>0.03</v>
      </c>
      <c r="G29" s="28">
        <f t="shared" ca="1" si="0"/>
        <v>54.585448114763714</v>
      </c>
      <c r="H29" s="28">
        <f>VLOOKUP(B29,'Pivot Table'!$A$4:$S$14,2,FALSE)</f>
        <v>49.726700782975506</v>
      </c>
      <c r="I29" s="9">
        <f ca="1">VLOOKUP(Portfolio!A29,'S&amp;P500 2019'!$B$3:$V$507,5,FALSE)</f>
        <v>65.517757850517739</v>
      </c>
      <c r="J29" s="9">
        <f ca="1">VLOOKUP(Portfolio!$A29,'S&amp;P500 2019'!$B$3:$V$507,6,FALSE)</f>
        <v>37.173795984221876</v>
      </c>
      <c r="K29" s="9">
        <f ca="1">VLOOKUP(Portfolio!$A29,'S&amp;P500 2019'!$B$3:$V$507,7,FALSE)</f>
        <v>73.147803661332489</v>
      </c>
      <c r="L29" s="9">
        <f ca="1">VLOOKUP(Portfolio!$A29,'S&amp;P500 2019'!$B$3:$V$507,8,FALSE)</f>
        <v>50.998207631183085</v>
      </c>
      <c r="M29" s="9">
        <f ca="1">VLOOKUP(Portfolio!$A29,'S&amp;P500 2019'!$B$3:$V$507,9,FALSE)</f>
        <v>44.405008645857116</v>
      </c>
      <c r="N29" s="9">
        <f ca="1">VLOOKUP(Portfolio!$A29,'S&amp;P500 2019'!$B$3:$V$507,10,FALSE)</f>
        <v>59.558924875376853</v>
      </c>
      <c r="O29" s="9">
        <f ca="1">VLOOKUP(Portfolio!$A29,'S&amp;P500 2019'!$B$3:$V$507,11,FALSE)</f>
        <v>57.382544868335387</v>
      </c>
      <c r="P29" s="9">
        <f ca="1">VLOOKUP(Portfolio!$A29,'S&amp;P500 2019'!$B$3:$V$507,12,FALSE)</f>
        <v>69.263581883863637</v>
      </c>
      <c r="Q29" s="9">
        <f ca="1">VLOOKUP(Portfolio!$A29,'S&amp;P500 2019'!$B$3:$V$507,13,FALSE)</f>
        <v>51.889197193624035</v>
      </c>
      <c r="R29" s="9">
        <f ca="1">VLOOKUP(Portfolio!$A29,'S&amp;P500 2019'!$B$3:$V$507,14,FALSE)</f>
        <v>49.364138647373622</v>
      </c>
      <c r="S29" s="9">
        <f ca="1">VLOOKUP(Portfolio!$A29,'S&amp;P500 2019'!$B$3:$V$507,15,FALSE)</f>
        <v>41.482468484701528</v>
      </c>
      <c r="T29" s="9">
        <f ca="1">VLOOKUP(Portfolio!$A29,'S&amp;P500 2019'!$B$3:$V$507,16,FALSE)</f>
        <v>78.126311349040577</v>
      </c>
      <c r="U29" s="9">
        <f ca="1">VLOOKUP(Portfolio!$A29,'S&amp;P500 2019'!$B$3:$V$507,17,FALSE)</f>
        <v>53.901242109347969</v>
      </c>
      <c r="V29" s="9">
        <f ca="1">VLOOKUP(Portfolio!$A29,'S&amp;P500 2019'!$B$3:$V$507,18,FALSE)</f>
        <v>39.571843849307228</v>
      </c>
      <c r="W29" s="9">
        <f ca="1">VLOOKUP(Portfolio!$A29,'S&amp;P500 2019'!$B$3:$V$507,19,FALSE)</f>
        <v>42.805501485124282</v>
      </c>
      <c r="X29" s="9">
        <f ca="1">VLOOKUP(Portfolio!$A29,'S&amp;P500 2019'!$B$3:$V$507,20,FALSE)</f>
        <v>62.461857088776178</v>
      </c>
      <c r="Y29" s="9">
        <f ca="1">VLOOKUP(Portfolio!$A29,'S&amp;P500 2019'!$B$3:$V$507,21,FALSE)</f>
        <v>50.902432342999617</v>
      </c>
      <c r="Z29" s="11">
        <f ca="1">VLOOKUP(Portfolio!$A29,'S&amp;P500 2019'!$B$3:$AM$507,22,FALSE)</f>
        <v>1.5177578505177394</v>
      </c>
      <c r="AA29" s="11">
        <f ca="1">VLOOKUP(Portfolio!$A29,'S&amp;P500 2019'!$B$3:$AM$507,23,FALSE)</f>
        <v>1.1737959842218757</v>
      </c>
      <c r="AB29" s="11">
        <f ca="1">VLOOKUP(Portfolio!$A29,'S&amp;P500 2019'!$B$3:$AM$507,24,FALSE)</f>
        <v>-6.8521963386675111</v>
      </c>
      <c r="AC29" s="11">
        <f ca="1">VLOOKUP(Portfolio!$A29,'S&amp;P500 2019'!$B$3:$AM$507,25,FALSE)</f>
        <v>-4.0017923688169148</v>
      </c>
      <c r="AD29" s="11">
        <f ca="1">VLOOKUP(Portfolio!$A29,'S&amp;P500 2019'!$B$3:$AM$507,26,FALSE)</f>
        <v>-2.5949913541428842</v>
      </c>
      <c r="AE29" s="11">
        <f ca="1">VLOOKUP(Portfolio!$A29,'S&amp;P500 2019'!$B$3:$AM$507,27,FALSE)</f>
        <v>-2.441075124623147</v>
      </c>
      <c r="AF29" s="11">
        <f ca="1">VLOOKUP(Portfolio!$A29,'S&amp;P500 2019'!$B$3:$AM$507,28,FALSE)</f>
        <v>1.3825448683353869</v>
      </c>
      <c r="AG29" s="11">
        <f ca="1">VLOOKUP(Portfolio!$A29,'S&amp;P500 2019'!$B$3:$AM$507,29,FALSE)</f>
        <v>1.2635818838636368</v>
      </c>
      <c r="AH29" s="11">
        <f ca="1">VLOOKUP(Portfolio!$A29,'S&amp;P500 2019'!$B$3:$AM$507,30,FALSE)</f>
        <v>-3.1108028063759647</v>
      </c>
      <c r="AI29" s="11">
        <f ca="1">VLOOKUP(Portfolio!$A29,'S&amp;P500 2019'!$B$3:$AM$507,31,FALSE)</f>
        <v>1.3641386473736219</v>
      </c>
      <c r="AJ29" s="11">
        <f ca="1">VLOOKUP(Portfolio!$A29,'S&amp;P500 2019'!$B$3:$AM$507,32,FALSE)</f>
        <v>0.4824684847015277</v>
      </c>
      <c r="AK29" s="11">
        <f ca="1">VLOOKUP(Portfolio!$A29,'S&amp;P500 2019'!$B$3:$AM$507,33,FALSE)</f>
        <v>6.1263113490405772</v>
      </c>
      <c r="AL29" s="11">
        <f ca="1">VLOOKUP(Portfolio!$A29,'S&amp;P500 2019'!$B$3:$AM$507,34,FALSE)</f>
        <v>2.9012421093479688</v>
      </c>
      <c r="AM29" s="11">
        <f ca="1">VLOOKUP(Portfolio!$A29,'S&amp;P500 2019'!$B$3:$AM$507,35,FALSE)</f>
        <v>-0.42815615069277158</v>
      </c>
      <c r="AN29" s="11">
        <f ca="1">VLOOKUP(Portfolio!$A29,'S&amp;P500 2019'!$B$3:$AM$507,36,FALSE)</f>
        <v>-0.19449851487571834</v>
      </c>
      <c r="AO29" s="11">
        <f ca="1">VLOOKUP(Portfolio!$A29,'S&amp;P500 2019'!$B$3:$AM$507,37,FALSE)</f>
        <v>-1.5381429112238223</v>
      </c>
      <c r="AP29" s="11">
        <f ca="1">VLOOKUP(Portfolio!$A29,'S&amp;P500 2019'!$B$3:$AM$507,38,FALSE)</f>
        <v>-1.0975676570003827</v>
      </c>
    </row>
    <row r="30" spans="1:42" x14ac:dyDescent="0.3">
      <c r="A30" s="25" t="s">
        <v>58</v>
      </c>
      <c r="B30" s="26" t="s">
        <v>59</v>
      </c>
      <c r="C30" s="26" t="s">
        <v>60</v>
      </c>
      <c r="D30" s="25" t="s">
        <v>1173</v>
      </c>
      <c r="E30" s="25"/>
      <c r="F30" s="27">
        <v>0.03</v>
      </c>
      <c r="G30" s="28">
        <f t="shared" ca="1" si="0"/>
        <v>61.942237296640329</v>
      </c>
      <c r="H30" s="28">
        <f>VLOOKUP(B30,'Pivot Table'!$A$4:$S$14,2,FALSE)</f>
        <v>51.627983405080812</v>
      </c>
      <c r="I30" s="9">
        <f ca="1">VLOOKUP(Portfolio!A30,'S&amp;P500 2019'!$B$3:$V$507,5,FALSE)</f>
        <v>51.016161094094272</v>
      </c>
      <c r="J30" s="9">
        <f ca="1">VLOOKUP(Portfolio!$A30,'S&amp;P500 2019'!$B$3:$V$507,6,FALSE)</f>
        <v>72.605147141197435</v>
      </c>
      <c r="K30" s="9">
        <f ca="1">VLOOKUP(Portfolio!$A30,'S&amp;P500 2019'!$B$3:$V$507,7,FALSE)</f>
        <v>58.462441442543309</v>
      </c>
      <c r="L30" s="9">
        <f ca="1">VLOOKUP(Portfolio!$A30,'S&amp;P500 2019'!$B$3:$V$507,8,FALSE)</f>
        <v>69.036922423405073</v>
      </c>
      <c r="M30" s="9">
        <f ca="1">VLOOKUP(Portfolio!$A30,'S&amp;P500 2019'!$B$3:$V$507,9,FALSE)</f>
        <v>48.098389660834791</v>
      </c>
      <c r="N30" s="9">
        <f ca="1">VLOOKUP(Portfolio!$A30,'S&amp;P500 2019'!$B$3:$V$507,10,FALSE)</f>
        <v>45.418302081051579</v>
      </c>
      <c r="O30" s="9">
        <f ca="1">VLOOKUP(Portfolio!$A30,'S&amp;P500 2019'!$B$3:$V$507,11,FALSE)</f>
        <v>68.514213191988148</v>
      </c>
      <c r="P30" s="9">
        <f ca="1">VLOOKUP(Portfolio!$A30,'S&amp;P500 2019'!$B$3:$V$507,12,FALSE)</f>
        <v>65.375939484234507</v>
      </c>
      <c r="Q30" s="9">
        <f ca="1">VLOOKUP(Portfolio!$A30,'S&amp;P500 2019'!$B$3:$V$507,13,FALSE)</f>
        <v>77.725085292745902</v>
      </c>
      <c r="R30" s="9">
        <f ca="1">VLOOKUP(Portfolio!$A30,'S&amp;P500 2019'!$B$3:$V$507,14,FALSE)</f>
        <v>54.427658293303409</v>
      </c>
      <c r="S30" s="9">
        <f ca="1">VLOOKUP(Portfolio!$A30,'S&amp;P500 2019'!$B$3:$V$507,15,FALSE)</f>
        <v>83.394309732682629</v>
      </c>
      <c r="T30" s="9">
        <f ca="1">VLOOKUP(Portfolio!$A30,'S&amp;P500 2019'!$B$3:$V$507,16,FALSE)</f>
        <v>74.454526918785859</v>
      </c>
      <c r="U30" s="9">
        <f ca="1">VLOOKUP(Portfolio!$A30,'S&amp;P500 2019'!$B$3:$V$507,17,FALSE)</f>
        <v>33.905841440863824</v>
      </c>
      <c r="V30" s="9">
        <f ca="1">VLOOKUP(Portfolio!$A30,'S&amp;P500 2019'!$B$3:$V$507,18,FALSE)</f>
        <v>79.159966284255248</v>
      </c>
      <c r="W30" s="9">
        <f ca="1">VLOOKUP(Portfolio!$A30,'S&amp;P500 2019'!$B$3:$V$507,19,FALSE)</f>
        <v>72.275804587508432</v>
      </c>
      <c r="X30" s="9">
        <f ca="1">VLOOKUP(Portfolio!$A30,'S&amp;P500 2019'!$B$3:$V$507,20,FALSE)</f>
        <v>41.231540371397351</v>
      </c>
      <c r="Y30" s="9">
        <f ca="1">VLOOKUP(Portfolio!$A30,'S&amp;P500 2019'!$B$3:$V$507,21,FALSE)</f>
        <v>57.915784601993806</v>
      </c>
      <c r="Z30" s="11">
        <f ca="1">VLOOKUP(Portfolio!$A30,'S&amp;P500 2019'!$B$3:$AM$507,22,FALSE)</f>
        <v>3.0161610940942722</v>
      </c>
      <c r="AA30" s="11">
        <f ca="1">VLOOKUP(Portfolio!$A30,'S&amp;P500 2019'!$B$3:$AM$507,23,FALSE)</f>
        <v>5.6051471411974347</v>
      </c>
      <c r="AB30" s="11">
        <f ca="1">VLOOKUP(Portfolio!$A30,'S&amp;P500 2019'!$B$3:$AM$507,24,FALSE)</f>
        <v>0.46244144254330877</v>
      </c>
      <c r="AC30" s="11">
        <f ca="1">VLOOKUP(Portfolio!$A30,'S&amp;P500 2019'!$B$3:$AM$507,25,FALSE)</f>
        <v>-6.9630775765949267</v>
      </c>
      <c r="AD30" s="11">
        <f ca="1">VLOOKUP(Portfolio!$A30,'S&amp;P500 2019'!$B$3:$AM$507,26,FALSE)</f>
        <v>9.8389660834790504E-2</v>
      </c>
      <c r="AE30" s="11">
        <f ca="1">VLOOKUP(Portfolio!$A30,'S&amp;P500 2019'!$B$3:$AM$507,27,FALSE)</f>
        <v>-3.5816979189484215</v>
      </c>
      <c r="AF30" s="11">
        <f ca="1">VLOOKUP(Portfolio!$A30,'S&amp;P500 2019'!$B$3:$AM$507,28,FALSE)</f>
        <v>-0.48578680801185214</v>
      </c>
      <c r="AG30" s="11">
        <f ca="1">VLOOKUP(Portfolio!$A30,'S&amp;P500 2019'!$B$3:$AM$507,29,FALSE)</f>
        <v>5.3759394842345074</v>
      </c>
      <c r="AH30" s="11">
        <f ca="1">VLOOKUP(Portfolio!$A30,'S&amp;P500 2019'!$B$3:$AM$507,30,FALSE)</f>
        <v>6.7250852927459022</v>
      </c>
      <c r="AI30" s="11">
        <f ca="1">VLOOKUP(Portfolio!$A30,'S&amp;P500 2019'!$B$3:$AM$507,31,FALSE)</f>
        <v>3.4276582933034092</v>
      </c>
      <c r="AJ30" s="11">
        <f ca="1">VLOOKUP(Portfolio!$A30,'S&amp;P500 2019'!$B$3:$AM$507,32,FALSE)</f>
        <v>6.394309732682629</v>
      </c>
      <c r="AK30" s="11">
        <f ca="1">VLOOKUP(Portfolio!$A30,'S&amp;P500 2019'!$B$3:$AM$507,33,FALSE)</f>
        <v>-2.5454730812141406</v>
      </c>
      <c r="AL30" s="11">
        <f ca="1">VLOOKUP(Portfolio!$A30,'S&amp;P500 2019'!$B$3:$AM$507,34,FALSE)</f>
        <v>2.9058414408638242</v>
      </c>
      <c r="AM30" s="11">
        <f ca="1">VLOOKUP(Portfolio!$A30,'S&amp;P500 2019'!$B$3:$AM$507,35,FALSE)</f>
        <v>5.1599662842552476</v>
      </c>
      <c r="AN30" s="11">
        <f ca="1">VLOOKUP(Portfolio!$A30,'S&amp;P500 2019'!$B$3:$AM$507,36,FALSE)</f>
        <v>0.27580458750843206</v>
      </c>
      <c r="AO30" s="11">
        <f ca="1">VLOOKUP(Portfolio!$A30,'S&amp;P500 2019'!$B$3:$AM$507,37,FALSE)</f>
        <v>-1.768459628602649</v>
      </c>
      <c r="AP30" s="11">
        <f ca="1">VLOOKUP(Portfolio!$A30,'S&amp;P500 2019'!$B$3:$AM$507,38,FALSE)</f>
        <v>3.9157846019938063</v>
      </c>
    </row>
    <row r="31" spans="1:42" x14ac:dyDescent="0.3">
      <c r="I31" s="14">
        <v>5</v>
      </c>
      <c r="J31" s="14">
        <f t="shared" ref="J31:Y31" ca="1" si="1">SUMPRODUCT($F$6:$F$30,J6:J30)/SUM($F$6:$F$30)</f>
        <v>53.174809306661594</v>
      </c>
      <c r="K31" s="14">
        <f t="shared" ca="1" si="1"/>
        <v>51.489162501279537</v>
      </c>
      <c r="L31" s="14">
        <f t="shared" ca="1" si="1"/>
        <v>49.524770183104536</v>
      </c>
      <c r="M31" s="14">
        <f t="shared" ca="1" si="1"/>
        <v>43.162927011426582</v>
      </c>
      <c r="N31" s="14">
        <f t="shared" ca="1" si="1"/>
        <v>53.000243344121543</v>
      </c>
      <c r="O31" s="14">
        <f t="shared" ca="1" si="1"/>
        <v>49.119499984335881</v>
      </c>
      <c r="P31" s="14">
        <v>90</v>
      </c>
      <c r="Q31" s="14">
        <f t="shared" ca="1" si="1"/>
        <v>49.780674275930465</v>
      </c>
      <c r="R31" s="14">
        <f t="shared" ca="1" si="1"/>
        <v>51.876895152668233</v>
      </c>
      <c r="S31" s="14">
        <f t="shared" ca="1" si="1"/>
        <v>50.115974523048116</v>
      </c>
      <c r="T31" s="14">
        <f t="shared" ca="1" si="1"/>
        <v>49.738993557979569</v>
      </c>
      <c r="U31" s="14">
        <v>90</v>
      </c>
      <c r="V31" s="14">
        <f t="shared" ca="1" si="1"/>
        <v>48.806546966105415</v>
      </c>
      <c r="W31" s="14">
        <v>5</v>
      </c>
      <c r="X31" s="14">
        <f t="shared" ca="1" si="1"/>
        <v>47.001986016506862</v>
      </c>
      <c r="Y31" s="14">
        <f t="shared" ca="1" si="1"/>
        <v>50.966278485581213</v>
      </c>
      <c r="Z31" s="15">
        <f ca="1">COUNTIF(Z6:Z30,"&gt;0")/COUNT(Z6:Z30)</f>
        <v>0.92</v>
      </c>
      <c r="AA31" s="15">
        <f t="shared" ref="AA31:AP31" ca="1" si="2">COUNTIF(AA6:AA30,"&gt;0")/COUNT(AA6:AA30)</f>
        <v>0.92</v>
      </c>
      <c r="AB31" s="15">
        <f t="shared" ca="1" si="2"/>
        <v>0.76</v>
      </c>
      <c r="AC31" s="15">
        <f t="shared" ca="1" si="2"/>
        <v>0.84</v>
      </c>
      <c r="AD31" s="15">
        <f t="shared" ca="1" si="2"/>
        <v>0.56000000000000005</v>
      </c>
      <c r="AE31" s="15">
        <f t="shared" ca="1" si="2"/>
        <v>0.6</v>
      </c>
      <c r="AF31" s="15">
        <f t="shared" ca="1" si="2"/>
        <v>0.68</v>
      </c>
      <c r="AG31" s="15">
        <f t="shared" ca="1" si="2"/>
        <v>0.52</v>
      </c>
      <c r="AH31" s="15">
        <f t="shared" ca="1" si="2"/>
        <v>0.68</v>
      </c>
      <c r="AI31" s="15">
        <f t="shared" ca="1" si="2"/>
        <v>0.76</v>
      </c>
      <c r="AJ31" s="15">
        <f t="shared" ca="1" si="2"/>
        <v>0.48</v>
      </c>
      <c r="AK31" s="15">
        <f t="shared" ca="1" si="2"/>
        <v>0.72</v>
      </c>
      <c r="AL31" s="15">
        <f t="shared" ca="1" si="2"/>
        <v>0.8</v>
      </c>
      <c r="AM31" s="15">
        <f t="shared" ca="1" si="2"/>
        <v>0.64</v>
      </c>
      <c r="AN31" s="15">
        <f t="shared" ca="1" si="2"/>
        <v>0.56000000000000005</v>
      </c>
      <c r="AO31" s="15">
        <f t="shared" ca="1" si="2"/>
        <v>0.56000000000000005</v>
      </c>
      <c r="AP31" s="15">
        <f t="shared" ca="1" si="2"/>
        <v>0.72</v>
      </c>
    </row>
  </sheetData>
  <mergeCells count="2">
    <mergeCell ref="I3:Y3"/>
    <mergeCell ref="Z3:AP3"/>
  </mergeCells>
  <conditionalFormatting sqref="G6:G30">
    <cfRule type="expression" dxfId="5" priority="1">
      <formula>H6&gt;G6</formula>
    </cfRule>
    <cfRule type="expression" dxfId="4" priority="2">
      <formula>H6&lt;G6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"/>
  <sheetViews>
    <sheetView zoomScale="125" workbookViewId="0">
      <selection activeCell="B5" sqref="B5"/>
    </sheetView>
  </sheetViews>
  <sheetFormatPr defaultColWidth="11.5546875" defaultRowHeight="14.4" x14ac:dyDescent="0.3"/>
  <cols>
    <col min="2" max="2" width="37.109375" customWidth="1"/>
    <col min="3" max="19" width="3.44140625" bestFit="1" customWidth="1"/>
  </cols>
  <sheetData>
    <row r="1" spans="2:20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</row>
    <row r="2" spans="2:20" ht="149.4" x14ac:dyDescent="0.3">
      <c r="B2" s="23" t="s">
        <v>1213</v>
      </c>
      <c r="C2" s="24" t="s">
        <v>1151</v>
      </c>
      <c r="D2" s="24" t="s">
        <v>1152</v>
      </c>
      <c r="E2" s="24" t="s">
        <v>1153</v>
      </c>
      <c r="F2" s="24" t="s">
        <v>1154</v>
      </c>
      <c r="G2" s="24" t="s">
        <v>1155</v>
      </c>
      <c r="H2" s="24" t="s">
        <v>1156</v>
      </c>
      <c r="I2" s="24" t="s">
        <v>1157</v>
      </c>
      <c r="J2" s="24" t="s">
        <v>1158</v>
      </c>
      <c r="K2" s="24" t="s">
        <v>1159</v>
      </c>
      <c r="L2" s="24" t="s">
        <v>1160</v>
      </c>
      <c r="M2" s="24" t="s">
        <v>1161</v>
      </c>
      <c r="N2" s="24" t="s">
        <v>1162</v>
      </c>
      <c r="O2" s="24" t="s">
        <v>1163</v>
      </c>
      <c r="P2" s="24" t="s">
        <v>1164</v>
      </c>
      <c r="Q2" s="24" t="s">
        <v>1165</v>
      </c>
      <c r="R2" s="24" t="s">
        <v>1166</v>
      </c>
      <c r="S2" s="24" t="s">
        <v>1167</v>
      </c>
    </row>
    <row r="3" spans="2:20" x14ac:dyDescent="0.3">
      <c r="B3" t="s">
        <v>1216</v>
      </c>
      <c r="H3">
        <v>10</v>
      </c>
      <c r="I3">
        <v>30</v>
      </c>
      <c r="M3">
        <v>10</v>
      </c>
      <c r="N3">
        <v>10</v>
      </c>
      <c r="O3">
        <v>30</v>
      </c>
      <c r="P3">
        <v>5</v>
      </c>
      <c r="Q3">
        <v>5</v>
      </c>
      <c r="T3">
        <f>SUM(C3:S3)</f>
        <v>100</v>
      </c>
    </row>
    <row r="4" spans="2:20" x14ac:dyDescent="0.3">
      <c r="B4" t="s">
        <v>1214</v>
      </c>
      <c r="C4">
        <v>10</v>
      </c>
      <c r="F4">
        <v>10</v>
      </c>
      <c r="G4">
        <v>40</v>
      </c>
      <c r="J4">
        <v>20</v>
      </c>
      <c r="L4">
        <v>10</v>
      </c>
      <c r="R4">
        <v>10</v>
      </c>
      <c r="T4">
        <f t="shared" ref="T4:T5" si="0">SUM(C4:S4)</f>
        <v>100</v>
      </c>
    </row>
    <row r="5" spans="2:20" x14ac:dyDescent="0.3">
      <c r="B5" t="s">
        <v>1215</v>
      </c>
      <c r="C5">
        <f>100/17</f>
        <v>5.882352941176471</v>
      </c>
      <c r="D5">
        <f t="shared" ref="D5:S5" si="1">100/17</f>
        <v>5.882352941176471</v>
      </c>
      <c r="E5">
        <f t="shared" si="1"/>
        <v>5.882352941176471</v>
      </c>
      <c r="F5">
        <f t="shared" si="1"/>
        <v>5.882352941176471</v>
      </c>
      <c r="G5">
        <f t="shared" si="1"/>
        <v>5.882352941176471</v>
      </c>
      <c r="H5">
        <f t="shared" si="1"/>
        <v>5.882352941176471</v>
      </c>
      <c r="I5">
        <f t="shared" si="1"/>
        <v>5.882352941176471</v>
      </c>
      <c r="J5">
        <f t="shared" si="1"/>
        <v>5.882352941176471</v>
      </c>
      <c r="K5">
        <f t="shared" si="1"/>
        <v>5.882352941176471</v>
      </c>
      <c r="L5">
        <f t="shared" si="1"/>
        <v>5.882352941176471</v>
      </c>
      <c r="M5">
        <f t="shared" si="1"/>
        <v>5.882352941176471</v>
      </c>
      <c r="N5">
        <f t="shared" si="1"/>
        <v>5.882352941176471</v>
      </c>
      <c r="O5">
        <f t="shared" si="1"/>
        <v>5.882352941176471</v>
      </c>
      <c r="P5">
        <f t="shared" si="1"/>
        <v>5.882352941176471</v>
      </c>
      <c r="Q5">
        <f t="shared" si="1"/>
        <v>5.882352941176471</v>
      </c>
      <c r="R5">
        <f t="shared" si="1"/>
        <v>5.882352941176471</v>
      </c>
      <c r="S5">
        <f t="shared" si="1"/>
        <v>5.882352941176471</v>
      </c>
      <c r="T5">
        <f t="shared" si="0"/>
        <v>99.999999999999972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5"/>
  <sheetViews>
    <sheetView workbookViewId="0">
      <selection activeCell="T3" sqref="T3"/>
    </sheetView>
  </sheetViews>
  <sheetFormatPr defaultColWidth="8.77734375" defaultRowHeight="14.4" x14ac:dyDescent="0.3"/>
  <cols>
    <col min="1" max="1" width="21.33203125" customWidth="1"/>
    <col min="2" max="2" width="3.33203125" bestFit="1" customWidth="1"/>
    <col min="3" max="4" width="3.33203125" customWidth="1"/>
    <col min="5" max="5" width="3.33203125" bestFit="1" customWidth="1"/>
    <col min="6" max="8" width="3.33203125" customWidth="1"/>
    <col min="9" max="12" width="3.33203125" bestFit="1" customWidth="1"/>
    <col min="13" max="13" width="3.33203125" customWidth="1"/>
    <col min="14" max="18" width="3.33203125" bestFit="1" customWidth="1"/>
    <col min="19" max="19" width="3.33203125" customWidth="1"/>
    <col min="20" max="21" width="32.109375" bestFit="1" customWidth="1"/>
    <col min="22" max="22" width="23.109375" bestFit="1" customWidth="1"/>
  </cols>
  <sheetData>
    <row r="3" spans="1:19" s="2" customFormat="1" ht="244.2" x14ac:dyDescent="0.3">
      <c r="A3" s="13" t="s">
        <v>1181</v>
      </c>
      <c r="B3" s="2" t="s">
        <v>1201</v>
      </c>
      <c r="C3" s="2" t="s">
        <v>1183</v>
      </c>
      <c r="D3" s="2" t="s">
        <v>1184</v>
      </c>
      <c r="E3" s="2" t="s">
        <v>1185</v>
      </c>
      <c r="F3" s="2" t="s">
        <v>1186</v>
      </c>
      <c r="G3" s="2" t="s">
        <v>1187</v>
      </c>
      <c r="H3" s="2" t="s">
        <v>1188</v>
      </c>
      <c r="I3" s="2" t="s">
        <v>1189</v>
      </c>
      <c r="J3" s="2" t="s">
        <v>1190</v>
      </c>
      <c r="K3" s="2" t="s">
        <v>1191</v>
      </c>
      <c r="L3" s="2" t="s">
        <v>1192</v>
      </c>
      <c r="M3" s="2" t="s">
        <v>1193</v>
      </c>
      <c r="N3" s="2" t="s">
        <v>1194</v>
      </c>
      <c r="O3" s="2" t="s">
        <v>1195</v>
      </c>
      <c r="P3" s="2" t="s">
        <v>1196</v>
      </c>
      <c r="Q3" s="2" t="s">
        <v>1197</v>
      </c>
      <c r="R3" s="2" t="s">
        <v>1198</v>
      </c>
      <c r="S3" s="2" t="s">
        <v>1199</v>
      </c>
    </row>
    <row r="4" spans="1:19" x14ac:dyDescent="0.3">
      <c r="A4" s="12" t="s">
        <v>19</v>
      </c>
      <c r="B4" s="6">
        <v>46.829738423232278</v>
      </c>
      <c r="C4" s="6">
        <v>45.819933921530449</v>
      </c>
      <c r="D4" s="6">
        <v>44.892405252485531</v>
      </c>
      <c r="E4" s="6">
        <v>46.39125545688929</v>
      </c>
      <c r="F4" s="6">
        <v>45.426086482061322</v>
      </c>
      <c r="G4" s="6">
        <v>46.031673543642235</v>
      </c>
      <c r="H4" s="6">
        <v>50.495346231150997</v>
      </c>
      <c r="I4" s="6">
        <v>49.429669937401705</v>
      </c>
      <c r="J4" s="6">
        <v>48.574622068212449</v>
      </c>
      <c r="K4" s="6">
        <v>46.409055957858421</v>
      </c>
      <c r="L4" s="6">
        <v>43.957670357359468</v>
      </c>
      <c r="M4" s="6">
        <v>47.282740604991673</v>
      </c>
      <c r="N4" s="6">
        <v>45.202934490674217</v>
      </c>
      <c r="O4" s="6">
        <v>46.945614999356536</v>
      </c>
      <c r="P4" s="6">
        <v>51.94611300404349</v>
      </c>
      <c r="Q4" s="6">
        <v>45.110986430175402</v>
      </c>
      <c r="R4" s="6">
        <v>46.477077587935639</v>
      </c>
      <c r="S4" s="6">
        <v>45.712366869179945</v>
      </c>
    </row>
    <row r="5" spans="1:19" x14ac:dyDescent="0.3">
      <c r="A5" s="12" t="s">
        <v>29</v>
      </c>
      <c r="B5" s="6">
        <v>52.143922657288471</v>
      </c>
      <c r="C5" s="6">
        <v>50.389942128762996</v>
      </c>
      <c r="D5" s="6">
        <v>54.089486562145595</v>
      </c>
      <c r="E5" s="6">
        <v>52.958332785227633</v>
      </c>
      <c r="F5" s="6">
        <v>52.750821627178482</v>
      </c>
      <c r="G5" s="6">
        <v>51.291816336473389</v>
      </c>
      <c r="H5" s="6">
        <v>51.525606310275322</v>
      </c>
      <c r="I5" s="6">
        <v>51.876109551479161</v>
      </c>
      <c r="J5" s="6">
        <v>50.254246769624125</v>
      </c>
      <c r="K5" s="6">
        <v>52.297248305155563</v>
      </c>
      <c r="L5" s="6">
        <v>52.920831212665341</v>
      </c>
      <c r="M5" s="6">
        <v>51.595294343477612</v>
      </c>
      <c r="N5" s="6">
        <v>52.051463143058911</v>
      </c>
      <c r="O5" s="6">
        <v>52.143842353628216</v>
      </c>
      <c r="P5" s="6">
        <v>52.460396173634742</v>
      </c>
      <c r="Q5" s="6">
        <v>51.773352157206375</v>
      </c>
      <c r="R5" s="6">
        <v>51.221122062512343</v>
      </c>
      <c r="S5" s="6">
        <v>54.846773351397985</v>
      </c>
    </row>
    <row r="6" spans="1:19" x14ac:dyDescent="0.3">
      <c r="A6" s="12" t="s">
        <v>88</v>
      </c>
      <c r="B6" s="6">
        <v>51.271240377035319</v>
      </c>
      <c r="C6" s="6">
        <v>50.861960087272372</v>
      </c>
      <c r="D6" s="6">
        <v>49.565680918913806</v>
      </c>
      <c r="E6" s="6">
        <v>49.1904946834265</v>
      </c>
      <c r="F6" s="6">
        <v>48.219092977376043</v>
      </c>
      <c r="G6" s="6">
        <v>54.758971823024069</v>
      </c>
      <c r="H6" s="6">
        <v>50.836212497164993</v>
      </c>
      <c r="I6" s="6">
        <v>50.464570008865657</v>
      </c>
      <c r="J6" s="6">
        <v>54.662002487608213</v>
      </c>
      <c r="K6" s="6">
        <v>46.234145356525886</v>
      </c>
      <c r="L6" s="6">
        <v>52.986216501790352</v>
      </c>
      <c r="M6" s="6">
        <v>53.539295078842507</v>
      </c>
      <c r="N6" s="6">
        <v>51.471568379943697</v>
      </c>
      <c r="O6" s="6">
        <v>50.762884385780744</v>
      </c>
      <c r="P6" s="6">
        <v>49.092625842164416</v>
      </c>
      <c r="Q6" s="6">
        <v>54.576472543148434</v>
      </c>
      <c r="R6" s="6">
        <v>53.695695898912604</v>
      </c>
      <c r="S6" s="6">
        <v>50.693196938840053</v>
      </c>
    </row>
    <row r="7" spans="1:19" x14ac:dyDescent="0.3">
      <c r="A7" s="12" t="s">
        <v>141</v>
      </c>
      <c r="B7" s="6">
        <v>50.14951365473717</v>
      </c>
      <c r="C7" s="6">
        <v>49.225191265139024</v>
      </c>
      <c r="D7" s="6">
        <v>44.263982457851867</v>
      </c>
      <c r="E7" s="6">
        <v>50.77556606973701</v>
      </c>
      <c r="F7" s="6">
        <v>48.848103993552776</v>
      </c>
      <c r="G7" s="6">
        <v>52.820548420399895</v>
      </c>
      <c r="H7" s="6">
        <v>50.034181713106477</v>
      </c>
      <c r="I7" s="6">
        <v>52.588027939219259</v>
      </c>
      <c r="J7" s="6">
        <v>49.496220749172657</v>
      </c>
      <c r="K7" s="6">
        <v>50.092330824379921</v>
      </c>
      <c r="L7" s="6">
        <v>51.424469375736258</v>
      </c>
      <c r="M7" s="6">
        <v>50.777666502108026</v>
      </c>
      <c r="N7" s="6">
        <v>51.497473943096217</v>
      </c>
      <c r="O7" s="6">
        <v>49.938937997252999</v>
      </c>
      <c r="P7" s="6">
        <v>51.338556434796452</v>
      </c>
      <c r="Q7" s="6">
        <v>48.998460499045223</v>
      </c>
      <c r="R7" s="6">
        <v>50.152532140164503</v>
      </c>
      <c r="S7" s="6">
        <v>50.269481805773367</v>
      </c>
    </row>
    <row r="8" spans="1:19" x14ac:dyDescent="0.3">
      <c r="A8" s="12" t="s">
        <v>37</v>
      </c>
      <c r="B8" s="6">
        <v>52.1677937316067</v>
      </c>
      <c r="C8" s="6">
        <v>51.465088946127906</v>
      </c>
      <c r="D8" s="6">
        <v>54.785719882997583</v>
      </c>
      <c r="E8" s="6">
        <v>52.630685764163076</v>
      </c>
      <c r="F8" s="6">
        <v>52.582538083198109</v>
      </c>
      <c r="G8" s="6">
        <v>52.186184998293193</v>
      </c>
      <c r="H8" s="6">
        <v>54.886712832741097</v>
      </c>
      <c r="I8" s="6">
        <v>51.012648746404302</v>
      </c>
      <c r="J8" s="6">
        <v>52.471443017914744</v>
      </c>
      <c r="K8" s="6">
        <v>49.853946870529455</v>
      </c>
      <c r="L8" s="6">
        <v>52.287536029186178</v>
      </c>
      <c r="M8" s="6">
        <v>51.590097453407907</v>
      </c>
      <c r="N8" s="6">
        <v>52.31105907251591</v>
      </c>
      <c r="O8" s="6">
        <v>52.241141919885422</v>
      </c>
      <c r="P8" s="6">
        <v>51.595285173131444</v>
      </c>
      <c r="Q8" s="6">
        <v>50.790064237098491</v>
      </c>
      <c r="R8" s="6">
        <v>53.386914044798694</v>
      </c>
      <c r="S8" s="6">
        <v>50.775426364920484</v>
      </c>
    </row>
    <row r="9" spans="1:19" x14ac:dyDescent="0.3">
      <c r="A9" s="12" t="s">
        <v>6</v>
      </c>
      <c r="B9" s="6">
        <v>52.676392046782496</v>
      </c>
      <c r="C9" s="6">
        <v>54.062419025444576</v>
      </c>
      <c r="D9" s="6">
        <v>53.874534409153824</v>
      </c>
      <c r="E9" s="6">
        <v>52.410756178794571</v>
      </c>
      <c r="F9" s="6">
        <v>52.022567049731492</v>
      </c>
      <c r="G9" s="6">
        <v>52.619673924623328</v>
      </c>
      <c r="H9" s="6">
        <v>54.172406804737982</v>
      </c>
      <c r="I9" s="6">
        <v>53.507220132699914</v>
      </c>
      <c r="J9" s="6">
        <v>54.419570081853337</v>
      </c>
      <c r="K9" s="6">
        <v>51.458927090773578</v>
      </c>
      <c r="L9" s="6">
        <v>54.49679113371473</v>
      </c>
      <c r="M9" s="6">
        <v>51.725096711583674</v>
      </c>
      <c r="N9" s="6">
        <v>53.222718243994414</v>
      </c>
      <c r="O9" s="6">
        <v>51.504176464562107</v>
      </c>
      <c r="P9" s="6">
        <v>50.001587089973803</v>
      </c>
      <c r="Q9" s="6">
        <v>50.645092113830785</v>
      </c>
      <c r="R9" s="6">
        <v>52.223768432742652</v>
      </c>
      <c r="S9" s="6">
        <v>53.131359907087877</v>
      </c>
    </row>
    <row r="10" spans="1:19" x14ac:dyDescent="0.3">
      <c r="A10" s="12" t="s">
        <v>2</v>
      </c>
      <c r="B10" s="6">
        <v>50.159845821858859</v>
      </c>
      <c r="C10" s="6">
        <v>49.052088231214697</v>
      </c>
      <c r="D10" s="6">
        <v>48.550189026165448</v>
      </c>
      <c r="E10" s="6">
        <v>50.614216133897337</v>
      </c>
      <c r="F10" s="6">
        <v>49.858740449298438</v>
      </c>
      <c r="G10" s="6">
        <v>49.257120918520492</v>
      </c>
      <c r="H10" s="6">
        <v>49.601468226299964</v>
      </c>
      <c r="I10" s="6">
        <v>52.003811660042984</v>
      </c>
      <c r="J10" s="6">
        <v>51.361072124495564</v>
      </c>
      <c r="K10" s="6">
        <v>49.196803656197538</v>
      </c>
      <c r="L10" s="6">
        <v>50.849547866773023</v>
      </c>
      <c r="M10" s="6">
        <v>51.821752579309056</v>
      </c>
      <c r="N10" s="6">
        <v>50.031727791947617</v>
      </c>
      <c r="O10" s="6">
        <v>49.39594140673934</v>
      </c>
      <c r="P10" s="6">
        <v>50.020212997659911</v>
      </c>
      <c r="Q10" s="6">
        <v>48.879598116628529</v>
      </c>
      <c r="R10" s="6">
        <v>50.05061892860595</v>
      </c>
      <c r="S10" s="6">
        <v>52.172468857804411</v>
      </c>
    </row>
    <row r="11" spans="1:19" x14ac:dyDescent="0.3">
      <c r="A11" s="12" t="s">
        <v>15</v>
      </c>
      <c r="B11" s="6">
        <v>51.285591929974359</v>
      </c>
      <c r="C11" s="6">
        <v>51.09457398884809</v>
      </c>
      <c r="D11" s="6">
        <v>50.896551600390332</v>
      </c>
      <c r="E11" s="6">
        <v>49.898086729494395</v>
      </c>
      <c r="F11" s="6">
        <v>48.457304299830817</v>
      </c>
      <c r="G11" s="6">
        <v>55.161074288852021</v>
      </c>
      <c r="H11" s="6">
        <v>49.952624873506885</v>
      </c>
      <c r="I11" s="6">
        <v>50.833086874038948</v>
      </c>
      <c r="J11" s="6">
        <v>51.074587018749135</v>
      </c>
      <c r="K11" s="6">
        <v>52.11524009222596</v>
      </c>
      <c r="L11" s="6">
        <v>52.542166327085837</v>
      </c>
      <c r="M11" s="6">
        <v>54.574295383806714</v>
      </c>
      <c r="N11" s="6">
        <v>49.168562012704236</v>
      </c>
      <c r="O11" s="6">
        <v>53.104364206157307</v>
      </c>
      <c r="P11" s="6">
        <v>49.249077646487059</v>
      </c>
      <c r="Q11" s="6">
        <v>51.94930137089996</v>
      </c>
      <c r="R11" s="6">
        <v>50.714514666186616</v>
      </c>
      <c r="S11" s="6">
        <v>51.069651430299736</v>
      </c>
    </row>
    <row r="12" spans="1:19" x14ac:dyDescent="0.3">
      <c r="A12" s="12" t="s">
        <v>46</v>
      </c>
      <c r="B12" s="6">
        <v>49.097523018899494</v>
      </c>
      <c r="C12" s="6">
        <v>47.227634912480937</v>
      </c>
      <c r="D12" s="6">
        <v>47.826006043907498</v>
      </c>
      <c r="E12" s="6">
        <v>53.302453074661557</v>
      </c>
      <c r="F12" s="6">
        <v>46.377727730010392</v>
      </c>
      <c r="G12" s="6">
        <v>48.023571160665377</v>
      </c>
      <c r="H12" s="6">
        <v>49.853315640079586</v>
      </c>
      <c r="I12" s="6">
        <v>53.451159590721389</v>
      </c>
      <c r="J12" s="6">
        <v>46.381915398394348</v>
      </c>
      <c r="K12" s="6">
        <v>49.912082655263411</v>
      </c>
      <c r="L12" s="6">
        <v>48.774516300635767</v>
      </c>
      <c r="M12" s="6">
        <v>49.496428271053468</v>
      </c>
      <c r="N12" s="6">
        <v>51.590308290880841</v>
      </c>
      <c r="O12" s="6">
        <v>48.923671513398276</v>
      </c>
      <c r="P12" s="6">
        <v>47.94382557064641</v>
      </c>
      <c r="Q12" s="6">
        <v>49.712776472219268</v>
      </c>
      <c r="R12" s="6">
        <v>49.131414054813384</v>
      </c>
      <c r="S12" s="6">
        <v>46.729084641459686</v>
      </c>
    </row>
    <row r="13" spans="1:19" x14ac:dyDescent="0.3">
      <c r="A13" s="12" t="s">
        <v>59</v>
      </c>
      <c r="B13" s="6">
        <v>51.627983405080812</v>
      </c>
      <c r="C13" s="6">
        <v>54.521815399282659</v>
      </c>
      <c r="D13" s="6">
        <v>51.216738787710256</v>
      </c>
      <c r="E13" s="6">
        <v>51.21669489934316</v>
      </c>
      <c r="F13" s="6">
        <v>52.5150034947291</v>
      </c>
      <c r="G13" s="6">
        <v>48.934737591324108</v>
      </c>
      <c r="H13" s="6">
        <v>50.529571260003074</v>
      </c>
      <c r="I13" s="6">
        <v>52.556897644551206</v>
      </c>
      <c r="J13" s="6">
        <v>51.007926491075835</v>
      </c>
      <c r="K13" s="6">
        <v>53.079784330068478</v>
      </c>
      <c r="L13" s="6">
        <v>54.882087859318474</v>
      </c>
      <c r="M13" s="6">
        <v>49.179056623827407</v>
      </c>
      <c r="N13" s="6">
        <v>52.102154259590527</v>
      </c>
      <c r="O13" s="6">
        <v>52.925849362564527</v>
      </c>
      <c r="P13" s="6">
        <v>49.810405037716322</v>
      </c>
      <c r="Q13" s="6">
        <v>50.931617496092329</v>
      </c>
      <c r="R13" s="6">
        <v>48.962239828061946</v>
      </c>
      <c r="S13" s="6">
        <v>53.303137521114664</v>
      </c>
    </row>
    <row r="14" spans="1:19" x14ac:dyDescent="0.3">
      <c r="A14" s="12" t="s">
        <v>33</v>
      </c>
      <c r="B14" s="6">
        <v>49.726700782975506</v>
      </c>
      <c r="C14" s="6">
        <v>52.403177881781133</v>
      </c>
      <c r="D14" s="6">
        <v>50.003217858903305</v>
      </c>
      <c r="E14" s="6">
        <v>50.281439322209856</v>
      </c>
      <c r="F14" s="6">
        <v>49.6818989062822</v>
      </c>
      <c r="G14" s="6">
        <v>52.767878465847083</v>
      </c>
      <c r="H14" s="6">
        <v>48.127339317261885</v>
      </c>
      <c r="I14" s="6">
        <v>51.132110440490287</v>
      </c>
      <c r="J14" s="6">
        <v>50.839949536741699</v>
      </c>
      <c r="K14" s="6">
        <v>45.11432353436571</v>
      </c>
      <c r="L14" s="6">
        <v>48.559764443516713</v>
      </c>
      <c r="M14" s="6">
        <v>49.340781537071415</v>
      </c>
      <c r="N14" s="6">
        <v>47.675241465322586</v>
      </c>
      <c r="O14" s="6">
        <v>50.443068031764724</v>
      </c>
      <c r="P14" s="6">
        <v>46.44051555735841</v>
      </c>
      <c r="Q14" s="6">
        <v>50.06917211634579</v>
      </c>
      <c r="R14" s="6">
        <v>48.20718494489428</v>
      </c>
      <c r="S14" s="6">
        <v>54.266849950426483</v>
      </c>
    </row>
    <row r="15" spans="1:19" x14ac:dyDescent="0.3">
      <c r="A15" s="12" t="s">
        <v>1182</v>
      </c>
      <c r="B15" s="6">
        <v>51.03737969406243</v>
      </c>
      <c r="C15" s="6">
        <v>50.808314931842744</v>
      </c>
      <c r="D15" s="6">
        <v>50.881095750841666</v>
      </c>
      <c r="E15" s="6">
        <v>51.158307877104157</v>
      </c>
      <c r="F15" s="6">
        <v>50.224633627472222</v>
      </c>
      <c r="G15" s="6">
        <v>51.595235542407607</v>
      </c>
      <c r="H15" s="6">
        <v>51.289457911868567</v>
      </c>
      <c r="I15" s="6">
        <v>51.741229274804304</v>
      </c>
      <c r="J15" s="6">
        <v>51.334968453707482</v>
      </c>
      <c r="K15" s="6">
        <v>50.109500406977368</v>
      </c>
      <c r="L15" s="6">
        <v>51.787846619474664</v>
      </c>
      <c r="M15" s="6">
        <v>51.499002699849981</v>
      </c>
      <c r="N15" s="6">
        <v>50.863458285306777</v>
      </c>
      <c r="O15" s="6">
        <v>51.11965712314786</v>
      </c>
      <c r="P15" s="6">
        <v>50.220899104686048</v>
      </c>
      <c r="Q15" s="6">
        <v>50.545955774308354</v>
      </c>
      <c r="R15" s="6">
        <v>50.824132745993808</v>
      </c>
      <c r="S15" s="6">
        <v>51.631758669267519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A4" sqref="A4:B14"/>
    </sheetView>
  </sheetViews>
  <sheetFormatPr defaultColWidth="8.77734375" defaultRowHeight="14.4" x14ac:dyDescent="0.3"/>
  <cols>
    <col min="1" max="1" width="17.44140625" bestFit="1" customWidth="1"/>
  </cols>
  <sheetData>
    <row r="3" spans="1:6" x14ac:dyDescent="0.3">
      <c r="C3" s="3">
        <v>0.04</v>
      </c>
    </row>
    <row r="4" spans="1:6" x14ac:dyDescent="0.3">
      <c r="A4" t="s">
        <v>1168</v>
      </c>
      <c r="B4" s="4">
        <v>0.1019</v>
      </c>
      <c r="C4">
        <f>QUOTIENT(B4,$C$3)</f>
        <v>2</v>
      </c>
      <c r="D4" s="3">
        <f>$C$3</f>
        <v>0.04</v>
      </c>
      <c r="E4">
        <v>1</v>
      </c>
      <c r="F4" s="4">
        <f>B4-C4*$C$3</f>
        <v>2.1900000000000003E-2</v>
      </c>
    </row>
    <row r="5" spans="1:6" x14ac:dyDescent="0.3">
      <c r="A5" t="s">
        <v>1169</v>
      </c>
      <c r="B5" s="4">
        <v>0.1018</v>
      </c>
      <c r="C5">
        <f t="shared" ref="C5:C14" si="0">QUOTIENT(B5,$C$3)</f>
        <v>2</v>
      </c>
      <c r="D5" s="3">
        <f t="shared" ref="D5:D14" si="1">$C$3</f>
        <v>0.04</v>
      </c>
      <c r="E5">
        <v>1</v>
      </c>
      <c r="F5" s="4">
        <f t="shared" ref="F5:F14" si="2">B5-C5*$C$3</f>
        <v>2.18E-2</v>
      </c>
    </row>
    <row r="6" spans="1:6" x14ac:dyDescent="0.3">
      <c r="A6" t="s">
        <v>1170</v>
      </c>
      <c r="B6" s="4">
        <v>7.2700000000000001E-2</v>
      </c>
      <c r="C6">
        <f t="shared" si="0"/>
        <v>1</v>
      </c>
      <c r="D6" s="3">
        <f t="shared" si="1"/>
        <v>0.04</v>
      </c>
      <c r="E6">
        <v>1</v>
      </c>
      <c r="F6" s="4">
        <f t="shared" si="2"/>
        <v>3.27E-2</v>
      </c>
    </row>
    <row r="7" spans="1:6" x14ac:dyDescent="0.3">
      <c r="A7" t="s">
        <v>141</v>
      </c>
      <c r="B7" s="4">
        <v>5.04E-2</v>
      </c>
      <c r="C7">
        <f t="shared" si="0"/>
        <v>1</v>
      </c>
      <c r="D7" s="3">
        <f t="shared" si="1"/>
        <v>0.04</v>
      </c>
      <c r="E7">
        <v>1</v>
      </c>
      <c r="F7" s="4">
        <f t="shared" si="2"/>
        <v>1.04E-2</v>
      </c>
    </row>
    <row r="8" spans="1:6" x14ac:dyDescent="0.3">
      <c r="A8" t="s">
        <v>37</v>
      </c>
      <c r="B8" s="4">
        <v>0.13059999999999999</v>
      </c>
      <c r="C8">
        <f t="shared" si="0"/>
        <v>3</v>
      </c>
      <c r="D8" s="3">
        <f t="shared" si="1"/>
        <v>0.04</v>
      </c>
      <c r="E8">
        <v>1</v>
      </c>
      <c r="F8" s="4">
        <f t="shared" si="2"/>
        <v>1.0599999999999998E-2</v>
      </c>
    </row>
    <row r="9" spans="1:6" x14ac:dyDescent="0.3">
      <c r="A9" t="s">
        <v>6</v>
      </c>
      <c r="B9" s="4">
        <v>0.1419</v>
      </c>
      <c r="C9">
        <f t="shared" si="0"/>
        <v>3</v>
      </c>
      <c r="D9" s="3">
        <f t="shared" si="1"/>
        <v>0.04</v>
      </c>
      <c r="E9">
        <v>1</v>
      </c>
      <c r="F9" s="4">
        <f t="shared" si="2"/>
        <v>2.1900000000000003E-2</v>
      </c>
    </row>
    <row r="10" spans="1:6" x14ac:dyDescent="0.3">
      <c r="A10" t="s">
        <v>2</v>
      </c>
      <c r="B10" s="4">
        <v>9.4500000000000001E-2</v>
      </c>
      <c r="C10">
        <f t="shared" si="0"/>
        <v>2</v>
      </c>
      <c r="D10" s="3">
        <f t="shared" si="1"/>
        <v>0.04</v>
      </c>
      <c r="E10">
        <v>1</v>
      </c>
      <c r="F10" s="4">
        <f t="shared" si="2"/>
        <v>1.4499999999999999E-2</v>
      </c>
    </row>
    <row r="11" spans="1:6" x14ac:dyDescent="0.3">
      <c r="A11" t="s">
        <v>1171</v>
      </c>
      <c r="B11" s="4">
        <v>0.2147</v>
      </c>
      <c r="C11">
        <f t="shared" si="0"/>
        <v>5</v>
      </c>
      <c r="D11" s="3">
        <f t="shared" si="1"/>
        <v>0.04</v>
      </c>
      <c r="E11">
        <v>1</v>
      </c>
      <c r="F11" s="4">
        <f t="shared" si="2"/>
        <v>1.4699999999999991E-2</v>
      </c>
    </row>
    <row r="12" spans="1:6" x14ac:dyDescent="0.3">
      <c r="A12" t="s">
        <v>46</v>
      </c>
      <c r="B12" s="4">
        <v>2.7900000000000001E-2</v>
      </c>
      <c r="C12">
        <f t="shared" si="0"/>
        <v>0</v>
      </c>
      <c r="D12" s="3">
        <f t="shared" si="1"/>
        <v>0.04</v>
      </c>
      <c r="E12">
        <v>1</v>
      </c>
      <c r="F12" s="4">
        <f t="shared" si="2"/>
        <v>2.7900000000000001E-2</v>
      </c>
    </row>
    <row r="13" spans="1:6" x14ac:dyDescent="0.3">
      <c r="A13" t="s">
        <v>33</v>
      </c>
      <c r="B13" s="4">
        <v>3.3099999999999997E-2</v>
      </c>
      <c r="C13">
        <f t="shared" si="0"/>
        <v>0</v>
      </c>
      <c r="D13" s="3">
        <f t="shared" si="1"/>
        <v>0.04</v>
      </c>
      <c r="E13">
        <v>1</v>
      </c>
      <c r="F13" s="4">
        <f t="shared" si="2"/>
        <v>3.3099999999999997E-2</v>
      </c>
    </row>
    <row r="14" spans="1:6" x14ac:dyDescent="0.3">
      <c r="A14" t="s">
        <v>59</v>
      </c>
      <c r="B14" s="4">
        <v>3.0599999999999999E-2</v>
      </c>
      <c r="C14">
        <f t="shared" si="0"/>
        <v>0</v>
      </c>
      <c r="D14" s="3">
        <f t="shared" si="1"/>
        <v>0.04</v>
      </c>
      <c r="E14">
        <v>1</v>
      </c>
      <c r="F14" s="4">
        <f t="shared" si="2"/>
        <v>3.0599999999999999E-2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2"/>
  <sheetViews>
    <sheetView workbookViewId="0">
      <selection activeCell="J6" sqref="J6"/>
    </sheetView>
  </sheetViews>
  <sheetFormatPr defaultColWidth="11.5546875" defaultRowHeight="14.4" outlineLevelRow="2" x14ac:dyDescent="0.3"/>
  <sheetData>
    <row r="4" spans="1:13" ht="43.2" x14ac:dyDescent="0.3">
      <c r="A4" t="s">
        <v>1202</v>
      </c>
      <c r="B4" t="s">
        <v>1149</v>
      </c>
      <c r="C4" s="16" t="s">
        <v>1203</v>
      </c>
      <c r="D4" s="16" t="s">
        <v>1204</v>
      </c>
      <c r="E4" s="16" t="s">
        <v>1205</v>
      </c>
      <c r="F4" s="16" t="s">
        <v>1175</v>
      </c>
      <c r="G4" s="16"/>
      <c r="H4" s="16" t="s">
        <v>1206</v>
      </c>
      <c r="I4" s="16" t="s">
        <v>1207</v>
      </c>
      <c r="J4" s="16"/>
      <c r="K4" s="16"/>
      <c r="L4" s="16"/>
      <c r="M4" s="16"/>
    </row>
    <row r="5" spans="1:13" x14ac:dyDescent="0.3">
      <c r="A5" t="s">
        <v>1208</v>
      </c>
      <c r="C5" s="16"/>
      <c r="D5" s="16"/>
      <c r="E5" s="17">
        <v>2000000</v>
      </c>
      <c r="F5" s="16"/>
      <c r="G5" s="16"/>
      <c r="H5" s="18">
        <v>60</v>
      </c>
      <c r="I5" s="16"/>
      <c r="J5" s="16"/>
      <c r="K5" s="16"/>
      <c r="L5" s="16"/>
      <c r="M5" s="16"/>
    </row>
    <row r="6" spans="1:13" outlineLevel="1" x14ac:dyDescent="0.3">
      <c r="B6" t="s">
        <v>141</v>
      </c>
      <c r="E6" s="19">
        <f>SUM(E7:E8)</f>
        <v>115000</v>
      </c>
      <c r="H6" s="20">
        <f>(E7*H7+E8*H8)/SUM(E7:E8)</f>
        <v>48.695652173913047</v>
      </c>
      <c r="I6">
        <v>47</v>
      </c>
    </row>
    <row r="7" spans="1:13" outlineLevel="2" x14ac:dyDescent="0.3">
      <c r="C7" t="s">
        <v>1209</v>
      </c>
      <c r="E7" s="19">
        <v>15000</v>
      </c>
      <c r="H7" s="21">
        <v>40</v>
      </c>
      <c r="I7">
        <v>47</v>
      </c>
    </row>
    <row r="8" spans="1:13" outlineLevel="2" x14ac:dyDescent="0.3">
      <c r="C8" t="s">
        <v>1210</v>
      </c>
      <c r="E8" s="19">
        <v>100000</v>
      </c>
      <c r="H8" s="22">
        <v>50</v>
      </c>
      <c r="I8">
        <v>47</v>
      </c>
    </row>
    <row r="9" spans="1:13" outlineLevel="1" x14ac:dyDescent="0.3">
      <c r="B9" t="s">
        <v>6</v>
      </c>
      <c r="E9" s="19">
        <f>SUM(E10:E11)</f>
        <v>300000</v>
      </c>
      <c r="H9" s="20">
        <f>(E10*H10+E11*H11)/SUM(E10:E11)</f>
        <v>43</v>
      </c>
    </row>
    <row r="10" spans="1:13" outlineLevel="2" x14ac:dyDescent="0.3">
      <c r="C10" t="s">
        <v>1211</v>
      </c>
      <c r="E10" s="19">
        <v>100000</v>
      </c>
      <c r="H10" s="21">
        <v>35</v>
      </c>
    </row>
    <row r="11" spans="1:13" outlineLevel="2" x14ac:dyDescent="0.3">
      <c r="C11" t="s">
        <v>1212</v>
      </c>
      <c r="E11" s="19">
        <v>200000</v>
      </c>
      <c r="H11" s="22">
        <v>47</v>
      </c>
    </row>
    <row r="12" spans="1:13" x14ac:dyDescent="0.3">
      <c r="E12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S&amp;P500 2018</vt:lpstr>
      <vt:lpstr>S&amp;P500 2019</vt:lpstr>
      <vt:lpstr>Portfolio</vt:lpstr>
      <vt:lpstr>Client Profile</vt:lpstr>
      <vt:lpstr>Pivot Table</vt:lpstr>
      <vt:lpstr>S&amp;P weights per sector</vt:lpstr>
      <vt:lpstr>UI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Francisco Oyaga</cp:lastModifiedBy>
  <dcterms:created xsi:type="dcterms:W3CDTF">2019-10-11T13:13:43Z</dcterms:created>
  <dcterms:modified xsi:type="dcterms:W3CDTF">2019-10-12T12:14:47Z</dcterms:modified>
</cp:coreProperties>
</file>