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\Desktop\"/>
    </mc:Choice>
  </mc:AlternateContent>
  <xr:revisionPtr revIDLastSave="0" documentId="13_ncr:1_{34EEE464-C4D3-4406-8199-1FD91BC03C26}" xr6:coauthVersionLast="47" xr6:coauthVersionMax="47" xr10:uidLastSave="{00000000-0000-0000-0000-000000000000}"/>
  <bookViews>
    <workbookView xWindow="1515" yWindow="1515" windowWidth="21600" windowHeight="11385" xr2:uid="{BEB157C1-8120-4C0A-9D11-AA0B8064FC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11" i="1"/>
  <c r="C19" i="1" s="1"/>
  <c r="B13" i="1"/>
  <c r="B12" i="1"/>
  <c r="D19" i="1" l="1"/>
  <c r="C40" i="1"/>
  <c r="D40" i="1" s="1"/>
  <c r="C46" i="1"/>
  <c r="D46" i="1" s="1"/>
  <c r="C42" i="1"/>
  <c r="D42" i="1" s="1"/>
  <c r="C38" i="1"/>
  <c r="D38" i="1" s="1"/>
  <c r="C34" i="1"/>
  <c r="D34" i="1" s="1"/>
  <c r="C30" i="1"/>
  <c r="D30" i="1" s="1"/>
  <c r="C26" i="1"/>
  <c r="D26" i="1" s="1"/>
  <c r="C22" i="1"/>
  <c r="D22" i="1" s="1"/>
  <c r="C49" i="1"/>
  <c r="D49" i="1" s="1"/>
  <c r="C45" i="1"/>
  <c r="D45" i="1" s="1"/>
  <c r="C41" i="1"/>
  <c r="D41" i="1" s="1"/>
  <c r="C37" i="1"/>
  <c r="D37" i="1" s="1"/>
  <c r="C33" i="1"/>
  <c r="D33" i="1" s="1"/>
  <c r="C29" i="1"/>
  <c r="D29" i="1" s="1"/>
  <c r="C25" i="1"/>
  <c r="D25" i="1" s="1"/>
  <c r="C21" i="1"/>
  <c r="D21" i="1" s="1"/>
  <c r="C48" i="1"/>
  <c r="D48" i="1" s="1"/>
  <c r="C44" i="1"/>
  <c r="D44" i="1" s="1"/>
  <c r="C36" i="1"/>
  <c r="D36" i="1" s="1"/>
  <c r="C32" i="1"/>
  <c r="D32" i="1" s="1"/>
  <c r="C28" i="1"/>
  <c r="D28" i="1" s="1"/>
  <c r="C24" i="1"/>
  <c r="D24" i="1" s="1"/>
  <c r="C20" i="1"/>
  <c r="D20" i="1" s="1"/>
  <c r="C18" i="1"/>
  <c r="D18" i="1" s="1"/>
  <c r="F18" i="1" s="1"/>
  <c r="E19" i="1" s="1"/>
  <c r="C47" i="1"/>
  <c r="D47" i="1" s="1"/>
  <c r="C43" i="1"/>
  <c r="D43" i="1" s="1"/>
  <c r="C39" i="1"/>
  <c r="D39" i="1" s="1"/>
  <c r="C35" i="1"/>
  <c r="D35" i="1" s="1"/>
  <c r="C31" i="1"/>
  <c r="D31" i="1" s="1"/>
  <c r="C27" i="1"/>
  <c r="D27" i="1" s="1"/>
  <c r="C23" i="1"/>
  <c r="D23" i="1" s="1"/>
  <c r="D17" i="1"/>
  <c r="F19" i="1" l="1"/>
  <c r="E20" i="1" s="1"/>
  <c r="F17" i="1"/>
  <c r="E18" i="1" s="1"/>
  <c r="F38" i="1"/>
  <c r="E39" i="1" s="1"/>
  <c r="F20" i="1"/>
  <c r="E21" i="1" s="1"/>
  <c r="F39" i="1"/>
  <c r="E40" i="1" s="1"/>
  <c r="F24" i="1"/>
  <c r="E25" i="1" s="1"/>
  <c r="F46" i="1"/>
  <c r="E47" i="1" s="1"/>
  <c r="F36" i="1"/>
  <c r="E37" i="1" s="1"/>
  <c r="F28" i="1"/>
  <c r="E29" i="1" s="1"/>
  <c r="F34" i="1"/>
  <c r="E35" i="1" s="1"/>
  <c r="F31" i="1"/>
  <c r="E32" i="1" s="1"/>
  <c r="F47" i="1"/>
  <c r="E48" i="1" s="1"/>
  <c r="F21" i="1"/>
  <c r="E22" i="1" s="1"/>
  <c r="F22" i="1"/>
  <c r="E23" i="1" s="1"/>
  <c r="F25" i="1"/>
  <c r="E26" i="1" s="1"/>
  <c r="F23" i="1"/>
  <c r="E24" i="1" s="1"/>
  <c r="F29" i="1"/>
  <c r="E30" i="1" s="1"/>
  <c r="F30" i="1"/>
  <c r="E31" i="1" s="1"/>
  <c r="F27" i="1"/>
  <c r="E28" i="1" s="1"/>
  <c r="F32" i="1"/>
  <c r="E33" i="1" s="1"/>
  <c r="F33" i="1"/>
  <c r="E34" i="1" s="1"/>
  <c r="F48" i="1"/>
  <c r="E49" i="1" s="1"/>
  <c r="F49" i="1"/>
  <c r="F37" i="1"/>
  <c r="E38" i="1" s="1"/>
  <c r="F26" i="1"/>
  <c r="E27" i="1" s="1"/>
  <c r="F35" i="1"/>
  <c r="E36" i="1" s="1"/>
  <c r="F40" i="1"/>
  <c r="E41" i="1" s="1"/>
  <c r="F41" i="1"/>
  <c r="E42" i="1" s="1"/>
  <c r="F42" i="1"/>
  <c r="E43" i="1" s="1"/>
  <c r="F43" i="1"/>
  <c r="E44" i="1" s="1"/>
  <c r="F44" i="1"/>
  <c r="E45" i="1" s="1"/>
  <c r="F45" i="1"/>
  <c r="E46" i="1" s="1"/>
</calcChain>
</file>

<file path=xl/sharedStrings.xml><?xml version="1.0" encoding="utf-8"?>
<sst xmlns="http://schemas.openxmlformats.org/spreadsheetml/2006/main" count="31" uniqueCount="27">
  <si>
    <t>Sample Rate</t>
  </si>
  <si>
    <t>Hz</t>
  </si>
  <si>
    <t>Nyquist frequency</t>
  </si>
  <si>
    <t>Number of samples per second, dependent on ADC sample rate</t>
  </si>
  <si>
    <t>Width of each frequency bin</t>
  </si>
  <si>
    <t>Number of useable bins</t>
  </si>
  <si>
    <t>Number of samples</t>
  </si>
  <si>
    <t>Number of bands</t>
  </si>
  <si>
    <t>Number of bands to display</t>
  </si>
  <si>
    <t>Lowest frequency band</t>
  </si>
  <si>
    <t>Frequency mulitplier per band</t>
  </si>
  <si>
    <t>Center of lowest required band. Very low frequencies do not work well.</t>
  </si>
  <si>
    <t>Bin width</t>
  </si>
  <si>
    <t>Band</t>
  </si>
  <si>
    <t>Frequency</t>
  </si>
  <si>
    <t>Low bin</t>
  </si>
  <si>
    <t>High bin</t>
  </si>
  <si>
    <t>Highest frequency band</t>
  </si>
  <si>
    <t>Must be power of 2 for MCU FFT libraries, bigger = more bins so more bands, but slower</t>
  </si>
  <si>
    <t>Maximum frequency which can be detected</t>
  </si>
  <si>
    <t>We get useable (positive) values only for ((samples/2) -1) bins</t>
  </si>
  <si>
    <t>VU Meter FFT calculator</t>
  </si>
  <si>
    <t>Center bin</t>
  </si>
  <si>
    <t>What to multiply each band by to get the next band to give an exponential increase</t>
  </si>
  <si>
    <t>Complete the numbers in the green box. The table below will highlight in yellow showing your bands, and the low and high bin values to use in your code.</t>
  </si>
  <si>
    <t>These values will give you a good starting point, but you may want to calibrate your bin numbers using a tone generator.</t>
  </si>
  <si>
    <t>Center of highest required band. Set this to below the Nyquist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</si>
</sst>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1" fontId="0" fillId="0" borderId="5" xfId="0" applyNumberFormat="1" applyBorder="1"/>
    <xf numFmtId="1" fontId="0" fillId="0" borderId="7" xfId="0" applyNumberFormat="1" applyBorder="1"/>
    <xf numFmtId="0" fontId="0" fillId="0" borderId="4" xfId="0" applyBorder="1"/>
    <xf numFmtId="1" fontId="0" fillId="0" borderId="0" xfId="0" applyNumberFormat="1" applyBorder="1"/>
    <xf numFmtId="0" fontId="0" fillId="0" borderId="6" xfId="0" applyBorder="1"/>
    <xf numFmtId="1" fontId="0" fillId="0" borderId="8" xfId="0" applyNumberForma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0" xfId="0" applyFill="1" applyBorder="1"/>
  </cellXfs>
  <cellStyles count="1">
    <cellStyle name="Normal" xfId="0" builtinId="0"/>
  </cellStyles>
  <dxfs count="2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83C24-EEAB-4D22-B069-562927E8218D}">
  <dimension ref="A1:F49"/>
  <sheetViews>
    <sheetView tabSelected="1" workbookViewId="0"/>
  </sheetViews>
  <sheetFormatPr baseColWidth="10" defaultColWidth="8.85546875" defaultRowHeight="15" x14ac:dyDescent="0.25"/>
  <cols>
    <col min="1" max="1" width="36" customWidth="1"/>
    <col min="2" max="2" width="8.7109375" customWidth="1"/>
    <col min="3" max="3" width="10.7109375" customWidth="1"/>
    <col min="4" max="4" width="11.5703125" customWidth="1"/>
    <col min="5" max="6" width="12" bestFit="1" customWidth="1"/>
  </cols>
  <sheetData>
    <row r="1" spans="1:6" ht="23.25" x14ac:dyDescent="0.35">
      <c r="A1" s="1" t="s">
        <v>21</v>
      </c>
    </row>
    <row r="2" spans="1:6" ht="15" customHeight="1" x14ac:dyDescent="0.25">
      <c r="A2" t="s">
        <v>24</v>
      </c>
    </row>
    <row r="3" spans="1:6" ht="15" customHeight="1" x14ac:dyDescent="0.25">
      <c r="A3" t="s">
        <v>25</v>
      </c>
    </row>
    <row r="4" spans="1:6" ht="15.75" thickBot="1" x14ac:dyDescent="0.3"/>
    <row r="5" spans="1:6" x14ac:dyDescent="0.25">
      <c r="A5" t="s">
        <v>0</v>
      </c>
      <c r="B5" s="2">
        <v>44100</v>
      </c>
      <c r="C5" t="s">
        <v>1</v>
      </c>
      <c r="D5" t="s">
        <v>3</v>
      </c>
    </row>
    <row r="6" spans="1:6" x14ac:dyDescent="0.25">
      <c r="A6" t="s">
        <v>9</v>
      </c>
      <c r="B6" s="3">
        <v>20</v>
      </c>
      <c r="C6" t="s">
        <v>1</v>
      </c>
      <c r="D6" t="s">
        <v>11</v>
      </c>
    </row>
    <row r="7" spans="1:6" x14ac:dyDescent="0.25">
      <c r="A7" t="s">
        <v>17</v>
      </c>
      <c r="B7" s="3">
        <v>16000</v>
      </c>
      <c r="C7" t="s">
        <v>1</v>
      </c>
      <c r="D7" t="s">
        <v>26</v>
      </c>
    </row>
    <row r="8" spans="1:6" x14ac:dyDescent="0.25">
      <c r="A8" t="s">
        <v>6</v>
      </c>
      <c r="B8" s="3">
        <v>512</v>
      </c>
      <c r="D8" t="s">
        <v>18</v>
      </c>
    </row>
    <row r="9" spans="1:6" ht="15.75" thickBot="1" x14ac:dyDescent="0.3">
      <c r="A9" t="s">
        <v>7</v>
      </c>
      <c r="B9" s="4">
        <v>8</v>
      </c>
      <c r="D9" t="s">
        <v>8</v>
      </c>
    </row>
    <row r="11" spans="1:6" x14ac:dyDescent="0.25">
      <c r="A11" t="s">
        <v>10</v>
      </c>
      <c r="B11" s="14">
        <f>POWER(B7/B6,1/(B9-1))</f>
        <v>2.5985264452188188</v>
      </c>
      <c r="D11" t="s">
        <v>23</v>
      </c>
    </row>
    <row r="12" spans="1:6" x14ac:dyDescent="0.25">
      <c r="A12" t="s">
        <v>2</v>
      </c>
      <c r="B12">
        <f>B5/2</f>
        <v>22050</v>
      </c>
      <c r="C12" t="s">
        <v>1</v>
      </c>
      <c r="D12" t="s">
        <v>19</v>
      </c>
    </row>
    <row r="13" spans="1:6" x14ac:dyDescent="0.25">
      <c r="A13" t="s">
        <v>12</v>
      </c>
      <c r="B13">
        <f>B5/B8</f>
        <v>86.1328125</v>
      </c>
      <c r="C13" t="s">
        <v>1</v>
      </c>
      <c r="D13" t="s">
        <v>4</v>
      </c>
    </row>
    <row r="14" spans="1:6" x14ac:dyDescent="0.25">
      <c r="A14" t="s">
        <v>5</v>
      </c>
      <c r="B14">
        <f>B8/2-1</f>
        <v>255</v>
      </c>
      <c r="D14" t="s">
        <v>20</v>
      </c>
    </row>
    <row r="15" spans="1:6" ht="15.75" thickBot="1" x14ac:dyDescent="0.3"/>
    <row r="16" spans="1:6" ht="15.75" thickBot="1" x14ac:dyDescent="0.3">
      <c r="B16" s="11" t="s">
        <v>13</v>
      </c>
      <c r="C16" s="12" t="s">
        <v>14</v>
      </c>
      <c r="D16" s="12" t="s">
        <v>22</v>
      </c>
      <c r="E16" s="12" t="s">
        <v>15</v>
      </c>
      <c r="F16" s="13" t="s">
        <v>16</v>
      </c>
    </row>
    <row r="17" spans="2:6" x14ac:dyDescent="0.25">
      <c r="B17" s="7">
        <v>0</v>
      </c>
      <c r="C17" s="8">
        <v>125</v>
      </c>
      <c r="D17" s="8">
        <f t="shared" ref="D17:D49" si="0">C17/$B$13</f>
        <v>1.4512471655328798</v>
      </c>
      <c r="E17" s="8">
        <v>0</v>
      </c>
      <c r="F17" s="5">
        <f>((D18-D17)/2)+D17</f>
        <v>1.0273119138213231</v>
      </c>
    </row>
    <row r="18" spans="2:6" x14ac:dyDescent="0.25">
      <c r="B18" s="7">
        <v>1</v>
      </c>
      <c r="C18" s="8">
        <f t="shared" ref="C17:C49" si="1">$B$6*POWER($B$11,B18)</f>
        <v>51.97052890437638</v>
      </c>
      <c r="D18" s="8">
        <f t="shared" si="0"/>
        <v>0.60337666210976659</v>
      </c>
      <c r="E18" s="8">
        <f>F17</f>
        <v>1.0273119138213231</v>
      </c>
      <c r="F18" s="5">
        <f>((D19-D18)/2)+D18</f>
        <v>1.0856334375149272</v>
      </c>
    </row>
    <row r="19" spans="2:6" x14ac:dyDescent="0.25">
      <c r="B19" s="7">
        <v>2</v>
      </c>
      <c r="C19" s="8">
        <f t="shared" si="1"/>
        <v>135.04679373003103</v>
      </c>
      <c r="D19" s="8">
        <f t="shared" si="0"/>
        <v>1.567890212920088</v>
      </c>
      <c r="E19" s="8">
        <f t="shared" ref="E19:E49" si="2">F18</f>
        <v>1.0856334375149272</v>
      </c>
      <c r="F19" s="5">
        <f t="shared" ref="F19:F49" si="3">((D20-D19)/2)+D19</f>
        <v>2.8210471971963504</v>
      </c>
    </row>
    <row r="20" spans="2:6" x14ac:dyDescent="0.25">
      <c r="B20" s="7">
        <v>3</v>
      </c>
      <c r="C20" s="8">
        <f t="shared" si="1"/>
        <v>350.92266484949653</v>
      </c>
      <c r="D20" s="8">
        <f t="shared" si="0"/>
        <v>4.0742041814726129</v>
      </c>
      <c r="E20" s="8">
        <f t="shared" si="2"/>
        <v>2.8210471971963504</v>
      </c>
      <c r="F20" s="5">
        <f t="shared" si="3"/>
        <v>7.3305657451251447</v>
      </c>
    </row>
    <row r="21" spans="2:6" x14ac:dyDescent="0.25">
      <c r="B21" s="7">
        <v>4</v>
      </c>
      <c r="C21" s="8">
        <f t="shared" si="1"/>
        <v>911.88182483807725</v>
      </c>
      <c r="D21" s="8">
        <f t="shared" si="0"/>
        <v>10.586927308777677</v>
      </c>
      <c r="E21" s="8">
        <f t="shared" si="2"/>
        <v>7.3305657451251447</v>
      </c>
      <c r="F21" s="5">
        <f t="shared" si="3"/>
        <v>19.048668947122884</v>
      </c>
    </row>
    <row r="22" spans="2:6" x14ac:dyDescent="0.25">
      <c r="B22" s="7">
        <v>5</v>
      </c>
      <c r="C22" s="8">
        <f t="shared" si="1"/>
        <v>2369.5490367561383</v>
      </c>
      <c r="D22" s="8">
        <f t="shared" si="0"/>
        <v>27.51041058546809</v>
      </c>
      <c r="E22" s="8">
        <f t="shared" si="2"/>
        <v>19.048668947122884</v>
      </c>
      <c r="F22" s="5">
        <f t="shared" si="3"/>
        <v>49.49847000531733</v>
      </c>
    </row>
    <row r="23" spans="2:6" x14ac:dyDescent="0.25">
      <c r="B23" s="7">
        <v>6</v>
      </c>
      <c r="C23" s="8">
        <f t="shared" si="1"/>
        <v>6157.3358352536052</v>
      </c>
      <c r="D23" s="8">
        <f t="shared" si="0"/>
        <v>71.486529425166566</v>
      </c>
      <c r="E23" s="8">
        <f t="shared" si="2"/>
        <v>49.49847000531733</v>
      </c>
      <c r="F23" s="5">
        <f t="shared" si="3"/>
        <v>128.62308330668753</v>
      </c>
    </row>
    <row r="24" spans="2:6" x14ac:dyDescent="0.25">
      <c r="B24" s="7">
        <v>7</v>
      </c>
      <c r="C24" s="8">
        <f t="shared" si="1"/>
        <v>15999.999999999993</v>
      </c>
      <c r="D24" s="8">
        <f t="shared" si="0"/>
        <v>185.75963718820853</v>
      </c>
      <c r="E24" s="8">
        <f t="shared" si="2"/>
        <v>128.62308330668753</v>
      </c>
      <c r="F24" s="5">
        <f t="shared" si="3"/>
        <v>334.23048343801076</v>
      </c>
    </row>
    <row r="25" spans="2:6" x14ac:dyDescent="0.25">
      <c r="B25" s="7">
        <v>8</v>
      </c>
      <c r="C25" s="8">
        <f t="shared" si="1"/>
        <v>41576.423123501088</v>
      </c>
      <c r="D25" s="8">
        <f t="shared" si="0"/>
        <v>482.70132968781309</v>
      </c>
      <c r="E25" s="8">
        <f t="shared" si="2"/>
        <v>334.23048343801076</v>
      </c>
      <c r="F25" s="5">
        <f t="shared" si="3"/>
        <v>868.50675001194156</v>
      </c>
    </row>
    <row r="26" spans="2:6" x14ac:dyDescent="0.25">
      <c r="B26" s="7">
        <v>9</v>
      </c>
      <c r="C26" s="8">
        <f t="shared" si="1"/>
        <v>108037.43498402479</v>
      </c>
      <c r="D26" s="8">
        <f t="shared" si="0"/>
        <v>1254.31217033607</v>
      </c>
      <c r="E26" s="8">
        <f t="shared" si="2"/>
        <v>868.50675001194156</v>
      </c>
      <c r="F26" s="5">
        <f t="shared" si="3"/>
        <v>2256.8377577570795</v>
      </c>
    </row>
    <row r="27" spans="2:6" x14ac:dyDescent="0.25">
      <c r="B27" s="7">
        <v>10</v>
      </c>
      <c r="C27" s="8">
        <f t="shared" si="1"/>
        <v>280738.13187959715</v>
      </c>
      <c r="D27" s="8">
        <f t="shared" si="0"/>
        <v>3259.3633451780893</v>
      </c>
      <c r="E27" s="8">
        <f t="shared" si="2"/>
        <v>2256.8377577570795</v>
      </c>
      <c r="F27" s="5">
        <f t="shared" si="3"/>
        <v>5864.4525961001127</v>
      </c>
    </row>
    <row r="28" spans="2:6" x14ac:dyDescent="0.25">
      <c r="B28" s="7">
        <v>11</v>
      </c>
      <c r="C28" s="8">
        <f t="shared" si="1"/>
        <v>729505.45987046149</v>
      </c>
      <c r="D28" s="8">
        <f t="shared" si="0"/>
        <v>8469.5418470221375</v>
      </c>
      <c r="E28" s="8">
        <f t="shared" si="2"/>
        <v>5864.4525961001127</v>
      </c>
      <c r="F28" s="5">
        <f t="shared" si="3"/>
        <v>15238.935157698303</v>
      </c>
    </row>
    <row r="29" spans="2:6" x14ac:dyDescent="0.25">
      <c r="B29" s="7">
        <v>12</v>
      </c>
      <c r="C29" s="8">
        <f t="shared" si="1"/>
        <v>1895639.2294049102</v>
      </c>
      <c r="D29" s="8">
        <f t="shared" si="0"/>
        <v>22008.328468374468</v>
      </c>
      <c r="E29" s="8">
        <f t="shared" si="2"/>
        <v>15238.935157698303</v>
      </c>
      <c r="F29" s="5">
        <f t="shared" si="3"/>
        <v>39598.776004253858</v>
      </c>
    </row>
    <row r="30" spans="2:6" x14ac:dyDescent="0.25">
      <c r="B30" s="7">
        <v>13</v>
      </c>
      <c r="C30" s="8">
        <f t="shared" si="1"/>
        <v>4925868.6682028826</v>
      </c>
      <c r="D30" s="8">
        <f t="shared" si="0"/>
        <v>57189.223540133244</v>
      </c>
      <c r="E30" s="8">
        <f t="shared" si="2"/>
        <v>39598.776004253858</v>
      </c>
      <c r="F30" s="5">
        <f t="shared" si="3"/>
        <v>102898.46664535002</v>
      </c>
    </row>
    <row r="31" spans="2:6" x14ac:dyDescent="0.25">
      <c r="B31" s="7">
        <v>14</v>
      </c>
      <c r="C31" s="8">
        <f t="shared" si="1"/>
        <v>12799999.999999993</v>
      </c>
      <c r="D31" s="8">
        <f t="shared" si="0"/>
        <v>148607.70975056681</v>
      </c>
      <c r="E31" s="8">
        <f t="shared" si="2"/>
        <v>102898.46664535002</v>
      </c>
      <c r="F31" s="5">
        <f t="shared" si="3"/>
        <v>267384.38675040856</v>
      </c>
    </row>
    <row r="32" spans="2:6" x14ac:dyDescent="0.25">
      <c r="B32" s="7">
        <v>15</v>
      </c>
      <c r="C32" s="8">
        <f t="shared" si="1"/>
        <v>33261138.498800859</v>
      </c>
      <c r="D32" s="8">
        <f t="shared" si="0"/>
        <v>386161.06375025032</v>
      </c>
      <c r="E32" s="8">
        <f t="shared" si="2"/>
        <v>267384.38675040856</v>
      </c>
      <c r="F32" s="5">
        <f t="shared" si="3"/>
        <v>694805.40000955318</v>
      </c>
    </row>
    <row r="33" spans="2:6" x14ac:dyDescent="0.25">
      <c r="B33" s="7">
        <v>16</v>
      </c>
      <c r="C33" s="8">
        <f t="shared" si="1"/>
        <v>86429947.98721981</v>
      </c>
      <c r="D33" s="8">
        <f t="shared" si="0"/>
        <v>1003449.7362688559</v>
      </c>
      <c r="E33" s="8">
        <f t="shared" si="2"/>
        <v>694805.40000955318</v>
      </c>
      <c r="F33" s="5">
        <f t="shared" si="3"/>
        <v>1805470.2062056637</v>
      </c>
    </row>
    <row r="34" spans="2:6" x14ac:dyDescent="0.25">
      <c r="B34" s="7">
        <v>17</v>
      </c>
      <c r="C34" s="8">
        <f t="shared" si="1"/>
        <v>224590505.5036777</v>
      </c>
      <c r="D34" s="8">
        <f t="shared" si="0"/>
        <v>2607490.6761424714</v>
      </c>
      <c r="E34" s="8">
        <f t="shared" si="2"/>
        <v>1805470.2062056637</v>
      </c>
      <c r="F34" s="5">
        <f t="shared" si="3"/>
        <v>4691562.0768800899</v>
      </c>
    </row>
    <row r="35" spans="2:6" x14ac:dyDescent="0.25">
      <c r="B35" s="7">
        <v>18</v>
      </c>
      <c r="C35" s="8">
        <f t="shared" si="1"/>
        <v>583604367.8963691</v>
      </c>
      <c r="D35" s="8">
        <f t="shared" si="0"/>
        <v>6775633.477617709</v>
      </c>
      <c r="E35" s="8">
        <f t="shared" si="2"/>
        <v>4691562.0768800899</v>
      </c>
      <c r="F35" s="5">
        <f t="shared" si="3"/>
        <v>12191148.12615864</v>
      </c>
    </row>
    <row r="36" spans="2:6" x14ac:dyDescent="0.25">
      <c r="B36" s="7">
        <v>19</v>
      </c>
      <c r="C36" s="8">
        <f t="shared" si="1"/>
        <v>1516511383.5239277</v>
      </c>
      <c r="D36" s="8">
        <f t="shared" si="0"/>
        <v>17606662.774699569</v>
      </c>
      <c r="E36" s="8">
        <f t="shared" si="2"/>
        <v>12191148.12615864</v>
      </c>
      <c r="F36" s="5">
        <f t="shared" si="3"/>
        <v>31679020.803403072</v>
      </c>
    </row>
    <row r="37" spans="2:6" x14ac:dyDescent="0.25">
      <c r="B37" s="7">
        <v>20</v>
      </c>
      <c r="C37" s="8">
        <f t="shared" si="1"/>
        <v>3940694934.5623045</v>
      </c>
      <c r="D37" s="8">
        <f t="shared" si="0"/>
        <v>45751378.832106575</v>
      </c>
      <c r="E37" s="8">
        <f t="shared" si="2"/>
        <v>31679020.803403072</v>
      </c>
      <c r="F37" s="5">
        <f t="shared" si="3"/>
        <v>82318773.316280007</v>
      </c>
    </row>
    <row r="38" spans="2:6" x14ac:dyDescent="0.25">
      <c r="B38" s="7">
        <v>21</v>
      </c>
      <c r="C38" s="8">
        <f t="shared" si="1"/>
        <v>10239999999.999992</v>
      </c>
      <c r="D38" s="8">
        <f t="shared" si="0"/>
        <v>118886167.80045342</v>
      </c>
      <c r="E38" s="8">
        <f t="shared" si="2"/>
        <v>82318773.316280007</v>
      </c>
      <c r="F38" s="5">
        <f t="shared" si="3"/>
        <v>213907509.40032682</v>
      </c>
    </row>
    <row r="39" spans="2:6" x14ac:dyDescent="0.25">
      <c r="B39" s="7">
        <v>22</v>
      </c>
      <c r="C39" s="8">
        <f t="shared" si="1"/>
        <v>26608910799.040684</v>
      </c>
      <c r="D39" s="8">
        <f t="shared" si="0"/>
        <v>308928851.00020021</v>
      </c>
      <c r="E39" s="8">
        <f t="shared" si="2"/>
        <v>213907509.40032682</v>
      </c>
      <c r="F39" s="5">
        <f t="shared" si="3"/>
        <v>555844320.00764227</v>
      </c>
    </row>
    <row r="40" spans="2:6" x14ac:dyDescent="0.25">
      <c r="B40" s="7">
        <v>23</v>
      </c>
      <c r="C40" s="8">
        <f t="shared" si="1"/>
        <v>69143958389.775818</v>
      </c>
      <c r="D40" s="8">
        <f t="shared" si="0"/>
        <v>802759789.01508427</v>
      </c>
      <c r="E40" s="8">
        <f t="shared" si="2"/>
        <v>555844320.00764227</v>
      </c>
      <c r="F40" s="5">
        <f t="shared" si="3"/>
        <v>1444376164.96453</v>
      </c>
    </row>
    <row r="41" spans="2:6" x14ac:dyDescent="0.25">
      <c r="B41" s="7">
        <v>24</v>
      </c>
      <c r="C41" s="8">
        <f t="shared" si="1"/>
        <v>179672404402.94208</v>
      </c>
      <c r="D41" s="8">
        <f t="shared" si="0"/>
        <v>2085992540.913976</v>
      </c>
      <c r="E41" s="8">
        <f t="shared" si="2"/>
        <v>1444376164.96453</v>
      </c>
      <c r="F41" s="5">
        <f t="shared" si="3"/>
        <v>3753249661.5040712</v>
      </c>
    </row>
    <row r="42" spans="2:6" x14ac:dyDescent="0.25">
      <c r="B42" s="7">
        <v>25</v>
      </c>
      <c r="C42" s="8">
        <f t="shared" si="1"/>
        <v>466883494317.09521</v>
      </c>
      <c r="D42" s="8">
        <f t="shared" si="0"/>
        <v>5420506782.0941668</v>
      </c>
      <c r="E42" s="8">
        <f t="shared" si="2"/>
        <v>3753249661.5040712</v>
      </c>
      <c r="F42" s="5">
        <f t="shared" si="3"/>
        <v>9752918500.9269104</v>
      </c>
    </row>
    <row r="43" spans="2:6" x14ac:dyDescent="0.25">
      <c r="B43" s="7">
        <v>26</v>
      </c>
      <c r="C43" s="8">
        <f t="shared" si="1"/>
        <v>1213209106819.1418</v>
      </c>
      <c r="D43" s="8">
        <f t="shared" si="0"/>
        <v>14085330219.759651</v>
      </c>
      <c r="E43" s="8">
        <f t="shared" si="2"/>
        <v>9752918500.9269104</v>
      </c>
      <c r="F43" s="5">
        <f t="shared" si="3"/>
        <v>25343216642.72245</v>
      </c>
    </row>
    <row r="44" spans="2:6" x14ac:dyDescent="0.25">
      <c r="B44" s="7">
        <v>27</v>
      </c>
      <c r="C44" s="8">
        <f t="shared" si="1"/>
        <v>3152555947649.8428</v>
      </c>
      <c r="D44" s="8">
        <f t="shared" si="0"/>
        <v>36601103065.685249</v>
      </c>
      <c r="E44" s="8">
        <f t="shared" si="2"/>
        <v>25343216642.72245</v>
      </c>
      <c r="F44" s="5">
        <f t="shared" si="3"/>
        <v>65855018653.023987</v>
      </c>
    </row>
    <row r="45" spans="2:6" x14ac:dyDescent="0.25">
      <c r="B45" s="7">
        <v>28</v>
      </c>
      <c r="C45" s="8">
        <f t="shared" si="1"/>
        <v>8191999999999.9912</v>
      </c>
      <c r="D45" s="8">
        <f t="shared" si="0"/>
        <v>95108934240.362717</v>
      </c>
      <c r="E45" s="8">
        <f t="shared" si="2"/>
        <v>65855018653.023987</v>
      </c>
      <c r="F45" s="5">
        <f t="shared" si="3"/>
        <v>171126007520.26141</v>
      </c>
    </row>
    <row r="46" spans="2:6" x14ac:dyDescent="0.25">
      <c r="B46" s="7">
        <v>29</v>
      </c>
      <c r="C46" s="8">
        <f t="shared" si="1"/>
        <v>21287128639232.543</v>
      </c>
      <c r="D46" s="8">
        <f t="shared" si="0"/>
        <v>247143080800.16013</v>
      </c>
      <c r="E46" s="8">
        <f t="shared" si="2"/>
        <v>171126007520.26141</v>
      </c>
      <c r="F46" s="5">
        <f t="shared" si="3"/>
        <v>444675456006.11365</v>
      </c>
    </row>
    <row r="47" spans="2:6" x14ac:dyDescent="0.25">
      <c r="B47" s="7">
        <v>30</v>
      </c>
      <c r="C47" s="8">
        <f t="shared" si="1"/>
        <v>55315166711820.641</v>
      </c>
      <c r="D47" s="8">
        <f t="shared" si="0"/>
        <v>642207831212.06726</v>
      </c>
      <c r="E47" s="8">
        <f t="shared" si="2"/>
        <v>444675456006.11365</v>
      </c>
      <c r="F47" s="5">
        <f t="shared" si="3"/>
        <v>1155500931971.6238</v>
      </c>
    </row>
    <row r="48" spans="2:6" x14ac:dyDescent="0.25">
      <c r="B48" s="7">
        <v>31</v>
      </c>
      <c r="C48" s="8">
        <f t="shared" si="1"/>
        <v>143737923522353.63</v>
      </c>
      <c r="D48" s="8">
        <f t="shared" si="0"/>
        <v>1668794032731.1804</v>
      </c>
      <c r="E48" s="8">
        <f t="shared" si="2"/>
        <v>1155500931971.6238</v>
      </c>
      <c r="F48" s="5">
        <f t="shared" si="3"/>
        <v>3002599729203.2559</v>
      </c>
    </row>
    <row r="49" spans="2:6" ht="15.75" thickBot="1" x14ac:dyDescent="0.3">
      <c r="B49" s="9">
        <v>32</v>
      </c>
      <c r="C49" s="10">
        <f t="shared" si="1"/>
        <v>373506795453676</v>
      </c>
      <c r="D49" s="10">
        <f t="shared" si="0"/>
        <v>4336405425675.3315</v>
      </c>
      <c r="E49" s="10">
        <f t="shared" si="2"/>
        <v>3002599729203.2559</v>
      </c>
      <c r="F49" s="6">
        <f t="shared" si="3"/>
        <v>2168202712837.6658</v>
      </c>
    </row>
  </sheetData>
  <conditionalFormatting sqref="B17:F17">
    <cfRule type="expression" dxfId="1" priority="3">
      <formula>$B$17&lt;$B$9</formula>
    </cfRule>
  </conditionalFormatting>
  <conditionalFormatting sqref="B18:F49">
    <cfRule type="expression" dxfId="0" priority="2">
      <formula>$B18&lt;$B$9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Marley</dc:creator>
  <cp:lastModifiedBy>Usuario de Windows</cp:lastModifiedBy>
  <dcterms:created xsi:type="dcterms:W3CDTF">2020-07-17T10:56:46Z</dcterms:created>
  <dcterms:modified xsi:type="dcterms:W3CDTF">2021-06-16T10:38:28Z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34823cfa-91dd-4161-a0cb-ea102b5c702b</vt:lpwstr>
  </property>
</Properties>
</file>