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Pau_Belda/Documents/Uni/Màster IDEA/2nd year/QM/PS2/"/>
    </mc:Choice>
  </mc:AlternateContent>
  <bookViews>
    <workbookView xWindow="0" yWindow="460" windowWidth="25600" windowHeight="14240" tabRatio="500"/>
  </bookViews>
  <sheets>
    <sheet name="US" sheetId="1" r:id="rId1"/>
    <sheet name="SPAI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1" l="1"/>
  <c r="D49" i="1"/>
  <c r="D50" i="1"/>
  <c r="D47" i="1"/>
  <c r="E48" i="1"/>
  <c r="E49" i="1"/>
  <c r="E50" i="1"/>
  <c r="E47" i="1"/>
  <c r="F48" i="1"/>
  <c r="F49" i="1"/>
  <c r="F50" i="1"/>
  <c r="F47" i="1"/>
  <c r="G48" i="1"/>
  <c r="G49" i="1"/>
  <c r="G50" i="1"/>
  <c r="G47" i="1"/>
  <c r="H48" i="1"/>
  <c r="H49" i="1"/>
  <c r="H50" i="1"/>
  <c r="H47" i="1"/>
  <c r="I48" i="1"/>
  <c r="I49" i="1"/>
  <c r="I50" i="1"/>
  <c r="I47" i="1"/>
  <c r="J48" i="1"/>
  <c r="J49" i="1"/>
  <c r="J50" i="1"/>
  <c r="J47" i="1"/>
  <c r="K48" i="1"/>
  <c r="K49" i="1"/>
  <c r="K50" i="1"/>
  <c r="K47" i="1"/>
  <c r="L48" i="1"/>
  <c r="L49" i="1"/>
  <c r="L50" i="1"/>
  <c r="L47" i="1"/>
  <c r="M48" i="1"/>
  <c r="M49" i="1"/>
  <c r="M50" i="1"/>
  <c r="M47" i="1"/>
  <c r="N48" i="1"/>
  <c r="N49" i="1"/>
  <c r="N50" i="1"/>
  <c r="N47" i="1"/>
  <c r="O48" i="1"/>
  <c r="O49" i="1"/>
  <c r="O50" i="1"/>
  <c r="O47" i="1"/>
  <c r="P48" i="1"/>
  <c r="P49" i="1"/>
  <c r="P50" i="1"/>
  <c r="P47" i="1"/>
  <c r="Q48" i="1"/>
  <c r="Q49" i="1"/>
  <c r="Q50" i="1"/>
  <c r="Q47" i="1"/>
  <c r="R48" i="1"/>
  <c r="R49" i="1"/>
  <c r="R50" i="1"/>
  <c r="R47" i="1"/>
  <c r="S48" i="1"/>
  <c r="S49" i="1"/>
  <c r="S50" i="1"/>
  <c r="S47" i="1"/>
  <c r="T48" i="1"/>
  <c r="T49" i="1"/>
  <c r="T50" i="1"/>
  <c r="T47" i="1"/>
  <c r="U48" i="1"/>
  <c r="U49" i="1"/>
  <c r="U50" i="1"/>
  <c r="U47" i="1"/>
  <c r="V48" i="1"/>
  <c r="V49" i="1"/>
  <c r="V50" i="1"/>
  <c r="V47" i="1"/>
  <c r="W48" i="1"/>
  <c r="W49" i="1"/>
  <c r="W50" i="1"/>
  <c r="W47" i="1"/>
  <c r="X48" i="1"/>
  <c r="X49" i="1"/>
  <c r="X50" i="1"/>
  <c r="X47" i="1"/>
  <c r="Y48" i="1"/>
  <c r="Y49" i="1"/>
  <c r="Y50" i="1"/>
  <c r="Y47" i="1"/>
  <c r="Z48" i="1"/>
  <c r="Z49" i="1"/>
  <c r="Z50" i="1"/>
  <c r="Z47" i="1"/>
  <c r="AA48" i="1"/>
  <c r="AA49" i="1"/>
  <c r="AA50" i="1"/>
  <c r="AA47" i="1"/>
  <c r="AB48" i="1"/>
  <c r="AB49" i="1"/>
  <c r="AB50" i="1"/>
  <c r="AB47" i="1"/>
  <c r="AC48" i="1"/>
  <c r="AC49" i="1"/>
  <c r="AC50" i="1"/>
  <c r="AC47" i="1"/>
  <c r="AD48" i="1"/>
  <c r="AD49" i="1"/>
  <c r="AD50" i="1"/>
  <c r="AD47" i="1"/>
  <c r="AE48" i="1"/>
  <c r="AE49" i="1"/>
  <c r="AE50" i="1"/>
  <c r="AE47" i="1"/>
  <c r="AF48" i="1"/>
  <c r="AF49" i="1"/>
  <c r="AF50" i="1"/>
  <c r="AF47" i="1"/>
  <c r="AG48" i="1"/>
  <c r="AG49" i="1"/>
  <c r="AG50" i="1"/>
  <c r="AG47" i="1"/>
  <c r="AH48" i="1"/>
  <c r="AH49" i="1"/>
  <c r="AH50" i="1"/>
  <c r="AH47" i="1"/>
  <c r="AI48" i="1"/>
  <c r="AI49" i="1"/>
  <c r="AI50" i="1"/>
  <c r="AI47" i="1"/>
  <c r="AJ48" i="1"/>
  <c r="AJ49" i="1"/>
  <c r="AJ50" i="1"/>
  <c r="AJ47" i="1"/>
  <c r="AK48" i="1"/>
  <c r="AK49" i="1"/>
  <c r="AK50" i="1"/>
  <c r="AK47" i="1"/>
  <c r="AL48" i="1"/>
  <c r="AL49" i="1"/>
  <c r="AL50" i="1"/>
  <c r="AL47" i="1"/>
  <c r="AM48" i="1"/>
  <c r="AM49" i="1"/>
  <c r="AM50" i="1"/>
  <c r="AM47" i="1"/>
  <c r="AN48" i="1"/>
  <c r="AN49" i="1"/>
  <c r="AN50" i="1"/>
  <c r="AN47" i="1"/>
  <c r="AO48" i="1"/>
  <c r="AO49" i="1"/>
  <c r="AO50" i="1"/>
  <c r="AO47" i="1"/>
  <c r="AP48" i="1"/>
  <c r="AP49" i="1"/>
  <c r="AP50" i="1"/>
  <c r="AP47" i="1"/>
  <c r="AQ48" i="1"/>
  <c r="AQ49" i="1"/>
  <c r="AQ50" i="1"/>
  <c r="AQ47" i="1"/>
  <c r="AR48" i="1"/>
  <c r="AR49" i="1"/>
  <c r="AR50" i="1"/>
  <c r="AR47" i="1"/>
  <c r="AS48" i="1"/>
  <c r="AS49" i="1"/>
  <c r="AS50" i="1"/>
  <c r="AS47" i="1"/>
  <c r="AT48" i="1"/>
  <c r="AT49" i="1"/>
  <c r="AT50" i="1"/>
  <c r="AT47" i="1"/>
  <c r="AU48" i="1"/>
  <c r="AU49" i="1"/>
  <c r="AU50" i="1"/>
  <c r="AU47" i="1"/>
  <c r="AV48" i="1"/>
  <c r="AV49" i="1"/>
  <c r="AV50" i="1"/>
  <c r="AV47" i="1"/>
  <c r="AW48" i="1"/>
  <c r="AW49" i="1"/>
  <c r="AW50" i="1"/>
  <c r="AW47" i="1"/>
  <c r="AX48" i="1"/>
  <c r="AX49" i="1"/>
  <c r="AX50" i="1"/>
  <c r="AX47" i="1"/>
  <c r="AY48" i="1"/>
  <c r="AY49" i="1"/>
  <c r="AY50" i="1"/>
  <c r="AY47" i="1"/>
  <c r="AZ48" i="1"/>
  <c r="AZ49" i="1"/>
  <c r="AZ50" i="1"/>
  <c r="AZ47" i="1"/>
  <c r="BA48" i="1"/>
  <c r="BA49" i="1"/>
  <c r="BA50" i="1"/>
  <c r="BA47" i="1"/>
  <c r="BB48" i="1"/>
  <c r="BB49" i="1"/>
  <c r="BB50" i="1"/>
  <c r="BB47" i="1"/>
  <c r="BC48" i="1"/>
  <c r="BC49" i="1"/>
  <c r="BC50" i="1"/>
  <c r="BC47" i="1"/>
  <c r="BD48" i="1"/>
  <c r="BD49" i="1"/>
  <c r="BD50" i="1"/>
  <c r="BD47" i="1"/>
  <c r="BE48" i="1"/>
  <c r="BE49" i="1"/>
  <c r="BE50" i="1"/>
  <c r="BE47" i="1"/>
  <c r="BF48" i="1"/>
  <c r="BF49" i="1"/>
  <c r="BF50" i="1"/>
  <c r="BF47" i="1"/>
  <c r="BG48" i="1"/>
  <c r="BG49" i="1"/>
  <c r="BG50" i="1"/>
  <c r="BG47" i="1"/>
  <c r="BH48" i="1"/>
  <c r="BH49" i="1"/>
  <c r="BH50" i="1"/>
  <c r="BH47" i="1"/>
  <c r="BI48" i="1"/>
  <c r="BI49" i="1"/>
  <c r="BI50" i="1"/>
  <c r="BI47" i="1"/>
  <c r="BJ48" i="1"/>
  <c r="BJ49" i="1"/>
  <c r="BJ50" i="1"/>
  <c r="BJ47" i="1"/>
  <c r="BK48" i="1"/>
  <c r="BK49" i="1"/>
  <c r="BK50" i="1"/>
  <c r="BK47" i="1"/>
  <c r="BL48" i="1"/>
  <c r="BL49" i="1"/>
  <c r="BL50" i="1"/>
  <c r="BL47" i="1"/>
  <c r="BM48" i="1"/>
  <c r="BM49" i="1"/>
  <c r="BM50" i="1"/>
  <c r="BM47" i="1"/>
  <c r="BN48" i="1"/>
  <c r="BN49" i="1"/>
  <c r="BN50" i="1"/>
  <c r="BN47" i="1"/>
  <c r="BO48" i="1"/>
  <c r="BO49" i="1"/>
  <c r="BO50" i="1"/>
  <c r="BO47" i="1"/>
  <c r="BP48" i="1"/>
  <c r="BP49" i="1"/>
  <c r="BP50" i="1"/>
  <c r="BP47" i="1"/>
  <c r="BQ48" i="1"/>
  <c r="BQ49" i="1"/>
  <c r="BQ50" i="1"/>
  <c r="BQ47" i="1"/>
  <c r="BR48" i="1"/>
  <c r="BR49" i="1"/>
  <c r="BR50" i="1"/>
  <c r="BR47" i="1"/>
  <c r="BS48" i="1"/>
  <c r="BS49" i="1"/>
  <c r="BS50" i="1"/>
  <c r="BS47" i="1"/>
  <c r="BT48" i="1"/>
  <c r="BT49" i="1"/>
  <c r="BT50" i="1"/>
  <c r="BT47" i="1"/>
  <c r="BU48" i="1"/>
  <c r="BU49" i="1"/>
  <c r="BU50" i="1"/>
  <c r="BU47" i="1"/>
  <c r="C48" i="1"/>
  <c r="C49" i="1"/>
  <c r="C50" i="1"/>
  <c r="C47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C3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C38" i="1"/>
  <c r="C37" i="1"/>
  <c r="D46" i="1"/>
  <c r="C45" i="1"/>
  <c r="C44" i="1"/>
  <c r="C43" i="1"/>
  <c r="C42" i="1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AL21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C18" i="2"/>
  <c r="C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E20" i="2"/>
  <c r="F20" i="2"/>
  <c r="D20" i="2"/>
  <c r="C20" i="2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D36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C34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C33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C32" i="1"/>
</calcChain>
</file>

<file path=xl/sharedStrings.xml><?xml version="1.0" encoding="utf-8"?>
<sst xmlns="http://schemas.openxmlformats.org/spreadsheetml/2006/main" count="296" uniqueCount="145">
  <si>
    <t>Line</t>
  </si>
  <si>
    <t/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</si>
  <si>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</si>
  <si>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</si>
  <si>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</si>
  <si>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</si>
  <si>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</si>
  <si>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</si>
  <si>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</si>
  <si>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</si>
  <si>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</si>
  <si>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</si>
  <si>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</si>
  <si>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</si>
  <si>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</si>
  <si>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</si>
  <si>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</si>
  <si>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</si>
  <si>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</si>
  <si>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</si>
  <si>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</si>
  <si>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</si>
  <si>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</si>
  <si>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</si>
  <si>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</si>
  <si>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</si>
  <si>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</si>
  <si>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</si>
  <si>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</si>
  <si>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</si>
  <si>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</si>
  <si>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</si>
  <si>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</si>
  <si>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</si>
  <si>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</si>
  <si>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</si>
  <si>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</si>
  <si>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</si>
  <si>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</si>
  <si>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</si>
  <si>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</si>
  <si>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</si>
  <si>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</si>
  <si>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</si>
  <si>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</si>
  <si>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</si>
  <si>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</si>
  <si>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</si>
  <si>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</si>
  <si>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</si>
  <si>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</si>
  <si>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</si>
  <si>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</si>
  <si>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</si>
  <si>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</si>
  <si>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</si>
  <si>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</si>
  <si>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</si>
  <si>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</si>
  <si>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</si>
  <si>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</si>
  <si>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</si>
  <si>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</si>
  <si>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</si>
  <si>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</si>
  <si>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</si>
  <si>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</si>
  <si>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</si>
  <si>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</si>
  <si>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</si>
  <si>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</si>
  <si>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</si>
  <si>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</si>
  <si>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Compensation of employees</t>
  </si>
  <si>
    <t>Proprietors' income with IVA and CCAdj</t>
  </si>
  <si>
    <t>Rental income of persons with CCAdj</t>
  </si>
  <si>
    <t>Corporate profits with IVA and CCAdj</t>
  </si>
  <si>
    <t>Net interest and miscellaneous payments</t>
  </si>
  <si>
    <t>Taxes on production and imports</t>
  </si>
  <si>
    <t>Less: Subsidies2</t>
  </si>
  <si>
    <t>Business current transfer payments (net)</t>
  </si>
  <si>
    <t>Current surplus of government enterprises2</t>
  </si>
  <si>
    <t>Employment</t>
  </si>
  <si>
    <t>Self-Employment</t>
  </si>
  <si>
    <t>Wagers</t>
  </si>
  <si>
    <t>LS 1 (CE/NI)</t>
  </si>
  <si>
    <t>LS 2 ((CE+PI)/NI)</t>
  </si>
  <si>
    <t>LS 3 (CE/(NI-PI))</t>
  </si>
  <si>
    <t>LS 4 (CE/(CE + KI))</t>
  </si>
  <si>
    <t>PS2- QM</t>
  </si>
  <si>
    <t>(BLS)</t>
  </si>
  <si>
    <t>(NIPA)</t>
  </si>
  <si>
    <t xml:space="preserve">        Corporate profits with IVA and CCAdj</t>
  </si>
  <si>
    <t xml:space="preserve">        Net interest and miscellaneous payments</t>
  </si>
  <si>
    <t>LS 5 ((CE/Wagers)*Employment)/NI</t>
  </si>
  <si>
    <t>LS 7 Corporate 2 (CE/(CE+RK))</t>
  </si>
  <si>
    <t>Sources: NIPA, BLS (Labor Force Statistics from the CPS)</t>
  </si>
  <si>
    <t>AMECO RESULTS - SPAIN</t>
  </si>
  <si>
    <t>Variable</t>
  </si>
  <si>
    <t>Unit</t>
  </si>
  <si>
    <t>Employment, persons: total economy (National accounts) (NETN)</t>
  </si>
  <si>
    <t>1000 persons</t>
  </si>
  <si>
    <t>NA</t>
  </si>
  <si>
    <t>Employment, persons: all industries</t>
  </si>
  <si>
    <t xml:space="preserve">Number of self-employed: total economy </t>
  </si>
  <si>
    <t>Employees, persons: all domestic industries</t>
  </si>
  <si>
    <t>Net operating surplus: total economy (UOND)</t>
  </si>
  <si>
    <t>Mrd EURO-ESP</t>
  </si>
  <si>
    <t>Net operating surplus: total economy :- Adjusted for imputed compensation of self-employed (UQND)</t>
  </si>
  <si>
    <t>National income at current prices (UVNN)</t>
  </si>
  <si>
    <t>GDP</t>
  </si>
  <si>
    <t>Compensation of employees: total economy (UWCD)</t>
  </si>
  <si>
    <t>Gross value added at basic prices: corporations (UGVAC)</t>
  </si>
  <si>
    <t>Gross operating surplus: corporations (UOGC)</t>
  </si>
  <si>
    <t>Compensation of employees: corporations (UWCC)</t>
  </si>
  <si>
    <t>Corporate</t>
  </si>
  <si>
    <t>LS 1 (CE/GDP)</t>
  </si>
  <si>
    <t>LS 2 (CE/NNI)</t>
  </si>
  <si>
    <t>LS 3 (CE/Employees)*Employment/GDP</t>
  </si>
  <si>
    <t>LS 4 (Corporate) (CE/GVA)</t>
  </si>
  <si>
    <t>LS adjusted Spain</t>
  </si>
  <si>
    <t>Gross domestic product (GDP)</t>
  </si>
  <si>
    <t>1.7.5.</t>
  </si>
  <si>
    <t>Gross national product</t>
  </si>
  <si>
    <t>Consumption of fixed capital</t>
  </si>
  <si>
    <t>National income</t>
  </si>
  <si>
    <t>LS 1 (CE/GNP)</t>
  </si>
  <si>
    <t>LS 2</t>
  </si>
  <si>
    <t>* Consists of  CE + PI + RI + CP + NI + CFK</t>
  </si>
  <si>
    <t>Gross national factor income *</t>
  </si>
  <si>
    <t>NI</t>
  </si>
  <si>
    <t>LS3</t>
  </si>
  <si>
    <t>LS4</t>
  </si>
  <si>
    <t>LS5</t>
  </si>
  <si>
    <t xml:space="preserve">    Compensation of employees</t>
  </si>
  <si>
    <t xml:space="preserve">    Taxes on production and imports less subsidies</t>
  </si>
  <si>
    <t xml:space="preserve">        Business current transfer payments (net)</t>
  </si>
  <si>
    <t>1.14.</t>
  </si>
  <si>
    <t>Gross value added of nonfinancial corporate business</t>
  </si>
  <si>
    <t>LS 6 Corporate 1 (CE/GVA)</t>
  </si>
  <si>
    <t>GNP</t>
  </si>
  <si>
    <t>LS8</t>
  </si>
  <si>
    <t>K Share adj</t>
  </si>
  <si>
    <t>ACI</t>
  </si>
  <si>
    <t>Capital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</si>
</sst>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sz val="12"/>
      <color indexed="9"/>
      <name val="Arial"/>
    </font>
    <font>
      <sz val="12"/>
      <name val="Arial"/>
    </font>
    <font>
      <sz val="12"/>
      <color theme="1"/>
      <name val="Arial"/>
    </font>
    <font>
      <i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4" borderId="0" xfId="0" applyFont="1" applyFill="1"/>
    <xf numFmtId="0" fontId="4" fillId="4" borderId="0" xfId="0" applyFont="1" applyFill="1"/>
    <xf numFmtId="0" fontId="0" fillId="5" borderId="0" xfId="0" applyFont="1" applyFill="1"/>
    <xf numFmtId="0" fontId="0" fillId="6" borderId="0" xfId="0" applyFill="1"/>
    <xf numFmtId="0" fontId="2" fillId="6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7" borderId="0" xfId="0" applyFill="1"/>
    <xf numFmtId="0" fontId="1" fillId="7" borderId="0" xfId="0" applyFont="1" applyFill="1"/>
    <xf numFmtId="164" fontId="0" fillId="7" borderId="0" xfId="0" applyNumberFormat="1" applyFill="1"/>
    <xf numFmtId="0" fontId="5" fillId="4" borderId="0" xfId="0" applyFont="1" applyFill="1"/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164" fontId="0" fillId="9" borderId="0" xfId="0" applyNumberFormat="1" applyFill="1"/>
    <xf numFmtId="0" fontId="6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Graph 5: GLS</a:t>
            </a:r>
            <a:r>
              <a:rPr lang="es-ES_tradnl" baseline="0"/>
              <a:t>-US: complement CS </a:t>
            </a:r>
          </a:p>
          <a:p>
            <a:pPr>
              <a:defRPr/>
            </a:pPr>
            <a:r>
              <a:rPr lang="es-ES_tradnl" sz="800" baseline="0"/>
              <a:t>Data source: NIPA. Own elaboration. </a:t>
            </a:r>
            <a:endParaRPr lang="es-ES_tradnl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US!$C$47:$BU$47</c:f>
              <c:numCache>
                <c:formatCode>0.0000</c:formatCode>
                <c:ptCount val="71"/>
                <c:pt idx="0">
                  <c:v>0.682904286673558</c:v>
                </c:pt>
                <c:pt idx="1">
                  <c:v>0.664612671057269</c:v>
                </c:pt>
                <c:pt idx="2">
                  <c:v>0.66919575421281</c:v>
                </c:pt>
                <c:pt idx="3">
                  <c:v>0.661648639513852</c:v>
                </c:pt>
                <c:pt idx="4">
                  <c:v>0.67146001630842</c:v>
                </c:pt>
                <c:pt idx="5">
                  <c:v>0.681193575158068</c:v>
                </c:pt>
                <c:pt idx="6">
                  <c:v>0.685180771370603</c:v>
                </c:pt>
                <c:pt idx="7">
                  <c:v>0.675307236051806</c:v>
                </c:pt>
                <c:pt idx="8">
                  <c:v>0.662330659963264</c:v>
                </c:pt>
                <c:pt idx="9">
                  <c:v>0.666464324044064</c:v>
                </c:pt>
                <c:pt idx="10">
                  <c:v>0.668937757018651</c:v>
                </c:pt>
                <c:pt idx="11">
                  <c:v>0.670366201718102</c:v>
                </c:pt>
                <c:pt idx="12">
                  <c:v>0.661614662467424</c:v>
                </c:pt>
                <c:pt idx="13">
                  <c:v>0.666922182459972</c:v>
                </c:pt>
                <c:pt idx="14">
                  <c:v>0.664848130374096</c:v>
                </c:pt>
                <c:pt idx="15">
                  <c:v>0.661150268394868</c:v>
                </c:pt>
                <c:pt idx="16">
                  <c:v>0.656416557792665</c:v>
                </c:pt>
                <c:pt idx="17">
                  <c:v>0.656374744130188</c:v>
                </c:pt>
                <c:pt idx="18">
                  <c:v>0.652245818768851</c:v>
                </c:pt>
                <c:pt idx="19">
                  <c:v>0.660148594297374</c:v>
                </c:pt>
                <c:pt idx="20">
                  <c:v>0.666052294463992</c:v>
                </c:pt>
                <c:pt idx="21">
                  <c:v>0.669984210066354</c:v>
                </c:pt>
                <c:pt idx="22">
                  <c:v>0.679332343777672</c:v>
                </c:pt>
                <c:pt idx="23">
                  <c:v>0.689907666541522</c:v>
                </c:pt>
                <c:pt idx="24">
                  <c:v>0.681863486683332</c:v>
                </c:pt>
                <c:pt idx="25">
                  <c:v>0.679371624968024</c:v>
                </c:pt>
                <c:pt idx="26">
                  <c:v>0.67774364130163</c:v>
                </c:pt>
                <c:pt idx="27">
                  <c:v>0.677723542373151</c:v>
                </c:pt>
                <c:pt idx="28">
                  <c:v>0.666654528210731</c:v>
                </c:pt>
                <c:pt idx="29">
                  <c:v>0.66383710929603</c:v>
                </c:pt>
                <c:pt idx="30">
                  <c:v>0.659040955026488</c:v>
                </c:pt>
                <c:pt idx="31">
                  <c:v>0.658026617889324</c:v>
                </c:pt>
                <c:pt idx="32">
                  <c:v>0.662201993527003</c:v>
                </c:pt>
                <c:pt idx="33">
                  <c:v>0.661808020842461</c:v>
                </c:pt>
                <c:pt idx="34">
                  <c:v>0.648720188432413</c:v>
                </c:pt>
                <c:pt idx="35">
                  <c:v>0.641523124549534</c:v>
                </c:pt>
                <c:pt idx="36">
                  <c:v>0.641663202981038</c:v>
                </c:pt>
                <c:pt idx="37">
                  <c:v>0.63575258084584</c:v>
                </c:pt>
                <c:pt idx="38">
                  <c:v>0.641428136634059</c:v>
                </c:pt>
                <c:pt idx="39">
                  <c:v>0.653679676681475</c:v>
                </c:pt>
                <c:pt idx="40">
                  <c:v>0.652616627984391</c:v>
                </c:pt>
                <c:pt idx="41">
                  <c:v>0.647672857200532</c:v>
                </c:pt>
                <c:pt idx="42">
                  <c:v>0.651882750632909</c:v>
                </c:pt>
                <c:pt idx="43">
                  <c:v>0.658973516200057</c:v>
                </c:pt>
                <c:pt idx="44">
                  <c:v>0.659424367514289</c:v>
                </c:pt>
                <c:pt idx="45">
                  <c:v>0.667854156248293</c:v>
                </c:pt>
                <c:pt idx="46">
                  <c:v>0.665890430642844</c:v>
                </c:pt>
                <c:pt idx="47">
                  <c:v>0.657017417563642</c:v>
                </c:pt>
                <c:pt idx="48">
                  <c:v>0.647658909798887</c:v>
                </c:pt>
                <c:pt idx="49">
                  <c:v>0.642351431349009</c:v>
                </c:pt>
                <c:pt idx="50">
                  <c:v>0.638761505452269</c:v>
                </c:pt>
                <c:pt idx="51">
                  <c:v>0.64566234330949</c:v>
                </c:pt>
                <c:pt idx="52">
                  <c:v>0.650003030895948</c:v>
                </c:pt>
                <c:pt idx="53">
                  <c:v>0.655210740831581</c:v>
                </c:pt>
                <c:pt idx="54">
                  <c:v>0.656794941622645</c:v>
                </c:pt>
                <c:pt idx="55">
                  <c:v>0.651443347326443</c:v>
                </c:pt>
                <c:pt idx="56">
                  <c:v>0.6479098474094</c:v>
                </c:pt>
                <c:pt idx="57">
                  <c:v>0.642534857347511</c:v>
                </c:pt>
                <c:pt idx="58">
                  <c:v>0.628494851041319</c:v>
                </c:pt>
                <c:pt idx="59">
                  <c:v>0.617880077992367</c:v>
                </c:pt>
                <c:pt idx="60">
                  <c:v>0.632341726753243</c:v>
                </c:pt>
                <c:pt idx="61">
                  <c:v>0.643256484143132</c:v>
                </c:pt>
                <c:pt idx="62">
                  <c:v>0.632248740683928</c:v>
                </c:pt>
                <c:pt idx="63">
                  <c:v>0.616656742239209</c:v>
                </c:pt>
                <c:pt idx="64">
                  <c:v>0.611145051770558</c:v>
                </c:pt>
                <c:pt idx="65">
                  <c:v>0.599781567825612</c:v>
                </c:pt>
                <c:pt idx="66">
                  <c:v>0.604171064654455</c:v>
                </c:pt>
                <c:pt idx="67">
                  <c:v>0.597822868006952</c:v>
                </c:pt>
                <c:pt idx="68">
                  <c:v>0.604100730892596</c:v>
                </c:pt>
                <c:pt idx="69">
                  <c:v>0.611222957835887</c:v>
                </c:pt>
                <c:pt idx="70">
                  <c:v>0.612125870545812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0292144"/>
        <c:axId val="-960287344"/>
      </c:lineChart>
      <c:catAx>
        <c:axId val="-9602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0287344"/>
        <c:crosses val="autoZero"/>
        <c:auto val="1"/>
        <c:lblAlgn val="ctr"/>
        <c:lblOffset val="100"/>
        <c:noMultiLvlLbl val="0"/>
      </c:catAx>
      <c:valAx>
        <c:axId val="-960287344"/>
        <c:scaling>
          <c:orientation val="minMax"/>
          <c:min val="0.5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0292144"/>
        <c:crosses val="autoZero"/>
        <c:crossBetween val="between"/>
        <c:majorUnit val="0.0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Graph 4: Corporate GLS-</a:t>
            </a:r>
            <a:r>
              <a:rPr lang="es-ES_tradnl" baseline="0"/>
              <a:t>US</a:t>
            </a:r>
          </a:p>
          <a:p>
            <a:pPr>
              <a:defRPr/>
            </a:pPr>
            <a:r>
              <a:rPr lang="es-ES_tradnl" sz="800" baseline="0"/>
              <a:t>Data source: NIPA. Own elaboration. </a:t>
            </a:r>
            <a:endParaRPr lang="es-ES_tradnl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US!$C$37:$BU$37</c:f>
              <c:numCache>
                <c:formatCode>0.0000</c:formatCode>
                <c:ptCount val="71"/>
                <c:pt idx="0">
                  <c:v>0.644844517184943</c:v>
                </c:pt>
                <c:pt idx="1">
                  <c:v>0.625</c:v>
                </c:pt>
                <c:pt idx="2">
                  <c:v>0.622890682318415</c:v>
                </c:pt>
                <c:pt idx="3">
                  <c:v>0.60942543576501</c:v>
                </c:pt>
                <c:pt idx="4">
                  <c:v>0.618243243243243</c:v>
                </c:pt>
                <c:pt idx="5">
                  <c:v>0.633674018289403</c:v>
                </c:pt>
                <c:pt idx="6">
                  <c:v>0.644221105527638</c:v>
                </c:pt>
                <c:pt idx="7">
                  <c:v>0.641692150866463</c:v>
                </c:pt>
                <c:pt idx="8">
                  <c:v>0.622854561878952</c:v>
                </c:pt>
                <c:pt idx="9">
                  <c:v>0.63575042158516</c:v>
                </c:pt>
                <c:pt idx="10">
                  <c:v>0.63896732553449</c:v>
                </c:pt>
                <c:pt idx="11">
                  <c:v>0.640792733278282</c:v>
                </c:pt>
                <c:pt idx="12">
                  <c:v>0.628634523371365</c:v>
                </c:pt>
                <c:pt idx="13">
                  <c:v>0.63858407079646</c:v>
                </c:pt>
                <c:pt idx="14">
                  <c:v>0.635330578512397</c:v>
                </c:pt>
                <c:pt idx="15">
                  <c:v>0.629103535353535</c:v>
                </c:pt>
                <c:pt idx="16">
                  <c:v>0.621965660153937</c:v>
                </c:pt>
                <c:pt idx="17">
                  <c:v>0.61920438957476</c:v>
                </c:pt>
                <c:pt idx="18">
                  <c:v>0.612428250561517</c:v>
                </c:pt>
                <c:pt idx="19">
                  <c:v>0.620086344012724</c:v>
                </c:pt>
                <c:pt idx="20">
                  <c:v>0.628454231433506</c:v>
                </c:pt>
                <c:pt idx="21">
                  <c:v>0.628107261695048</c:v>
                </c:pt>
                <c:pt idx="22">
                  <c:v>0.642084385142445</c:v>
                </c:pt>
                <c:pt idx="23">
                  <c:v>0.653691743759818</c:v>
                </c:pt>
                <c:pt idx="24">
                  <c:v>0.640996602491506</c:v>
                </c:pt>
                <c:pt idx="25">
                  <c:v>0.641347135150896</c:v>
                </c:pt>
                <c:pt idx="26">
                  <c:v>0.643990634755463</c:v>
                </c:pt>
                <c:pt idx="27">
                  <c:v>0.654096385542169</c:v>
                </c:pt>
                <c:pt idx="28">
                  <c:v>0.633418679728376</c:v>
                </c:pt>
                <c:pt idx="29">
                  <c:v>0.630728294077067</c:v>
                </c:pt>
                <c:pt idx="30">
                  <c:v>0.630381732612864</c:v>
                </c:pt>
                <c:pt idx="31">
                  <c:v>0.636168417823453</c:v>
                </c:pt>
                <c:pt idx="32">
                  <c:v>0.649796593808178</c:v>
                </c:pt>
                <c:pt idx="33">
                  <c:v>0.654662093495935</c:v>
                </c:pt>
                <c:pt idx="34">
                  <c:v>0.637278470397495</c:v>
                </c:pt>
                <c:pt idx="35">
                  <c:v>0.638000754839057</c:v>
                </c:pt>
                <c:pt idx="36">
                  <c:v>0.629519589082486</c:v>
                </c:pt>
                <c:pt idx="37">
                  <c:v>0.623657846264432</c:v>
                </c:pt>
                <c:pt idx="38">
                  <c:v>0.628999577880962</c:v>
                </c:pt>
                <c:pt idx="39">
                  <c:v>0.640321337282428</c:v>
                </c:pt>
                <c:pt idx="40">
                  <c:v>0.638036113108983</c:v>
                </c:pt>
                <c:pt idx="41">
                  <c:v>0.635174165709712</c:v>
                </c:pt>
                <c:pt idx="42">
                  <c:v>0.640662251655629</c:v>
                </c:pt>
                <c:pt idx="43">
                  <c:v>0.644676475241259</c:v>
                </c:pt>
                <c:pt idx="44">
                  <c:v>0.641008975549365</c:v>
                </c:pt>
                <c:pt idx="45">
                  <c:v>0.648292408400225</c:v>
                </c:pt>
                <c:pt idx="46">
                  <c:v>0.6425418741512</c:v>
                </c:pt>
                <c:pt idx="47">
                  <c:v>0.628606619670327</c:v>
                </c:pt>
                <c:pt idx="48">
                  <c:v>0.624808196802455</c:v>
                </c:pt>
                <c:pt idx="49">
                  <c:v>0.62107419737853</c:v>
                </c:pt>
                <c:pt idx="50">
                  <c:v>0.621223958333333</c:v>
                </c:pt>
                <c:pt idx="51">
                  <c:v>0.634847023577453</c:v>
                </c:pt>
                <c:pt idx="52">
                  <c:v>0.640256876474912</c:v>
                </c:pt>
                <c:pt idx="53">
                  <c:v>0.652559590755723</c:v>
                </c:pt>
                <c:pt idx="54">
                  <c:v>0.655378704720088</c:v>
                </c:pt>
                <c:pt idx="55">
                  <c:v>0.639171721548238</c:v>
                </c:pt>
                <c:pt idx="56">
                  <c:v>0.627945980887157</c:v>
                </c:pt>
                <c:pt idx="57">
                  <c:v>0.614310446201084</c:v>
                </c:pt>
                <c:pt idx="58">
                  <c:v>0.598905454434586</c:v>
                </c:pt>
                <c:pt idx="59">
                  <c:v>0.589457599040302</c:v>
                </c:pt>
                <c:pt idx="60">
                  <c:v>0.596576035015305</c:v>
                </c:pt>
                <c:pt idx="61">
                  <c:v>0.598940535496178</c:v>
                </c:pt>
                <c:pt idx="62">
                  <c:v>0.596524196602861</c:v>
                </c:pt>
                <c:pt idx="63">
                  <c:v>0.575242986525293</c:v>
                </c:pt>
                <c:pt idx="64">
                  <c:v>0.574199309285255</c:v>
                </c:pt>
                <c:pt idx="65">
                  <c:v>0.57181322976511</c:v>
                </c:pt>
                <c:pt idx="66">
                  <c:v>0.569386560943863</c:v>
                </c:pt>
                <c:pt idx="67">
                  <c:v>0.572019179299113</c:v>
                </c:pt>
                <c:pt idx="68">
                  <c:v>0.57907468012215</c:v>
                </c:pt>
                <c:pt idx="69">
                  <c:v>0.586929716399507</c:v>
                </c:pt>
                <c:pt idx="70">
                  <c:v>0.590529219028659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0217952"/>
        <c:axId val="-960212944"/>
      </c:lineChart>
      <c:catAx>
        <c:axId val="-9602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0212944"/>
        <c:crosses val="autoZero"/>
        <c:auto val="1"/>
        <c:lblAlgn val="ctr"/>
        <c:lblOffset val="100"/>
        <c:noMultiLvlLbl val="0"/>
      </c:catAx>
      <c:valAx>
        <c:axId val="-960212944"/>
        <c:scaling>
          <c:orientation val="minMax"/>
          <c:max val="0.66"/>
          <c:min val="0.5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0217952"/>
        <c:crosses val="autoZero"/>
        <c:crossBetween val="between"/>
        <c:majorUnit val="0.0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Graph 3: GLS-</a:t>
            </a:r>
            <a:r>
              <a:rPr lang="es-ES_tradnl" baseline="0"/>
              <a:t>US: Avg wage</a:t>
            </a:r>
          </a:p>
          <a:p>
            <a:pPr>
              <a:defRPr/>
            </a:pPr>
            <a:r>
              <a:rPr lang="es-ES_tradnl" sz="800" baseline="0"/>
              <a:t>Data source: NIPA. Own elaboration. </a:t>
            </a:r>
            <a:endParaRPr lang="es-ES_tradnl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US!$D$46:$BU$46</c:f>
              <c:numCache>
                <c:formatCode>0.0000</c:formatCode>
                <c:ptCount val="70"/>
                <c:pt idx="0">
                  <c:v>0.641470182276401</c:v>
                </c:pt>
                <c:pt idx="1">
                  <c:v>0.64818803931148</c:v>
                </c:pt>
                <c:pt idx="2">
                  <c:v>0.63745694354921</c:v>
                </c:pt>
                <c:pt idx="3">
                  <c:v>0.636673672346063</c:v>
                </c:pt>
                <c:pt idx="4">
                  <c:v>0.647072170633999</c:v>
                </c:pt>
                <c:pt idx="5">
                  <c:v>0.652096314208379</c:v>
                </c:pt>
                <c:pt idx="6">
                  <c:v>0.649713844123062</c:v>
                </c:pt>
                <c:pt idx="7">
                  <c:v>0.637043116326087</c:v>
                </c:pt>
                <c:pt idx="8">
                  <c:v>0.64740513070817</c:v>
                </c:pt>
                <c:pt idx="9">
                  <c:v>0.644010384772541</c:v>
                </c:pt>
                <c:pt idx="10">
                  <c:v>0.640295876553597</c:v>
                </c:pt>
                <c:pt idx="11">
                  <c:v>0.635943970593842</c:v>
                </c:pt>
                <c:pt idx="12">
                  <c:v>0.64100272162082</c:v>
                </c:pt>
                <c:pt idx="13">
                  <c:v>0.636239327245216</c:v>
                </c:pt>
                <c:pt idx="14">
                  <c:v>0.629451245022772</c:v>
                </c:pt>
                <c:pt idx="15">
                  <c:v>0.624599369993459</c:v>
                </c:pt>
                <c:pt idx="16">
                  <c:v>0.622014843367444</c:v>
                </c:pt>
                <c:pt idx="17">
                  <c:v>0.614865437954154</c:v>
                </c:pt>
                <c:pt idx="18">
                  <c:v>0.617661259821475</c:v>
                </c:pt>
                <c:pt idx="19">
                  <c:v>0.616131846239741</c:v>
                </c:pt>
                <c:pt idx="20">
                  <c:v>0.618413682591318</c:v>
                </c:pt>
                <c:pt idx="21">
                  <c:v>0.628656182344912</c:v>
                </c:pt>
                <c:pt idx="22">
                  <c:v>0.633943316149002</c:v>
                </c:pt>
                <c:pt idx="23">
                  <c:v>0.622740050272505</c:v>
                </c:pt>
                <c:pt idx="24">
                  <c:v>0.622111935294188</c:v>
                </c:pt>
                <c:pt idx="25">
                  <c:v>0.617848921410987</c:v>
                </c:pt>
                <c:pt idx="26">
                  <c:v>0.622192182853275</c:v>
                </c:pt>
                <c:pt idx="27">
                  <c:v>0.610701165908031</c:v>
                </c:pt>
                <c:pt idx="28">
                  <c:v>0.605219630149503</c:v>
                </c:pt>
                <c:pt idx="29">
                  <c:v>0.605189438303778</c:v>
                </c:pt>
                <c:pt idx="30">
                  <c:v>0.60560299183756</c:v>
                </c:pt>
                <c:pt idx="31">
                  <c:v>0.606979223480072</c:v>
                </c:pt>
                <c:pt idx="32">
                  <c:v>0.614505668579397</c:v>
                </c:pt>
                <c:pt idx="33">
                  <c:v>0.605962094082715</c:v>
                </c:pt>
                <c:pt idx="34">
                  <c:v>0.61499239213242</c:v>
                </c:pt>
                <c:pt idx="35">
                  <c:v>0.602842133085806</c:v>
                </c:pt>
                <c:pt idx="36">
                  <c:v>0.597020112758856</c:v>
                </c:pt>
                <c:pt idx="37">
                  <c:v>0.598804143134971</c:v>
                </c:pt>
                <c:pt idx="38">
                  <c:v>0.604483106794179</c:v>
                </c:pt>
                <c:pt idx="39">
                  <c:v>0.611001497794738</c:v>
                </c:pt>
                <c:pt idx="40">
                  <c:v>0.613466701319428</c:v>
                </c:pt>
                <c:pt idx="41">
                  <c:v>0.605724207711489</c:v>
                </c:pt>
                <c:pt idx="42">
                  <c:v>0.608672444987775</c:v>
                </c:pt>
                <c:pt idx="43">
                  <c:v>0.610762558519217</c:v>
                </c:pt>
                <c:pt idx="44">
                  <c:v>0.611294872251647</c:v>
                </c:pt>
                <c:pt idx="45">
                  <c:v>0.605845339793962</c:v>
                </c:pt>
                <c:pt idx="46">
                  <c:v>0.599934319399789</c:v>
                </c:pt>
                <c:pt idx="47">
                  <c:v>0.597661352682567</c:v>
                </c:pt>
                <c:pt idx="48">
                  <c:v>0.594219683183816</c:v>
                </c:pt>
                <c:pt idx="49">
                  <c:v>0.595828114306754</c:v>
                </c:pt>
                <c:pt idx="50">
                  <c:v>0.60597092948972</c:v>
                </c:pt>
                <c:pt idx="51">
                  <c:v>0.605251525513948</c:v>
                </c:pt>
                <c:pt idx="52">
                  <c:v>0.61430950112422</c:v>
                </c:pt>
                <c:pt idx="53">
                  <c:v>0.613367112597456</c:v>
                </c:pt>
                <c:pt idx="54">
                  <c:v>0.602530939972766</c:v>
                </c:pt>
                <c:pt idx="55">
                  <c:v>0.596307219519934</c:v>
                </c:pt>
                <c:pt idx="56">
                  <c:v>0.590977860786937</c:v>
                </c:pt>
                <c:pt idx="57">
                  <c:v>0.581790614804001</c:v>
                </c:pt>
                <c:pt idx="58">
                  <c:v>0.582146450228132</c:v>
                </c:pt>
                <c:pt idx="59">
                  <c:v>0.582640970360076</c:v>
                </c:pt>
                <c:pt idx="60">
                  <c:v>0.582298080537677</c:v>
                </c:pt>
                <c:pt idx="61">
                  <c:v>0.571932632773169</c:v>
                </c:pt>
                <c:pt idx="62">
                  <c:v>0.560834838841701</c:v>
                </c:pt>
                <c:pt idx="63">
                  <c:v>0.559089591606051</c:v>
                </c:pt>
                <c:pt idx="64">
                  <c:v>0.558803886111436</c:v>
                </c:pt>
                <c:pt idx="65">
                  <c:v>0.555493462632306</c:v>
                </c:pt>
                <c:pt idx="66">
                  <c:v>0.556204316320724</c:v>
                </c:pt>
                <c:pt idx="67">
                  <c:v>0.561577121022068</c:v>
                </c:pt>
                <c:pt idx="68">
                  <c:v>0.561786141609695</c:v>
                </c:pt>
                <c:pt idx="69">
                  <c:v>0.56244478509083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0156720"/>
        <c:axId val="-960151856"/>
      </c:lineChart>
      <c:dateAx>
        <c:axId val="-9601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0151856"/>
        <c:crosses val="autoZero"/>
        <c:auto val="0"/>
        <c:lblOffset val="100"/>
        <c:baseTimeUnit val="days"/>
      </c:dateAx>
      <c:valAx>
        <c:axId val="-960151856"/>
        <c:scaling>
          <c:orientation val="minMax"/>
          <c:min val="0.5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0156720"/>
        <c:crosses val="autoZero"/>
        <c:crossBetween val="between"/>
        <c:majorUnit val="0.0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Graph 1: GLS-</a:t>
            </a:r>
            <a:r>
              <a:rPr lang="es-ES_tradnl" baseline="0"/>
              <a:t>US: Naive version</a:t>
            </a:r>
          </a:p>
          <a:p>
            <a:pPr>
              <a:defRPr/>
            </a:pPr>
            <a:r>
              <a:rPr lang="es-ES_tradnl" sz="800" baseline="0"/>
              <a:t>Data source: NIPA. Own elaboration. </a:t>
            </a:r>
            <a:endParaRPr lang="es-ES_tradnl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US!$C$42:$BU$42</c:f>
              <c:numCache>
                <c:formatCode>0.0000</c:formatCode>
                <c:ptCount val="71"/>
                <c:pt idx="0">
                  <c:v>0.528121260470682</c:v>
                </c:pt>
                <c:pt idx="1">
                  <c:v>0.523015585357014</c:v>
                </c:pt>
                <c:pt idx="2">
                  <c:v>0.527027027027027</c:v>
                </c:pt>
                <c:pt idx="3">
                  <c:v>0.525389976767342</c:v>
                </c:pt>
                <c:pt idx="4">
                  <c:v>0.532396788990826</c:v>
                </c:pt>
                <c:pt idx="5">
                  <c:v>0.544543731383699</c:v>
                </c:pt>
                <c:pt idx="6">
                  <c:v>0.550242904627972</c:v>
                </c:pt>
                <c:pt idx="7">
                  <c:v>0.545338767193072</c:v>
                </c:pt>
                <c:pt idx="8">
                  <c:v>0.538910960504791</c:v>
                </c:pt>
                <c:pt idx="9">
                  <c:v>0.551426675514267</c:v>
                </c:pt>
                <c:pt idx="10">
                  <c:v>0.550408719346049</c:v>
                </c:pt>
                <c:pt idx="11">
                  <c:v>0.547013845835916</c:v>
                </c:pt>
                <c:pt idx="12">
                  <c:v>0.545003813882532</c:v>
                </c:pt>
                <c:pt idx="13">
                  <c:v>0.552337305224565</c:v>
                </c:pt>
                <c:pt idx="14">
                  <c:v>0.548700724765777</c:v>
                </c:pt>
                <c:pt idx="15">
                  <c:v>0.546381578947368</c:v>
                </c:pt>
                <c:pt idx="16">
                  <c:v>0.545879420470478</c:v>
                </c:pt>
                <c:pt idx="17">
                  <c:v>0.545401798665506</c:v>
                </c:pt>
                <c:pt idx="18">
                  <c:v>0.542268592830391</c:v>
                </c:pt>
                <c:pt idx="19">
                  <c:v>0.548808796579108</c:v>
                </c:pt>
                <c:pt idx="20">
                  <c:v>0.556736769124105</c:v>
                </c:pt>
                <c:pt idx="21">
                  <c:v>0.560684482940741</c:v>
                </c:pt>
                <c:pt idx="22">
                  <c:v>0.570968057047963</c:v>
                </c:pt>
                <c:pt idx="23">
                  <c:v>0.577289987959618</c:v>
                </c:pt>
                <c:pt idx="24">
                  <c:v>0.567212555441829</c:v>
                </c:pt>
                <c:pt idx="25">
                  <c:v>0.567911780694261</c:v>
                </c:pt>
                <c:pt idx="26">
                  <c:v>0.565159944367177</c:v>
                </c:pt>
                <c:pt idx="27">
                  <c:v>0.568746796514608</c:v>
                </c:pt>
                <c:pt idx="28">
                  <c:v>0.557865598680723</c:v>
                </c:pt>
                <c:pt idx="29">
                  <c:v>0.554568057980215</c:v>
                </c:pt>
                <c:pt idx="30">
                  <c:v>0.554588268873983</c:v>
                </c:pt>
                <c:pt idx="31">
                  <c:v>0.554862632732176</c:v>
                </c:pt>
                <c:pt idx="32">
                  <c:v>0.555484526003084</c:v>
                </c:pt>
                <c:pt idx="33">
                  <c:v>0.561023690126232</c:v>
                </c:pt>
                <c:pt idx="34">
                  <c:v>0.553240740740741</c:v>
                </c:pt>
                <c:pt idx="35">
                  <c:v>0.560009466615389</c:v>
                </c:pt>
                <c:pt idx="36">
                  <c:v>0.548200811745798</c:v>
                </c:pt>
                <c:pt idx="37">
                  <c:v>0.543925967745895</c:v>
                </c:pt>
                <c:pt idx="38">
                  <c:v>0.547006392777765</c:v>
                </c:pt>
                <c:pt idx="39">
                  <c:v>0.553039202889092</c:v>
                </c:pt>
                <c:pt idx="40">
                  <c:v>0.558704619615408</c:v>
                </c:pt>
                <c:pt idx="41">
                  <c:v>0.560552185735202</c:v>
                </c:pt>
                <c:pt idx="42">
                  <c:v>0.554073132853311</c:v>
                </c:pt>
                <c:pt idx="43">
                  <c:v>0.556937543766048</c:v>
                </c:pt>
                <c:pt idx="44">
                  <c:v>0.557458358240302</c:v>
                </c:pt>
                <c:pt idx="45">
                  <c:v>0.559910858747749</c:v>
                </c:pt>
                <c:pt idx="46">
                  <c:v>0.55405895757435</c:v>
                </c:pt>
                <c:pt idx="47">
                  <c:v>0.548028781702279</c:v>
                </c:pt>
                <c:pt idx="48">
                  <c:v>0.547504466789259</c:v>
                </c:pt>
                <c:pt idx="49">
                  <c:v>0.545027147087858</c:v>
                </c:pt>
                <c:pt idx="50">
                  <c:v>0.547477589554582</c:v>
                </c:pt>
                <c:pt idx="51">
                  <c:v>0.558478888130217</c:v>
                </c:pt>
                <c:pt idx="52">
                  <c:v>0.559516165779499</c:v>
                </c:pt>
                <c:pt idx="53">
                  <c:v>0.568472111515057</c:v>
                </c:pt>
                <c:pt idx="54">
                  <c:v>0.568086467367787</c:v>
                </c:pt>
                <c:pt idx="55">
                  <c:v>0.558711310634965</c:v>
                </c:pt>
                <c:pt idx="56">
                  <c:v>0.551734018720803</c:v>
                </c:pt>
                <c:pt idx="57">
                  <c:v>0.546709621783451</c:v>
                </c:pt>
                <c:pt idx="58">
                  <c:v>0.53883458130633</c:v>
                </c:pt>
                <c:pt idx="59">
                  <c:v>0.539476815890257</c:v>
                </c:pt>
                <c:pt idx="60">
                  <c:v>0.54109979465555</c:v>
                </c:pt>
                <c:pt idx="61">
                  <c:v>0.541920295947537</c:v>
                </c:pt>
                <c:pt idx="62">
                  <c:v>0.53173553379161</c:v>
                </c:pt>
                <c:pt idx="63">
                  <c:v>0.521793808188151</c:v>
                </c:pt>
                <c:pt idx="64">
                  <c:v>0.521319475251917</c:v>
                </c:pt>
                <c:pt idx="65">
                  <c:v>0.521428180141576</c:v>
                </c:pt>
                <c:pt idx="66">
                  <c:v>0.519182397329509</c:v>
                </c:pt>
                <c:pt idx="67">
                  <c:v>0.520626681828929</c:v>
                </c:pt>
                <c:pt idx="68">
                  <c:v>0.525700035238947</c:v>
                </c:pt>
                <c:pt idx="69">
                  <c:v>0.526156691769058</c:v>
                </c:pt>
                <c:pt idx="70">
                  <c:v>0.527505055983294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3759952"/>
        <c:axId val="-1033755248"/>
      </c:lineChart>
      <c:dateAx>
        <c:axId val="-10337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33755248"/>
        <c:crosses val="autoZero"/>
        <c:auto val="0"/>
        <c:lblOffset val="100"/>
        <c:baseTimeUnit val="days"/>
      </c:dateAx>
      <c:valAx>
        <c:axId val="-1033755248"/>
        <c:scaling>
          <c:orientation val="minMax"/>
          <c:max val="0.58"/>
          <c:min val="0.5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33759952"/>
        <c:crosses val="autoZero"/>
        <c:crossBetween val="between"/>
        <c:majorUnit val="0.0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Graph</a:t>
            </a:r>
            <a:r>
              <a:rPr lang="es-ES_tradnl" baseline="0"/>
              <a:t> 2: </a:t>
            </a:r>
            <a:r>
              <a:rPr lang="es-ES_tradnl"/>
              <a:t>GLS-</a:t>
            </a:r>
            <a:r>
              <a:rPr lang="es-ES_tradnl" baseline="0"/>
              <a:t>US: adjustement 2&amp;3</a:t>
            </a:r>
          </a:p>
          <a:p>
            <a:pPr>
              <a:defRPr/>
            </a:pPr>
            <a:r>
              <a:rPr lang="es-ES_tradnl" sz="800" baseline="0"/>
              <a:t>Data source: NIPA. Own elaboration. </a:t>
            </a:r>
            <a:endParaRPr lang="es-ES_tradnl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LS2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US!$C$43:$BU$43</c:f>
              <c:numCache>
                <c:formatCode>0.0000</c:formatCode>
                <c:ptCount val="71"/>
                <c:pt idx="0">
                  <c:v>0.666134822497008</c:v>
                </c:pt>
                <c:pt idx="1">
                  <c:v>0.665458499456325</c:v>
                </c:pt>
                <c:pt idx="2">
                  <c:v>0.653761869978086</c:v>
                </c:pt>
                <c:pt idx="3">
                  <c:v>0.649850647195486</c:v>
                </c:pt>
                <c:pt idx="4">
                  <c:v>0.654529816513761</c:v>
                </c:pt>
                <c:pt idx="5">
                  <c:v>0.660980232873003</c:v>
                </c:pt>
                <c:pt idx="6">
                  <c:v>0.657632319099974</c:v>
                </c:pt>
                <c:pt idx="7">
                  <c:v>0.653082017320428</c:v>
                </c:pt>
                <c:pt idx="8">
                  <c:v>0.642439822388408</c:v>
                </c:pt>
                <c:pt idx="9">
                  <c:v>0.652731696527317</c:v>
                </c:pt>
                <c:pt idx="10">
                  <c:v>0.650597359044225</c:v>
                </c:pt>
                <c:pt idx="11">
                  <c:v>0.650754288076049</c:v>
                </c:pt>
                <c:pt idx="12">
                  <c:v>0.640922959572845</c:v>
                </c:pt>
                <c:pt idx="13">
                  <c:v>0.645096241979835</c:v>
                </c:pt>
                <c:pt idx="14">
                  <c:v>0.642743503623829</c:v>
                </c:pt>
                <c:pt idx="15">
                  <c:v>0.637171052631579</c:v>
                </c:pt>
                <c:pt idx="16">
                  <c:v>0.633743573765384</c:v>
                </c:pt>
                <c:pt idx="17">
                  <c:v>0.631128517551494</c:v>
                </c:pt>
                <c:pt idx="18">
                  <c:v>0.627474585339754</c:v>
                </c:pt>
                <c:pt idx="19">
                  <c:v>0.631765424557117</c:v>
                </c:pt>
                <c:pt idx="20">
                  <c:v>0.637046452507511</c:v>
                </c:pt>
                <c:pt idx="21">
                  <c:v>0.638639484525193</c:v>
                </c:pt>
                <c:pt idx="22">
                  <c:v>0.646185405880629</c:v>
                </c:pt>
                <c:pt idx="23">
                  <c:v>0.649347040844679</c:v>
                </c:pt>
                <c:pt idx="24">
                  <c:v>0.63877516206073</c:v>
                </c:pt>
                <c:pt idx="25">
                  <c:v>0.641764386114778</c:v>
                </c:pt>
                <c:pt idx="26">
                  <c:v>0.643393602225313</c:v>
                </c:pt>
                <c:pt idx="27">
                  <c:v>0.64063300871348</c:v>
                </c:pt>
                <c:pt idx="28">
                  <c:v>0.627481005948525</c:v>
                </c:pt>
                <c:pt idx="29">
                  <c:v>0.623869227106808</c:v>
                </c:pt>
                <c:pt idx="30">
                  <c:v>0.62332905190048</c:v>
                </c:pt>
                <c:pt idx="31">
                  <c:v>0.624810382605764</c:v>
                </c:pt>
                <c:pt idx="32">
                  <c:v>0.622945888015643</c:v>
                </c:pt>
                <c:pt idx="33">
                  <c:v>0.620370050146982</c:v>
                </c:pt>
                <c:pt idx="34">
                  <c:v>0.608703703703704</c:v>
                </c:pt>
                <c:pt idx="35">
                  <c:v>0.61065585894743</c:v>
                </c:pt>
                <c:pt idx="36">
                  <c:v>0.598948544033124</c:v>
                </c:pt>
                <c:pt idx="37">
                  <c:v>0.599941088391958</c:v>
                </c:pt>
                <c:pt idx="38">
                  <c:v>0.602250074467841</c:v>
                </c:pt>
                <c:pt idx="39">
                  <c:v>0.60884131749554</c:v>
                </c:pt>
                <c:pt idx="40">
                  <c:v>0.617501590493977</c:v>
                </c:pt>
                <c:pt idx="41">
                  <c:v>0.622444905021772</c:v>
                </c:pt>
                <c:pt idx="42">
                  <c:v>0.614270083298037</c:v>
                </c:pt>
                <c:pt idx="43">
                  <c:v>0.615825802794358</c:v>
                </c:pt>
                <c:pt idx="44">
                  <c:v>0.614682456338756</c:v>
                </c:pt>
                <c:pt idx="45">
                  <c:v>0.620997038800867</c:v>
                </c:pt>
                <c:pt idx="46">
                  <c:v>0.61618067550111</c:v>
                </c:pt>
                <c:pt idx="47">
                  <c:v>0.610489453092939</c:v>
                </c:pt>
                <c:pt idx="48">
                  <c:v>0.610261225660889</c:v>
                </c:pt>
                <c:pt idx="49">
                  <c:v>0.612129812438302</c:v>
                </c:pt>
                <c:pt idx="50">
                  <c:v>0.61537746049832</c:v>
                </c:pt>
                <c:pt idx="51">
                  <c:v>0.628983943084954</c:v>
                </c:pt>
                <c:pt idx="52">
                  <c:v>0.631635633064767</c:v>
                </c:pt>
                <c:pt idx="53">
                  <c:v>0.641755934444077</c:v>
                </c:pt>
                <c:pt idx="54">
                  <c:v>0.646257031588057</c:v>
                </c:pt>
                <c:pt idx="55">
                  <c:v>0.637915805385323</c:v>
                </c:pt>
                <c:pt idx="56">
                  <c:v>0.629612906587013</c:v>
                </c:pt>
                <c:pt idx="57">
                  <c:v>0.624972542894101</c:v>
                </c:pt>
                <c:pt idx="58">
                  <c:v>0.613407957543501</c:v>
                </c:pt>
                <c:pt idx="59">
                  <c:v>0.615177676324008</c:v>
                </c:pt>
                <c:pt idx="60">
                  <c:v>0.609364805746897</c:v>
                </c:pt>
                <c:pt idx="61">
                  <c:v>0.606551202286867</c:v>
                </c:pt>
                <c:pt idx="62">
                  <c:v>0.596056446141088</c:v>
                </c:pt>
                <c:pt idx="63">
                  <c:v>0.594793189270335</c:v>
                </c:pt>
                <c:pt idx="64">
                  <c:v>0.59922682045757</c:v>
                </c:pt>
                <c:pt idx="65">
                  <c:v>0.603434108574315</c:v>
                </c:pt>
                <c:pt idx="66">
                  <c:v>0.601671407414373</c:v>
                </c:pt>
                <c:pt idx="67">
                  <c:v>0.602120089622482</c:v>
                </c:pt>
                <c:pt idx="68">
                  <c:v>0.60278658751457</c:v>
                </c:pt>
                <c:pt idx="69">
                  <c:v>0.601162637072268</c:v>
                </c:pt>
                <c:pt idx="70">
                  <c:v>0.603580497843287</c:v>
                </c:pt>
              </c:numCache>
            </c:numRef>
          </c:val>
          <c:smooth val="0"/>
        </c:ser>
        <c:ser>
          <c:idx val="1"/>
          <c:order val="1"/>
          <c:tx>
            <c:v>LS3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val>
            <c:numRef>
              <c:f>US!$C$44:$BU$44</c:f>
              <c:numCache>
                <c:formatCode>0.0000</c:formatCode>
                <c:ptCount val="71"/>
                <c:pt idx="0">
                  <c:v>0.612679315131883</c:v>
                </c:pt>
                <c:pt idx="1">
                  <c:v>0.60989010989011</c:v>
                </c:pt>
                <c:pt idx="2">
                  <c:v>0.603513174404015</c:v>
                </c:pt>
                <c:pt idx="3">
                  <c:v>0.600075815011372</c:v>
                </c:pt>
                <c:pt idx="4">
                  <c:v>0.606466361854997</c:v>
                </c:pt>
                <c:pt idx="5">
                  <c:v>0.616304014710389</c:v>
                </c:pt>
                <c:pt idx="6">
                  <c:v>0.616442280148954</c:v>
                </c:pt>
                <c:pt idx="7">
                  <c:v>0.611190408221524</c:v>
                </c:pt>
                <c:pt idx="8">
                  <c:v>0.601147028154327</c:v>
                </c:pt>
                <c:pt idx="9">
                  <c:v>0.613586020182131</c:v>
                </c:pt>
                <c:pt idx="10">
                  <c:v>0.61169345446075</c:v>
                </c:pt>
                <c:pt idx="11">
                  <c:v>0.610329721005303</c:v>
                </c:pt>
                <c:pt idx="12">
                  <c:v>0.602826407930816</c:v>
                </c:pt>
                <c:pt idx="13">
                  <c:v>0.608809860577894</c:v>
                </c:pt>
                <c:pt idx="14">
                  <c:v>0.605658536585366</c:v>
                </c:pt>
                <c:pt idx="15">
                  <c:v>0.600940665701881</c:v>
                </c:pt>
                <c:pt idx="16">
                  <c:v>0.598462852263023</c:v>
                </c:pt>
                <c:pt idx="17">
                  <c:v>0.596541329525623</c:v>
                </c:pt>
                <c:pt idx="18">
                  <c:v>0.592776721742945</c:v>
                </c:pt>
                <c:pt idx="19">
                  <c:v>0.598454569677591</c:v>
                </c:pt>
                <c:pt idx="20">
                  <c:v>0.605352431209951</c:v>
                </c:pt>
                <c:pt idx="21">
                  <c:v>0.608087982586779</c:v>
                </c:pt>
                <c:pt idx="22">
                  <c:v>0.617407837752192</c:v>
                </c:pt>
                <c:pt idx="23">
                  <c:v>0.622117975845893</c:v>
                </c:pt>
                <c:pt idx="24">
                  <c:v>0.610932475884244</c:v>
                </c:pt>
                <c:pt idx="25">
                  <c:v>0.613198054670468</c:v>
                </c:pt>
                <c:pt idx="26">
                  <c:v>0.613127121840815</c:v>
                </c:pt>
                <c:pt idx="27">
                  <c:v>0.612798564130885</c:v>
                </c:pt>
                <c:pt idx="28">
                  <c:v>0.599607520415269</c:v>
                </c:pt>
                <c:pt idx="29">
                  <c:v>0.595861990564429</c:v>
                </c:pt>
                <c:pt idx="30">
                  <c:v>0.595525132815693</c:v>
                </c:pt>
                <c:pt idx="31">
                  <c:v>0.596592968466836</c:v>
                </c:pt>
                <c:pt idx="32">
                  <c:v>0.595669180208879</c:v>
                </c:pt>
                <c:pt idx="33">
                  <c:v>0.596418985992132</c:v>
                </c:pt>
                <c:pt idx="34">
                  <c:v>0.585726889520635</c:v>
                </c:pt>
                <c:pt idx="35">
                  <c:v>0.589885014490044</c:v>
                </c:pt>
                <c:pt idx="36">
                  <c:v>0.577508034894399</c:v>
                </c:pt>
                <c:pt idx="37">
                  <c:v>0.576201991835037</c:v>
                </c:pt>
                <c:pt idx="38">
                  <c:v>0.578992045013582</c:v>
                </c:pt>
                <c:pt idx="39">
                  <c:v>0.585723831248128</c:v>
                </c:pt>
                <c:pt idx="40">
                  <c:v>0.59360690767956</c:v>
                </c:pt>
                <c:pt idx="41">
                  <c:v>0.597535268363872</c:v>
                </c:pt>
                <c:pt idx="42">
                  <c:v>0.589563029312903</c:v>
                </c:pt>
                <c:pt idx="43">
                  <c:v>0.591786840520143</c:v>
                </c:pt>
                <c:pt idx="44">
                  <c:v>0.591294661982692</c:v>
                </c:pt>
                <c:pt idx="45">
                  <c:v>0.596338925738067</c:v>
                </c:pt>
                <c:pt idx="46">
                  <c:v>0.590757850101367</c:v>
                </c:pt>
                <c:pt idx="47">
                  <c:v>0.584539512081242</c:v>
                </c:pt>
                <c:pt idx="48">
                  <c:v>0.584164753356989</c:v>
                </c:pt>
                <c:pt idx="49">
                  <c:v>0.58423057591069</c:v>
                </c:pt>
                <c:pt idx="50">
                  <c:v>0.587359203682221</c:v>
                </c:pt>
                <c:pt idx="51">
                  <c:v>0.600841232227488</c:v>
                </c:pt>
                <c:pt idx="52">
                  <c:v>0.603004531351146</c:v>
                </c:pt>
                <c:pt idx="53">
                  <c:v>0.613426338700372</c:v>
                </c:pt>
                <c:pt idx="54">
                  <c:v>0.616259847340708</c:v>
                </c:pt>
                <c:pt idx="55">
                  <c:v>0.606770241003174</c:v>
                </c:pt>
                <c:pt idx="56">
                  <c:v>0.598331402958652</c:v>
                </c:pt>
                <c:pt idx="57">
                  <c:v>0.59312968340409</c:v>
                </c:pt>
                <c:pt idx="58">
                  <c:v>0.582255326862548</c:v>
                </c:pt>
                <c:pt idx="59">
                  <c:v>0.583660411220787</c:v>
                </c:pt>
                <c:pt idx="60">
                  <c:v>0.580744311522898</c:v>
                </c:pt>
                <c:pt idx="61">
                  <c:v>0.579365193505242</c:v>
                </c:pt>
                <c:pt idx="62">
                  <c:v>0.568288359555829</c:v>
                </c:pt>
                <c:pt idx="63">
                  <c:v>0.562883991164208</c:v>
                </c:pt>
                <c:pt idx="64">
                  <c:v>0.565365608912898</c:v>
                </c:pt>
                <c:pt idx="65">
                  <c:v>0.568008221721257</c:v>
                </c:pt>
                <c:pt idx="66">
                  <c:v>0.565859595183192</c:v>
                </c:pt>
                <c:pt idx="67">
                  <c:v>0.566818666568602</c:v>
                </c:pt>
                <c:pt idx="68">
                  <c:v>0.569609248337602</c:v>
                </c:pt>
                <c:pt idx="69">
                  <c:v>0.568821701174642</c:v>
                </c:pt>
                <c:pt idx="70">
                  <c:v>0.570939533250678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3917360"/>
        <c:axId val="-884141744"/>
      </c:lineChart>
      <c:dateAx>
        <c:axId val="-8839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84141744"/>
        <c:crosses val="autoZero"/>
        <c:auto val="0"/>
        <c:lblOffset val="100"/>
        <c:baseTimeUnit val="days"/>
      </c:dateAx>
      <c:valAx>
        <c:axId val="-884141744"/>
        <c:scaling>
          <c:orientation val="minMax"/>
          <c:max val="0.68"/>
          <c:min val="0.5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83917360"/>
        <c:crosses val="autoZero"/>
        <c:crossBetween val="between"/>
        <c:majorUnit val="0.0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GLS-</a:t>
            </a:r>
            <a:r>
              <a:rPr lang="es-ES_tradnl" baseline="0"/>
              <a:t>Spain: Avg wage</a:t>
            </a:r>
          </a:p>
          <a:p>
            <a:pPr>
              <a:defRPr/>
            </a:pPr>
            <a:r>
              <a:rPr lang="es-ES_tradnl" sz="800" baseline="0"/>
              <a:t>Data source: AMECO. Own elaboration. </a:t>
            </a:r>
            <a:endParaRPr lang="es-ES_tradnl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SPAIN!$C$3:$BJ$3</c:f>
              <c:numCache>
                <c:formatCode>General</c:formatCode>
                <c:ptCount val="6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  <c:pt idx="57">
                  <c:v>2017.0</c:v>
                </c:pt>
                <c:pt idx="58">
                  <c:v>2018.0</c:v>
                </c:pt>
                <c:pt idx="59">
                  <c:v>2019.0</c:v>
                </c:pt>
              </c:numCache>
            </c:numRef>
          </c:cat>
          <c:val>
            <c:numRef>
              <c:f>SPAIN!$C$20:$BJ$20</c:f>
              <c:numCache>
                <c:formatCode>0.0000</c:formatCode>
                <c:ptCount val="60"/>
                <c:pt idx="0">
                  <c:v>0.613648273975534</c:v>
                </c:pt>
                <c:pt idx="1">
                  <c:v>0.609594851169773</c:v>
                </c:pt>
                <c:pt idx="2">
                  <c:v>0.612745323436153</c:v>
                </c:pt>
                <c:pt idx="3">
                  <c:v>0.632175144432486</c:v>
                </c:pt>
                <c:pt idx="4">
                  <c:v>0.639668365607458</c:v>
                </c:pt>
                <c:pt idx="5">
                  <c:v>0.640663028639171</c:v>
                </c:pt>
                <c:pt idx="6">
                  <c:v>0.655051748640714</c:v>
                </c:pt>
                <c:pt idx="7">
                  <c:v>0.668805834923646</c:v>
                </c:pt>
                <c:pt idx="8">
                  <c:v>0.650010952251145</c:v>
                </c:pt>
                <c:pt idx="9">
                  <c:v>0.640050515527765</c:v>
                </c:pt>
                <c:pt idx="10">
                  <c:v>0.638105755976461</c:v>
                </c:pt>
                <c:pt idx="11">
                  <c:v>0.645707689393907</c:v>
                </c:pt>
                <c:pt idx="12">
                  <c:v>0.649776997820385</c:v>
                </c:pt>
                <c:pt idx="13">
                  <c:v>0.650523665235389</c:v>
                </c:pt>
                <c:pt idx="14">
                  <c:v>0.648730401329701</c:v>
                </c:pt>
                <c:pt idx="15">
                  <c:v>0.665760219163592</c:v>
                </c:pt>
                <c:pt idx="16">
                  <c:v>0.675270957632005</c:v>
                </c:pt>
                <c:pt idx="17">
                  <c:v>0.669908385586052</c:v>
                </c:pt>
                <c:pt idx="18">
                  <c:v>0.671121439953683</c:v>
                </c:pt>
                <c:pt idx="19">
                  <c:v>0.671065739632546</c:v>
                </c:pt>
                <c:pt idx="20">
                  <c:v>0.66405547110197</c:v>
                </c:pt>
                <c:pt idx="21">
                  <c:v>0.66669268619801</c:v>
                </c:pt>
                <c:pt idx="22">
                  <c:v>0.653588004242868</c:v>
                </c:pt>
                <c:pt idx="23">
                  <c:v>0.651034791512245</c:v>
                </c:pt>
                <c:pt idx="24">
                  <c:v>0.621979127994962</c:v>
                </c:pt>
                <c:pt idx="25">
                  <c:v>0.604536687326012</c:v>
                </c:pt>
                <c:pt idx="26">
                  <c:v>0.591662640816703</c:v>
                </c:pt>
                <c:pt idx="27">
                  <c:v>0.593463943436405</c:v>
                </c:pt>
                <c:pt idx="28">
                  <c:v>0.592873408699206</c:v>
                </c:pt>
                <c:pt idx="29">
                  <c:v>0.588551536479891</c:v>
                </c:pt>
                <c:pt idx="30">
                  <c:v>0.603791206874749</c:v>
                </c:pt>
                <c:pt idx="31">
                  <c:v>0.612992560170265</c:v>
                </c:pt>
                <c:pt idx="32">
                  <c:v>0.624129942077581</c:v>
                </c:pt>
                <c:pt idx="33">
                  <c:v>0.629160319619774</c:v>
                </c:pt>
                <c:pt idx="34">
                  <c:v>0.610419770692897</c:v>
                </c:pt>
                <c:pt idx="35">
                  <c:v>0.598266962051309</c:v>
                </c:pt>
                <c:pt idx="36">
                  <c:v>0.595927912933308</c:v>
                </c:pt>
                <c:pt idx="37">
                  <c:v>0.595690403367672</c:v>
                </c:pt>
                <c:pt idx="38">
                  <c:v>0.591739033401689</c:v>
                </c:pt>
                <c:pt idx="39">
                  <c:v>0.588545061083111</c:v>
                </c:pt>
                <c:pt idx="40">
                  <c:v>0.583923781841679</c:v>
                </c:pt>
                <c:pt idx="41">
                  <c:v>0.578766043209134</c:v>
                </c:pt>
                <c:pt idx="42">
                  <c:v>0.573914926259418</c:v>
                </c:pt>
                <c:pt idx="43">
                  <c:v>0.56872043006677</c:v>
                </c:pt>
                <c:pt idx="44">
                  <c:v>0.562943691852499</c:v>
                </c:pt>
                <c:pt idx="45">
                  <c:v>0.559414483164248</c:v>
                </c:pt>
                <c:pt idx="46">
                  <c:v>0.555752693758659</c:v>
                </c:pt>
                <c:pt idx="47">
                  <c:v>0.560028396433917</c:v>
                </c:pt>
                <c:pt idx="48">
                  <c:v>0.579577814694657</c:v>
                </c:pt>
                <c:pt idx="49">
                  <c:v>0.587387734252942</c:v>
                </c:pt>
                <c:pt idx="50">
                  <c:v>0.577066191550498</c:v>
                </c:pt>
                <c:pt idx="51">
                  <c:v>0.571173910451631</c:v>
                </c:pt>
                <c:pt idx="52">
                  <c:v>0.556175440262058</c:v>
                </c:pt>
                <c:pt idx="53">
                  <c:v>0.55092361361454</c:v>
                </c:pt>
                <c:pt idx="54">
                  <c:v>0.550361733379598</c:v>
                </c:pt>
                <c:pt idx="55">
                  <c:v>0.554749366607113</c:v>
                </c:pt>
                <c:pt idx="56">
                  <c:v>0.549239500012389</c:v>
                </c:pt>
                <c:pt idx="57">
                  <c:v>0.543561919609687</c:v>
                </c:pt>
                <c:pt idx="58">
                  <c:v>0.540831150554413</c:v>
                </c:pt>
                <c:pt idx="59">
                  <c:v>0.540285533634106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4522160"/>
        <c:axId val="-824479072"/>
      </c:lineChart>
      <c:dateAx>
        <c:axId val="-8245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24479072"/>
        <c:crosses val="autoZero"/>
        <c:auto val="0"/>
        <c:lblOffset val="100"/>
        <c:baseTimeUnit val="days"/>
      </c:dateAx>
      <c:valAx>
        <c:axId val="-824479072"/>
        <c:scaling>
          <c:orientation val="minMax"/>
          <c:min val="0.5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24522160"/>
        <c:crosses val="autoZero"/>
        <c:crossBetween val="between"/>
        <c:majorUnit val="0.0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GLS-</a:t>
            </a:r>
            <a:r>
              <a:rPr lang="es-ES_tradnl" baseline="0"/>
              <a:t>Spain: Naive version</a:t>
            </a:r>
          </a:p>
          <a:p>
            <a:pPr>
              <a:defRPr/>
            </a:pPr>
            <a:r>
              <a:rPr lang="es-ES_tradnl" sz="800" baseline="0"/>
              <a:t>Data source: AMECO. Own elaboration. </a:t>
            </a:r>
            <a:endParaRPr lang="es-ES_tradnl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SPAIN!$C$3:$BJ$3</c:f>
              <c:numCache>
                <c:formatCode>General</c:formatCode>
                <c:ptCount val="6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  <c:pt idx="57">
                  <c:v>2017.0</c:v>
                </c:pt>
                <c:pt idx="58">
                  <c:v>2018.0</c:v>
                </c:pt>
                <c:pt idx="59">
                  <c:v>2019.0</c:v>
                </c:pt>
              </c:numCache>
            </c:numRef>
          </c:cat>
          <c:val>
            <c:numRef>
              <c:f>SPAIN!$C$18:$BJ$18</c:f>
              <c:numCache>
                <c:formatCode>0.0000</c:formatCode>
                <c:ptCount val="60"/>
                <c:pt idx="0">
                  <c:v>0.394389438943894</c:v>
                </c:pt>
                <c:pt idx="1">
                  <c:v>0.391249758547421</c:v>
                </c:pt>
                <c:pt idx="2">
                  <c:v>0.392645829851245</c:v>
                </c:pt>
                <c:pt idx="3">
                  <c:v>0.404701883585894</c:v>
                </c:pt>
                <c:pt idx="4">
                  <c:v>0.410449071751129</c:v>
                </c:pt>
                <c:pt idx="5">
                  <c:v>0.417443495187628</c:v>
                </c:pt>
                <c:pt idx="6">
                  <c:v>0.430098806860552</c:v>
                </c:pt>
                <c:pt idx="7">
                  <c:v>0.440393480408298</c:v>
                </c:pt>
                <c:pt idx="8">
                  <c:v>0.430820269777616</c:v>
                </c:pt>
                <c:pt idx="9">
                  <c:v>0.430529198242374</c:v>
                </c:pt>
                <c:pt idx="10">
                  <c:v>0.440898345153664</c:v>
                </c:pt>
                <c:pt idx="11">
                  <c:v>0.452592857507791</c:v>
                </c:pt>
                <c:pt idx="12">
                  <c:v>0.468422427302803</c:v>
                </c:pt>
                <c:pt idx="13">
                  <c:v>0.473759659131942</c:v>
                </c:pt>
                <c:pt idx="14">
                  <c:v>0.479994692770374</c:v>
                </c:pt>
                <c:pt idx="15">
                  <c:v>0.498204419889503</c:v>
                </c:pt>
                <c:pt idx="16">
                  <c:v>0.509248747913189</c:v>
                </c:pt>
                <c:pt idx="17">
                  <c:v>0.509506109895893</c:v>
                </c:pt>
                <c:pt idx="18">
                  <c:v>0.51044328885664</c:v>
                </c:pt>
                <c:pt idx="19">
                  <c:v>0.508778056008638</c:v>
                </c:pt>
                <c:pt idx="20">
                  <c:v>0.501717519094653</c:v>
                </c:pt>
                <c:pt idx="21">
                  <c:v>0.501694703827785</c:v>
                </c:pt>
                <c:pt idx="22">
                  <c:v>0.493807819255265</c:v>
                </c:pt>
                <c:pt idx="23">
                  <c:v>0.490486591680786</c:v>
                </c:pt>
                <c:pt idx="24">
                  <c:v>0.464771610335574</c:v>
                </c:pt>
                <c:pt idx="25">
                  <c:v>0.454255711727356</c:v>
                </c:pt>
                <c:pt idx="26">
                  <c:v>0.449393255657417</c:v>
                </c:pt>
                <c:pt idx="27">
                  <c:v>0.451912250953794</c:v>
                </c:pt>
                <c:pt idx="28">
                  <c:v>0.455049270462091</c:v>
                </c:pt>
                <c:pt idx="29">
                  <c:v>0.460508870230616</c:v>
                </c:pt>
                <c:pt idx="30">
                  <c:v>0.477363705418836</c:v>
                </c:pt>
                <c:pt idx="31">
                  <c:v>0.489648697219734</c:v>
                </c:pt>
                <c:pt idx="32">
                  <c:v>0.494986955960222</c:v>
                </c:pt>
                <c:pt idx="33">
                  <c:v>0.499655713065926</c:v>
                </c:pt>
                <c:pt idx="34">
                  <c:v>0.485466094831654</c:v>
                </c:pt>
                <c:pt idx="35">
                  <c:v>0.47784524216425</c:v>
                </c:pt>
                <c:pt idx="36">
                  <c:v>0.477581599698356</c:v>
                </c:pt>
                <c:pt idx="37">
                  <c:v>0.485114342465674</c:v>
                </c:pt>
                <c:pt idx="38">
                  <c:v>0.484369416037051</c:v>
                </c:pt>
                <c:pt idx="39">
                  <c:v>0.485640635621454</c:v>
                </c:pt>
                <c:pt idx="40">
                  <c:v>0.484739651837524</c:v>
                </c:pt>
                <c:pt idx="41">
                  <c:v>0.48294707288343</c:v>
                </c:pt>
                <c:pt idx="42">
                  <c:v>0.481376987219867</c:v>
                </c:pt>
                <c:pt idx="43">
                  <c:v>0.480692544357489</c:v>
                </c:pt>
                <c:pt idx="44">
                  <c:v>0.477490654965058</c:v>
                </c:pt>
                <c:pt idx="45">
                  <c:v>0.477176256170975</c:v>
                </c:pt>
                <c:pt idx="46">
                  <c:v>0.477345645820229</c:v>
                </c:pt>
                <c:pt idx="47">
                  <c:v>0.483486876010241</c:v>
                </c:pt>
                <c:pt idx="48">
                  <c:v>0.501491186812695</c:v>
                </c:pt>
                <c:pt idx="49">
                  <c:v>0.508940254964543</c:v>
                </c:pt>
                <c:pt idx="50">
                  <c:v>0.500932063445073</c:v>
                </c:pt>
                <c:pt idx="51">
                  <c:v>0.496040446578959</c:v>
                </c:pt>
                <c:pt idx="52">
                  <c:v>0.4796910988974</c:v>
                </c:pt>
                <c:pt idx="53">
                  <c:v>0.473158147710865</c:v>
                </c:pt>
                <c:pt idx="54">
                  <c:v>0.473726657801931</c:v>
                </c:pt>
                <c:pt idx="55">
                  <c:v>0.479420332259875</c:v>
                </c:pt>
                <c:pt idx="56">
                  <c:v>0.476389378125777</c:v>
                </c:pt>
                <c:pt idx="57">
                  <c:v>0.472879581871712</c:v>
                </c:pt>
                <c:pt idx="58">
                  <c:v>0.471457707993441</c:v>
                </c:pt>
                <c:pt idx="59">
                  <c:v>0.471654067628929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3996448"/>
        <c:axId val="-829146400"/>
      </c:lineChart>
      <c:dateAx>
        <c:axId val="-9439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29146400"/>
        <c:crosses val="autoZero"/>
        <c:auto val="0"/>
        <c:lblOffset val="100"/>
        <c:baseTimeUnit val="days"/>
      </c:dateAx>
      <c:valAx>
        <c:axId val="-829146400"/>
        <c:scaling>
          <c:orientation val="minMax"/>
          <c:max val="0.55"/>
          <c:min val="0.3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43996448"/>
        <c:crosses val="autoZero"/>
        <c:crossBetween val="between"/>
        <c:majorUnit val="0.0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GLS-</a:t>
            </a:r>
            <a:r>
              <a:rPr lang="es-ES_tradnl" baseline="0"/>
              <a:t>Spain: Corporate</a:t>
            </a:r>
          </a:p>
          <a:p>
            <a:pPr>
              <a:defRPr/>
            </a:pPr>
            <a:r>
              <a:rPr lang="es-ES_tradnl" sz="800" baseline="0"/>
              <a:t>Data source: AMECO. Own elaboration. </a:t>
            </a:r>
            <a:endParaRPr lang="es-ES_tradnl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SPAIN!$AL$3:$BJ$3</c:f>
              <c:numCache>
                <c:formatCode>General</c:formatCode>
                <c:ptCount val="25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  <c:pt idx="21">
                  <c:v>2016.0</c:v>
                </c:pt>
                <c:pt idx="22">
                  <c:v>2017.0</c:v>
                </c:pt>
                <c:pt idx="23">
                  <c:v>2018.0</c:v>
                </c:pt>
                <c:pt idx="24">
                  <c:v>2019.0</c:v>
                </c:pt>
              </c:numCache>
            </c:numRef>
          </c:cat>
          <c:val>
            <c:numRef>
              <c:f>SPAIN!$AL$21:$BJ$21</c:f>
              <c:numCache>
                <c:formatCode>0.0000</c:formatCode>
                <c:ptCount val="25"/>
                <c:pt idx="0">
                  <c:v>0.594803469305231</c:v>
                </c:pt>
                <c:pt idx="1">
                  <c:v>0.602253977026013</c:v>
                </c:pt>
                <c:pt idx="2">
                  <c:v>0.604062730627306</c:v>
                </c:pt>
                <c:pt idx="3">
                  <c:v>0.607365030759469</c:v>
                </c:pt>
                <c:pt idx="4">
                  <c:v>0.624826860644997</c:v>
                </c:pt>
                <c:pt idx="5">
                  <c:v>0.623890765525007</c:v>
                </c:pt>
                <c:pt idx="6">
                  <c:v>0.625720407378436</c:v>
                </c:pt>
                <c:pt idx="7">
                  <c:v>0.626399162459395</c:v>
                </c:pt>
                <c:pt idx="8">
                  <c:v>0.629308773621688</c:v>
                </c:pt>
                <c:pt idx="9">
                  <c:v>0.626176335633338</c:v>
                </c:pt>
                <c:pt idx="10">
                  <c:v>0.623947418747672</c:v>
                </c:pt>
                <c:pt idx="11">
                  <c:v>0.624455084553137</c:v>
                </c:pt>
                <c:pt idx="12">
                  <c:v>0.61156684787387</c:v>
                </c:pt>
                <c:pt idx="13">
                  <c:v>0.598484342456021</c:v>
                </c:pt>
                <c:pt idx="14">
                  <c:v>0.585650579356621</c:v>
                </c:pt>
                <c:pt idx="15">
                  <c:v>0.593121681260048</c:v>
                </c:pt>
                <c:pt idx="16">
                  <c:v>0.593743880308628</c:v>
                </c:pt>
                <c:pt idx="17">
                  <c:v>0.575732942879262</c:v>
                </c:pt>
                <c:pt idx="18">
                  <c:v>0.56893533076547</c:v>
                </c:pt>
                <c:pt idx="19">
                  <c:v>0.568037492121368</c:v>
                </c:pt>
                <c:pt idx="20">
                  <c:v>0.573791904595424</c:v>
                </c:pt>
                <c:pt idx="21">
                  <c:v>0.567650703245582</c:v>
                </c:pt>
                <c:pt idx="22">
                  <c:v>0.564082751338132</c:v>
                </c:pt>
                <c:pt idx="23">
                  <c:v>0.564309169352749</c:v>
                </c:pt>
                <c:pt idx="24">
                  <c:v>0.564819250802559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6101888"/>
        <c:axId val="-806097472"/>
      </c:lineChart>
      <c:dateAx>
        <c:axId val="-8061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06097472"/>
        <c:crosses val="autoZero"/>
        <c:auto val="0"/>
        <c:lblOffset val="100"/>
        <c:baseTimeUnit val="days"/>
      </c:dateAx>
      <c:valAx>
        <c:axId val="-806097472"/>
        <c:scaling>
          <c:orientation val="minMax"/>
          <c:max val="0.64"/>
          <c:min val="0.5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06101888"/>
        <c:crosses val="autoZero"/>
        <c:crossBetween val="between"/>
        <c:majorUnit val="0.0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1589974</xdr:colOff>
      <xdr:row>50</xdr:row>
      <xdr:rowOff>204352</xdr:rowOff>
    </xdr:from>
    <xdr:to>
      <xdr:col>7</xdr:col>
      <xdr:colOff>399611</xdr:colOff>
      <xdr:row>70</xdr:row>
      <xdr:rowOff>7988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565728</xdr:colOff>
      <xdr:row>51</xdr:row>
      <xdr:rowOff>0</xdr:rowOff>
    </xdr:from>
    <xdr:to>
      <xdr:col>14</xdr:col>
      <xdr:colOff>506819</xdr:colOff>
      <xdr:row>70</xdr:row>
      <xdr:rowOff>11454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34635</xdr:colOff>
      <xdr:row>51</xdr:row>
      <xdr:rowOff>0</xdr:rowOff>
    </xdr:from>
    <xdr:to>
      <xdr:col>21</xdr:col>
      <xdr:colOff>806998</xdr:colOff>
      <xdr:row>70</xdr:row>
      <xdr:rowOff>11454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51</xdr:row>
      <xdr:rowOff>0</xdr:rowOff>
    </xdr:from>
    <xdr:to>
      <xdr:col>29</xdr:col>
      <xdr:colOff>772364</xdr:colOff>
      <xdr:row>70</xdr:row>
      <xdr:rowOff>11454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51</xdr:row>
      <xdr:rowOff>0</xdr:rowOff>
    </xdr:from>
    <xdr:to>
      <xdr:col>37</xdr:col>
      <xdr:colOff>772364</xdr:colOff>
      <xdr:row>70</xdr:row>
      <xdr:rowOff>11454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3289300</xdr:colOff>
      <xdr:row>23</xdr:row>
      <xdr:rowOff>76200</xdr:rowOff>
    </xdr:from>
    <xdr:to>
      <xdr:col>6</xdr:col>
      <xdr:colOff>475674</xdr:colOff>
      <xdr:row>40</xdr:row>
      <xdr:rowOff>154710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698500</xdr:colOff>
      <xdr:row>23</xdr:row>
      <xdr:rowOff>76200</xdr:rowOff>
    </xdr:from>
    <xdr:to>
      <xdr:col>13</xdr:col>
      <xdr:colOff>704274</xdr:colOff>
      <xdr:row>40</xdr:row>
      <xdr:rowOff>154710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3327400</xdr:colOff>
      <xdr:row>41</xdr:row>
      <xdr:rowOff>139700</xdr:rowOff>
    </xdr:from>
    <xdr:to>
      <xdr:col>6</xdr:col>
      <xdr:colOff>513774</xdr:colOff>
      <xdr:row>59</xdr:row>
      <xdr:rowOff>15010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0"/>
  <sheetViews>
    <sheetView tabSelected="1" zoomScale="110" zoomScaleNormal="110" zoomScalePageLayoutView="110" workbookViewId="0">
      <selection activeCell="AE58" sqref="AE58"/>
    </sheetView>
  </sheetViews>
  <sheetFormatPr baseColWidth="10" defaultRowHeight="16" x14ac:dyDescent="0.2"/>
  <cols>
    <col min="2" max="2" width="36" bestFit="1" customWidth="1"/>
    <col min="3" max="3" width="11.5" bestFit="1" customWidth="1"/>
  </cols>
  <sheetData>
    <row r="1" spans="1:73" s="11" customFormat="1" x14ac:dyDescent="0.2">
      <c r="A1" s="11" t="s">
        <v>89</v>
      </c>
    </row>
    <row r="2" spans="1:73" s="11" customFormat="1" x14ac:dyDescent="0.2">
      <c r="A2" s="11" t="s">
        <v>96</v>
      </c>
    </row>
    <row r="5" spans="1:73" s="2" customFormat="1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3" t="s">
        <v>25</v>
      </c>
      <c r="AA5" s="3" t="s">
        <v>26</v>
      </c>
      <c r="AB5" s="3" t="s">
        <v>27</v>
      </c>
      <c r="AC5" s="3" t="s">
        <v>28</v>
      </c>
      <c r="AD5" s="3" t="s">
        <v>29</v>
      </c>
      <c r="AE5" s="3" t="s">
        <v>30</v>
      </c>
      <c r="AF5" s="3" t="s">
        <v>31</v>
      </c>
      <c r="AG5" s="3" t="s">
        <v>32</v>
      </c>
      <c r="AH5" s="3" t="s">
        <v>33</v>
      </c>
      <c r="AI5" s="3" t="s">
        <v>34</v>
      </c>
      <c r="AJ5" s="3" t="s">
        <v>35</v>
      </c>
      <c r="AK5" s="3" t="s">
        <v>36</v>
      </c>
      <c r="AL5" s="3" t="s">
        <v>37</v>
      </c>
      <c r="AM5" s="3" t="s">
        <v>38</v>
      </c>
      <c r="AN5" s="3" t="s">
        <v>39</v>
      </c>
      <c r="AO5" s="3" t="s">
        <v>40</v>
      </c>
      <c r="AP5" s="3" t="s">
        <v>41</v>
      </c>
      <c r="AQ5" s="3" t="s">
        <v>42</v>
      </c>
      <c r="AR5" s="3" t="s">
        <v>43</v>
      </c>
      <c r="AS5" s="3" t="s">
        <v>44</v>
      </c>
      <c r="AT5" s="3" t="s">
        <v>45</v>
      </c>
      <c r="AU5" s="3" t="s">
        <v>46</v>
      </c>
      <c r="AV5" s="3" t="s">
        <v>47</v>
      </c>
      <c r="AW5" s="3" t="s">
        <v>48</v>
      </c>
      <c r="AX5" s="3" t="s">
        <v>49</v>
      </c>
      <c r="AY5" s="3" t="s">
        <v>50</v>
      </c>
      <c r="AZ5" s="3" t="s">
        <v>51</v>
      </c>
      <c r="BA5" s="3" t="s">
        <v>52</v>
      </c>
      <c r="BB5" s="3" t="s">
        <v>53</v>
      </c>
      <c r="BC5" s="3" t="s">
        <v>54</v>
      </c>
      <c r="BD5" s="3" t="s">
        <v>55</v>
      </c>
      <c r="BE5" s="3" t="s">
        <v>56</v>
      </c>
      <c r="BF5" s="3" t="s">
        <v>57</v>
      </c>
      <c r="BG5" s="3" t="s">
        <v>58</v>
      </c>
      <c r="BH5" s="3" t="s">
        <v>59</v>
      </c>
      <c r="BI5" s="3" t="s">
        <v>60</v>
      </c>
      <c r="BJ5" s="3" t="s">
        <v>61</v>
      </c>
      <c r="BK5" s="3" t="s">
        <v>62</v>
      </c>
      <c r="BL5" s="3" t="s">
        <v>63</v>
      </c>
      <c r="BM5" s="3" t="s">
        <v>64</v>
      </c>
      <c r="BN5" s="3" t="s">
        <v>65</v>
      </c>
      <c r="BO5" s="3" t="s">
        <v>66</v>
      </c>
      <c r="BP5" s="3" t="s">
        <v>67</v>
      </c>
      <c r="BQ5" s="3" t="s">
        <v>68</v>
      </c>
      <c r="BR5" s="3" t="s">
        <v>69</v>
      </c>
      <c r="BS5" s="3" t="s">
        <v>70</v>
      </c>
      <c r="BT5" s="3" t="s">
        <v>71</v>
      </c>
      <c r="BU5" s="3" t="s">
        <v>72</v>
      </c>
    </row>
    <row r="6" spans="1:73" s="17" customFormat="1" x14ac:dyDescent="0.2">
      <c r="A6" s="17" t="s">
        <v>91</v>
      </c>
      <c r="B6" s="7" t="s">
        <v>121</v>
      </c>
      <c r="C6" s="17">
        <v>249.6</v>
      </c>
      <c r="D6" s="17">
        <v>274.5</v>
      </c>
      <c r="E6" s="17">
        <v>272.5</v>
      </c>
      <c r="F6" s="17">
        <v>299.8</v>
      </c>
      <c r="G6" s="17">
        <v>346.9</v>
      </c>
      <c r="H6" s="17">
        <v>367.3</v>
      </c>
      <c r="I6" s="17">
        <v>389.2</v>
      </c>
      <c r="J6" s="17">
        <v>390.5</v>
      </c>
      <c r="K6" s="17">
        <v>425.5</v>
      </c>
      <c r="L6" s="17">
        <v>449.4</v>
      </c>
      <c r="M6" s="17">
        <v>474</v>
      </c>
      <c r="N6" s="17">
        <v>481.2</v>
      </c>
      <c r="O6" s="17">
        <v>521.70000000000005</v>
      </c>
      <c r="P6" s="17">
        <v>542.4</v>
      </c>
      <c r="Q6" s="17">
        <v>562.20000000000005</v>
      </c>
      <c r="R6" s="17">
        <v>603.9</v>
      </c>
      <c r="S6" s="17">
        <v>637.5</v>
      </c>
      <c r="T6" s="17">
        <v>684.5</v>
      </c>
      <c r="U6" s="17">
        <v>742.3</v>
      </c>
      <c r="V6" s="17">
        <v>813.4</v>
      </c>
      <c r="W6" s="17">
        <v>860</v>
      </c>
      <c r="X6" s="17">
        <v>940.7</v>
      </c>
      <c r="Y6" s="17">
        <v>1017.6</v>
      </c>
      <c r="Z6" s="17">
        <v>1073.3</v>
      </c>
      <c r="AA6" s="17">
        <v>1164.9000000000001</v>
      </c>
      <c r="AB6" s="17">
        <v>1279.0999999999999</v>
      </c>
      <c r="AC6" s="17">
        <v>1425.4</v>
      </c>
      <c r="AD6" s="17">
        <v>1545.2</v>
      </c>
      <c r="AE6" s="17">
        <v>1684.9</v>
      </c>
      <c r="AF6" s="17">
        <v>1873.4</v>
      </c>
      <c r="AG6" s="17">
        <v>2081.8000000000002</v>
      </c>
      <c r="AH6" s="17">
        <v>2351.6</v>
      </c>
      <c r="AI6" s="17">
        <v>2627.3</v>
      </c>
      <c r="AJ6" s="17">
        <v>2857.3</v>
      </c>
      <c r="AK6" s="17">
        <v>3207</v>
      </c>
      <c r="AL6" s="17">
        <v>3343.8</v>
      </c>
      <c r="AM6" s="17">
        <v>3634</v>
      </c>
      <c r="AN6" s="17">
        <v>4037.6</v>
      </c>
      <c r="AO6" s="17">
        <v>4339</v>
      </c>
      <c r="AP6" s="17">
        <v>4579.6000000000004</v>
      </c>
      <c r="AQ6" s="17">
        <v>4855.2</v>
      </c>
      <c r="AR6" s="17">
        <v>5236.3999999999996</v>
      </c>
      <c r="AS6" s="17">
        <v>5641.6</v>
      </c>
      <c r="AT6" s="17">
        <v>5963.1</v>
      </c>
      <c r="AU6" s="17">
        <v>6158.1</v>
      </c>
      <c r="AV6" s="17">
        <v>6520.3</v>
      </c>
      <c r="AW6" s="17">
        <v>6858.6</v>
      </c>
      <c r="AX6" s="17">
        <v>7287.2</v>
      </c>
      <c r="AY6" s="17">
        <v>7639.7</v>
      </c>
      <c r="AZ6" s="17">
        <v>8073.1</v>
      </c>
      <c r="BA6" s="17">
        <v>8577.6</v>
      </c>
      <c r="BB6" s="17">
        <v>9062.7999999999993</v>
      </c>
      <c r="BC6" s="17">
        <v>9630.7000000000007</v>
      </c>
      <c r="BD6" s="17">
        <v>10252.299999999999</v>
      </c>
      <c r="BE6" s="17">
        <v>10581.8</v>
      </c>
      <c r="BF6" s="17">
        <v>10936.4</v>
      </c>
      <c r="BG6" s="17">
        <v>11458.2</v>
      </c>
      <c r="BH6" s="17">
        <v>12213.7</v>
      </c>
      <c r="BI6" s="17">
        <v>13036.6</v>
      </c>
      <c r="BJ6" s="17">
        <v>13814.6</v>
      </c>
      <c r="BK6" s="17">
        <v>14451.9</v>
      </c>
      <c r="BL6" s="17">
        <v>14712.8</v>
      </c>
      <c r="BM6" s="17">
        <v>14448.9</v>
      </c>
      <c r="BN6" s="17">
        <v>14992.1</v>
      </c>
      <c r="BO6" s="17">
        <v>15542.6</v>
      </c>
      <c r="BP6" s="17">
        <v>16197</v>
      </c>
      <c r="BQ6" s="17">
        <v>16784.900000000001</v>
      </c>
      <c r="BR6" s="17">
        <v>17521.7</v>
      </c>
      <c r="BS6" s="17">
        <v>18219.3</v>
      </c>
      <c r="BT6" s="17">
        <v>18707.2</v>
      </c>
      <c r="BU6" s="17">
        <v>19485.400000000001</v>
      </c>
    </row>
    <row r="7" spans="1:73" s="17" customFormat="1" x14ac:dyDescent="0.2">
      <c r="A7" s="17" t="s">
        <v>122</v>
      </c>
      <c r="B7" s="7" t="s">
        <v>123</v>
      </c>
      <c r="C7" s="17">
        <v>250.7</v>
      </c>
      <c r="D7" s="17">
        <v>275.89999999999998</v>
      </c>
      <c r="E7" s="17">
        <v>273.8</v>
      </c>
      <c r="F7" s="17">
        <v>301.3</v>
      </c>
      <c r="G7" s="17">
        <v>348.8</v>
      </c>
      <c r="H7" s="17">
        <v>369.3</v>
      </c>
      <c r="I7" s="17">
        <v>391.1</v>
      </c>
      <c r="J7" s="17">
        <v>392.6</v>
      </c>
      <c r="K7" s="17">
        <v>427.9</v>
      </c>
      <c r="L7" s="17">
        <v>452.1</v>
      </c>
      <c r="M7" s="17">
        <v>477.1</v>
      </c>
      <c r="N7" s="17">
        <v>483.9</v>
      </c>
      <c r="O7" s="17">
        <v>524.4</v>
      </c>
      <c r="P7" s="17">
        <v>545.5</v>
      </c>
      <c r="Q7" s="17">
        <v>565.70000000000005</v>
      </c>
      <c r="R7" s="17">
        <v>608</v>
      </c>
      <c r="S7" s="17">
        <v>641.9</v>
      </c>
      <c r="T7" s="17">
        <v>689.4</v>
      </c>
      <c r="U7" s="17">
        <v>747.6</v>
      </c>
      <c r="V7" s="17">
        <v>818.5</v>
      </c>
      <c r="W7" s="17">
        <v>865.4</v>
      </c>
      <c r="X7" s="17">
        <v>946.7</v>
      </c>
      <c r="Y7" s="17">
        <v>1023.7</v>
      </c>
      <c r="Z7" s="17">
        <v>1079.7</v>
      </c>
      <c r="AA7" s="17">
        <v>1172.4000000000001</v>
      </c>
      <c r="AB7" s="17">
        <v>1287.7</v>
      </c>
      <c r="AC7" s="17">
        <v>1438</v>
      </c>
      <c r="AD7" s="17">
        <v>1560.8</v>
      </c>
      <c r="AE7" s="17">
        <v>1697.9</v>
      </c>
      <c r="AF7" s="17">
        <v>1890.3</v>
      </c>
      <c r="AG7" s="17">
        <v>2102.1</v>
      </c>
      <c r="AH7" s="17">
        <v>2373.1999999999998</v>
      </c>
      <c r="AI7" s="17">
        <v>2659.3</v>
      </c>
      <c r="AJ7" s="17">
        <v>2891.5</v>
      </c>
      <c r="AK7" s="17">
        <v>3240</v>
      </c>
      <c r="AL7" s="17">
        <v>3380.3</v>
      </c>
      <c r="AM7" s="17">
        <v>3671.1</v>
      </c>
      <c r="AN7" s="17">
        <v>4073.9</v>
      </c>
      <c r="AO7" s="17">
        <v>4364.3</v>
      </c>
      <c r="AP7" s="17">
        <v>4596.6000000000004</v>
      </c>
      <c r="AQ7" s="17">
        <v>4872.7</v>
      </c>
      <c r="AR7" s="17">
        <v>5259.1</v>
      </c>
      <c r="AS7" s="17">
        <v>5666.4</v>
      </c>
      <c r="AT7" s="17">
        <v>5997.8</v>
      </c>
      <c r="AU7" s="17">
        <v>6189.7</v>
      </c>
      <c r="AV7" s="17">
        <v>6551.4</v>
      </c>
      <c r="AW7" s="17">
        <v>6889.7</v>
      </c>
      <c r="AX7" s="17">
        <v>7310.2</v>
      </c>
      <c r="AY7" s="17">
        <v>7667.7</v>
      </c>
      <c r="AZ7" s="17">
        <v>8104</v>
      </c>
      <c r="BA7" s="17">
        <v>8600.9</v>
      </c>
      <c r="BB7" s="17">
        <v>9080.2000000000007</v>
      </c>
      <c r="BC7" s="17">
        <v>9656.2000000000007</v>
      </c>
      <c r="BD7" s="17">
        <v>10287.4</v>
      </c>
      <c r="BE7" s="17">
        <v>10630.6</v>
      </c>
      <c r="BF7" s="17">
        <v>10981.7</v>
      </c>
      <c r="BG7" s="17">
        <v>11516.6</v>
      </c>
      <c r="BH7" s="17">
        <v>12291.9</v>
      </c>
      <c r="BI7" s="17">
        <v>13114.6</v>
      </c>
      <c r="BJ7" s="17">
        <v>13865.1</v>
      </c>
      <c r="BK7" s="17">
        <v>14560.9</v>
      </c>
      <c r="BL7" s="17">
        <v>14867.5</v>
      </c>
      <c r="BM7" s="17">
        <v>14590.9</v>
      </c>
      <c r="BN7" s="17">
        <v>15187.8</v>
      </c>
      <c r="BO7" s="17">
        <v>15779</v>
      </c>
      <c r="BP7" s="17">
        <v>16429.3</v>
      </c>
      <c r="BQ7" s="17">
        <v>17015.599999999999</v>
      </c>
      <c r="BR7" s="17">
        <v>17763.400000000001</v>
      </c>
      <c r="BS7" s="17">
        <v>18445.5</v>
      </c>
      <c r="BT7" s="17">
        <v>18922.5</v>
      </c>
      <c r="BU7" s="17">
        <v>19729.099999999999</v>
      </c>
    </row>
    <row r="8" spans="1:73" s="13" customFormat="1" x14ac:dyDescent="0.2">
      <c r="B8" s="17" t="s">
        <v>129</v>
      </c>
      <c r="C8" s="13">
        <v>229.4</v>
      </c>
      <c r="D8" s="13">
        <v>256.3</v>
      </c>
      <c r="E8" s="13">
        <v>250.9</v>
      </c>
      <c r="F8" s="13">
        <v>277.10000000000002</v>
      </c>
      <c r="G8" s="13">
        <v>320.5</v>
      </c>
      <c r="H8" s="13">
        <v>339.2</v>
      </c>
      <c r="I8" s="13">
        <v>357.6</v>
      </c>
      <c r="J8" s="13">
        <v>360.3</v>
      </c>
      <c r="K8" s="13">
        <v>393.2</v>
      </c>
      <c r="L8" s="13">
        <v>419</v>
      </c>
      <c r="M8" s="13">
        <v>440.1</v>
      </c>
      <c r="N8" s="13">
        <v>445.2</v>
      </c>
      <c r="O8" s="13">
        <v>482</v>
      </c>
      <c r="P8" s="13">
        <v>501.2</v>
      </c>
      <c r="Q8" s="13">
        <v>519.5</v>
      </c>
      <c r="R8" s="13">
        <v>557.4</v>
      </c>
      <c r="S8" s="13">
        <v>588.9</v>
      </c>
      <c r="T8" s="13">
        <v>631</v>
      </c>
      <c r="U8" s="13">
        <v>684.9</v>
      </c>
      <c r="V8" s="13">
        <v>750.4</v>
      </c>
      <c r="W8" s="13">
        <v>794</v>
      </c>
      <c r="X8" s="13">
        <v>866.7</v>
      </c>
      <c r="Y8" s="13">
        <v>937.9</v>
      </c>
      <c r="Z8" s="13">
        <v>984.4</v>
      </c>
      <c r="AA8" s="13">
        <v>1064.5</v>
      </c>
      <c r="AB8" s="13">
        <v>1175.4000000000001</v>
      </c>
      <c r="AC8" s="13">
        <v>1316.1</v>
      </c>
      <c r="AD8" s="13">
        <v>1427.4</v>
      </c>
      <c r="AE8" s="13">
        <v>1548.8</v>
      </c>
      <c r="AF8" s="13">
        <v>1721.6</v>
      </c>
      <c r="AG8" s="13">
        <v>1925</v>
      </c>
      <c r="AH8" s="13">
        <v>2179.9</v>
      </c>
      <c r="AI8" s="13">
        <v>2432.6</v>
      </c>
      <c r="AJ8" s="13">
        <v>2647</v>
      </c>
      <c r="AK8" s="13">
        <v>2965.5</v>
      </c>
      <c r="AL8" s="13">
        <v>3129.6</v>
      </c>
      <c r="AM8" s="13">
        <v>3352.4</v>
      </c>
      <c r="AN8" s="13">
        <v>3735.3</v>
      </c>
      <c r="AO8" s="13">
        <v>3987.4</v>
      </c>
      <c r="AP8" s="13">
        <v>4179.6000000000004</v>
      </c>
      <c r="AQ8" s="13">
        <v>4475.6000000000004</v>
      </c>
      <c r="AR8" s="13">
        <v>4872.8</v>
      </c>
      <c r="AS8" s="13">
        <v>5181.3999999999996</v>
      </c>
      <c r="AT8" s="13">
        <v>5461.4</v>
      </c>
      <c r="AU8" s="13">
        <v>5620</v>
      </c>
      <c r="AV8" s="13">
        <v>5932</v>
      </c>
      <c r="AW8" s="13">
        <v>6216.5</v>
      </c>
      <c r="AX8" s="13">
        <v>6604.2</v>
      </c>
      <c r="AY8" s="13">
        <v>6990.1</v>
      </c>
      <c r="AZ8" s="13">
        <v>7430</v>
      </c>
      <c r="BA8" s="13">
        <v>7943.3</v>
      </c>
      <c r="BB8" s="13">
        <v>8451.4</v>
      </c>
      <c r="BC8" s="13">
        <v>8976.2999999999993</v>
      </c>
      <c r="BD8" s="13">
        <v>9624.2999999999993</v>
      </c>
      <c r="BE8" s="13">
        <v>9969.7999999999993</v>
      </c>
      <c r="BF8" s="13">
        <v>10247.4</v>
      </c>
      <c r="BG8" s="13">
        <v>10692.3</v>
      </c>
      <c r="BH8" s="13">
        <v>11410.2</v>
      </c>
      <c r="BI8" s="13">
        <v>12198.6</v>
      </c>
      <c r="BJ8" s="13">
        <v>13052.8</v>
      </c>
      <c r="BK8" s="13">
        <v>13476.9</v>
      </c>
      <c r="BL8" s="13">
        <v>13591.7</v>
      </c>
      <c r="BM8" s="13">
        <v>13321.9</v>
      </c>
      <c r="BN8" s="13">
        <v>14012.7</v>
      </c>
      <c r="BO8" s="13">
        <v>14679.8</v>
      </c>
      <c r="BP8" s="13">
        <v>15509.2</v>
      </c>
      <c r="BQ8" s="13">
        <v>15952.6</v>
      </c>
      <c r="BR8" s="13">
        <v>16757.8</v>
      </c>
      <c r="BS8" s="13">
        <v>17337</v>
      </c>
      <c r="BT8" s="13">
        <v>17641.8</v>
      </c>
      <c r="BU8" s="13">
        <v>18430.099999999999</v>
      </c>
    </row>
    <row r="9" spans="1:73" s="17" customFormat="1" x14ac:dyDescent="0.2">
      <c r="B9" s="17" t="s">
        <v>124</v>
      </c>
      <c r="C9" s="17">
        <v>29.1</v>
      </c>
      <c r="D9" s="17">
        <v>31.3</v>
      </c>
      <c r="E9" s="17">
        <v>32.299999999999997</v>
      </c>
      <c r="F9" s="17">
        <v>33.4</v>
      </c>
      <c r="G9" s="17">
        <v>37.700000000000003</v>
      </c>
      <c r="H9" s="17">
        <v>40.6</v>
      </c>
      <c r="I9" s="17">
        <v>43.5</v>
      </c>
      <c r="J9" s="17">
        <v>46</v>
      </c>
      <c r="K9" s="17">
        <v>48.9</v>
      </c>
      <c r="L9" s="17">
        <v>54.1</v>
      </c>
      <c r="M9" s="17">
        <v>58.9</v>
      </c>
      <c r="N9" s="17">
        <v>62.5</v>
      </c>
      <c r="O9" s="17">
        <v>65.400000000000006</v>
      </c>
      <c r="P9" s="17">
        <v>67.900000000000006</v>
      </c>
      <c r="Q9" s="17">
        <v>70.599999999999994</v>
      </c>
      <c r="R9" s="17">
        <v>74.099999999999994</v>
      </c>
      <c r="S9" s="17">
        <v>78</v>
      </c>
      <c r="T9" s="17">
        <v>82.4</v>
      </c>
      <c r="U9" s="17">
        <v>88</v>
      </c>
      <c r="V9" s="17">
        <v>95.3</v>
      </c>
      <c r="W9" s="17">
        <v>103.6</v>
      </c>
      <c r="X9" s="17">
        <v>113.4</v>
      </c>
      <c r="Y9" s="17">
        <v>124.9</v>
      </c>
      <c r="Z9" s="17">
        <v>136.80000000000001</v>
      </c>
      <c r="AA9" s="17">
        <v>148.9</v>
      </c>
      <c r="AB9" s="17">
        <v>161</v>
      </c>
      <c r="AC9" s="17">
        <v>178.7</v>
      </c>
      <c r="AD9" s="17">
        <v>206.9</v>
      </c>
      <c r="AE9" s="17">
        <v>238.5</v>
      </c>
      <c r="AF9" s="17">
        <v>260.2</v>
      </c>
      <c r="AG9" s="17">
        <v>289.8</v>
      </c>
      <c r="AH9" s="17">
        <v>327.2</v>
      </c>
      <c r="AI9" s="17">
        <v>373.9</v>
      </c>
      <c r="AJ9" s="17">
        <v>428.4</v>
      </c>
      <c r="AK9" s="17">
        <v>487.2</v>
      </c>
      <c r="AL9" s="17">
        <v>537</v>
      </c>
      <c r="AM9" s="17">
        <v>562.6</v>
      </c>
      <c r="AN9" s="17">
        <v>598.4</v>
      </c>
      <c r="AO9" s="17">
        <v>640.1</v>
      </c>
      <c r="AP9" s="17">
        <v>685.3</v>
      </c>
      <c r="AQ9" s="17">
        <v>730.4</v>
      </c>
      <c r="AR9" s="17">
        <v>784.5</v>
      </c>
      <c r="AS9" s="17">
        <v>838.3</v>
      </c>
      <c r="AT9" s="17">
        <v>888.5</v>
      </c>
      <c r="AU9" s="17">
        <v>932.4</v>
      </c>
      <c r="AV9" s="17">
        <v>960.2</v>
      </c>
      <c r="AW9" s="17">
        <v>1003.5</v>
      </c>
      <c r="AX9" s="17">
        <v>1055.5999999999999</v>
      </c>
      <c r="AY9" s="17">
        <v>1122.4000000000001</v>
      </c>
      <c r="AZ9" s="17">
        <v>1175.3</v>
      </c>
      <c r="BA9" s="17">
        <v>1239.3</v>
      </c>
      <c r="BB9" s="17">
        <v>1309.7</v>
      </c>
      <c r="BC9" s="17">
        <v>1398.9</v>
      </c>
      <c r="BD9" s="17">
        <v>1511.2</v>
      </c>
      <c r="BE9" s="17">
        <v>1599.5</v>
      </c>
      <c r="BF9" s="17">
        <v>1658</v>
      </c>
      <c r="BG9" s="17">
        <v>1719.1</v>
      </c>
      <c r="BH9" s="17">
        <v>1821.8</v>
      </c>
      <c r="BI9" s="17">
        <v>1971</v>
      </c>
      <c r="BJ9" s="17">
        <v>2124.1</v>
      </c>
      <c r="BK9" s="17">
        <v>2252.8000000000002</v>
      </c>
      <c r="BL9" s="17">
        <v>2358.8000000000002</v>
      </c>
      <c r="BM9" s="17">
        <v>2371.5</v>
      </c>
      <c r="BN9" s="17">
        <v>2390.9</v>
      </c>
      <c r="BO9" s="17">
        <v>2474.5</v>
      </c>
      <c r="BP9" s="17">
        <v>2576</v>
      </c>
      <c r="BQ9" s="17">
        <v>2681.2</v>
      </c>
      <c r="BR9" s="17">
        <v>2817</v>
      </c>
      <c r="BS9" s="17">
        <v>2917.5</v>
      </c>
      <c r="BT9" s="17">
        <v>2990.5</v>
      </c>
      <c r="BU9" s="17">
        <v>3116.2</v>
      </c>
    </row>
    <row r="10" spans="1:73" s="6" customFormat="1" x14ac:dyDescent="0.2">
      <c r="B10" s="7" t="s">
        <v>125</v>
      </c>
      <c r="C10" s="6">
        <v>218.7</v>
      </c>
      <c r="D10" s="6">
        <v>244.8</v>
      </c>
      <c r="E10" s="6">
        <v>239.7</v>
      </c>
      <c r="F10" s="6">
        <v>266.60000000000002</v>
      </c>
      <c r="G10" s="6">
        <v>307.60000000000002</v>
      </c>
      <c r="H10" s="6">
        <v>326.10000000000002</v>
      </c>
      <c r="I10" s="6">
        <v>343.8</v>
      </c>
      <c r="J10" s="6">
        <v>343.8</v>
      </c>
      <c r="K10" s="6">
        <v>376.9</v>
      </c>
      <c r="L10" s="6">
        <v>400.1</v>
      </c>
      <c r="M10" s="6">
        <v>418.5</v>
      </c>
      <c r="N10" s="6">
        <v>420.8</v>
      </c>
      <c r="O10" s="6">
        <v>458.8</v>
      </c>
      <c r="P10" s="6">
        <v>478.9</v>
      </c>
      <c r="Q10" s="6">
        <v>496</v>
      </c>
      <c r="R10" s="6">
        <v>533.9</v>
      </c>
      <c r="S10" s="6">
        <v>565.4</v>
      </c>
      <c r="T10" s="6">
        <v>607</v>
      </c>
      <c r="U10" s="6">
        <v>658.8</v>
      </c>
      <c r="V10" s="6">
        <v>718.1</v>
      </c>
      <c r="W10" s="6">
        <v>758.4</v>
      </c>
      <c r="X10" s="6">
        <v>830.2</v>
      </c>
      <c r="Y10" s="6">
        <v>897.2</v>
      </c>
      <c r="Z10" s="6">
        <v>937.5</v>
      </c>
      <c r="AA10" s="6">
        <v>1014</v>
      </c>
      <c r="AB10" s="6">
        <v>1119.5</v>
      </c>
      <c r="AC10" s="6">
        <v>1253.2</v>
      </c>
      <c r="AD10" s="6">
        <v>1346.4</v>
      </c>
      <c r="AE10" s="6">
        <v>1446</v>
      </c>
      <c r="AF10" s="6">
        <v>1609.4</v>
      </c>
      <c r="AG10" s="6">
        <v>1792.8</v>
      </c>
      <c r="AH10" s="6">
        <v>2022.7</v>
      </c>
      <c r="AI10" s="6">
        <v>2240.3000000000002</v>
      </c>
      <c r="AJ10" s="6">
        <v>2418.6</v>
      </c>
      <c r="AK10" s="6">
        <v>2714.7</v>
      </c>
      <c r="AL10" s="6">
        <v>2834.5</v>
      </c>
      <c r="AM10" s="6">
        <v>3051.5</v>
      </c>
      <c r="AN10" s="6">
        <v>3433.9</v>
      </c>
      <c r="AO10" s="6">
        <v>3669.9</v>
      </c>
      <c r="AP10" s="6">
        <v>3831.2</v>
      </c>
      <c r="AQ10" s="6">
        <v>4098.5</v>
      </c>
      <c r="AR10" s="6">
        <v>4471.6000000000004</v>
      </c>
      <c r="AS10" s="6">
        <v>4760.1000000000004</v>
      </c>
      <c r="AT10" s="6">
        <v>5013.8</v>
      </c>
      <c r="AU10" s="6">
        <v>5164.3999999999996</v>
      </c>
      <c r="AV10" s="6">
        <v>5475.2</v>
      </c>
      <c r="AW10" s="6">
        <v>5730.3</v>
      </c>
      <c r="AX10" s="6">
        <v>6114.6</v>
      </c>
      <c r="AY10" s="6">
        <v>6452.3</v>
      </c>
      <c r="AZ10" s="6">
        <v>6870.6</v>
      </c>
      <c r="BA10" s="6">
        <v>7349.9</v>
      </c>
      <c r="BB10" s="6">
        <v>7825.7</v>
      </c>
      <c r="BC10" s="6">
        <v>8290.4</v>
      </c>
      <c r="BD10" s="6">
        <v>8872.6</v>
      </c>
      <c r="BE10" s="6">
        <v>9144.2000000000007</v>
      </c>
      <c r="BF10" s="6">
        <v>9396.4</v>
      </c>
      <c r="BG10" s="6">
        <v>9811.2000000000007</v>
      </c>
      <c r="BH10" s="6">
        <v>10492.2</v>
      </c>
      <c r="BI10" s="6">
        <v>11198.7</v>
      </c>
      <c r="BJ10" s="6">
        <v>11948.8</v>
      </c>
      <c r="BK10" s="6">
        <v>12290.4</v>
      </c>
      <c r="BL10" s="6">
        <v>12325.8</v>
      </c>
      <c r="BM10" s="6">
        <v>12027.2</v>
      </c>
      <c r="BN10" s="6">
        <v>12735.8</v>
      </c>
      <c r="BO10" s="6">
        <v>13357.7</v>
      </c>
      <c r="BP10" s="6">
        <v>14094.7</v>
      </c>
      <c r="BQ10" s="6">
        <v>14494.7</v>
      </c>
      <c r="BR10" s="6">
        <v>15245.5</v>
      </c>
      <c r="BS10" s="6">
        <v>15783</v>
      </c>
      <c r="BT10" s="6">
        <v>16058.9</v>
      </c>
      <c r="BU10" s="6">
        <v>16756.099999999999</v>
      </c>
    </row>
    <row r="11" spans="1:73" s="6" customFormat="1" x14ac:dyDescent="0.2">
      <c r="B11" s="7" t="s">
        <v>73</v>
      </c>
      <c r="C11" s="6">
        <v>132.4</v>
      </c>
      <c r="D11" s="6">
        <v>144.30000000000001</v>
      </c>
      <c r="E11" s="6">
        <v>144.30000000000001</v>
      </c>
      <c r="F11" s="6">
        <v>158.30000000000001</v>
      </c>
      <c r="G11" s="6">
        <v>185.7</v>
      </c>
      <c r="H11" s="6">
        <v>201.1</v>
      </c>
      <c r="I11" s="6">
        <v>215.2</v>
      </c>
      <c r="J11" s="6">
        <v>214.1</v>
      </c>
      <c r="K11" s="6">
        <v>230.6</v>
      </c>
      <c r="L11" s="6">
        <v>249.3</v>
      </c>
      <c r="M11" s="6">
        <v>262.60000000000002</v>
      </c>
      <c r="N11" s="6">
        <v>264.7</v>
      </c>
      <c r="O11" s="6">
        <v>285.8</v>
      </c>
      <c r="P11" s="6">
        <v>301.3</v>
      </c>
      <c r="Q11" s="6">
        <v>310.39999999999998</v>
      </c>
      <c r="R11" s="6">
        <v>332.2</v>
      </c>
      <c r="S11" s="6">
        <v>350.4</v>
      </c>
      <c r="T11" s="6">
        <v>376</v>
      </c>
      <c r="U11" s="6">
        <v>405.4</v>
      </c>
      <c r="V11" s="6">
        <v>449.2</v>
      </c>
      <c r="W11" s="6">
        <v>481.8</v>
      </c>
      <c r="X11" s="6">
        <v>530.79999999999995</v>
      </c>
      <c r="Y11" s="6">
        <v>584.5</v>
      </c>
      <c r="Z11" s="6">
        <v>623.29999999999995</v>
      </c>
      <c r="AA11" s="6">
        <v>665</v>
      </c>
      <c r="AB11" s="6">
        <v>731.3</v>
      </c>
      <c r="AC11" s="6">
        <v>812.7</v>
      </c>
      <c r="AD11" s="6">
        <v>887.7</v>
      </c>
      <c r="AE11" s="6">
        <v>947.2</v>
      </c>
      <c r="AF11" s="6">
        <v>1048.3</v>
      </c>
      <c r="AG11" s="6">
        <v>1165.8</v>
      </c>
      <c r="AH11" s="6">
        <v>1316.8</v>
      </c>
      <c r="AI11" s="6">
        <v>1477.2</v>
      </c>
      <c r="AJ11" s="6">
        <v>1622.2</v>
      </c>
      <c r="AK11" s="6">
        <v>1792.5</v>
      </c>
      <c r="AL11" s="6">
        <v>1893</v>
      </c>
      <c r="AM11" s="6">
        <v>2012.5</v>
      </c>
      <c r="AN11" s="6">
        <v>2215.9</v>
      </c>
      <c r="AO11" s="6">
        <v>2387.3000000000002</v>
      </c>
      <c r="AP11" s="6">
        <v>2542.1</v>
      </c>
      <c r="AQ11" s="6">
        <v>2722.4</v>
      </c>
      <c r="AR11" s="6">
        <v>2948</v>
      </c>
      <c r="AS11" s="6">
        <v>3139.6</v>
      </c>
      <c r="AT11" s="6">
        <v>3340.4</v>
      </c>
      <c r="AU11" s="6">
        <v>3450.5</v>
      </c>
      <c r="AV11" s="6">
        <v>3668.2</v>
      </c>
      <c r="AW11" s="6">
        <v>3817.3</v>
      </c>
      <c r="AX11" s="6">
        <v>4006.2</v>
      </c>
      <c r="AY11" s="6">
        <v>4198.1000000000004</v>
      </c>
      <c r="AZ11" s="6">
        <v>4416.8999999999996</v>
      </c>
      <c r="BA11" s="6">
        <v>4708.8</v>
      </c>
      <c r="BB11" s="6">
        <v>5071.1000000000004</v>
      </c>
      <c r="BC11" s="6">
        <v>5402.8</v>
      </c>
      <c r="BD11" s="6">
        <v>5848.1</v>
      </c>
      <c r="BE11" s="6">
        <v>6039.1</v>
      </c>
      <c r="BF11" s="6">
        <v>6135.6</v>
      </c>
      <c r="BG11" s="6">
        <v>6354.1</v>
      </c>
      <c r="BH11" s="6">
        <v>6720.1</v>
      </c>
      <c r="BI11" s="6">
        <v>7066.6</v>
      </c>
      <c r="BJ11" s="6">
        <v>7479.9</v>
      </c>
      <c r="BK11" s="6">
        <v>7878.9</v>
      </c>
      <c r="BL11" s="6">
        <v>8057</v>
      </c>
      <c r="BM11" s="6">
        <v>7758.5</v>
      </c>
      <c r="BN11" s="6">
        <v>7924.9</v>
      </c>
      <c r="BO11" s="6">
        <v>8225.9</v>
      </c>
      <c r="BP11" s="6">
        <v>8566.7000000000007</v>
      </c>
      <c r="BQ11" s="6">
        <v>8834.2000000000007</v>
      </c>
      <c r="BR11" s="6">
        <v>9248.1</v>
      </c>
      <c r="BS11" s="6">
        <v>9696.7999999999993</v>
      </c>
      <c r="BT11" s="6">
        <v>9956.2000000000007</v>
      </c>
      <c r="BU11" s="6">
        <v>10407.200000000001</v>
      </c>
    </row>
    <row r="12" spans="1:73" s="6" customFormat="1" x14ac:dyDescent="0.2">
      <c r="B12" s="7" t="s">
        <v>74</v>
      </c>
      <c r="C12" s="6">
        <v>34.6</v>
      </c>
      <c r="D12" s="6">
        <v>39.299999999999997</v>
      </c>
      <c r="E12" s="6">
        <v>34.700000000000003</v>
      </c>
      <c r="F12" s="6">
        <v>37.5</v>
      </c>
      <c r="G12" s="6">
        <v>42.6</v>
      </c>
      <c r="H12" s="6">
        <v>43</v>
      </c>
      <c r="I12" s="6">
        <v>42</v>
      </c>
      <c r="J12" s="6">
        <v>42.3</v>
      </c>
      <c r="K12" s="6">
        <v>44.3</v>
      </c>
      <c r="L12" s="6">
        <v>45.8</v>
      </c>
      <c r="M12" s="6">
        <v>47.8</v>
      </c>
      <c r="N12" s="6">
        <v>50.2</v>
      </c>
      <c r="O12" s="6">
        <v>50.3</v>
      </c>
      <c r="P12" s="6">
        <v>50.6</v>
      </c>
      <c r="Q12" s="6">
        <v>53.2</v>
      </c>
      <c r="R12" s="6">
        <v>55.2</v>
      </c>
      <c r="S12" s="6">
        <v>56.4</v>
      </c>
      <c r="T12" s="6">
        <v>59.1</v>
      </c>
      <c r="U12" s="6">
        <v>63.7</v>
      </c>
      <c r="V12" s="6">
        <v>67.900000000000006</v>
      </c>
      <c r="W12" s="6">
        <v>69.5</v>
      </c>
      <c r="X12" s="6">
        <v>73.8</v>
      </c>
      <c r="Y12" s="6">
        <v>77</v>
      </c>
      <c r="Z12" s="6">
        <v>77.8</v>
      </c>
      <c r="AA12" s="6">
        <v>83.9</v>
      </c>
      <c r="AB12" s="6">
        <v>95.1</v>
      </c>
      <c r="AC12" s="6">
        <v>112.5</v>
      </c>
      <c r="AD12" s="6">
        <v>112.2</v>
      </c>
      <c r="AE12" s="6">
        <v>118.2</v>
      </c>
      <c r="AF12" s="6">
        <v>131</v>
      </c>
      <c r="AG12" s="6">
        <v>144.5</v>
      </c>
      <c r="AH12" s="6">
        <v>166</v>
      </c>
      <c r="AI12" s="6">
        <v>179.4</v>
      </c>
      <c r="AJ12" s="6">
        <v>171.6</v>
      </c>
      <c r="AK12" s="6">
        <v>179.7</v>
      </c>
      <c r="AL12" s="6">
        <v>171.2</v>
      </c>
      <c r="AM12" s="6">
        <v>186.3</v>
      </c>
      <c r="AN12" s="6">
        <v>228.2</v>
      </c>
      <c r="AO12" s="6">
        <v>241.1</v>
      </c>
      <c r="AP12" s="6">
        <v>256.5</v>
      </c>
      <c r="AQ12" s="6">
        <v>286.5</v>
      </c>
      <c r="AR12" s="6">
        <v>325.5</v>
      </c>
      <c r="AS12" s="6">
        <v>341.1</v>
      </c>
      <c r="AT12" s="6">
        <v>353.2</v>
      </c>
      <c r="AU12" s="6">
        <v>354.2</v>
      </c>
      <c r="AV12" s="6">
        <v>400.2</v>
      </c>
      <c r="AW12" s="6">
        <v>428</v>
      </c>
      <c r="AX12" s="6">
        <v>456.6</v>
      </c>
      <c r="AY12" s="6">
        <v>481.2</v>
      </c>
      <c r="AZ12" s="6">
        <v>543.79999999999995</v>
      </c>
      <c r="BA12" s="6">
        <v>584</v>
      </c>
      <c r="BB12" s="6">
        <v>640.20000000000005</v>
      </c>
      <c r="BC12" s="6">
        <v>696.4</v>
      </c>
      <c r="BD12" s="6">
        <v>753.9</v>
      </c>
      <c r="BE12" s="6">
        <v>831</v>
      </c>
      <c r="BF12" s="6">
        <v>869.8</v>
      </c>
      <c r="BG12" s="6">
        <v>896.9</v>
      </c>
      <c r="BH12" s="6">
        <v>962</v>
      </c>
      <c r="BI12" s="6">
        <v>978</v>
      </c>
      <c r="BJ12" s="6">
        <v>1049.5999999999999</v>
      </c>
      <c r="BK12" s="6">
        <v>994</v>
      </c>
      <c r="BL12" s="6">
        <v>960.9</v>
      </c>
      <c r="BM12" s="6">
        <v>938.5</v>
      </c>
      <c r="BN12" s="6">
        <v>1108.7</v>
      </c>
      <c r="BO12" s="6">
        <v>1229.3</v>
      </c>
      <c r="BP12" s="6">
        <v>1347.3</v>
      </c>
      <c r="BQ12" s="6">
        <v>1403.6</v>
      </c>
      <c r="BR12" s="6">
        <v>1447.6</v>
      </c>
      <c r="BS12" s="6">
        <v>1421.9</v>
      </c>
      <c r="BT12" s="6">
        <v>1419.3</v>
      </c>
      <c r="BU12" s="6">
        <v>1500.9</v>
      </c>
    </row>
    <row r="13" spans="1:73" s="6" customFormat="1" x14ac:dyDescent="0.2">
      <c r="B13" s="7" t="s">
        <v>75</v>
      </c>
      <c r="C13" s="6">
        <v>6.9</v>
      </c>
      <c r="D13" s="6">
        <v>7.5</v>
      </c>
      <c r="E13" s="6">
        <v>7.8</v>
      </c>
      <c r="F13" s="6">
        <v>8.8000000000000007</v>
      </c>
      <c r="G13" s="6">
        <v>9.6999999999999993</v>
      </c>
      <c r="H13" s="6">
        <v>10.8</v>
      </c>
      <c r="I13" s="6">
        <v>12</v>
      </c>
      <c r="J13" s="6">
        <v>13.1</v>
      </c>
      <c r="K13" s="6">
        <v>13.4</v>
      </c>
      <c r="L13" s="6">
        <v>13.7</v>
      </c>
      <c r="M13" s="6">
        <v>14.1</v>
      </c>
      <c r="N13" s="6">
        <v>14.8</v>
      </c>
      <c r="O13" s="6">
        <v>15.6</v>
      </c>
      <c r="P13" s="6">
        <v>16.5</v>
      </c>
      <c r="Q13" s="6">
        <v>17.2</v>
      </c>
      <c r="R13" s="6">
        <v>18</v>
      </c>
      <c r="S13" s="6">
        <v>18.7</v>
      </c>
      <c r="T13" s="6">
        <v>18.8</v>
      </c>
      <c r="U13" s="6">
        <v>19.3</v>
      </c>
      <c r="V13" s="6">
        <v>19.899999999999999</v>
      </c>
      <c r="W13" s="6">
        <v>20.3</v>
      </c>
      <c r="X13" s="6">
        <v>20.100000000000001</v>
      </c>
      <c r="Y13" s="6">
        <v>20.3</v>
      </c>
      <c r="Z13" s="6">
        <v>20.7</v>
      </c>
      <c r="AA13" s="6">
        <v>21.8</v>
      </c>
      <c r="AB13" s="6">
        <v>22.7</v>
      </c>
      <c r="AC13" s="6">
        <v>23.1</v>
      </c>
      <c r="AD13" s="6">
        <v>23.2</v>
      </c>
      <c r="AE13" s="6">
        <v>22.3</v>
      </c>
      <c r="AF13" s="6">
        <v>20.3</v>
      </c>
      <c r="AG13" s="6">
        <v>15.9</v>
      </c>
      <c r="AH13" s="6">
        <v>16.5</v>
      </c>
      <c r="AI13" s="6">
        <v>16.100000000000001</v>
      </c>
      <c r="AJ13" s="6">
        <v>19</v>
      </c>
      <c r="AK13" s="6">
        <v>23.8</v>
      </c>
      <c r="AL13" s="6">
        <v>23.8</v>
      </c>
      <c r="AM13" s="6">
        <v>24.4</v>
      </c>
      <c r="AN13" s="6">
        <v>24.7</v>
      </c>
      <c r="AO13" s="6">
        <v>26.2</v>
      </c>
      <c r="AP13" s="6">
        <v>18.3</v>
      </c>
      <c r="AQ13" s="6">
        <v>16.600000000000001</v>
      </c>
      <c r="AR13" s="6">
        <v>22.5</v>
      </c>
      <c r="AS13" s="6">
        <v>21.5</v>
      </c>
      <c r="AT13" s="6">
        <v>28.2</v>
      </c>
      <c r="AU13" s="6">
        <v>38.6</v>
      </c>
      <c r="AV13" s="6">
        <v>60.6</v>
      </c>
      <c r="AW13" s="6">
        <v>90.1</v>
      </c>
      <c r="AX13" s="6">
        <v>113.7</v>
      </c>
      <c r="AY13" s="6">
        <v>124.9</v>
      </c>
      <c r="AZ13" s="6">
        <v>142.5</v>
      </c>
      <c r="BA13" s="6">
        <v>147.1</v>
      </c>
      <c r="BB13" s="6">
        <v>165.2</v>
      </c>
      <c r="BC13" s="6">
        <v>178.5</v>
      </c>
      <c r="BD13" s="6">
        <v>183.5</v>
      </c>
      <c r="BE13" s="6">
        <v>202.4</v>
      </c>
      <c r="BF13" s="6">
        <v>211.1</v>
      </c>
      <c r="BG13" s="6">
        <v>231.5</v>
      </c>
      <c r="BH13" s="6">
        <v>248.9</v>
      </c>
      <c r="BI13" s="6">
        <v>232</v>
      </c>
      <c r="BJ13" s="6">
        <v>202.3</v>
      </c>
      <c r="BK13" s="6">
        <v>184.4</v>
      </c>
      <c r="BL13" s="6">
        <v>256.7</v>
      </c>
      <c r="BM13" s="6">
        <v>327.3</v>
      </c>
      <c r="BN13" s="6">
        <v>394.2</v>
      </c>
      <c r="BO13" s="6">
        <v>478.6</v>
      </c>
      <c r="BP13" s="6">
        <v>518</v>
      </c>
      <c r="BQ13" s="6">
        <v>557</v>
      </c>
      <c r="BR13" s="6">
        <v>608.4</v>
      </c>
      <c r="BS13" s="6">
        <v>651.79999999999995</v>
      </c>
      <c r="BT13" s="6">
        <v>694.8</v>
      </c>
      <c r="BU13" s="6">
        <v>730.2</v>
      </c>
    </row>
    <row r="14" spans="1:73" s="6" customFormat="1" x14ac:dyDescent="0.2">
      <c r="B14" s="7" t="s">
        <v>76</v>
      </c>
      <c r="C14" s="6">
        <v>24.2</v>
      </c>
      <c r="D14" s="6">
        <v>31.4</v>
      </c>
      <c r="E14" s="6">
        <v>29.1</v>
      </c>
      <c r="F14" s="6">
        <v>36.1</v>
      </c>
      <c r="G14" s="6">
        <v>41.2</v>
      </c>
      <c r="H14" s="6">
        <v>39.700000000000003</v>
      </c>
      <c r="I14" s="6">
        <v>40.299999999999997</v>
      </c>
      <c r="J14" s="6">
        <v>39.5</v>
      </c>
      <c r="K14" s="6">
        <v>50.2</v>
      </c>
      <c r="L14" s="6">
        <v>49.6</v>
      </c>
      <c r="M14" s="6">
        <v>49.1</v>
      </c>
      <c r="N14" s="6">
        <v>43.9</v>
      </c>
      <c r="O14" s="6">
        <v>55.5</v>
      </c>
      <c r="P14" s="6">
        <v>54.7</v>
      </c>
      <c r="Q14" s="6">
        <v>55.9</v>
      </c>
      <c r="R14" s="6">
        <v>64</v>
      </c>
      <c r="S14" s="6">
        <v>70.5</v>
      </c>
      <c r="T14" s="6">
        <v>77.7</v>
      </c>
      <c r="U14" s="6">
        <v>89.3</v>
      </c>
      <c r="V14" s="6">
        <v>96.1</v>
      </c>
      <c r="W14" s="6">
        <v>93.9</v>
      </c>
      <c r="X14" s="6">
        <v>101.7</v>
      </c>
      <c r="Y14" s="6">
        <v>98.4</v>
      </c>
      <c r="Z14" s="6">
        <v>86.2</v>
      </c>
      <c r="AA14" s="6">
        <v>100.6</v>
      </c>
      <c r="AB14" s="6">
        <v>117.2</v>
      </c>
      <c r="AC14" s="6">
        <v>133.4</v>
      </c>
      <c r="AD14" s="6">
        <v>125.7</v>
      </c>
      <c r="AE14" s="6">
        <v>138.9</v>
      </c>
      <c r="AF14" s="6">
        <v>174.3</v>
      </c>
      <c r="AG14" s="6">
        <v>205.8</v>
      </c>
      <c r="AH14" s="6">
        <v>238.6</v>
      </c>
      <c r="AI14" s="6">
        <v>249</v>
      </c>
      <c r="AJ14" s="6">
        <v>223.6</v>
      </c>
      <c r="AK14" s="6">
        <v>247.5</v>
      </c>
      <c r="AL14" s="6">
        <v>229.9</v>
      </c>
      <c r="AM14" s="6">
        <v>279.8</v>
      </c>
      <c r="AN14" s="6">
        <v>337.9</v>
      </c>
      <c r="AO14" s="6">
        <v>354.5</v>
      </c>
      <c r="AP14" s="6">
        <v>324.39999999999998</v>
      </c>
      <c r="AQ14" s="6">
        <v>366</v>
      </c>
      <c r="AR14" s="6">
        <v>414.5</v>
      </c>
      <c r="AS14" s="6">
        <v>414.3</v>
      </c>
      <c r="AT14" s="6">
        <v>417.7</v>
      </c>
      <c r="AU14" s="6">
        <v>452.6</v>
      </c>
      <c r="AV14" s="6">
        <v>477.2</v>
      </c>
      <c r="AW14" s="6">
        <v>524.6</v>
      </c>
      <c r="AX14" s="6">
        <v>624.79999999999995</v>
      </c>
      <c r="AY14" s="6">
        <v>706.2</v>
      </c>
      <c r="AZ14" s="6">
        <v>789.5</v>
      </c>
      <c r="BA14" s="6">
        <v>869.7</v>
      </c>
      <c r="BB14" s="6">
        <v>808.5</v>
      </c>
      <c r="BC14" s="6">
        <v>834.9</v>
      </c>
      <c r="BD14" s="6">
        <v>786.6</v>
      </c>
      <c r="BE14" s="6">
        <v>758.7</v>
      </c>
      <c r="BF14" s="6">
        <v>911.7</v>
      </c>
      <c r="BG14" s="6">
        <v>1056.3</v>
      </c>
      <c r="BH14" s="6">
        <v>1289.3</v>
      </c>
      <c r="BI14" s="6">
        <v>1488.6</v>
      </c>
      <c r="BJ14" s="6">
        <v>1646.3</v>
      </c>
      <c r="BK14" s="6">
        <v>1533.2</v>
      </c>
      <c r="BL14" s="6">
        <v>1285.8</v>
      </c>
      <c r="BM14" s="6">
        <v>1386.8</v>
      </c>
      <c r="BN14" s="6">
        <v>1728.7</v>
      </c>
      <c r="BO14" s="6">
        <v>1809.8</v>
      </c>
      <c r="BP14" s="6">
        <v>1997.4</v>
      </c>
      <c r="BQ14" s="6">
        <v>2010.7</v>
      </c>
      <c r="BR14" s="6">
        <v>2118.8000000000002</v>
      </c>
      <c r="BS14" s="6">
        <v>2057.3000000000002</v>
      </c>
      <c r="BT14" s="6">
        <v>2035</v>
      </c>
      <c r="BU14" s="6">
        <v>2099.3000000000002</v>
      </c>
    </row>
    <row r="15" spans="1:73" s="6" customFormat="1" x14ac:dyDescent="0.2">
      <c r="B15" s="7" t="s">
        <v>77</v>
      </c>
      <c r="C15" s="6">
        <v>2.2999999999999998</v>
      </c>
      <c r="D15" s="6">
        <v>2.5</v>
      </c>
      <c r="E15" s="6">
        <v>2.8</v>
      </c>
      <c r="F15" s="6">
        <v>3.1</v>
      </c>
      <c r="G15" s="6">
        <v>3.6</v>
      </c>
      <c r="H15" s="6">
        <v>4</v>
      </c>
      <c r="I15" s="6">
        <v>4.5</v>
      </c>
      <c r="J15" s="6">
        <v>5.4</v>
      </c>
      <c r="K15" s="6">
        <v>5.9</v>
      </c>
      <c r="L15" s="6">
        <v>6.5</v>
      </c>
      <c r="M15" s="6">
        <v>7.7</v>
      </c>
      <c r="N15" s="6">
        <v>9.1999999999999993</v>
      </c>
      <c r="O15" s="6">
        <v>9.3000000000000007</v>
      </c>
      <c r="P15" s="6">
        <v>10.3</v>
      </c>
      <c r="Q15" s="6">
        <v>12.1</v>
      </c>
      <c r="R15" s="6">
        <v>13.8</v>
      </c>
      <c r="S15" s="6">
        <v>14.8</v>
      </c>
      <c r="T15" s="6">
        <v>17</v>
      </c>
      <c r="U15" s="6">
        <v>19.100000000000001</v>
      </c>
      <c r="V15" s="6">
        <v>21.8</v>
      </c>
      <c r="W15" s="6">
        <v>24.9</v>
      </c>
      <c r="X15" s="6">
        <v>27</v>
      </c>
      <c r="Y15" s="6">
        <v>32.700000000000003</v>
      </c>
      <c r="Z15" s="6">
        <v>39.5</v>
      </c>
      <c r="AA15" s="6">
        <v>44.2</v>
      </c>
      <c r="AB15" s="6">
        <v>48</v>
      </c>
      <c r="AC15" s="6">
        <v>55.7</v>
      </c>
      <c r="AD15" s="6">
        <v>71.7</v>
      </c>
      <c r="AE15" s="6">
        <v>83.7</v>
      </c>
      <c r="AF15" s="6">
        <v>87.4</v>
      </c>
      <c r="AG15" s="6">
        <v>103.2</v>
      </c>
      <c r="AH15" s="6">
        <v>114.8</v>
      </c>
      <c r="AI15" s="6">
        <v>137</v>
      </c>
      <c r="AJ15" s="6">
        <v>182.2</v>
      </c>
      <c r="AK15" s="6">
        <v>234.8</v>
      </c>
      <c r="AL15" s="6">
        <v>274.8</v>
      </c>
      <c r="AM15" s="6">
        <v>286.8</v>
      </c>
      <c r="AN15" s="6">
        <v>330.2</v>
      </c>
      <c r="AO15" s="6">
        <v>338.2</v>
      </c>
      <c r="AP15" s="6">
        <v>353.1</v>
      </c>
      <c r="AQ15" s="6">
        <v>353.7</v>
      </c>
      <c r="AR15" s="6">
        <v>377.9</v>
      </c>
      <c r="AS15" s="6">
        <v>426.6</v>
      </c>
      <c r="AT15" s="6">
        <v>433.4</v>
      </c>
      <c r="AU15" s="6">
        <v>391.8</v>
      </c>
      <c r="AV15" s="6">
        <v>365.6</v>
      </c>
      <c r="AW15" s="6">
        <v>353.1</v>
      </c>
      <c r="AX15" s="6">
        <v>347.3</v>
      </c>
      <c r="AY15" s="6">
        <v>357.4</v>
      </c>
      <c r="AZ15" s="6">
        <v>361.9</v>
      </c>
      <c r="BA15" s="6">
        <v>394.4</v>
      </c>
      <c r="BB15" s="6">
        <v>456.7</v>
      </c>
      <c r="BC15" s="6">
        <v>464.8</v>
      </c>
      <c r="BD15" s="6">
        <v>541.1</v>
      </c>
      <c r="BE15" s="6">
        <v>539.1</v>
      </c>
      <c r="BF15" s="6">
        <v>461.4</v>
      </c>
      <c r="BG15" s="6">
        <v>434.6</v>
      </c>
      <c r="BH15" s="6">
        <v>368.1</v>
      </c>
      <c r="BI15" s="6">
        <v>462.3</v>
      </c>
      <c r="BJ15" s="6">
        <v>550.6</v>
      </c>
      <c r="BK15" s="6">
        <v>633.6</v>
      </c>
      <c r="BL15" s="6">
        <v>672.4</v>
      </c>
      <c r="BM15" s="6">
        <v>539.29999999999995</v>
      </c>
      <c r="BN15" s="6">
        <v>465.2</v>
      </c>
      <c r="BO15" s="6">
        <v>461.7</v>
      </c>
      <c r="BP15" s="6">
        <v>503.7</v>
      </c>
      <c r="BQ15" s="6">
        <v>465.9</v>
      </c>
      <c r="BR15" s="6">
        <v>517.9</v>
      </c>
      <c r="BS15" s="6">
        <v>591.79999999999995</v>
      </c>
      <c r="BT15" s="6">
        <v>546</v>
      </c>
      <c r="BU15" s="6">
        <v>576.4</v>
      </c>
    </row>
    <row r="16" spans="1:73" s="6" customFormat="1" x14ac:dyDescent="0.2">
      <c r="B16" s="7" t="s">
        <v>78</v>
      </c>
      <c r="C16" s="6">
        <v>18.100000000000001</v>
      </c>
      <c r="D16" s="6">
        <v>19.7</v>
      </c>
      <c r="E16" s="6">
        <v>20.9</v>
      </c>
      <c r="F16" s="6">
        <v>23</v>
      </c>
      <c r="G16" s="6">
        <v>24.7</v>
      </c>
      <c r="H16" s="6">
        <v>27.1</v>
      </c>
      <c r="I16" s="6">
        <v>29.1</v>
      </c>
      <c r="J16" s="6">
        <v>28.9</v>
      </c>
      <c r="K16" s="6">
        <v>31.5</v>
      </c>
      <c r="L16" s="6">
        <v>34.200000000000003</v>
      </c>
      <c r="M16" s="6">
        <v>36.6</v>
      </c>
      <c r="N16" s="6">
        <v>37.700000000000003</v>
      </c>
      <c r="O16" s="6">
        <v>41.1</v>
      </c>
      <c r="P16" s="6">
        <v>44.5</v>
      </c>
      <c r="Q16" s="6">
        <v>47</v>
      </c>
      <c r="R16" s="6">
        <v>50.4</v>
      </c>
      <c r="S16" s="6">
        <v>53.4</v>
      </c>
      <c r="T16" s="6">
        <v>57.3</v>
      </c>
      <c r="U16" s="6">
        <v>60.7</v>
      </c>
      <c r="V16" s="6">
        <v>63.2</v>
      </c>
      <c r="W16" s="6">
        <v>67.900000000000006</v>
      </c>
      <c r="X16" s="6">
        <v>76.400000000000006</v>
      </c>
      <c r="Y16" s="6">
        <v>83.9</v>
      </c>
      <c r="Z16" s="6">
        <v>91.4</v>
      </c>
      <c r="AA16" s="6">
        <v>100.5</v>
      </c>
      <c r="AB16" s="6">
        <v>107.9</v>
      </c>
      <c r="AC16" s="6">
        <v>117.2</v>
      </c>
      <c r="AD16" s="6">
        <v>124.9</v>
      </c>
      <c r="AE16" s="6">
        <v>135.30000000000001</v>
      </c>
      <c r="AF16" s="6">
        <v>146.4</v>
      </c>
      <c r="AG16" s="6">
        <v>159.69999999999999</v>
      </c>
      <c r="AH16" s="6">
        <v>170.9</v>
      </c>
      <c r="AI16" s="6">
        <v>180.1</v>
      </c>
      <c r="AJ16" s="6">
        <v>200.3</v>
      </c>
      <c r="AK16" s="6">
        <v>235.6</v>
      </c>
      <c r="AL16" s="6">
        <v>240.9</v>
      </c>
      <c r="AM16" s="6">
        <v>263.3</v>
      </c>
      <c r="AN16" s="6">
        <v>289.8</v>
      </c>
      <c r="AO16" s="6">
        <v>308.10000000000002</v>
      </c>
      <c r="AP16" s="6">
        <v>323.39999999999998</v>
      </c>
      <c r="AQ16" s="6">
        <v>347.5</v>
      </c>
      <c r="AR16" s="6">
        <v>374.5</v>
      </c>
      <c r="AS16" s="6">
        <v>398.9</v>
      </c>
      <c r="AT16" s="6">
        <v>425</v>
      </c>
      <c r="AU16" s="6">
        <v>457.1</v>
      </c>
      <c r="AV16" s="6">
        <v>483.4</v>
      </c>
      <c r="AW16" s="6">
        <v>503.1</v>
      </c>
      <c r="AX16" s="6">
        <v>545.20000000000005</v>
      </c>
      <c r="AY16" s="6">
        <v>557.9</v>
      </c>
      <c r="AZ16" s="6">
        <v>580.79999999999995</v>
      </c>
      <c r="BA16" s="6">
        <v>611.6</v>
      </c>
      <c r="BB16" s="6">
        <v>639.5</v>
      </c>
      <c r="BC16" s="6">
        <v>673.6</v>
      </c>
      <c r="BD16" s="6">
        <v>708.6</v>
      </c>
      <c r="BE16" s="6">
        <v>727.7</v>
      </c>
      <c r="BF16" s="6">
        <v>760</v>
      </c>
      <c r="BG16" s="6">
        <v>805.6</v>
      </c>
      <c r="BH16" s="6">
        <v>868.1</v>
      </c>
      <c r="BI16" s="6">
        <v>942.4</v>
      </c>
      <c r="BJ16" s="6">
        <v>997</v>
      </c>
      <c r="BK16" s="6">
        <v>1036.8</v>
      </c>
      <c r="BL16" s="6">
        <v>1049.7</v>
      </c>
      <c r="BM16" s="6">
        <v>1026.8</v>
      </c>
      <c r="BN16" s="6">
        <v>1063.0999999999999</v>
      </c>
      <c r="BO16" s="6">
        <v>1103.7</v>
      </c>
      <c r="BP16" s="6">
        <v>1136.0999999999999</v>
      </c>
      <c r="BQ16" s="6">
        <v>1188.7</v>
      </c>
      <c r="BR16" s="6">
        <v>1240.9000000000001</v>
      </c>
      <c r="BS16" s="6">
        <v>1269.9000000000001</v>
      </c>
      <c r="BT16" s="6">
        <v>1303.7</v>
      </c>
      <c r="BU16" s="6">
        <v>1347.2</v>
      </c>
    </row>
    <row r="17" spans="1:73" s="6" customFormat="1" x14ac:dyDescent="0.2">
      <c r="B17" s="7" t="s">
        <v>79</v>
      </c>
      <c r="C17" s="6">
        <v>0.4</v>
      </c>
      <c r="D17" s="6">
        <v>0.5</v>
      </c>
      <c r="E17" s="6">
        <v>0.5</v>
      </c>
      <c r="F17" s="6">
        <v>0.8</v>
      </c>
      <c r="G17" s="6">
        <v>1</v>
      </c>
      <c r="H17" s="6">
        <v>0.8</v>
      </c>
      <c r="I17" s="6">
        <v>0.5</v>
      </c>
      <c r="J17" s="6">
        <v>0.3</v>
      </c>
      <c r="K17" s="6">
        <v>0.2</v>
      </c>
      <c r="L17" s="6">
        <v>0.7</v>
      </c>
      <c r="M17" s="6">
        <v>1.1000000000000001</v>
      </c>
      <c r="N17" s="6">
        <v>1.4</v>
      </c>
      <c r="O17" s="6">
        <v>1.1000000000000001</v>
      </c>
      <c r="P17" s="6">
        <v>1.1000000000000001</v>
      </c>
      <c r="Q17" s="6">
        <v>2</v>
      </c>
      <c r="R17" s="6">
        <v>2.2999999999999998</v>
      </c>
      <c r="S17" s="6">
        <v>2.2000000000000002</v>
      </c>
      <c r="T17" s="6">
        <v>2.7</v>
      </c>
      <c r="U17" s="6">
        <v>3</v>
      </c>
      <c r="V17" s="6">
        <v>3.9</v>
      </c>
      <c r="W17" s="6">
        <v>3.8</v>
      </c>
      <c r="X17" s="6">
        <v>4.2</v>
      </c>
      <c r="Y17" s="6">
        <v>4.5</v>
      </c>
      <c r="Z17" s="6">
        <v>4.8</v>
      </c>
      <c r="AA17" s="6">
        <v>4.7</v>
      </c>
      <c r="AB17" s="6">
        <v>6.6</v>
      </c>
      <c r="AC17" s="6">
        <v>5.2</v>
      </c>
      <c r="AD17" s="6">
        <v>3.3</v>
      </c>
      <c r="AE17" s="6">
        <v>4.5</v>
      </c>
      <c r="AF17" s="6">
        <v>5.0999999999999996</v>
      </c>
      <c r="AG17" s="6">
        <v>7.1</v>
      </c>
      <c r="AH17" s="6">
        <v>8.9</v>
      </c>
      <c r="AI17" s="6">
        <v>8.5</v>
      </c>
      <c r="AJ17" s="6">
        <v>9.8000000000000007</v>
      </c>
      <c r="AK17" s="6">
        <v>11.5</v>
      </c>
      <c r="AL17" s="6">
        <v>15</v>
      </c>
      <c r="AM17" s="6">
        <v>21.3</v>
      </c>
      <c r="AN17" s="6">
        <v>21.1</v>
      </c>
      <c r="AO17" s="6">
        <v>21.4</v>
      </c>
      <c r="AP17" s="6">
        <v>24.9</v>
      </c>
      <c r="AQ17" s="6">
        <v>30.3</v>
      </c>
      <c r="AR17" s="6">
        <v>29.5</v>
      </c>
      <c r="AS17" s="6">
        <v>27.4</v>
      </c>
      <c r="AT17" s="6">
        <v>27</v>
      </c>
      <c r="AU17" s="6">
        <v>27.5</v>
      </c>
      <c r="AV17" s="6">
        <v>30.1</v>
      </c>
      <c r="AW17" s="6">
        <v>36.700000000000003</v>
      </c>
      <c r="AX17" s="6">
        <v>32.5</v>
      </c>
      <c r="AY17" s="6">
        <v>34.799999999999997</v>
      </c>
      <c r="AZ17" s="6">
        <v>35.200000000000003</v>
      </c>
      <c r="BA17" s="6">
        <v>33.799999999999997</v>
      </c>
      <c r="BB17" s="6">
        <v>36.4</v>
      </c>
      <c r="BC17" s="6">
        <v>45.2</v>
      </c>
      <c r="BD17" s="6">
        <v>45.8</v>
      </c>
      <c r="BE17" s="6">
        <v>58.7</v>
      </c>
      <c r="BF17" s="6">
        <v>41.4</v>
      </c>
      <c r="BG17" s="6">
        <v>49.1</v>
      </c>
      <c r="BH17" s="6">
        <v>46.4</v>
      </c>
      <c r="BI17" s="6">
        <v>60.9</v>
      </c>
      <c r="BJ17" s="6">
        <v>51.5</v>
      </c>
      <c r="BK17" s="6">
        <v>54.6</v>
      </c>
      <c r="BL17" s="6">
        <v>52.6</v>
      </c>
      <c r="BM17" s="6">
        <v>58.3</v>
      </c>
      <c r="BN17" s="6">
        <v>55.8</v>
      </c>
      <c r="BO17" s="6">
        <v>60</v>
      </c>
      <c r="BP17" s="6">
        <v>58</v>
      </c>
      <c r="BQ17" s="6">
        <v>59.7</v>
      </c>
      <c r="BR17" s="6">
        <v>58.1</v>
      </c>
      <c r="BS17" s="6">
        <v>57.3</v>
      </c>
      <c r="BT17" s="6">
        <v>61.8</v>
      </c>
      <c r="BU17" s="6">
        <v>61.3</v>
      </c>
    </row>
    <row r="18" spans="1:73" s="6" customFormat="1" x14ac:dyDescent="0.2">
      <c r="B18" s="7" t="s">
        <v>80</v>
      </c>
      <c r="C18" s="6">
        <v>0.7</v>
      </c>
      <c r="D18" s="6">
        <v>0.7</v>
      </c>
      <c r="E18" s="6">
        <v>0.7</v>
      </c>
      <c r="F18" s="6">
        <v>0.8</v>
      </c>
      <c r="G18" s="6">
        <v>1.2</v>
      </c>
      <c r="H18" s="6">
        <v>1.2</v>
      </c>
      <c r="I18" s="6">
        <v>1.2</v>
      </c>
      <c r="J18" s="6">
        <v>0.9</v>
      </c>
      <c r="K18" s="6">
        <v>1.3</v>
      </c>
      <c r="L18" s="6">
        <v>1.7</v>
      </c>
      <c r="M18" s="6">
        <v>1.8</v>
      </c>
      <c r="N18" s="6">
        <v>1.7</v>
      </c>
      <c r="O18" s="6">
        <v>1.7</v>
      </c>
      <c r="P18" s="6">
        <v>1.7</v>
      </c>
      <c r="Q18" s="6">
        <v>1.9</v>
      </c>
      <c r="R18" s="6">
        <v>2.1</v>
      </c>
      <c r="S18" s="6">
        <v>2.5</v>
      </c>
      <c r="T18" s="6">
        <v>3</v>
      </c>
      <c r="U18" s="6">
        <v>3.5</v>
      </c>
      <c r="V18" s="6">
        <v>3.4</v>
      </c>
      <c r="W18" s="6">
        <v>3.6</v>
      </c>
      <c r="X18" s="6">
        <v>4.2</v>
      </c>
      <c r="Y18" s="6">
        <v>4.8</v>
      </c>
      <c r="Z18" s="6">
        <v>4.4000000000000004</v>
      </c>
      <c r="AA18" s="6">
        <v>4.2</v>
      </c>
      <c r="AB18" s="6">
        <v>4.8</v>
      </c>
      <c r="AC18" s="6">
        <v>5.7</v>
      </c>
      <c r="AD18" s="6">
        <v>6.8</v>
      </c>
      <c r="AE18" s="6">
        <v>9</v>
      </c>
      <c r="AF18" s="6">
        <v>9.1</v>
      </c>
      <c r="AG18" s="6">
        <v>8.1</v>
      </c>
      <c r="AH18" s="6">
        <v>10.4</v>
      </c>
      <c r="AI18" s="6">
        <v>12.8</v>
      </c>
      <c r="AJ18" s="6">
        <v>14</v>
      </c>
      <c r="AK18" s="6">
        <v>16.899999999999999</v>
      </c>
      <c r="AL18" s="6">
        <v>19.3</v>
      </c>
      <c r="AM18" s="6">
        <v>21.7</v>
      </c>
      <c r="AN18" s="6">
        <v>29.2</v>
      </c>
      <c r="AO18" s="6">
        <v>34.1</v>
      </c>
      <c r="AP18" s="6">
        <v>36</v>
      </c>
      <c r="AQ18" s="6">
        <v>33.299999999999997</v>
      </c>
      <c r="AR18" s="6">
        <v>32.799999999999997</v>
      </c>
      <c r="AS18" s="6">
        <v>38.299999999999997</v>
      </c>
      <c r="AT18" s="6">
        <v>39.200000000000003</v>
      </c>
      <c r="AU18" s="6">
        <v>38.9</v>
      </c>
      <c r="AV18" s="6">
        <v>39.700000000000003</v>
      </c>
      <c r="AW18" s="6">
        <v>39.4</v>
      </c>
      <c r="AX18" s="6">
        <v>40.700000000000003</v>
      </c>
      <c r="AY18" s="6">
        <v>45</v>
      </c>
      <c r="AZ18" s="6">
        <v>52.6</v>
      </c>
      <c r="BA18" s="6">
        <v>50.1</v>
      </c>
      <c r="BB18" s="6">
        <v>64.099999999999994</v>
      </c>
      <c r="BC18" s="6">
        <v>67.8</v>
      </c>
      <c r="BD18" s="6">
        <v>85.4</v>
      </c>
      <c r="BE18" s="6">
        <v>99.2</v>
      </c>
      <c r="BF18" s="6">
        <v>80.7</v>
      </c>
      <c r="BG18" s="6">
        <v>76.3</v>
      </c>
      <c r="BH18" s="6">
        <v>82</v>
      </c>
      <c r="BI18" s="6">
        <v>94.1</v>
      </c>
      <c r="BJ18" s="6">
        <v>81.599999999999994</v>
      </c>
      <c r="BK18" s="6">
        <v>98.3</v>
      </c>
      <c r="BL18" s="6">
        <v>114</v>
      </c>
      <c r="BM18" s="6">
        <v>124.4</v>
      </c>
      <c r="BN18" s="6">
        <v>126.8</v>
      </c>
      <c r="BO18" s="6">
        <v>128.1</v>
      </c>
      <c r="BP18" s="6">
        <v>98.8</v>
      </c>
      <c r="BQ18" s="6">
        <v>110.3</v>
      </c>
      <c r="BR18" s="6">
        <v>132.9</v>
      </c>
      <c r="BS18" s="6">
        <v>156.69999999999999</v>
      </c>
      <c r="BT18" s="6">
        <v>168.1</v>
      </c>
      <c r="BU18" s="6">
        <v>161.19999999999999</v>
      </c>
    </row>
    <row r="19" spans="1:73" s="6" customFormat="1" x14ac:dyDescent="0.2">
      <c r="B19" s="7" t="s">
        <v>81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0.5</v>
      </c>
      <c r="P19" s="6">
        <v>0.5</v>
      </c>
      <c r="Q19" s="6">
        <v>0.3</v>
      </c>
      <c r="R19" s="6">
        <v>0.4</v>
      </c>
      <c r="S19" s="6">
        <v>0.8</v>
      </c>
      <c r="T19" s="6">
        <v>0.9</v>
      </c>
      <c r="U19" s="6">
        <v>0.8</v>
      </c>
      <c r="V19" s="6">
        <v>0.4</v>
      </c>
      <c r="W19" s="6">
        <v>0.3</v>
      </c>
      <c r="X19" s="6">
        <v>0.5</v>
      </c>
      <c r="Y19" s="6">
        <v>0.2</v>
      </c>
      <c r="Z19" s="6">
        <v>-1</v>
      </c>
      <c r="AA19" s="6">
        <v>-1.5</v>
      </c>
      <c r="AB19" s="6">
        <v>-0.9</v>
      </c>
      <c r="AC19" s="6">
        <v>-2</v>
      </c>
      <c r="AD19" s="6">
        <v>-2.4</v>
      </c>
      <c r="AE19" s="6">
        <v>-4.0999999999999996</v>
      </c>
      <c r="AF19" s="6">
        <v>-2.4</v>
      </c>
      <c r="AG19" s="6">
        <v>-3</v>
      </c>
      <c r="AH19" s="6">
        <v>-2.4</v>
      </c>
      <c r="AI19" s="6">
        <v>-2.7</v>
      </c>
      <c r="AJ19" s="6">
        <v>-4.5</v>
      </c>
      <c r="AK19" s="6">
        <v>-4.7</v>
      </c>
      <c r="AL19" s="6">
        <v>-3.4</v>
      </c>
      <c r="AM19" s="6">
        <v>-1.9</v>
      </c>
      <c r="AN19" s="6">
        <v>-0.9</v>
      </c>
      <c r="AO19" s="6">
        <v>1.9</v>
      </c>
      <c r="AP19" s="6">
        <v>2.5</v>
      </c>
      <c r="AQ19" s="6">
        <v>2.7</v>
      </c>
      <c r="AR19" s="6">
        <v>5.6</v>
      </c>
      <c r="AS19" s="6">
        <v>7.3</v>
      </c>
      <c r="AT19" s="6">
        <v>3.7</v>
      </c>
      <c r="AU19" s="6">
        <v>8.1999999999999993</v>
      </c>
      <c r="AV19" s="6">
        <v>10.4</v>
      </c>
      <c r="AW19" s="6">
        <v>11.4</v>
      </c>
      <c r="AX19" s="6">
        <v>12.7</v>
      </c>
      <c r="AY19" s="6">
        <v>16.5</v>
      </c>
      <c r="AZ19" s="6">
        <v>17.8</v>
      </c>
      <c r="BA19" s="6">
        <v>18.100000000000001</v>
      </c>
      <c r="BB19" s="6">
        <v>16.899999999999999</v>
      </c>
      <c r="BC19" s="6">
        <v>16.8</v>
      </c>
      <c r="BD19" s="6">
        <v>11.5</v>
      </c>
      <c r="BE19" s="6">
        <v>5.7</v>
      </c>
      <c r="BF19" s="6">
        <v>7.6</v>
      </c>
      <c r="BG19" s="6">
        <v>5.0999999999999996</v>
      </c>
      <c r="BH19" s="6">
        <v>0.1</v>
      </c>
      <c r="BI19" s="6">
        <v>-4.5</v>
      </c>
      <c r="BJ19" s="6">
        <v>-7</v>
      </c>
      <c r="BK19" s="6">
        <v>-14.2</v>
      </c>
      <c r="BL19" s="6">
        <v>-18.2</v>
      </c>
      <c r="BM19" s="6">
        <v>-16.100000000000001</v>
      </c>
      <c r="BN19" s="6">
        <v>-20.100000000000001</v>
      </c>
      <c r="BO19" s="6">
        <v>-19.399999999999999</v>
      </c>
      <c r="BP19" s="6">
        <v>-15.4</v>
      </c>
      <c r="BQ19" s="6">
        <v>-15.9</v>
      </c>
      <c r="BR19" s="6">
        <v>-11</v>
      </c>
      <c r="BS19" s="6">
        <v>-5.8</v>
      </c>
      <c r="BT19" s="6">
        <v>-2.2999999999999998</v>
      </c>
      <c r="BU19" s="6">
        <v>-4.9000000000000004</v>
      </c>
    </row>
    <row r="20" spans="1:73" s="8" customFormat="1" x14ac:dyDescent="0.2">
      <c r="A20" s="8" t="s">
        <v>90</v>
      </c>
      <c r="B20" s="8" t="s">
        <v>82</v>
      </c>
      <c r="D20" s="8">
        <v>700142</v>
      </c>
      <c r="E20" s="8">
        <v>691821</v>
      </c>
      <c r="F20" s="8">
        <v>707052</v>
      </c>
      <c r="G20" s="8">
        <v>719558</v>
      </c>
      <c r="H20" s="8">
        <v>723043</v>
      </c>
      <c r="I20" s="8">
        <v>734152</v>
      </c>
      <c r="J20" s="8">
        <v>721311</v>
      </c>
      <c r="K20" s="8">
        <v>746044</v>
      </c>
      <c r="L20" s="8">
        <v>765607</v>
      </c>
      <c r="M20" s="8">
        <v>768815</v>
      </c>
      <c r="N20" s="8">
        <v>756436</v>
      </c>
      <c r="O20" s="8">
        <v>775558</v>
      </c>
      <c r="P20" s="8">
        <v>789312</v>
      </c>
      <c r="Q20" s="8">
        <v>788945</v>
      </c>
      <c r="R20" s="8">
        <v>800430</v>
      </c>
      <c r="S20" s="8">
        <v>813154</v>
      </c>
      <c r="T20" s="8">
        <v>831653</v>
      </c>
      <c r="U20" s="8">
        <v>853057</v>
      </c>
      <c r="V20" s="8">
        <v>874778</v>
      </c>
      <c r="W20" s="8">
        <v>892459</v>
      </c>
      <c r="X20" s="8">
        <v>911040</v>
      </c>
      <c r="Y20" s="8">
        <v>934820</v>
      </c>
      <c r="Z20" s="8">
        <v>944134</v>
      </c>
      <c r="AA20" s="8">
        <v>952399</v>
      </c>
      <c r="AB20" s="8">
        <v>985838</v>
      </c>
      <c r="AC20" s="8">
        <v>1020778</v>
      </c>
      <c r="AD20" s="8">
        <v>1041543</v>
      </c>
      <c r="AE20" s="8">
        <v>1030165</v>
      </c>
      <c r="AF20" s="8">
        <v>1065034</v>
      </c>
      <c r="AG20" s="8">
        <v>1104206</v>
      </c>
      <c r="AH20" s="8">
        <v>1152583</v>
      </c>
      <c r="AI20" s="8">
        <v>1185912</v>
      </c>
      <c r="AJ20" s="8">
        <v>1191635</v>
      </c>
      <c r="AK20" s="8">
        <v>1204767</v>
      </c>
      <c r="AL20" s="8">
        <v>1194317</v>
      </c>
      <c r="AM20" s="8">
        <v>1210002</v>
      </c>
      <c r="AN20" s="8">
        <v>1260065</v>
      </c>
      <c r="AO20" s="8">
        <v>1285797</v>
      </c>
      <c r="AP20" s="8">
        <v>1315168</v>
      </c>
      <c r="AQ20" s="8">
        <v>1349284</v>
      </c>
      <c r="AR20" s="8">
        <v>1379620</v>
      </c>
      <c r="AS20" s="8">
        <v>1407913</v>
      </c>
      <c r="AT20" s="8">
        <v>1425521</v>
      </c>
      <c r="AU20" s="8">
        <v>1412618</v>
      </c>
      <c r="AV20" s="8">
        <v>1421905</v>
      </c>
      <c r="AW20" s="8">
        <v>1443110</v>
      </c>
      <c r="AX20" s="8">
        <v>1476779</v>
      </c>
      <c r="AY20" s="8">
        <v>1498798</v>
      </c>
      <c r="AZ20" s="8">
        <v>1520491</v>
      </c>
      <c r="BA20" s="8">
        <v>1554694</v>
      </c>
      <c r="BB20" s="8">
        <v>1577562</v>
      </c>
      <c r="BC20" s="8">
        <v>1601856</v>
      </c>
      <c r="BD20" s="8">
        <v>1642688</v>
      </c>
      <c r="BE20" s="8">
        <v>1643199</v>
      </c>
      <c r="BF20" s="8">
        <v>1637820</v>
      </c>
      <c r="BG20" s="8">
        <v>1652831</v>
      </c>
      <c r="BH20" s="8">
        <v>1671024</v>
      </c>
      <c r="BI20" s="8">
        <v>1700757</v>
      </c>
      <c r="BJ20" s="8">
        <v>1733125</v>
      </c>
      <c r="BK20" s="8">
        <v>1752558</v>
      </c>
      <c r="BL20" s="8">
        <v>1744351</v>
      </c>
      <c r="BM20" s="8">
        <v>1678530</v>
      </c>
      <c r="BN20" s="8">
        <v>1668770</v>
      </c>
      <c r="BO20" s="8">
        <v>1678433</v>
      </c>
      <c r="BP20" s="8">
        <v>1709631</v>
      </c>
      <c r="BQ20" s="8">
        <v>1727150</v>
      </c>
      <c r="BR20" s="8">
        <v>1755662</v>
      </c>
      <c r="BS20" s="8">
        <v>1786001</v>
      </c>
      <c r="BT20" s="8">
        <v>1817232</v>
      </c>
      <c r="BU20" s="8">
        <v>1840049</v>
      </c>
    </row>
    <row r="21" spans="1:73" s="8" customFormat="1" x14ac:dyDescent="0.2">
      <c r="B21" s="8" t="s">
        <v>83</v>
      </c>
      <c r="D21" s="8">
        <v>129289</v>
      </c>
      <c r="E21" s="8">
        <v>129317</v>
      </c>
      <c r="F21" s="8">
        <v>124302</v>
      </c>
      <c r="G21" s="8">
        <v>117852</v>
      </c>
      <c r="H21" s="8">
        <v>114566</v>
      </c>
      <c r="I21" s="8">
        <v>114670</v>
      </c>
      <c r="J21" s="8">
        <v>115877</v>
      </c>
      <c r="K21" s="8">
        <v>114923</v>
      </c>
      <c r="L21" s="8">
        <v>113502</v>
      </c>
      <c r="M21" s="8">
        <v>111741</v>
      </c>
      <c r="N21" s="8">
        <v>110202</v>
      </c>
      <c r="O21" s="8">
        <v>110905</v>
      </c>
      <c r="P21" s="8">
        <v>109180</v>
      </c>
      <c r="Q21" s="8">
        <v>108549</v>
      </c>
      <c r="R21" s="8">
        <v>105634</v>
      </c>
      <c r="S21" s="8">
        <v>102484</v>
      </c>
      <c r="T21" s="8">
        <v>102434</v>
      </c>
      <c r="U21" s="8">
        <v>100720</v>
      </c>
      <c r="V21" s="8">
        <v>97514</v>
      </c>
      <c r="W21" s="8">
        <v>86033</v>
      </c>
      <c r="X21" s="8">
        <v>85046</v>
      </c>
      <c r="Y21" s="8">
        <v>85783</v>
      </c>
      <c r="Z21" s="8">
        <v>84374</v>
      </c>
      <c r="AA21" s="8">
        <v>84922</v>
      </c>
      <c r="AB21" s="8">
        <v>85889</v>
      </c>
      <c r="AC21" s="8">
        <v>87050</v>
      </c>
      <c r="AD21" s="8">
        <v>89467</v>
      </c>
      <c r="AE21" s="8">
        <v>89126</v>
      </c>
      <c r="AF21" s="8">
        <v>89134</v>
      </c>
      <c r="AG21" s="8">
        <v>92325</v>
      </c>
      <c r="AH21" s="8">
        <v>96569</v>
      </c>
      <c r="AI21" s="8">
        <v>100610</v>
      </c>
      <c r="AJ21" s="8">
        <v>103711</v>
      </c>
      <c r="AK21" s="8">
        <v>104820</v>
      </c>
      <c r="AL21" s="8">
        <v>106777</v>
      </c>
      <c r="AM21" s="8">
        <v>109674</v>
      </c>
      <c r="AN21" s="8">
        <v>112060</v>
      </c>
      <c r="AO21" s="8">
        <v>111224</v>
      </c>
      <c r="AP21" s="8">
        <v>111926</v>
      </c>
      <c r="AQ21" s="8">
        <v>115488</v>
      </c>
      <c r="AR21" s="8">
        <v>118999</v>
      </c>
      <c r="AS21" s="8">
        <v>120055</v>
      </c>
      <c r="AT21" s="8">
        <v>121164</v>
      </c>
      <c r="AU21" s="8">
        <v>123286</v>
      </c>
      <c r="AV21" s="8">
        <v>119522</v>
      </c>
      <c r="AW21" s="8">
        <v>123354</v>
      </c>
      <c r="AX21" s="8">
        <v>127769</v>
      </c>
      <c r="AY21" s="8">
        <v>125782</v>
      </c>
      <c r="AZ21" s="8">
        <v>125874</v>
      </c>
      <c r="BA21" s="8">
        <v>126161</v>
      </c>
      <c r="BB21" s="8">
        <v>123639</v>
      </c>
      <c r="BC21" s="8">
        <v>121043</v>
      </c>
      <c r="BD21" s="8">
        <v>122571</v>
      </c>
      <c r="BE21" s="8">
        <v>121306</v>
      </c>
      <c r="BF21" s="8">
        <v>119112</v>
      </c>
      <c r="BG21" s="8">
        <v>123547</v>
      </c>
      <c r="BH21" s="8">
        <v>125171</v>
      </c>
      <c r="BI21" s="8">
        <v>125574</v>
      </c>
      <c r="BJ21" s="8">
        <v>127033</v>
      </c>
      <c r="BK21" s="8">
        <v>124954</v>
      </c>
      <c r="BL21" s="8">
        <v>120957</v>
      </c>
      <c r="BM21" s="8">
        <v>117972</v>
      </c>
      <c r="BN21" s="8">
        <v>116167</v>
      </c>
      <c r="BO21" s="8">
        <v>113389</v>
      </c>
      <c r="BP21" s="8">
        <v>114349</v>
      </c>
      <c r="BQ21" s="8">
        <v>112899</v>
      </c>
      <c r="BR21" s="8">
        <v>112301</v>
      </c>
      <c r="BS21" s="8">
        <v>114101</v>
      </c>
      <c r="BT21" s="8">
        <v>115252</v>
      </c>
      <c r="BU21" s="8">
        <v>114306</v>
      </c>
    </row>
    <row r="22" spans="1:73" s="8" customFormat="1" x14ac:dyDescent="0.2">
      <c r="B22" s="8" t="s">
        <v>84</v>
      </c>
      <c r="D22" s="8">
        <v>570853</v>
      </c>
      <c r="E22" s="8">
        <v>562504</v>
      </c>
      <c r="F22" s="8">
        <v>582750</v>
      </c>
      <c r="G22" s="8">
        <v>601706</v>
      </c>
      <c r="H22" s="8">
        <v>608477</v>
      </c>
      <c r="I22" s="8">
        <v>619482</v>
      </c>
      <c r="J22" s="8">
        <v>605434</v>
      </c>
      <c r="K22" s="8">
        <v>631121</v>
      </c>
      <c r="L22" s="8">
        <v>652105</v>
      </c>
      <c r="M22" s="8">
        <v>657074</v>
      </c>
      <c r="N22" s="8">
        <v>646234</v>
      </c>
      <c r="O22" s="8">
        <v>664653</v>
      </c>
      <c r="P22" s="8">
        <v>680132</v>
      </c>
      <c r="Q22" s="8">
        <v>680396</v>
      </c>
      <c r="R22" s="8">
        <v>694796</v>
      </c>
      <c r="S22" s="8">
        <v>710670</v>
      </c>
      <c r="T22" s="8">
        <v>729219</v>
      </c>
      <c r="U22" s="8">
        <v>752337</v>
      </c>
      <c r="V22" s="8">
        <v>777264</v>
      </c>
      <c r="W22" s="8">
        <v>806426</v>
      </c>
      <c r="X22" s="8">
        <v>825994</v>
      </c>
      <c r="Y22" s="8">
        <v>849037</v>
      </c>
      <c r="Z22" s="8">
        <v>859760</v>
      </c>
      <c r="AA22" s="8">
        <v>867477</v>
      </c>
      <c r="AB22" s="8">
        <v>899949</v>
      </c>
      <c r="AC22" s="8">
        <v>933728</v>
      </c>
      <c r="AD22" s="8">
        <v>952076</v>
      </c>
      <c r="AE22" s="8">
        <v>941039</v>
      </c>
      <c r="AF22" s="8">
        <v>975900</v>
      </c>
      <c r="AG22" s="8">
        <v>1011881</v>
      </c>
      <c r="AH22" s="8">
        <v>1056014</v>
      </c>
      <c r="AI22" s="8">
        <v>1085302</v>
      </c>
      <c r="AJ22" s="8">
        <v>1087924</v>
      </c>
      <c r="AK22" s="8">
        <v>1099947</v>
      </c>
      <c r="AL22" s="8">
        <v>1087540</v>
      </c>
      <c r="AM22" s="8">
        <v>1100328</v>
      </c>
      <c r="AN22" s="8">
        <v>1148005</v>
      </c>
      <c r="AO22" s="8">
        <v>1174573</v>
      </c>
      <c r="AP22" s="8">
        <v>1203242</v>
      </c>
      <c r="AQ22" s="8">
        <v>1233796</v>
      </c>
      <c r="AR22" s="8">
        <v>1260621</v>
      </c>
      <c r="AS22" s="8">
        <v>1287858</v>
      </c>
      <c r="AT22" s="8">
        <v>1304357</v>
      </c>
      <c r="AU22" s="8">
        <v>1289332</v>
      </c>
      <c r="AV22" s="8">
        <v>1302383</v>
      </c>
      <c r="AW22" s="8">
        <v>1319756</v>
      </c>
      <c r="AX22" s="8">
        <v>1349010</v>
      </c>
      <c r="AY22" s="8">
        <v>1373016</v>
      </c>
      <c r="AZ22" s="8">
        <v>1394617</v>
      </c>
      <c r="BA22" s="8">
        <v>1428533</v>
      </c>
      <c r="BB22" s="8">
        <v>1453923</v>
      </c>
      <c r="BC22" s="8">
        <v>1480813</v>
      </c>
      <c r="BD22" s="8">
        <v>1520117</v>
      </c>
      <c r="BE22" s="8">
        <v>1521893</v>
      </c>
      <c r="BF22" s="8">
        <v>1518708</v>
      </c>
      <c r="BG22" s="8">
        <v>1529284</v>
      </c>
      <c r="BH22" s="8">
        <v>1545853</v>
      </c>
      <c r="BI22" s="8">
        <v>1575183</v>
      </c>
      <c r="BJ22" s="8">
        <v>1606092</v>
      </c>
      <c r="BK22" s="8">
        <v>1627604</v>
      </c>
      <c r="BL22" s="8">
        <v>1623394</v>
      </c>
      <c r="BM22" s="8">
        <v>1560558</v>
      </c>
      <c r="BN22" s="8">
        <v>1552603</v>
      </c>
      <c r="BO22" s="8">
        <v>1565044</v>
      </c>
      <c r="BP22" s="8">
        <v>1595282</v>
      </c>
      <c r="BQ22" s="8">
        <v>1614251</v>
      </c>
      <c r="BR22" s="8">
        <v>1643361</v>
      </c>
      <c r="BS22" s="8">
        <v>1671900</v>
      </c>
      <c r="BT22" s="8">
        <v>1701980</v>
      </c>
      <c r="BU22" s="8">
        <v>1725743</v>
      </c>
    </row>
    <row r="23" spans="1:73" s="9" customFormat="1" x14ac:dyDescent="0.2">
      <c r="A23" s="9" t="s">
        <v>91</v>
      </c>
      <c r="B23" s="10" t="s">
        <v>138</v>
      </c>
      <c r="C23" s="9">
        <v>122.2</v>
      </c>
      <c r="D23" s="9">
        <v>140</v>
      </c>
      <c r="E23" s="9">
        <v>136.30000000000001</v>
      </c>
      <c r="F23" s="9">
        <v>154.9</v>
      </c>
      <c r="G23" s="9">
        <v>177.6</v>
      </c>
      <c r="H23" s="9">
        <v>185.9</v>
      </c>
      <c r="I23" s="9">
        <v>199</v>
      </c>
      <c r="J23" s="9">
        <v>196.2</v>
      </c>
      <c r="K23" s="9">
        <v>221.4</v>
      </c>
      <c r="L23" s="9">
        <v>237.2</v>
      </c>
      <c r="M23" s="9">
        <v>247.9</v>
      </c>
      <c r="N23" s="9">
        <v>242.2</v>
      </c>
      <c r="O23" s="9">
        <v>271.7</v>
      </c>
      <c r="P23" s="9">
        <v>282.5</v>
      </c>
      <c r="Q23" s="9">
        <v>290.39999999999998</v>
      </c>
      <c r="R23" s="9">
        <v>316.8</v>
      </c>
      <c r="S23" s="9">
        <v>337.8</v>
      </c>
      <c r="T23" s="9">
        <v>364.5</v>
      </c>
      <c r="U23" s="9">
        <v>400.7</v>
      </c>
      <c r="V23" s="9">
        <v>440.1</v>
      </c>
      <c r="W23" s="9">
        <v>463.2</v>
      </c>
      <c r="X23" s="9">
        <v>510.9</v>
      </c>
      <c r="Y23" s="9">
        <v>554.6</v>
      </c>
      <c r="Z23" s="9">
        <v>572.9</v>
      </c>
      <c r="AA23" s="9">
        <v>618.1</v>
      </c>
      <c r="AB23" s="9">
        <v>685.9</v>
      </c>
      <c r="AC23" s="9">
        <v>768.8</v>
      </c>
      <c r="AD23" s="9">
        <v>830</v>
      </c>
      <c r="AE23" s="9">
        <v>898.3</v>
      </c>
      <c r="AF23" s="9">
        <v>1014.7</v>
      </c>
      <c r="AG23" s="9">
        <v>1147.4000000000001</v>
      </c>
      <c r="AH23" s="9">
        <v>1303.9000000000001</v>
      </c>
      <c r="AI23" s="9">
        <v>1450.3</v>
      </c>
      <c r="AJ23" s="9">
        <v>1574.4</v>
      </c>
      <c r="AK23" s="9">
        <v>1788.7</v>
      </c>
      <c r="AL23" s="9">
        <v>1854.7</v>
      </c>
      <c r="AM23" s="9">
        <v>1985.8</v>
      </c>
      <c r="AN23" s="9">
        <v>2225.9</v>
      </c>
      <c r="AO23" s="9">
        <v>2369</v>
      </c>
      <c r="AP23" s="9">
        <v>2464.6999999999998</v>
      </c>
      <c r="AQ23" s="9">
        <v>2641.7</v>
      </c>
      <c r="AR23" s="9">
        <v>2873.7</v>
      </c>
      <c r="AS23" s="9">
        <v>3020</v>
      </c>
      <c r="AT23" s="9">
        <v>3160.5</v>
      </c>
      <c r="AU23" s="9">
        <v>3231</v>
      </c>
      <c r="AV23" s="9">
        <v>3376.1</v>
      </c>
      <c r="AW23" s="9">
        <v>3534.4</v>
      </c>
      <c r="AX23" s="9">
        <v>3815.9</v>
      </c>
      <c r="AY23" s="9">
        <v>4040.6</v>
      </c>
      <c r="AZ23" s="9">
        <v>4295.3</v>
      </c>
      <c r="BA23" s="9">
        <v>4608</v>
      </c>
      <c r="BB23" s="9">
        <v>4873.3</v>
      </c>
      <c r="BC23" s="9">
        <v>5169.8</v>
      </c>
      <c r="BD23" s="9">
        <v>5512.6</v>
      </c>
      <c r="BE23" s="9">
        <v>5466</v>
      </c>
      <c r="BF23" s="9">
        <v>5539.2</v>
      </c>
      <c r="BG23" s="9">
        <v>5723.9</v>
      </c>
      <c r="BH23" s="9">
        <v>6122.8</v>
      </c>
      <c r="BI23" s="9">
        <v>6559.8</v>
      </c>
      <c r="BJ23" s="9">
        <v>7002.2</v>
      </c>
      <c r="BK23" s="9">
        <v>7219.7</v>
      </c>
      <c r="BL23" s="9">
        <v>7286.7</v>
      </c>
      <c r="BM23" s="9">
        <v>6864.6</v>
      </c>
      <c r="BN23" s="9">
        <v>7243.2</v>
      </c>
      <c r="BO23" s="9">
        <v>7615.3</v>
      </c>
      <c r="BP23" s="9">
        <v>8059.1</v>
      </c>
      <c r="BQ23" s="9">
        <v>8374.1</v>
      </c>
      <c r="BR23" s="9">
        <v>8780.2999999999993</v>
      </c>
      <c r="BS23" s="9">
        <v>9136.2999999999993</v>
      </c>
      <c r="BT23" s="9">
        <v>9245.4</v>
      </c>
      <c r="BU23" s="9">
        <v>9644.4</v>
      </c>
    </row>
    <row r="24" spans="1:73" s="9" customFormat="1" x14ac:dyDescent="0.2">
      <c r="A24" s="9" t="s">
        <v>137</v>
      </c>
      <c r="B24" s="9" t="s">
        <v>124</v>
      </c>
      <c r="C24" s="9">
        <v>9.5</v>
      </c>
      <c r="D24" s="9">
        <v>11.1</v>
      </c>
      <c r="E24" s="9">
        <v>12</v>
      </c>
      <c r="F24" s="9">
        <v>12.8</v>
      </c>
      <c r="G24" s="9">
        <v>14.6</v>
      </c>
      <c r="H24" s="9">
        <v>15.6</v>
      </c>
      <c r="I24" s="9">
        <v>16.7</v>
      </c>
      <c r="J24" s="9">
        <v>17.7</v>
      </c>
      <c r="K24" s="9">
        <v>18.899999999999999</v>
      </c>
      <c r="L24" s="9">
        <v>21.4</v>
      </c>
      <c r="M24" s="9">
        <v>23.8</v>
      </c>
      <c r="N24" s="9">
        <v>25.5</v>
      </c>
      <c r="O24" s="9">
        <v>26.7</v>
      </c>
      <c r="P24" s="9">
        <v>27.6</v>
      </c>
      <c r="Q24" s="9">
        <v>28.6</v>
      </c>
      <c r="R24" s="9">
        <v>29.8</v>
      </c>
      <c r="S24" s="9">
        <v>31.3</v>
      </c>
      <c r="T24" s="9">
        <v>33.299999999999997</v>
      </c>
      <c r="U24" s="9">
        <v>35.799999999999997</v>
      </c>
      <c r="V24" s="9">
        <v>39.4</v>
      </c>
      <c r="W24" s="9">
        <v>43.5</v>
      </c>
      <c r="X24" s="9">
        <v>48.1</v>
      </c>
      <c r="Y24" s="9">
        <v>53.5</v>
      </c>
      <c r="Z24" s="9">
        <v>59.3</v>
      </c>
      <c r="AA24" s="9">
        <v>64.7</v>
      </c>
      <c r="AB24" s="9">
        <v>70.2</v>
      </c>
      <c r="AC24" s="9">
        <v>78.2</v>
      </c>
      <c r="AD24" s="9">
        <v>91.4</v>
      </c>
      <c r="AE24" s="9">
        <v>107.7</v>
      </c>
      <c r="AF24" s="9">
        <v>118.3</v>
      </c>
      <c r="AG24" s="9">
        <v>132.6</v>
      </c>
      <c r="AH24" s="9">
        <v>150.19999999999999</v>
      </c>
      <c r="AI24" s="9">
        <v>172.4</v>
      </c>
      <c r="AJ24" s="9">
        <v>198.9</v>
      </c>
      <c r="AK24" s="9">
        <v>229.1</v>
      </c>
      <c r="AL24" s="9">
        <v>253.9</v>
      </c>
      <c r="AM24" s="9">
        <v>264.60000000000002</v>
      </c>
      <c r="AN24" s="9">
        <v>279</v>
      </c>
      <c r="AO24" s="9">
        <v>299</v>
      </c>
      <c r="AP24" s="9">
        <v>317.89999999999998</v>
      </c>
      <c r="AQ24" s="9">
        <v>334.7</v>
      </c>
      <c r="AR24" s="9">
        <v>358.2</v>
      </c>
      <c r="AS24" s="9">
        <v>380.2</v>
      </c>
      <c r="AT24" s="9">
        <v>402.6</v>
      </c>
      <c r="AU24" s="9">
        <v>423.6</v>
      </c>
      <c r="AV24" s="9">
        <v>436.3</v>
      </c>
      <c r="AW24" s="9">
        <v>455.8</v>
      </c>
      <c r="AX24" s="9">
        <v>482.3</v>
      </c>
      <c r="AY24" s="9">
        <v>520.79999999999995</v>
      </c>
      <c r="AZ24" s="9">
        <v>554.20000000000005</v>
      </c>
      <c r="BA24" s="9">
        <v>594.6</v>
      </c>
      <c r="BB24" s="9">
        <v>634.1</v>
      </c>
      <c r="BC24" s="9">
        <v>679.1</v>
      </c>
      <c r="BD24" s="9">
        <v>737.5</v>
      </c>
      <c r="BE24" s="9">
        <v>781.5</v>
      </c>
      <c r="BF24" s="9">
        <v>802.9</v>
      </c>
      <c r="BG24" s="9">
        <v>816.1</v>
      </c>
      <c r="BH24" s="9">
        <v>849.7</v>
      </c>
      <c r="BI24" s="9">
        <v>911</v>
      </c>
      <c r="BJ24" s="9">
        <v>981.5</v>
      </c>
      <c r="BK24" s="9">
        <v>1044</v>
      </c>
      <c r="BL24" s="9">
        <v>1105</v>
      </c>
      <c r="BM24" s="9">
        <v>1110.7</v>
      </c>
      <c r="BN24" s="9">
        <v>1119.8</v>
      </c>
      <c r="BO24" s="9">
        <v>1169.3</v>
      </c>
      <c r="BP24" s="9">
        <v>1230.5999999999999</v>
      </c>
      <c r="BQ24" s="9">
        <v>1279.7</v>
      </c>
      <c r="BR24" s="9">
        <v>1350</v>
      </c>
      <c r="BS24" s="9">
        <v>1406.1</v>
      </c>
      <c r="BT24" s="9">
        <v>1432.6</v>
      </c>
      <c r="BU24" s="9">
        <v>1491</v>
      </c>
    </row>
    <row r="25" spans="1:73" s="9" customFormat="1" x14ac:dyDescent="0.2">
      <c r="B25" s="9" t="s">
        <v>134</v>
      </c>
      <c r="C25" s="9">
        <v>78.8</v>
      </c>
      <c r="D25" s="9">
        <v>87.5</v>
      </c>
      <c r="E25" s="9">
        <v>84.9</v>
      </c>
      <c r="F25" s="9">
        <v>94.4</v>
      </c>
      <c r="G25" s="9">
        <v>109.8</v>
      </c>
      <c r="H25" s="9">
        <v>117.8</v>
      </c>
      <c r="I25" s="9">
        <v>128.19999999999999</v>
      </c>
      <c r="J25" s="9">
        <v>125.9</v>
      </c>
      <c r="K25" s="9">
        <v>137.9</v>
      </c>
      <c r="L25" s="9">
        <v>150.80000000000001</v>
      </c>
      <c r="M25" s="9">
        <v>158.4</v>
      </c>
      <c r="N25" s="9">
        <v>155.19999999999999</v>
      </c>
      <c r="O25" s="9">
        <v>170.8</v>
      </c>
      <c r="P25" s="9">
        <v>180.4</v>
      </c>
      <c r="Q25" s="9">
        <v>184.5</v>
      </c>
      <c r="R25" s="9">
        <v>199.3</v>
      </c>
      <c r="S25" s="9">
        <v>210.1</v>
      </c>
      <c r="T25" s="9">
        <v>225.7</v>
      </c>
      <c r="U25" s="9">
        <v>245.4</v>
      </c>
      <c r="V25" s="9">
        <v>272.89999999999998</v>
      </c>
      <c r="W25" s="9">
        <v>291.10000000000002</v>
      </c>
      <c r="X25" s="9">
        <v>320.89999999999998</v>
      </c>
      <c r="Y25" s="9">
        <v>356.1</v>
      </c>
      <c r="Z25" s="9">
        <v>374.5</v>
      </c>
      <c r="AA25" s="9">
        <v>396.2</v>
      </c>
      <c r="AB25" s="9">
        <v>439.9</v>
      </c>
      <c r="AC25" s="9">
        <v>495.1</v>
      </c>
      <c r="AD25" s="9">
        <v>542.9</v>
      </c>
      <c r="AE25" s="9">
        <v>569</v>
      </c>
      <c r="AF25" s="9">
        <v>640</v>
      </c>
      <c r="AG25" s="9">
        <v>723.3</v>
      </c>
      <c r="AH25" s="9">
        <v>829.5</v>
      </c>
      <c r="AI25" s="9">
        <v>942.4</v>
      </c>
      <c r="AJ25" s="9">
        <v>1030.7</v>
      </c>
      <c r="AK25" s="9">
        <v>1139.9000000000001</v>
      </c>
      <c r="AL25" s="9">
        <v>1183.3</v>
      </c>
      <c r="AM25" s="9">
        <v>1250.0999999999999</v>
      </c>
      <c r="AN25" s="9">
        <v>1388.2</v>
      </c>
      <c r="AO25" s="9">
        <v>1490.1</v>
      </c>
      <c r="AP25" s="9">
        <v>1578.2</v>
      </c>
      <c r="AQ25" s="9">
        <v>1685.5</v>
      </c>
      <c r="AR25" s="9">
        <v>1825.3</v>
      </c>
      <c r="AS25" s="9">
        <v>1934.8</v>
      </c>
      <c r="AT25" s="9">
        <v>2037.5</v>
      </c>
      <c r="AU25" s="9">
        <v>2071.1</v>
      </c>
      <c r="AV25" s="9">
        <v>2188.6999999999998</v>
      </c>
      <c r="AW25" s="9">
        <v>2271</v>
      </c>
      <c r="AX25" s="9">
        <v>2398.6999999999998</v>
      </c>
      <c r="AY25" s="9">
        <v>2524.6</v>
      </c>
      <c r="AZ25" s="9">
        <v>2667.7</v>
      </c>
      <c r="BA25" s="9">
        <v>2862.6</v>
      </c>
      <c r="BB25" s="9">
        <v>3093.8</v>
      </c>
      <c r="BC25" s="9">
        <v>3310</v>
      </c>
      <c r="BD25" s="9">
        <v>3597.3</v>
      </c>
      <c r="BE25" s="9">
        <v>3582.3</v>
      </c>
      <c r="BF25" s="9">
        <v>3540.5</v>
      </c>
      <c r="BG25" s="9">
        <v>3594.3</v>
      </c>
      <c r="BH25" s="9">
        <v>3761.3</v>
      </c>
      <c r="BI25" s="9">
        <v>3928.7</v>
      </c>
      <c r="BJ25" s="9">
        <v>4127.5</v>
      </c>
      <c r="BK25" s="9">
        <v>4307.1000000000004</v>
      </c>
      <c r="BL25" s="9">
        <v>4364.3</v>
      </c>
      <c r="BM25" s="9">
        <v>4094.9</v>
      </c>
      <c r="BN25" s="9">
        <v>4166.6000000000004</v>
      </c>
      <c r="BO25" s="9">
        <v>4372.7</v>
      </c>
      <c r="BP25" s="9">
        <v>4608.3</v>
      </c>
      <c r="BQ25" s="9">
        <v>4768.1000000000004</v>
      </c>
      <c r="BR25" s="9">
        <v>5022.5</v>
      </c>
      <c r="BS25" s="9">
        <v>5290.6</v>
      </c>
      <c r="BT25" s="9">
        <v>5426.4</v>
      </c>
      <c r="BU25" s="9">
        <v>5695.3</v>
      </c>
    </row>
    <row r="26" spans="1:73" s="9" customFormat="1" x14ac:dyDescent="0.2">
      <c r="B26" s="9" t="s">
        <v>135</v>
      </c>
      <c r="C26" s="9">
        <v>11.2</v>
      </c>
      <c r="D26" s="9">
        <v>12.4</v>
      </c>
      <c r="E26" s="9">
        <v>13</v>
      </c>
      <c r="F26" s="9">
        <v>14.4</v>
      </c>
      <c r="G26" s="9">
        <v>15.4</v>
      </c>
      <c r="H26" s="9">
        <v>16.8</v>
      </c>
      <c r="I26" s="9">
        <v>17.899999999999999</v>
      </c>
      <c r="J26" s="9">
        <v>17.3</v>
      </c>
      <c r="K26" s="9">
        <v>19.2</v>
      </c>
      <c r="L26" s="9">
        <v>20.8</v>
      </c>
      <c r="M26" s="9">
        <v>22</v>
      </c>
      <c r="N26" s="9">
        <v>22.3</v>
      </c>
      <c r="O26" s="9">
        <v>24.4</v>
      </c>
      <c r="P26" s="9">
        <v>26.6</v>
      </c>
      <c r="Q26" s="9">
        <v>27.6</v>
      </c>
      <c r="R26" s="9">
        <v>29.9</v>
      </c>
      <c r="S26" s="9">
        <v>31.7</v>
      </c>
      <c r="T26" s="9">
        <v>33.9</v>
      </c>
      <c r="U26" s="9">
        <v>36</v>
      </c>
      <c r="V26" s="9">
        <v>37</v>
      </c>
      <c r="W26" s="9">
        <v>39.299999999999997</v>
      </c>
      <c r="X26" s="9">
        <v>45.5</v>
      </c>
      <c r="Y26" s="9">
        <v>50.2</v>
      </c>
      <c r="Z26" s="9">
        <v>54.2</v>
      </c>
      <c r="AA26" s="9">
        <v>59.5</v>
      </c>
      <c r="AB26" s="9">
        <v>63.7</v>
      </c>
      <c r="AC26" s="9">
        <v>70.099999999999994</v>
      </c>
      <c r="AD26" s="9">
        <v>74.400000000000006</v>
      </c>
      <c r="AE26" s="9">
        <v>80.2</v>
      </c>
      <c r="AF26" s="9">
        <v>86.7</v>
      </c>
      <c r="AG26" s="9">
        <v>94.6</v>
      </c>
      <c r="AH26" s="9">
        <v>102.7</v>
      </c>
      <c r="AI26" s="9">
        <v>108.8</v>
      </c>
      <c r="AJ26" s="9">
        <v>121.5</v>
      </c>
      <c r="AK26" s="9">
        <v>146.69999999999999</v>
      </c>
      <c r="AL26" s="9">
        <v>152.9</v>
      </c>
      <c r="AM26" s="9">
        <v>168</v>
      </c>
      <c r="AN26" s="9">
        <v>185</v>
      </c>
      <c r="AO26" s="9">
        <v>196.6</v>
      </c>
      <c r="AP26" s="9">
        <v>204.6</v>
      </c>
      <c r="AQ26" s="9">
        <v>216.8</v>
      </c>
      <c r="AR26" s="9">
        <v>233.8</v>
      </c>
      <c r="AS26" s="9">
        <v>248.2</v>
      </c>
      <c r="AT26" s="9">
        <v>263.5</v>
      </c>
      <c r="AU26" s="9">
        <v>285.7</v>
      </c>
      <c r="AV26" s="9">
        <v>302.5</v>
      </c>
      <c r="AW26" s="9">
        <v>319.3</v>
      </c>
      <c r="AX26" s="9">
        <v>350.7</v>
      </c>
      <c r="AY26" s="9">
        <v>358.7</v>
      </c>
      <c r="AZ26" s="9">
        <v>371.7</v>
      </c>
      <c r="BA26" s="9">
        <v>388.9</v>
      </c>
      <c r="BB26" s="9">
        <v>402.9</v>
      </c>
      <c r="BC26" s="9">
        <v>424.6</v>
      </c>
      <c r="BD26" s="9">
        <v>449.9</v>
      </c>
      <c r="BE26" s="9">
        <v>441.5</v>
      </c>
      <c r="BF26" s="9">
        <v>467</v>
      </c>
      <c r="BG26" s="9">
        <v>491.1</v>
      </c>
      <c r="BH26" s="9">
        <v>531.70000000000005</v>
      </c>
      <c r="BI26" s="9">
        <v>575.70000000000005</v>
      </c>
      <c r="BJ26" s="9">
        <v>611.79999999999995</v>
      </c>
      <c r="BK26" s="9">
        <v>631.29999999999995</v>
      </c>
      <c r="BL26" s="9">
        <v>637.4</v>
      </c>
      <c r="BM26" s="9">
        <v>608.5</v>
      </c>
      <c r="BN26" s="9">
        <v>638.20000000000005</v>
      </c>
      <c r="BO26" s="9">
        <v>670.8</v>
      </c>
      <c r="BP26" s="9">
        <v>695.1</v>
      </c>
      <c r="BQ26" s="9">
        <v>742</v>
      </c>
      <c r="BR26" s="9">
        <v>768.6</v>
      </c>
      <c r="BS26" s="9">
        <v>780.1</v>
      </c>
      <c r="BT26" s="9">
        <v>794.3</v>
      </c>
      <c r="BU26" s="9">
        <v>828.5</v>
      </c>
    </row>
    <row r="27" spans="1:73" s="9" customFormat="1" x14ac:dyDescent="0.2">
      <c r="B27" s="9" t="s">
        <v>93</v>
      </c>
      <c r="C27" s="9">
        <v>0.8</v>
      </c>
      <c r="D27" s="9">
        <v>0.9</v>
      </c>
      <c r="E27" s="9">
        <v>1</v>
      </c>
      <c r="F27" s="9">
        <v>0.9</v>
      </c>
      <c r="G27" s="9">
        <v>1.1000000000000001</v>
      </c>
      <c r="H27" s="9">
        <v>1.3</v>
      </c>
      <c r="I27" s="9">
        <v>1.3</v>
      </c>
      <c r="J27" s="9">
        <v>1.7</v>
      </c>
      <c r="K27" s="9">
        <v>1.7</v>
      </c>
      <c r="L27" s="9">
        <v>1.8</v>
      </c>
      <c r="M27" s="9">
        <v>2.2999999999999998</v>
      </c>
      <c r="N27" s="9">
        <v>2.8</v>
      </c>
      <c r="O27" s="9">
        <v>3</v>
      </c>
      <c r="P27" s="9">
        <v>3.3</v>
      </c>
      <c r="Q27" s="9">
        <v>3.8</v>
      </c>
      <c r="R27" s="9">
        <v>4.5</v>
      </c>
      <c r="S27" s="9">
        <v>4.8</v>
      </c>
      <c r="T27" s="9">
        <v>5.3</v>
      </c>
      <c r="U27" s="9">
        <v>6</v>
      </c>
      <c r="V27" s="9">
        <v>7.2</v>
      </c>
      <c r="W27" s="9">
        <v>8.6</v>
      </c>
      <c r="X27" s="9">
        <v>10.1</v>
      </c>
      <c r="Y27" s="9">
        <v>13.5</v>
      </c>
      <c r="Z27" s="9">
        <v>17.899999999999999</v>
      </c>
      <c r="AA27" s="9">
        <v>18.899999999999999</v>
      </c>
      <c r="AB27" s="9">
        <v>20</v>
      </c>
      <c r="AC27" s="9">
        <v>23.7</v>
      </c>
      <c r="AD27" s="9">
        <v>30.1</v>
      </c>
      <c r="AE27" s="9">
        <v>32.4</v>
      </c>
      <c r="AF27" s="9">
        <v>30</v>
      </c>
      <c r="AG27" s="9">
        <v>33</v>
      </c>
      <c r="AH27" s="9">
        <v>36.6</v>
      </c>
      <c r="AI27" s="9">
        <v>43.6</v>
      </c>
      <c r="AJ27" s="9">
        <v>58</v>
      </c>
      <c r="AK27" s="9">
        <v>72.5</v>
      </c>
      <c r="AL27" s="9">
        <v>83.2</v>
      </c>
      <c r="AM27" s="9">
        <v>82.6</v>
      </c>
      <c r="AN27" s="9">
        <v>93.8</v>
      </c>
      <c r="AO27" s="9">
        <v>96.9</v>
      </c>
      <c r="AP27" s="9">
        <v>107</v>
      </c>
      <c r="AQ27" s="9">
        <v>115.7</v>
      </c>
      <c r="AR27" s="9">
        <v>135.4</v>
      </c>
      <c r="AS27" s="9">
        <v>159.4</v>
      </c>
      <c r="AT27" s="9">
        <v>169.5</v>
      </c>
      <c r="AU27" s="9">
        <v>156.4</v>
      </c>
      <c r="AV27" s="9">
        <v>130.9</v>
      </c>
      <c r="AW27" s="9">
        <v>117</v>
      </c>
      <c r="AX27" s="9">
        <v>116.3</v>
      </c>
      <c r="AY27" s="9">
        <v>125.6</v>
      </c>
      <c r="AZ27" s="9">
        <v>118.9</v>
      </c>
      <c r="BA27" s="9">
        <v>126.6</v>
      </c>
      <c r="BB27" s="9">
        <v>146.4</v>
      </c>
      <c r="BC27" s="9">
        <v>159.80000000000001</v>
      </c>
      <c r="BD27" s="9">
        <v>198</v>
      </c>
      <c r="BE27" s="9">
        <v>219.8</v>
      </c>
      <c r="BF27" s="9">
        <v>199.8</v>
      </c>
      <c r="BG27" s="9">
        <v>171.2</v>
      </c>
      <c r="BH27" s="9">
        <v>162.5</v>
      </c>
      <c r="BI27" s="9">
        <v>176.9</v>
      </c>
      <c r="BJ27" s="9">
        <v>186.9</v>
      </c>
      <c r="BK27" s="9">
        <v>250.3</v>
      </c>
      <c r="BL27" s="9">
        <v>310.2</v>
      </c>
      <c r="BM27" s="9">
        <v>284.2</v>
      </c>
      <c r="BN27" s="9">
        <v>283.3</v>
      </c>
      <c r="BO27" s="9">
        <v>283.2</v>
      </c>
      <c r="BP27" s="9">
        <v>291.2</v>
      </c>
      <c r="BQ27" s="9">
        <v>280.10000000000002</v>
      </c>
      <c r="BR27" s="9">
        <v>291.10000000000002</v>
      </c>
      <c r="BS27" s="9">
        <v>305</v>
      </c>
      <c r="BT27" s="9">
        <v>332.5</v>
      </c>
      <c r="BU27" s="9">
        <v>335.2</v>
      </c>
    </row>
    <row r="28" spans="1:73" s="9" customFormat="1" x14ac:dyDescent="0.2">
      <c r="B28" s="9" t="s">
        <v>136</v>
      </c>
      <c r="C28" s="9">
        <v>0.6</v>
      </c>
      <c r="D28" s="9">
        <v>0.6</v>
      </c>
      <c r="E28" s="9">
        <v>0.6</v>
      </c>
      <c r="F28" s="9">
        <v>0.6</v>
      </c>
      <c r="G28" s="9">
        <v>0.7</v>
      </c>
      <c r="H28" s="9">
        <v>0.8</v>
      </c>
      <c r="I28" s="9">
        <v>1</v>
      </c>
      <c r="J28" s="9">
        <v>0.9</v>
      </c>
      <c r="K28" s="9">
        <v>1</v>
      </c>
      <c r="L28" s="9">
        <v>1</v>
      </c>
      <c r="M28" s="9">
        <v>1.1000000000000001</v>
      </c>
      <c r="N28" s="9">
        <v>1.2</v>
      </c>
      <c r="O28" s="9">
        <v>1.3</v>
      </c>
      <c r="P28" s="9">
        <v>1.3</v>
      </c>
      <c r="Q28" s="9">
        <v>1.4</v>
      </c>
      <c r="R28" s="9">
        <v>1.6</v>
      </c>
      <c r="S28" s="9">
        <v>1.6</v>
      </c>
      <c r="T28" s="9">
        <v>1.9</v>
      </c>
      <c r="U28" s="9">
        <v>2.1</v>
      </c>
      <c r="V28" s="9">
        <v>2.6</v>
      </c>
      <c r="W28" s="9">
        <v>2.7</v>
      </c>
      <c r="X28" s="9">
        <v>2.9</v>
      </c>
      <c r="Y28" s="9">
        <v>3</v>
      </c>
      <c r="Z28" s="9">
        <v>3.2</v>
      </c>
      <c r="AA28" s="9">
        <v>3.6</v>
      </c>
      <c r="AB28" s="9">
        <v>3.9</v>
      </c>
      <c r="AC28" s="9">
        <v>4.5</v>
      </c>
      <c r="AD28" s="9">
        <v>3.7</v>
      </c>
      <c r="AE28" s="9">
        <v>4.7</v>
      </c>
      <c r="AF28" s="9">
        <v>6.7</v>
      </c>
      <c r="AG28" s="9">
        <v>8.6999999999999993</v>
      </c>
      <c r="AH28" s="9">
        <v>9.1999999999999993</v>
      </c>
      <c r="AI28" s="9">
        <v>9</v>
      </c>
      <c r="AJ28" s="9">
        <v>9.6</v>
      </c>
      <c r="AK28" s="9">
        <v>10.7</v>
      </c>
      <c r="AL28" s="9">
        <v>8.1</v>
      </c>
      <c r="AM28" s="9">
        <v>10</v>
      </c>
      <c r="AN28" s="9">
        <v>10.9</v>
      </c>
      <c r="AO28" s="9">
        <v>15.4</v>
      </c>
      <c r="AP28" s="9">
        <v>26.9</v>
      </c>
      <c r="AQ28" s="9">
        <v>29.7</v>
      </c>
      <c r="AR28" s="9">
        <v>27</v>
      </c>
      <c r="AS28" s="9">
        <v>23.5</v>
      </c>
      <c r="AT28" s="9">
        <v>24.9</v>
      </c>
      <c r="AU28" s="9">
        <v>26.1</v>
      </c>
      <c r="AV28" s="9">
        <v>30.7</v>
      </c>
      <c r="AW28" s="9">
        <v>29.5</v>
      </c>
      <c r="AX28" s="9">
        <v>34.700000000000003</v>
      </c>
      <c r="AY28" s="9">
        <v>30.2</v>
      </c>
      <c r="AZ28" s="9">
        <v>37.299999999999997</v>
      </c>
      <c r="BA28" s="9">
        <v>38.5</v>
      </c>
      <c r="BB28" s="9">
        <v>34.1</v>
      </c>
      <c r="BC28" s="9">
        <v>45.6</v>
      </c>
      <c r="BD28" s="9">
        <v>45.5</v>
      </c>
      <c r="BE28" s="9">
        <v>55.1</v>
      </c>
      <c r="BF28" s="9">
        <v>51.9</v>
      </c>
      <c r="BG28" s="9">
        <v>61.5</v>
      </c>
      <c r="BH28" s="9">
        <v>62.2</v>
      </c>
      <c r="BI28" s="9">
        <v>78.900000000000006</v>
      </c>
      <c r="BJ28" s="9">
        <v>68.099999999999994</v>
      </c>
      <c r="BK28" s="9">
        <v>58.6</v>
      </c>
      <c r="BL28" s="9">
        <v>45.8</v>
      </c>
      <c r="BM28" s="9">
        <v>60</v>
      </c>
      <c r="BN28" s="9">
        <v>71.3</v>
      </c>
      <c r="BO28" s="9">
        <v>79.3</v>
      </c>
      <c r="BP28" s="9">
        <v>81.8</v>
      </c>
      <c r="BQ28" s="9">
        <v>83.9</v>
      </c>
      <c r="BR28" s="9">
        <v>79.8</v>
      </c>
      <c r="BS28" s="9">
        <v>96.9</v>
      </c>
      <c r="BT28" s="9">
        <v>69.7</v>
      </c>
      <c r="BU28" s="9">
        <v>89.6</v>
      </c>
    </row>
    <row r="29" spans="1:73" s="9" customFormat="1" x14ac:dyDescent="0.2">
      <c r="B29" s="9" t="s">
        <v>92</v>
      </c>
      <c r="C29" s="9">
        <v>21.4</v>
      </c>
      <c r="D29" s="9">
        <v>27.6</v>
      </c>
      <c r="E29" s="9">
        <v>24.8</v>
      </c>
      <c r="F29" s="9">
        <v>31.7</v>
      </c>
      <c r="G29" s="9">
        <v>36</v>
      </c>
      <c r="H29" s="9">
        <v>33.700000000000003</v>
      </c>
      <c r="I29" s="9">
        <v>33.9</v>
      </c>
      <c r="J29" s="9">
        <v>32.700000000000003</v>
      </c>
      <c r="K29" s="9">
        <v>42.7</v>
      </c>
      <c r="L29" s="9">
        <v>41.4</v>
      </c>
      <c r="M29" s="9">
        <v>40.299999999999997</v>
      </c>
      <c r="N29" s="9">
        <v>35.200000000000003</v>
      </c>
      <c r="O29" s="9">
        <v>45.5</v>
      </c>
      <c r="P29" s="9">
        <v>43.3</v>
      </c>
      <c r="Q29" s="9">
        <v>44.5</v>
      </c>
      <c r="R29" s="9">
        <v>51.8</v>
      </c>
      <c r="S29" s="9">
        <v>58.3</v>
      </c>
      <c r="T29" s="9">
        <v>64.599999999999994</v>
      </c>
      <c r="U29" s="9">
        <v>75.400000000000006</v>
      </c>
      <c r="V29" s="9">
        <v>81.099999999999994</v>
      </c>
      <c r="W29" s="9">
        <v>78.099999999999994</v>
      </c>
      <c r="X29" s="9">
        <v>83.4</v>
      </c>
      <c r="Y29" s="9">
        <v>78.3</v>
      </c>
      <c r="Z29" s="9">
        <v>63.9</v>
      </c>
      <c r="AA29" s="9">
        <v>75.2</v>
      </c>
      <c r="AB29" s="9">
        <v>88.3</v>
      </c>
      <c r="AC29" s="9">
        <v>97.2</v>
      </c>
      <c r="AD29" s="9">
        <v>87.4</v>
      </c>
      <c r="AE29" s="9">
        <v>104.3</v>
      </c>
      <c r="AF29" s="9">
        <v>133</v>
      </c>
      <c r="AG29" s="9">
        <v>155.1</v>
      </c>
      <c r="AH29" s="9">
        <v>175.8</v>
      </c>
      <c r="AI29" s="9">
        <v>174</v>
      </c>
      <c r="AJ29" s="9">
        <v>155.69999999999999</v>
      </c>
      <c r="AK29" s="9">
        <v>189.9</v>
      </c>
      <c r="AL29" s="9">
        <v>173.3</v>
      </c>
      <c r="AM29" s="9">
        <v>210.5</v>
      </c>
      <c r="AN29" s="9">
        <v>268.89999999999998</v>
      </c>
      <c r="AO29" s="9">
        <v>271.10000000000002</v>
      </c>
      <c r="AP29" s="9">
        <v>230.2</v>
      </c>
      <c r="AQ29" s="9">
        <v>259.39999999999998</v>
      </c>
      <c r="AR29" s="9">
        <v>294</v>
      </c>
      <c r="AS29" s="9">
        <v>274</v>
      </c>
      <c r="AT29" s="9">
        <v>262.5</v>
      </c>
      <c r="AU29" s="9">
        <v>268.10000000000002</v>
      </c>
      <c r="AV29" s="9">
        <v>287.10000000000002</v>
      </c>
      <c r="AW29" s="9">
        <v>341.7</v>
      </c>
      <c r="AX29" s="9">
        <v>433.2</v>
      </c>
      <c r="AY29" s="9">
        <v>480.8</v>
      </c>
      <c r="AZ29" s="9">
        <v>545.5</v>
      </c>
      <c r="BA29" s="9">
        <v>596.9</v>
      </c>
      <c r="BB29" s="9">
        <v>562</v>
      </c>
      <c r="BC29" s="9">
        <v>550.70000000000005</v>
      </c>
      <c r="BD29" s="9">
        <v>484.5</v>
      </c>
      <c r="BE29" s="9">
        <v>385.8</v>
      </c>
      <c r="BF29" s="9">
        <v>477.1</v>
      </c>
      <c r="BG29" s="9">
        <v>589.6</v>
      </c>
      <c r="BH29" s="9">
        <v>755.3</v>
      </c>
      <c r="BI29" s="9">
        <v>888.7</v>
      </c>
      <c r="BJ29" s="9">
        <v>1026.4000000000001</v>
      </c>
      <c r="BK29" s="9">
        <v>928.5</v>
      </c>
      <c r="BL29" s="9">
        <v>824</v>
      </c>
      <c r="BM29" s="9">
        <v>706.2</v>
      </c>
      <c r="BN29" s="9">
        <v>964</v>
      </c>
      <c r="BO29" s="9">
        <v>1039.9000000000001</v>
      </c>
      <c r="BP29" s="9">
        <v>1152.0999999999999</v>
      </c>
      <c r="BQ29" s="9">
        <v>1220.2</v>
      </c>
      <c r="BR29" s="9">
        <v>1268.4000000000001</v>
      </c>
      <c r="BS29" s="9">
        <v>1257.5999999999999</v>
      </c>
      <c r="BT29" s="9">
        <v>1190</v>
      </c>
      <c r="BU29" s="9">
        <v>1204.8</v>
      </c>
    </row>
    <row r="30" spans="1:73" s="9" customFormat="1" x14ac:dyDescent="0.2"/>
    <row r="31" spans="1:73" x14ac:dyDescent="0.2">
      <c r="A31" s="22" t="s">
        <v>128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</row>
    <row r="32" spans="1:73" s="4" customFormat="1" x14ac:dyDescent="0.2">
      <c r="A32" s="12" t="s">
        <v>130</v>
      </c>
      <c r="B32" s="12" t="s">
        <v>85</v>
      </c>
      <c r="C32" s="5">
        <f t="shared" ref="C32:AH32" si="0" xml:space="preserve"> C11/C10</f>
        <v>0.60539551897576593</v>
      </c>
      <c r="D32" s="5">
        <f t="shared" si="0"/>
        <v>0.58946078431372551</v>
      </c>
      <c r="E32" s="5">
        <f t="shared" si="0"/>
        <v>0.60200250312891124</v>
      </c>
      <c r="F32" s="5">
        <f t="shared" si="0"/>
        <v>0.59377344336084015</v>
      </c>
      <c r="G32" s="5">
        <f t="shared" si="0"/>
        <v>0.60370611183354994</v>
      </c>
      <c r="H32" s="5">
        <f t="shared" si="0"/>
        <v>0.6166819993866911</v>
      </c>
      <c r="I32" s="5">
        <f t="shared" si="0"/>
        <v>0.62594531704479339</v>
      </c>
      <c r="J32" s="5">
        <f t="shared" si="0"/>
        <v>0.62274578243164624</v>
      </c>
      <c r="K32" s="5">
        <f t="shared" si="0"/>
        <v>0.6118333775537278</v>
      </c>
      <c r="L32" s="5">
        <f t="shared" si="0"/>
        <v>0.62309422644338919</v>
      </c>
      <c r="M32" s="5">
        <f t="shared" si="0"/>
        <v>0.62747909199522112</v>
      </c>
      <c r="N32" s="5">
        <f t="shared" si="0"/>
        <v>0.62903992395437258</v>
      </c>
      <c r="O32" s="5">
        <f t="shared" si="0"/>
        <v>0.62292938099389716</v>
      </c>
      <c r="P32" s="5">
        <f t="shared" si="0"/>
        <v>0.62915013572770939</v>
      </c>
      <c r="Q32" s="5">
        <f t="shared" si="0"/>
        <v>0.62580645161290316</v>
      </c>
      <c r="R32" s="5">
        <f t="shared" si="0"/>
        <v>0.62221389773365798</v>
      </c>
      <c r="S32" s="5">
        <f t="shared" si="0"/>
        <v>0.6197382384152812</v>
      </c>
      <c r="T32" s="5">
        <f t="shared" si="0"/>
        <v>0.61943986820428332</v>
      </c>
      <c r="U32" s="5">
        <f t="shared" si="0"/>
        <v>0.61536126290224646</v>
      </c>
      <c r="V32" s="5">
        <f t="shared" si="0"/>
        <v>0.62553961843754347</v>
      </c>
      <c r="W32" s="5">
        <f t="shared" si="0"/>
        <v>0.63528481012658233</v>
      </c>
      <c r="X32" s="5">
        <f t="shared" si="0"/>
        <v>0.6393640086726089</v>
      </c>
      <c r="Y32" s="5">
        <f t="shared" si="0"/>
        <v>0.65147124386981714</v>
      </c>
      <c r="Z32" s="5">
        <f t="shared" si="0"/>
        <v>0.6648533333333333</v>
      </c>
      <c r="AA32" s="5">
        <f t="shared" si="0"/>
        <v>0.65581854043392507</v>
      </c>
      <c r="AB32" s="5">
        <f t="shared" si="0"/>
        <v>0.65323805270209911</v>
      </c>
      <c r="AC32" s="5">
        <f t="shared" si="0"/>
        <v>0.64849984040855413</v>
      </c>
      <c r="AD32" s="5">
        <f t="shared" si="0"/>
        <v>0.65931372549019607</v>
      </c>
      <c r="AE32" s="5">
        <f t="shared" si="0"/>
        <v>0.65504840940525588</v>
      </c>
      <c r="AF32" s="5">
        <f t="shared" si="0"/>
        <v>0.65136075556107864</v>
      </c>
      <c r="AG32" s="5">
        <f t="shared" si="0"/>
        <v>0.65026773761713519</v>
      </c>
      <c r="AH32" s="5">
        <f t="shared" si="0"/>
        <v>0.65101102486775098</v>
      </c>
      <c r="AI32" s="5">
        <f t="shared" ref="AI32:BN32" si="1" xml:space="preserve"> AI11/AI10</f>
        <v>0.65937597643172785</v>
      </c>
      <c r="AJ32" s="5">
        <f t="shared" si="1"/>
        <v>0.67071859753576457</v>
      </c>
      <c r="AK32" s="5">
        <f t="shared" si="1"/>
        <v>0.66029395513316391</v>
      </c>
      <c r="AL32" s="5">
        <f t="shared" si="1"/>
        <v>0.66784265302522494</v>
      </c>
      <c r="AM32" s="5">
        <f t="shared" si="1"/>
        <v>0.65951171554972965</v>
      </c>
      <c r="AN32" s="5">
        <f t="shared" si="1"/>
        <v>0.64530126095692941</v>
      </c>
      <c r="AO32" s="5">
        <f t="shared" si="1"/>
        <v>0.65050818823401191</v>
      </c>
      <c r="AP32" s="5">
        <f t="shared" si="1"/>
        <v>0.66352578826477349</v>
      </c>
      <c r="AQ32" s="5">
        <f t="shared" si="1"/>
        <v>0.66424301573746491</v>
      </c>
      <c r="AR32" s="5">
        <f t="shared" si="1"/>
        <v>0.65927184900259406</v>
      </c>
      <c r="AS32" s="5">
        <f t="shared" si="1"/>
        <v>0.65956597550471618</v>
      </c>
      <c r="AT32" s="5">
        <f t="shared" si="1"/>
        <v>0.66624117435876984</v>
      </c>
      <c r="AU32" s="5">
        <f t="shared" si="1"/>
        <v>0.6681318255750911</v>
      </c>
      <c r="AV32" s="5">
        <f t="shared" si="1"/>
        <v>0.66996639392168322</v>
      </c>
      <c r="AW32" s="5">
        <f t="shared" si="1"/>
        <v>0.66616058496064778</v>
      </c>
      <c r="AX32" s="5">
        <f t="shared" si="1"/>
        <v>0.65518594838583055</v>
      </c>
      <c r="AY32" s="5">
        <f t="shared" si="1"/>
        <v>0.65063620724392857</v>
      </c>
      <c r="AZ32" s="5">
        <f t="shared" si="1"/>
        <v>0.64286961837394108</v>
      </c>
      <c r="BA32" s="5">
        <f t="shared" si="1"/>
        <v>0.64066177771126143</v>
      </c>
      <c r="BB32" s="5">
        <f t="shared" si="1"/>
        <v>0.64800592918205402</v>
      </c>
      <c r="BC32" s="5">
        <f t="shared" si="1"/>
        <v>0.6516935250410113</v>
      </c>
      <c r="BD32" s="5">
        <f t="shared" si="1"/>
        <v>0.65911908572459033</v>
      </c>
      <c r="BE32" s="5">
        <f t="shared" si="1"/>
        <v>0.66042956190809476</v>
      </c>
      <c r="BF32" s="5">
        <f t="shared" si="1"/>
        <v>0.65297347920480187</v>
      </c>
      <c r="BG32" s="5">
        <f t="shared" si="1"/>
        <v>0.64763739399869535</v>
      </c>
      <c r="BH32" s="5">
        <f t="shared" si="1"/>
        <v>0.64048531289910604</v>
      </c>
      <c r="BI32" s="5">
        <f t="shared" si="1"/>
        <v>0.63101967192620567</v>
      </c>
      <c r="BJ32" s="5">
        <f t="shared" si="1"/>
        <v>0.62599591590787362</v>
      </c>
      <c r="BK32" s="5">
        <f t="shared" si="1"/>
        <v>0.6410613161491896</v>
      </c>
      <c r="BL32" s="5">
        <f t="shared" si="1"/>
        <v>0.65366953869120059</v>
      </c>
      <c r="BM32" s="5">
        <f t="shared" si="1"/>
        <v>0.64507948649727276</v>
      </c>
      <c r="BN32" s="5">
        <f t="shared" si="1"/>
        <v>0.6222538042368756</v>
      </c>
      <c r="BO32" s="5">
        <f t="shared" ref="BO32:BU32" si="2" xml:space="preserve"> BO11/BO10</f>
        <v>0.61581709426023934</v>
      </c>
      <c r="BP32" s="5">
        <f t="shared" si="2"/>
        <v>0.6077958381519295</v>
      </c>
      <c r="BQ32" s="5">
        <f t="shared" si="2"/>
        <v>0.60947794711170289</v>
      </c>
      <c r="BR32" s="5">
        <f t="shared" si="2"/>
        <v>0.60661178708471353</v>
      </c>
      <c r="BS32" s="5">
        <f t="shared" si="2"/>
        <v>0.61438256351770892</v>
      </c>
      <c r="BT32" s="5">
        <f t="shared" si="2"/>
        <v>0.61998019789649361</v>
      </c>
      <c r="BU32" s="5">
        <f t="shared" si="2"/>
        <v>0.62109918179051216</v>
      </c>
    </row>
    <row r="33" spans="1:75" s="4" customFormat="1" x14ac:dyDescent="0.2">
      <c r="B33" s="12" t="s">
        <v>86</v>
      </c>
      <c r="C33" s="5">
        <f t="shared" ref="C33:AH33" si="3" xml:space="preserve"> (C11+C12)/C10</f>
        <v>0.76360310928212172</v>
      </c>
      <c r="D33" s="5">
        <f t="shared" si="3"/>
        <v>0.75000000000000011</v>
      </c>
      <c r="E33" s="5">
        <f t="shared" si="3"/>
        <v>0.74676679182311223</v>
      </c>
      <c r="F33" s="5">
        <f t="shared" si="3"/>
        <v>0.73443360840210048</v>
      </c>
      <c r="G33" s="5">
        <f t="shared" si="3"/>
        <v>0.74219765929778925</v>
      </c>
      <c r="H33" s="5">
        <f t="shared" si="3"/>
        <v>0.74854339159766936</v>
      </c>
      <c r="I33" s="5">
        <f t="shared" si="3"/>
        <v>0.74810936591041299</v>
      </c>
      <c r="J33" s="5">
        <f t="shared" si="3"/>
        <v>0.74578243164630587</v>
      </c>
      <c r="K33" s="5">
        <f t="shared" si="3"/>
        <v>0.72937118599097905</v>
      </c>
      <c r="L33" s="5">
        <f t="shared" si="3"/>
        <v>0.73756560859785059</v>
      </c>
      <c r="M33" s="5">
        <f t="shared" si="3"/>
        <v>0.74169653524492241</v>
      </c>
      <c r="N33" s="5">
        <f t="shared" si="3"/>
        <v>0.74833650190114065</v>
      </c>
      <c r="O33" s="5">
        <f t="shared" si="3"/>
        <v>0.73256320836966005</v>
      </c>
      <c r="P33" s="5">
        <f t="shared" si="3"/>
        <v>0.73480893714763007</v>
      </c>
      <c r="Q33" s="5">
        <f t="shared" si="3"/>
        <v>0.73306451612903223</v>
      </c>
      <c r="R33" s="5">
        <f t="shared" si="3"/>
        <v>0.72560404570144221</v>
      </c>
      <c r="S33" s="5">
        <f t="shared" si="3"/>
        <v>0.71949062610541203</v>
      </c>
      <c r="T33" s="5">
        <f t="shared" si="3"/>
        <v>0.7168039538714992</v>
      </c>
      <c r="U33" s="5">
        <f t="shared" si="3"/>
        <v>0.71205221615057679</v>
      </c>
      <c r="V33" s="5">
        <f t="shared" si="3"/>
        <v>0.72009469433226569</v>
      </c>
      <c r="W33" s="5">
        <f t="shared" si="3"/>
        <v>0.72692510548523204</v>
      </c>
      <c r="X33" s="5">
        <f t="shared" si="3"/>
        <v>0.72825825102384956</v>
      </c>
      <c r="Y33" s="5">
        <f t="shared" si="3"/>
        <v>0.7372938029424877</v>
      </c>
      <c r="Z33" s="5">
        <f t="shared" si="3"/>
        <v>0.74783999999999995</v>
      </c>
      <c r="AA33" s="5">
        <f t="shared" si="3"/>
        <v>0.73856015779092699</v>
      </c>
      <c r="AB33" s="5">
        <f t="shared" si="3"/>
        <v>0.7381866904868245</v>
      </c>
      <c r="AC33" s="5">
        <f t="shared" si="3"/>
        <v>0.7382700287264603</v>
      </c>
      <c r="AD33" s="5">
        <f t="shared" si="3"/>
        <v>0.74264705882352944</v>
      </c>
      <c r="AE33" s="5">
        <f t="shared" si="3"/>
        <v>0.73679114799446754</v>
      </c>
      <c r="AF33" s="5">
        <f t="shared" si="3"/>
        <v>0.73275754939729087</v>
      </c>
      <c r="AG33" s="5">
        <f t="shared" si="3"/>
        <v>0.73086791610887991</v>
      </c>
      <c r="AH33" s="5">
        <f t="shared" si="3"/>
        <v>0.73307954713996137</v>
      </c>
      <c r="AI33" s="5">
        <f t="shared" ref="AI33:BN33" si="4" xml:space="preserve"> (AI11+AI12)/AI10</f>
        <v>0.73945453733874933</v>
      </c>
      <c r="AJ33" s="5">
        <f t="shared" si="4"/>
        <v>0.74166873397833455</v>
      </c>
      <c r="AK33" s="5">
        <f t="shared" si="4"/>
        <v>0.72648911481931711</v>
      </c>
      <c r="AL33" s="5">
        <f t="shared" si="4"/>
        <v>0.72824131240077605</v>
      </c>
      <c r="AM33" s="5">
        <f t="shared" si="4"/>
        <v>0.72056365721776183</v>
      </c>
      <c r="AN33" s="5">
        <f t="shared" si="4"/>
        <v>0.7117563120649989</v>
      </c>
      <c r="AO33" s="5">
        <f t="shared" si="4"/>
        <v>0.7162048012207417</v>
      </c>
      <c r="AP33" s="5">
        <f t="shared" si="4"/>
        <v>0.7304760910419712</v>
      </c>
      <c r="AQ33" s="5">
        <f t="shared" si="4"/>
        <v>0.73414663901427357</v>
      </c>
      <c r="AR33" s="5">
        <f t="shared" si="4"/>
        <v>0.73206458538330788</v>
      </c>
      <c r="AS33" s="5">
        <f t="shared" si="4"/>
        <v>0.73122413394676578</v>
      </c>
      <c r="AT33" s="5">
        <f t="shared" si="4"/>
        <v>0.73668674458494554</v>
      </c>
      <c r="AU33" s="5">
        <f t="shared" si="4"/>
        <v>0.73671675315622343</v>
      </c>
      <c r="AV33" s="5">
        <f t="shared" si="4"/>
        <v>0.74305961426066625</v>
      </c>
      <c r="AW33" s="5">
        <f t="shared" si="4"/>
        <v>0.74085126433171034</v>
      </c>
      <c r="AX33" s="5">
        <f t="shared" si="4"/>
        <v>0.72985968010990088</v>
      </c>
      <c r="AY33" s="5">
        <f t="shared" si="4"/>
        <v>0.72521426468081152</v>
      </c>
      <c r="AZ33" s="5">
        <f t="shared" si="4"/>
        <v>0.72201845544785015</v>
      </c>
      <c r="BA33" s="5">
        <f t="shared" si="4"/>
        <v>0.72011864106994661</v>
      </c>
      <c r="BB33" s="5">
        <f t="shared" si="4"/>
        <v>0.72981330743575656</v>
      </c>
      <c r="BC33" s="5">
        <f t="shared" si="4"/>
        <v>0.73569429701823796</v>
      </c>
      <c r="BD33" s="5">
        <f t="shared" si="4"/>
        <v>0.74408854225367982</v>
      </c>
      <c r="BE33" s="5">
        <f t="shared" si="4"/>
        <v>0.75130683930797659</v>
      </c>
      <c r="BF33" s="5">
        <f t="shared" si="4"/>
        <v>0.74554084543016486</v>
      </c>
      <c r="BG33" s="5">
        <f t="shared" si="4"/>
        <v>0.7390533268101761</v>
      </c>
      <c r="BH33" s="5">
        <f t="shared" si="4"/>
        <v>0.73217247097844107</v>
      </c>
      <c r="BI33" s="5">
        <f t="shared" si="4"/>
        <v>0.71835123719717464</v>
      </c>
      <c r="BJ33" s="5">
        <f t="shared" si="4"/>
        <v>0.71383737279057313</v>
      </c>
      <c r="BK33" s="5">
        <f t="shared" si="4"/>
        <v>0.72193744711319408</v>
      </c>
      <c r="BL33" s="5">
        <f t="shared" si="4"/>
        <v>0.73162796735303182</v>
      </c>
      <c r="BM33" s="5">
        <f t="shared" si="4"/>
        <v>0.72311094851669544</v>
      </c>
      <c r="BN33" s="5">
        <f t="shared" si="4"/>
        <v>0.70930762103676259</v>
      </c>
      <c r="BO33" s="5">
        <f t="shared" ref="BO33:BU33" si="5" xml:space="preserve"> (BO11+BO12)/BO10</f>
        <v>0.70784641068447396</v>
      </c>
      <c r="BP33" s="5">
        <f t="shared" si="5"/>
        <v>0.70338496030422781</v>
      </c>
      <c r="BQ33" s="5">
        <f t="shared" si="5"/>
        <v>0.70631334211815355</v>
      </c>
      <c r="BR33" s="5">
        <f t="shared" si="5"/>
        <v>0.70156439605129384</v>
      </c>
      <c r="BS33" s="5">
        <f t="shared" si="5"/>
        <v>0.70447316733193932</v>
      </c>
      <c r="BT33" s="5">
        <f t="shared" si="5"/>
        <v>0.70836109571639405</v>
      </c>
      <c r="BU33" s="5">
        <f t="shared" si="5"/>
        <v>0.71067253119759377</v>
      </c>
    </row>
    <row r="34" spans="1:75" s="4" customFormat="1" x14ac:dyDescent="0.2">
      <c r="B34" s="12" t="s">
        <v>87</v>
      </c>
      <c r="C34" s="5">
        <f t="shared" ref="C34:AH34" si="6" xml:space="preserve"> C11/(C10-C12)</f>
        <v>0.71917436175991312</v>
      </c>
      <c r="D34" s="5">
        <f t="shared" si="6"/>
        <v>0.70218978102189789</v>
      </c>
      <c r="E34" s="5">
        <f t="shared" si="6"/>
        <v>0.70390243902439031</v>
      </c>
      <c r="F34" s="5">
        <f t="shared" si="6"/>
        <v>0.69096464426014836</v>
      </c>
      <c r="G34" s="5">
        <f t="shared" si="6"/>
        <v>0.70075471698113201</v>
      </c>
      <c r="H34" s="5">
        <f t="shared" si="6"/>
        <v>0.71034969975273743</v>
      </c>
      <c r="I34" s="5">
        <f t="shared" si="6"/>
        <v>0.71305500331345251</v>
      </c>
      <c r="J34" s="5">
        <f t="shared" si="6"/>
        <v>0.71011608623548916</v>
      </c>
      <c r="K34" s="5">
        <f t="shared" si="6"/>
        <v>0.69332531569452804</v>
      </c>
      <c r="L34" s="5">
        <f t="shared" si="6"/>
        <v>0.70364098221845894</v>
      </c>
      <c r="M34" s="5">
        <f t="shared" si="6"/>
        <v>0.70838953331534937</v>
      </c>
      <c r="N34" s="5">
        <f t="shared" si="6"/>
        <v>0.71424716675661082</v>
      </c>
      <c r="O34" s="5">
        <f t="shared" si="6"/>
        <v>0.69963280293757657</v>
      </c>
      <c r="P34" s="5">
        <f t="shared" si="6"/>
        <v>0.70347886995096909</v>
      </c>
      <c r="Q34" s="5">
        <f t="shared" si="6"/>
        <v>0.70099367660343259</v>
      </c>
      <c r="R34" s="5">
        <f t="shared" si="6"/>
        <v>0.6939628159598914</v>
      </c>
      <c r="S34" s="5">
        <f t="shared" si="6"/>
        <v>0.68840864440078586</v>
      </c>
      <c r="T34" s="5">
        <f t="shared" si="6"/>
        <v>0.68625661617083411</v>
      </c>
      <c r="U34" s="5">
        <f t="shared" si="6"/>
        <v>0.68123004537052601</v>
      </c>
      <c r="V34" s="5">
        <f t="shared" si="6"/>
        <v>0.69086434943094421</v>
      </c>
      <c r="W34" s="5">
        <f t="shared" si="6"/>
        <v>0.69937581651908842</v>
      </c>
      <c r="X34" s="5">
        <f t="shared" si="6"/>
        <v>0.70174510840824944</v>
      </c>
      <c r="Y34" s="5">
        <f t="shared" si="6"/>
        <v>0.71263106559375755</v>
      </c>
      <c r="Z34" s="5">
        <f t="shared" si="6"/>
        <v>0.72502035593811787</v>
      </c>
      <c r="AA34" s="5">
        <f t="shared" si="6"/>
        <v>0.71497688420599936</v>
      </c>
      <c r="AB34" s="5">
        <f t="shared" si="6"/>
        <v>0.71388129636860587</v>
      </c>
      <c r="AC34" s="5">
        <f t="shared" si="6"/>
        <v>0.7124572630840712</v>
      </c>
      <c r="AD34" s="5">
        <f t="shared" si="6"/>
        <v>0.71925133689839571</v>
      </c>
      <c r="AE34" s="5">
        <f t="shared" si="6"/>
        <v>0.71336044585027869</v>
      </c>
      <c r="AF34" s="5">
        <f t="shared" si="6"/>
        <v>0.70907738095238093</v>
      </c>
      <c r="AG34" s="5">
        <f t="shared" si="6"/>
        <v>0.70727416125705267</v>
      </c>
      <c r="AH34" s="5">
        <f t="shared" si="6"/>
        <v>0.70921527441159038</v>
      </c>
      <c r="AI34" s="5">
        <f t="shared" ref="AI34:BN34" si="7" xml:space="preserve"> AI11/(AI10-AI12)</f>
        <v>0.71677422485321951</v>
      </c>
      <c r="AJ34" s="5">
        <f t="shared" si="7"/>
        <v>0.72194036493101921</v>
      </c>
      <c r="AK34" s="5">
        <f t="shared" si="7"/>
        <v>0.70710059171597628</v>
      </c>
      <c r="AL34" s="5">
        <f t="shared" si="7"/>
        <v>0.71077235009199113</v>
      </c>
      <c r="AM34" s="5">
        <f t="shared" si="7"/>
        <v>0.70239424822001961</v>
      </c>
      <c r="AN34" s="5">
        <f t="shared" si="7"/>
        <v>0.69123748323299117</v>
      </c>
      <c r="AO34" s="5">
        <f t="shared" si="7"/>
        <v>0.69624941670555296</v>
      </c>
      <c r="AP34" s="5">
        <f t="shared" si="7"/>
        <v>0.71113659887543013</v>
      </c>
      <c r="AQ34" s="5">
        <f t="shared" si="7"/>
        <v>0.71416579223504728</v>
      </c>
      <c r="AR34" s="5">
        <f t="shared" si="7"/>
        <v>0.71102964231446408</v>
      </c>
      <c r="AS34" s="5">
        <f t="shared" si="7"/>
        <v>0.71047748359357321</v>
      </c>
      <c r="AT34" s="5">
        <f t="shared" si="7"/>
        <v>0.71673175127665967</v>
      </c>
      <c r="AU34" s="5">
        <f t="shared" si="7"/>
        <v>0.71732984075506223</v>
      </c>
      <c r="AV34" s="5">
        <f t="shared" si="7"/>
        <v>0.72279802955665018</v>
      </c>
      <c r="AW34" s="5">
        <f t="shared" si="7"/>
        <v>0.71993285932519846</v>
      </c>
      <c r="AX34" s="5">
        <f t="shared" si="7"/>
        <v>0.70805938494167542</v>
      </c>
      <c r="AY34" s="5">
        <f t="shared" si="7"/>
        <v>0.70306978613655779</v>
      </c>
      <c r="AZ34" s="5">
        <f t="shared" si="7"/>
        <v>0.69812543465891119</v>
      </c>
      <c r="BA34" s="5">
        <f t="shared" si="7"/>
        <v>0.69596062608078757</v>
      </c>
      <c r="BB34" s="5">
        <f t="shared" si="7"/>
        <v>0.70574072785470743</v>
      </c>
      <c r="BC34" s="5">
        <f t="shared" si="7"/>
        <v>0.71145641295759809</v>
      </c>
      <c r="BD34" s="5">
        <f t="shared" si="7"/>
        <v>0.72032468252306403</v>
      </c>
      <c r="BE34" s="5">
        <f t="shared" si="7"/>
        <v>0.72644709618438141</v>
      </c>
      <c r="BF34" s="5">
        <f t="shared" si="7"/>
        <v>0.71958342129336428</v>
      </c>
      <c r="BG34" s="5">
        <f t="shared" si="7"/>
        <v>0.71279853718183139</v>
      </c>
      <c r="BH34" s="5">
        <f t="shared" si="7"/>
        <v>0.7051373528362469</v>
      </c>
      <c r="BI34" s="5">
        <f t="shared" si="7"/>
        <v>0.69140078468206678</v>
      </c>
      <c r="BJ34" s="5">
        <f t="shared" si="7"/>
        <v>0.68627972695243689</v>
      </c>
      <c r="BK34" s="5">
        <f t="shared" si="7"/>
        <v>0.69746999043943203</v>
      </c>
      <c r="BL34" s="5">
        <f t="shared" si="7"/>
        <v>0.70893716618711999</v>
      </c>
      <c r="BM34" s="5">
        <f t="shared" si="7"/>
        <v>0.69967624699017916</v>
      </c>
      <c r="BN34" s="5">
        <f t="shared" si="7"/>
        <v>0.6815887022559366</v>
      </c>
      <c r="BO34" s="5">
        <f t="shared" ref="BO34:BU34" si="8" xml:space="preserve"> BO11/(BO10-BO12)</f>
        <v>0.67823455690775358</v>
      </c>
      <c r="BP34" s="5">
        <f t="shared" si="8"/>
        <v>0.67203508166371184</v>
      </c>
      <c r="BQ34" s="5">
        <f t="shared" si="8"/>
        <v>0.67482488102604066</v>
      </c>
      <c r="BR34" s="5">
        <f t="shared" si="8"/>
        <v>0.67025416911269109</v>
      </c>
      <c r="BS34" s="5">
        <f t="shared" si="8"/>
        <v>0.67521290151868585</v>
      </c>
      <c r="BT34" s="5">
        <f t="shared" si="8"/>
        <v>0.68008688761988034</v>
      </c>
      <c r="BU34" s="5">
        <f t="shared" si="8"/>
        <v>0.68220672295348483</v>
      </c>
    </row>
    <row r="35" spans="1:75" s="4" customFormat="1" x14ac:dyDescent="0.2">
      <c r="B35" s="12" t="s">
        <v>88</v>
      </c>
      <c r="C35" s="5">
        <f xml:space="preserve"> C11/(C11+C13+C14+C15+C19)</f>
        <v>0.7985524728588661</v>
      </c>
      <c r="D35" s="5">
        <f t="shared" ref="D35:BO35" si="9" xml:space="preserve"> D11/(D11+D13+D14+D15+D19)</f>
        <v>0.77705977382875602</v>
      </c>
      <c r="E35" s="5">
        <f t="shared" si="9"/>
        <v>0.78423913043478255</v>
      </c>
      <c r="F35" s="5">
        <f t="shared" si="9"/>
        <v>0.76732913233155597</v>
      </c>
      <c r="G35" s="5">
        <f t="shared" si="9"/>
        <v>0.77310574521232311</v>
      </c>
      <c r="H35" s="5">
        <f t="shared" si="9"/>
        <v>0.78677621283255073</v>
      </c>
      <c r="I35" s="5">
        <f t="shared" si="9"/>
        <v>0.79117647058823526</v>
      </c>
      <c r="J35" s="5">
        <f t="shared" si="9"/>
        <v>0.78684307239985307</v>
      </c>
      <c r="K35" s="5">
        <f t="shared" si="9"/>
        <v>0.76841052982339231</v>
      </c>
      <c r="L35" s="5">
        <f t="shared" si="9"/>
        <v>0.78125979316828575</v>
      </c>
      <c r="M35" s="5">
        <f t="shared" si="9"/>
        <v>0.78740629685157415</v>
      </c>
      <c r="N35" s="5">
        <f t="shared" si="9"/>
        <v>0.79585087191822013</v>
      </c>
      <c r="O35" s="5">
        <f t="shared" si="9"/>
        <v>0.77938369239160066</v>
      </c>
      <c r="P35" s="5">
        <f t="shared" si="9"/>
        <v>0.78606835376989304</v>
      </c>
      <c r="Q35" s="5">
        <f t="shared" si="9"/>
        <v>0.78403637282141958</v>
      </c>
      <c r="R35" s="5">
        <f t="shared" si="9"/>
        <v>0.77544351073762841</v>
      </c>
      <c r="S35" s="5">
        <f t="shared" si="9"/>
        <v>0.76977152899824253</v>
      </c>
      <c r="T35" s="5">
        <f t="shared" si="9"/>
        <v>0.76672104404567698</v>
      </c>
      <c r="U35" s="5">
        <f t="shared" si="9"/>
        <v>0.75931822438658925</v>
      </c>
      <c r="V35" s="5">
        <f t="shared" si="9"/>
        <v>0.76472591079332664</v>
      </c>
      <c r="W35" s="5">
        <f t="shared" si="9"/>
        <v>0.77559562137797822</v>
      </c>
      <c r="X35" s="5">
        <f t="shared" si="9"/>
        <v>0.78047345978532556</v>
      </c>
      <c r="Y35" s="5">
        <f t="shared" si="9"/>
        <v>0.79404972150523023</v>
      </c>
      <c r="Z35" s="5">
        <f t="shared" si="9"/>
        <v>0.81084948614544028</v>
      </c>
      <c r="AA35" s="5">
        <f t="shared" si="9"/>
        <v>0.80110830020479462</v>
      </c>
      <c r="AB35" s="5">
        <f t="shared" si="9"/>
        <v>0.79636284438636595</v>
      </c>
      <c r="AC35" s="5">
        <f t="shared" si="9"/>
        <v>0.79450581679538568</v>
      </c>
      <c r="AD35" s="5">
        <f t="shared" si="9"/>
        <v>0.80269463785152362</v>
      </c>
      <c r="AE35" s="5">
        <f t="shared" si="9"/>
        <v>0.79730639730639719</v>
      </c>
      <c r="AF35" s="5">
        <f t="shared" si="9"/>
        <v>0.78944197605241362</v>
      </c>
      <c r="AG35" s="5">
        <f t="shared" si="9"/>
        <v>0.783625730994152</v>
      </c>
      <c r="AH35" s="5">
        <f t="shared" si="9"/>
        <v>0.78180846642522128</v>
      </c>
      <c r="AI35" s="5">
        <f t="shared" si="9"/>
        <v>0.78716828306511788</v>
      </c>
      <c r="AJ35" s="5">
        <f t="shared" si="9"/>
        <v>0.79422276621787025</v>
      </c>
      <c r="AK35" s="5">
        <f t="shared" si="9"/>
        <v>0.7814202885914816</v>
      </c>
      <c r="AL35" s="5">
        <f t="shared" si="9"/>
        <v>0.7828460361440801</v>
      </c>
      <c r="AM35" s="5">
        <f t="shared" si="9"/>
        <v>0.77356242312423118</v>
      </c>
      <c r="AN35" s="5">
        <f t="shared" si="9"/>
        <v>0.76205378636770083</v>
      </c>
      <c r="AO35" s="5">
        <f t="shared" si="9"/>
        <v>0.76808982979955609</v>
      </c>
      <c r="AP35" s="5">
        <f t="shared" si="9"/>
        <v>0.78450191334403152</v>
      </c>
      <c r="AQ35" s="5">
        <f t="shared" si="9"/>
        <v>0.78650257121395983</v>
      </c>
      <c r="AR35" s="5">
        <f t="shared" si="9"/>
        <v>0.78227411436911243</v>
      </c>
      <c r="AS35" s="5">
        <f t="shared" si="9"/>
        <v>0.78307934053326012</v>
      </c>
      <c r="AT35" s="5">
        <f t="shared" si="9"/>
        <v>0.79092674148790088</v>
      </c>
      <c r="AU35" s="5">
        <f t="shared" si="9"/>
        <v>0.79473478130686137</v>
      </c>
      <c r="AV35" s="5">
        <f t="shared" si="9"/>
        <v>0.80056743780008721</v>
      </c>
      <c r="AW35" s="5">
        <f t="shared" si="9"/>
        <v>0.79585114145731262</v>
      </c>
      <c r="AX35" s="5">
        <f t="shared" si="9"/>
        <v>0.78480615902991357</v>
      </c>
      <c r="AY35" s="5">
        <f t="shared" si="9"/>
        <v>0.77697988191963885</v>
      </c>
      <c r="AZ35" s="5">
        <f t="shared" si="9"/>
        <v>0.77102607967042558</v>
      </c>
      <c r="BA35" s="5">
        <f t="shared" si="9"/>
        <v>0.76714292696437003</v>
      </c>
      <c r="BB35" s="5">
        <f t="shared" si="9"/>
        <v>0.77796698576337764</v>
      </c>
      <c r="BC35" s="5">
        <f t="shared" si="9"/>
        <v>0.78326422917451943</v>
      </c>
      <c r="BD35" s="5">
        <f t="shared" si="9"/>
        <v>0.79341455472947298</v>
      </c>
      <c r="BE35" s="5">
        <f t="shared" si="9"/>
        <v>0.80041086812458584</v>
      </c>
      <c r="BF35" s="5">
        <f t="shared" si="9"/>
        <v>0.79400574578771643</v>
      </c>
      <c r="BG35" s="5">
        <f t="shared" si="9"/>
        <v>0.78624282320332595</v>
      </c>
      <c r="BH35" s="5">
        <f t="shared" si="9"/>
        <v>0.77900654958557936</v>
      </c>
      <c r="BI35" s="5">
        <f t="shared" si="9"/>
        <v>0.76436992969172535</v>
      </c>
      <c r="BJ35" s="5">
        <f t="shared" si="9"/>
        <v>0.75768073662138746</v>
      </c>
      <c r="BK35" s="5">
        <f t="shared" si="9"/>
        <v>0.77123895104689744</v>
      </c>
      <c r="BL35" s="5">
        <f t="shared" si="9"/>
        <v>0.78576513843783224</v>
      </c>
      <c r="BM35" s="5">
        <f t="shared" si="9"/>
        <v>0.77617599391744541</v>
      </c>
      <c r="BN35" s="5">
        <f t="shared" si="9"/>
        <v>0.75526308265589104</v>
      </c>
      <c r="BO35" s="5">
        <f t="shared" si="9"/>
        <v>0.75077122464998258</v>
      </c>
      <c r="BP35" s="5">
        <f t="shared" ref="BP35:BU35" si="10" xml:space="preserve"> BP11/(BP11+BP13+BP14+BP15+BP19)</f>
        <v>0.74039791191315774</v>
      </c>
      <c r="BQ35" s="5">
        <f t="shared" si="10"/>
        <v>0.74538259688320008</v>
      </c>
      <c r="BR35" s="5">
        <f t="shared" si="10"/>
        <v>0.74090304593741496</v>
      </c>
      <c r="BS35" s="5">
        <f t="shared" si="10"/>
        <v>0.74637273993796138</v>
      </c>
      <c r="BT35" s="5">
        <f t="shared" si="10"/>
        <v>0.75256430606892066</v>
      </c>
      <c r="BU35" s="5">
        <f t="shared" si="10"/>
        <v>0.75369707854752976</v>
      </c>
    </row>
    <row r="36" spans="1:75" s="4" customFormat="1" x14ac:dyDescent="0.2">
      <c r="B36" s="12" t="s">
        <v>94</v>
      </c>
      <c r="D36" s="5">
        <f t="shared" ref="D36:AI36" si="11" xml:space="preserve"> (D11/D22)*(D20/D10)</f>
        <v>0.72296414742671133</v>
      </c>
      <c r="E36" s="5">
        <f t="shared" si="11"/>
        <v>0.74040002154144058</v>
      </c>
      <c r="F36" s="5">
        <f t="shared" si="11"/>
        <v>0.72042677078536033</v>
      </c>
      <c r="G36" s="5">
        <f t="shared" si="11"/>
        <v>0.72194985992947636</v>
      </c>
      <c r="H36" s="5">
        <f t="shared" si="11"/>
        <v>0.7327928629718975</v>
      </c>
      <c r="I36" s="5">
        <f t="shared" si="11"/>
        <v>0.74181171753024167</v>
      </c>
      <c r="J36" s="5">
        <f t="shared" si="11"/>
        <v>0.74193616987409561</v>
      </c>
      <c r="K36" s="5">
        <f t="shared" si="11"/>
        <v>0.72324422784805664</v>
      </c>
      <c r="L36" s="5">
        <f t="shared" si="11"/>
        <v>0.73154676229233606</v>
      </c>
      <c r="M36" s="5">
        <f t="shared" si="11"/>
        <v>0.734187227180357</v>
      </c>
      <c r="N36" s="5">
        <f t="shared" si="11"/>
        <v>0.73630982572311232</v>
      </c>
      <c r="O36" s="5">
        <f t="shared" si="11"/>
        <v>0.72687231512513284</v>
      </c>
      <c r="P36" s="5">
        <f t="shared" si="11"/>
        <v>0.73014613623753877</v>
      </c>
      <c r="Q36" s="5">
        <f t="shared" si="11"/>
        <v>0.72564634561011809</v>
      </c>
      <c r="R36" s="5">
        <f t="shared" si="11"/>
        <v>0.71681280571988304</v>
      </c>
      <c r="S36" s="5">
        <f t="shared" si="11"/>
        <v>0.70910918924443078</v>
      </c>
      <c r="T36" s="5">
        <f t="shared" si="11"/>
        <v>0.70645310217053714</v>
      </c>
      <c r="U36" s="5">
        <f t="shared" si="11"/>
        <v>0.69774347512830248</v>
      </c>
      <c r="V36" s="5">
        <f t="shared" si="11"/>
        <v>0.70401857842066196</v>
      </c>
      <c r="W36" s="5">
        <f t="shared" si="11"/>
        <v>0.70305973066438776</v>
      </c>
      <c r="X36" s="5">
        <f t="shared" si="11"/>
        <v>0.70519421020139805</v>
      </c>
      <c r="Y36" s="5">
        <f t="shared" si="11"/>
        <v>0.71729306048426922</v>
      </c>
      <c r="Z36" s="5">
        <f t="shared" si="11"/>
        <v>0.73009983834248315</v>
      </c>
      <c r="AA36" s="5">
        <f t="shared" si="11"/>
        <v>0.72002015280028153</v>
      </c>
      <c r="AB36" s="5">
        <f t="shared" si="11"/>
        <v>0.71558154450944655</v>
      </c>
      <c r="AC36" s="5">
        <f t="shared" si="11"/>
        <v>0.70895846551946928</v>
      </c>
      <c r="AD36" s="5">
        <f t="shared" si="11"/>
        <v>0.72126972593389105</v>
      </c>
      <c r="AE36" s="5">
        <f t="shared" si="11"/>
        <v>0.71708818090957482</v>
      </c>
      <c r="AF36" s="5">
        <f t="shared" si="11"/>
        <v>0.7108529059721671</v>
      </c>
      <c r="AG36" s="5">
        <f t="shared" si="11"/>
        <v>0.70959879420926608</v>
      </c>
      <c r="AH36" s="5">
        <f t="shared" si="11"/>
        <v>0.71054383755816408</v>
      </c>
      <c r="AI36" s="5">
        <f t="shared" si="11"/>
        <v>0.72050165111840137</v>
      </c>
      <c r="AJ36" s="5">
        <f t="shared" ref="AJ36:BO36" si="12" xml:space="preserve"> (AJ11/AJ22)*(AJ20/AJ10)</f>
        <v>0.73465771136084024</v>
      </c>
      <c r="AK36" s="5">
        <f t="shared" si="12"/>
        <v>0.7232169981316523</v>
      </c>
      <c r="AL36" s="5">
        <f t="shared" si="12"/>
        <v>0.73341287109727227</v>
      </c>
      <c r="AM36" s="5">
        <f t="shared" si="12"/>
        <v>0.72524783050018171</v>
      </c>
      <c r="AN36" s="5">
        <f t="shared" si="12"/>
        <v>0.70829093373956842</v>
      </c>
      <c r="AO36" s="5">
        <f t="shared" si="12"/>
        <v>0.71210684811137981</v>
      </c>
      <c r="AP36" s="5">
        <f t="shared" si="12"/>
        <v>0.72524719374872681</v>
      </c>
      <c r="AQ36" s="5">
        <f t="shared" si="12"/>
        <v>0.72641868935084064</v>
      </c>
      <c r="AR36" s="5">
        <f t="shared" si="12"/>
        <v>0.72150521712787485</v>
      </c>
      <c r="AS36" s="5">
        <f t="shared" si="12"/>
        <v>0.72105116501258015</v>
      </c>
      <c r="AT36" s="5">
        <f t="shared" si="12"/>
        <v>0.72812948074268613</v>
      </c>
      <c r="AU36" s="5">
        <f t="shared" si="12"/>
        <v>0.73201862916629223</v>
      </c>
      <c r="AV36" s="5">
        <f t="shared" si="12"/>
        <v>0.73145039926750499</v>
      </c>
      <c r="AW36" s="5">
        <f t="shared" si="12"/>
        <v>0.72842480107122864</v>
      </c>
      <c r="AX36" s="5">
        <f t="shared" si="12"/>
        <v>0.71724067995884266</v>
      </c>
      <c r="AY36" s="5">
        <f t="shared" si="12"/>
        <v>0.71024099219876946</v>
      </c>
      <c r="AZ36" s="5">
        <f t="shared" si="12"/>
        <v>0.70089312614933852</v>
      </c>
      <c r="BA36" s="5">
        <f t="shared" si="12"/>
        <v>0.69724187109225466</v>
      </c>
      <c r="BB36" s="5">
        <f t="shared" si="12"/>
        <v>0.70311118928051863</v>
      </c>
      <c r="BC36" s="5">
        <f t="shared" si="12"/>
        <v>0.70496354586844812</v>
      </c>
      <c r="BD36" s="5">
        <f t="shared" si="12"/>
        <v>0.71226557738039631</v>
      </c>
      <c r="BE36" s="5">
        <f t="shared" si="12"/>
        <v>0.71307062697431378</v>
      </c>
      <c r="BF36" s="5">
        <f t="shared" si="12"/>
        <v>0.70418607376217723</v>
      </c>
      <c r="BG36" s="5">
        <f t="shared" si="12"/>
        <v>0.69995838677463285</v>
      </c>
      <c r="BH36" s="5">
        <f t="shared" si="12"/>
        <v>0.69234676874315715</v>
      </c>
      <c r="BI36" s="5">
        <f t="shared" si="12"/>
        <v>0.68132472491526241</v>
      </c>
      <c r="BJ36" s="5">
        <f t="shared" si="12"/>
        <v>0.6755087328483258</v>
      </c>
      <c r="BK36" s="5">
        <f t="shared" si="12"/>
        <v>0.69027671233776233</v>
      </c>
      <c r="BL36" s="5">
        <f t="shared" si="12"/>
        <v>0.70237361569990675</v>
      </c>
      <c r="BM36" s="5">
        <f t="shared" si="12"/>
        <v>0.69384493909887834</v>
      </c>
      <c r="BN36" s="5">
        <f t="shared" si="12"/>
        <v>0.66881133225710043</v>
      </c>
      <c r="BO36" s="5">
        <f t="shared" si="12"/>
        <v>0.66043365743742433</v>
      </c>
      <c r="BP36" s="5">
        <f t="shared" ref="BP36:BU36" si="13" xml:space="preserve"> (BP11/BP22)*(BP20/BP10)</f>
        <v>0.65136233379146846</v>
      </c>
      <c r="BQ36" s="5">
        <f t="shared" si="13"/>
        <v>0.65210418723852592</v>
      </c>
      <c r="BR36" s="5">
        <f t="shared" si="13"/>
        <v>0.64806531452110794</v>
      </c>
      <c r="BS36" s="5">
        <f t="shared" si="13"/>
        <v>0.65631190431556408</v>
      </c>
      <c r="BT36" s="5">
        <f t="shared" si="13"/>
        <v>0.6619630400967349</v>
      </c>
      <c r="BU36" s="5">
        <f t="shared" si="13"/>
        <v>0.66223819442086695</v>
      </c>
    </row>
    <row r="37" spans="1:75" s="4" customFormat="1" x14ac:dyDescent="0.2">
      <c r="B37" s="12" t="s">
        <v>139</v>
      </c>
      <c r="C37" s="5">
        <f xml:space="preserve"> C25/C23</f>
        <v>0.64484451718494273</v>
      </c>
      <c r="D37" s="5">
        <f t="shared" ref="D37:BO37" si="14" xml:space="preserve"> D25/D23</f>
        <v>0.625</v>
      </c>
      <c r="E37" s="5">
        <f t="shared" si="14"/>
        <v>0.62289068231841527</v>
      </c>
      <c r="F37" s="5">
        <f t="shared" si="14"/>
        <v>0.60942543576500974</v>
      </c>
      <c r="G37" s="5">
        <f t="shared" si="14"/>
        <v>0.6182432432432432</v>
      </c>
      <c r="H37" s="5">
        <f t="shared" si="14"/>
        <v>0.63367401828940284</v>
      </c>
      <c r="I37" s="5">
        <f t="shared" si="14"/>
        <v>0.64422110552763812</v>
      </c>
      <c r="J37" s="5">
        <f t="shared" si="14"/>
        <v>0.64169215086646281</v>
      </c>
      <c r="K37" s="5">
        <f t="shared" si="14"/>
        <v>0.62285456187895216</v>
      </c>
      <c r="L37" s="5">
        <f t="shared" si="14"/>
        <v>0.63575042158516026</v>
      </c>
      <c r="M37" s="5">
        <f t="shared" si="14"/>
        <v>0.63896732553448976</v>
      </c>
      <c r="N37" s="5">
        <f t="shared" si="14"/>
        <v>0.64079273327828234</v>
      </c>
      <c r="O37" s="5">
        <f t="shared" si="14"/>
        <v>0.62863452337136549</v>
      </c>
      <c r="P37" s="5">
        <f t="shared" si="14"/>
        <v>0.63858407079646018</v>
      </c>
      <c r="Q37" s="5">
        <f t="shared" si="14"/>
        <v>0.63533057851239672</v>
      </c>
      <c r="R37" s="5">
        <f t="shared" si="14"/>
        <v>0.62910353535353536</v>
      </c>
      <c r="S37" s="5">
        <f t="shared" si="14"/>
        <v>0.62196566015393717</v>
      </c>
      <c r="T37" s="5">
        <f t="shared" si="14"/>
        <v>0.61920438957475987</v>
      </c>
      <c r="U37" s="5">
        <f t="shared" si="14"/>
        <v>0.6124282505615174</v>
      </c>
      <c r="V37" s="5">
        <f t="shared" si="14"/>
        <v>0.62008634401272433</v>
      </c>
      <c r="W37" s="5">
        <f t="shared" si="14"/>
        <v>0.62845423143350609</v>
      </c>
      <c r="X37" s="5">
        <f t="shared" si="14"/>
        <v>0.62810726169504794</v>
      </c>
      <c r="Y37" s="5">
        <f t="shared" si="14"/>
        <v>0.64208438514244504</v>
      </c>
      <c r="Z37" s="5">
        <f t="shared" si="14"/>
        <v>0.65369174375981853</v>
      </c>
      <c r="AA37" s="5">
        <f t="shared" si="14"/>
        <v>0.64099660249150614</v>
      </c>
      <c r="AB37" s="5">
        <f t="shared" si="14"/>
        <v>0.64134713515089659</v>
      </c>
      <c r="AC37" s="5">
        <f t="shared" si="14"/>
        <v>0.64399063475546314</v>
      </c>
      <c r="AD37" s="5">
        <f t="shared" si="14"/>
        <v>0.65409638554216865</v>
      </c>
      <c r="AE37" s="5">
        <f t="shared" si="14"/>
        <v>0.63341867972837584</v>
      </c>
      <c r="AF37" s="5">
        <f t="shared" si="14"/>
        <v>0.6307282940770671</v>
      </c>
      <c r="AG37" s="5">
        <f t="shared" si="14"/>
        <v>0.63038173261286379</v>
      </c>
      <c r="AH37" s="5">
        <f t="shared" si="14"/>
        <v>0.63616841782345268</v>
      </c>
      <c r="AI37" s="5">
        <f t="shared" si="14"/>
        <v>0.64979659380817767</v>
      </c>
      <c r="AJ37" s="5">
        <f t="shared" si="14"/>
        <v>0.65466209349593496</v>
      </c>
      <c r="AK37" s="5">
        <f t="shared" si="14"/>
        <v>0.63727847039749541</v>
      </c>
      <c r="AL37" s="5">
        <f t="shared" si="14"/>
        <v>0.63800075483905749</v>
      </c>
      <c r="AM37" s="5">
        <f t="shared" si="14"/>
        <v>0.62951958908248562</v>
      </c>
      <c r="AN37" s="5">
        <f t="shared" si="14"/>
        <v>0.62365784626443233</v>
      </c>
      <c r="AO37" s="5">
        <f t="shared" si="14"/>
        <v>0.62899957788096239</v>
      </c>
      <c r="AP37" s="5">
        <f t="shared" si="14"/>
        <v>0.6403213372824279</v>
      </c>
      <c r="AQ37" s="5">
        <f t="shared" si="14"/>
        <v>0.63803611310898289</v>
      </c>
      <c r="AR37" s="5">
        <f t="shared" si="14"/>
        <v>0.63517416570971219</v>
      </c>
      <c r="AS37" s="5">
        <f t="shared" si="14"/>
        <v>0.64066225165562918</v>
      </c>
      <c r="AT37" s="5">
        <f t="shared" si="14"/>
        <v>0.64467647524125926</v>
      </c>
      <c r="AU37" s="5">
        <f t="shared" si="14"/>
        <v>0.64100897554936553</v>
      </c>
      <c r="AV37" s="5">
        <f t="shared" si="14"/>
        <v>0.64829240840022506</v>
      </c>
      <c r="AW37" s="5">
        <f t="shared" si="14"/>
        <v>0.64254187415119968</v>
      </c>
      <c r="AX37" s="5">
        <f t="shared" si="14"/>
        <v>0.62860661967032672</v>
      </c>
      <c r="AY37" s="5">
        <f t="shared" si="14"/>
        <v>0.62480819680245503</v>
      </c>
      <c r="AZ37" s="5">
        <f t="shared" si="14"/>
        <v>0.62107419737852998</v>
      </c>
      <c r="BA37" s="5">
        <f t="shared" si="14"/>
        <v>0.62122395833333333</v>
      </c>
      <c r="BB37" s="5">
        <f t="shared" si="14"/>
        <v>0.63484702357745271</v>
      </c>
      <c r="BC37" s="5">
        <f t="shared" si="14"/>
        <v>0.64025687647491192</v>
      </c>
      <c r="BD37" s="5">
        <f t="shared" si="14"/>
        <v>0.65255959075572323</v>
      </c>
      <c r="BE37" s="5">
        <f t="shared" si="14"/>
        <v>0.65537870472008786</v>
      </c>
      <c r="BF37" s="5">
        <f t="shared" si="14"/>
        <v>0.63917172154823798</v>
      </c>
      <c r="BG37" s="5">
        <f t="shared" si="14"/>
        <v>0.62794598088715747</v>
      </c>
      <c r="BH37" s="5">
        <f t="shared" si="14"/>
        <v>0.61431044620108444</v>
      </c>
      <c r="BI37" s="5">
        <f t="shared" si="14"/>
        <v>0.59890545443458643</v>
      </c>
      <c r="BJ37" s="5">
        <f t="shared" si="14"/>
        <v>0.58945759904030159</v>
      </c>
      <c r="BK37" s="5">
        <f t="shared" si="14"/>
        <v>0.59657603501530543</v>
      </c>
      <c r="BL37" s="5">
        <f t="shared" si="14"/>
        <v>0.59894053549617798</v>
      </c>
      <c r="BM37" s="5">
        <f t="shared" si="14"/>
        <v>0.59652419660286105</v>
      </c>
      <c r="BN37" s="5">
        <f t="shared" si="14"/>
        <v>0.57524298652529271</v>
      </c>
      <c r="BO37" s="5">
        <f t="shared" si="14"/>
        <v>0.57419930928525464</v>
      </c>
      <c r="BP37" s="5">
        <f t="shared" ref="BP37:BU37" si="15" xml:space="preserve"> BP25/BP23</f>
        <v>0.57181322976511029</v>
      </c>
      <c r="BQ37" s="5">
        <f t="shared" si="15"/>
        <v>0.56938656094386264</v>
      </c>
      <c r="BR37" s="5">
        <f t="shared" si="15"/>
        <v>0.57201917929911283</v>
      </c>
      <c r="BS37" s="5">
        <f t="shared" si="15"/>
        <v>0.57907468012215024</v>
      </c>
      <c r="BT37" s="5">
        <f t="shared" si="15"/>
        <v>0.58692971639950675</v>
      </c>
      <c r="BU37" s="5">
        <f t="shared" si="15"/>
        <v>0.59052921902865918</v>
      </c>
    </row>
    <row r="38" spans="1:75" s="4" customFormat="1" x14ac:dyDescent="0.2">
      <c r="B38" s="12" t="s">
        <v>95</v>
      </c>
      <c r="C38" s="5">
        <f xml:space="preserve"> C25/(C25+C27+C28+C29)</f>
        <v>0.77559055118110243</v>
      </c>
      <c r="D38" s="5">
        <f t="shared" ref="D38:BO38" si="16" xml:space="preserve"> D25/(D25+D27+D28+D29)</f>
        <v>0.75042881646655235</v>
      </c>
      <c r="E38" s="5">
        <f t="shared" si="16"/>
        <v>0.76280323450134779</v>
      </c>
      <c r="F38" s="5">
        <f t="shared" si="16"/>
        <v>0.7398119122257053</v>
      </c>
      <c r="G38" s="5">
        <f t="shared" si="16"/>
        <v>0.74390243902439024</v>
      </c>
      <c r="H38" s="5">
        <f t="shared" si="16"/>
        <v>0.76692708333333337</v>
      </c>
      <c r="I38" s="5">
        <f t="shared" si="16"/>
        <v>0.77980535279805341</v>
      </c>
      <c r="J38" s="5">
        <f t="shared" si="16"/>
        <v>0.78101736972704727</v>
      </c>
      <c r="K38" s="5">
        <f t="shared" si="16"/>
        <v>0.75231860338243317</v>
      </c>
      <c r="L38" s="5">
        <f t="shared" si="16"/>
        <v>0.77333333333333332</v>
      </c>
      <c r="M38" s="5">
        <f t="shared" si="16"/>
        <v>0.78377041068777831</v>
      </c>
      <c r="N38" s="5">
        <f t="shared" si="16"/>
        <v>0.79835390946502061</v>
      </c>
      <c r="O38" s="5">
        <f t="shared" si="16"/>
        <v>0.77425203989120572</v>
      </c>
      <c r="P38" s="5">
        <f t="shared" si="16"/>
        <v>0.79018834866403853</v>
      </c>
      <c r="Q38" s="5">
        <f t="shared" si="16"/>
        <v>0.7877882152006831</v>
      </c>
      <c r="R38" s="5">
        <f t="shared" si="16"/>
        <v>0.77488335925349927</v>
      </c>
      <c r="S38" s="5">
        <f t="shared" si="16"/>
        <v>0.76455604075691408</v>
      </c>
      <c r="T38" s="5">
        <f t="shared" si="16"/>
        <v>0.7586554621848739</v>
      </c>
      <c r="U38" s="5">
        <f t="shared" si="16"/>
        <v>0.74612344177561574</v>
      </c>
      <c r="V38" s="5">
        <f t="shared" si="16"/>
        <v>0.75013743815283129</v>
      </c>
      <c r="W38" s="5">
        <f t="shared" si="16"/>
        <v>0.7650459921156374</v>
      </c>
      <c r="X38" s="5">
        <f t="shared" si="16"/>
        <v>0.76899113347711479</v>
      </c>
      <c r="Y38" s="5">
        <f t="shared" si="16"/>
        <v>0.78975382568196939</v>
      </c>
      <c r="Z38" s="5">
        <f t="shared" si="16"/>
        <v>0.81501632208922747</v>
      </c>
      <c r="AA38" s="5">
        <f t="shared" si="16"/>
        <v>0.80218667746507388</v>
      </c>
      <c r="AB38" s="5">
        <f t="shared" si="16"/>
        <v>0.79677594638652427</v>
      </c>
      <c r="AC38" s="5">
        <f t="shared" si="16"/>
        <v>0.79790491539081376</v>
      </c>
      <c r="AD38" s="5">
        <f t="shared" si="16"/>
        <v>0.81749736485469049</v>
      </c>
      <c r="AE38" s="5">
        <f t="shared" si="16"/>
        <v>0.8009572072072072</v>
      </c>
      <c r="AF38" s="5">
        <f t="shared" si="16"/>
        <v>0.79041620353217235</v>
      </c>
      <c r="AG38" s="5">
        <f t="shared" si="16"/>
        <v>0.78611020541245513</v>
      </c>
      <c r="AH38" s="5">
        <f t="shared" si="16"/>
        <v>0.78917324707449332</v>
      </c>
      <c r="AI38" s="5">
        <f t="shared" si="16"/>
        <v>0.80615911035072707</v>
      </c>
      <c r="AJ38" s="5">
        <f t="shared" si="16"/>
        <v>0.82192982456140351</v>
      </c>
      <c r="AK38" s="5">
        <f t="shared" si="16"/>
        <v>0.80672328379334746</v>
      </c>
      <c r="AL38" s="5">
        <f t="shared" si="16"/>
        <v>0.81725257269148421</v>
      </c>
      <c r="AM38" s="5">
        <f t="shared" si="16"/>
        <v>0.80485449394797837</v>
      </c>
      <c r="AN38" s="5">
        <f t="shared" si="16"/>
        <v>0.78794414803042334</v>
      </c>
      <c r="AO38" s="5">
        <f t="shared" si="16"/>
        <v>0.79535628502802236</v>
      </c>
      <c r="AP38" s="5">
        <f t="shared" si="16"/>
        <v>0.81254183184883899</v>
      </c>
      <c r="AQ38" s="5">
        <f t="shared" si="16"/>
        <v>0.80634358704492171</v>
      </c>
      <c r="AR38" s="5">
        <f t="shared" si="16"/>
        <v>0.79997370381732924</v>
      </c>
      <c r="AS38" s="5">
        <f t="shared" si="16"/>
        <v>0.80896433499184683</v>
      </c>
      <c r="AT38" s="5">
        <f t="shared" si="16"/>
        <v>0.81682969852469534</v>
      </c>
      <c r="AU38" s="5">
        <f t="shared" si="16"/>
        <v>0.82131102034341918</v>
      </c>
      <c r="AV38" s="5">
        <f t="shared" si="16"/>
        <v>0.82987032683703654</v>
      </c>
      <c r="AW38" s="5">
        <f t="shared" si="16"/>
        <v>0.82306465642215143</v>
      </c>
      <c r="AX38" s="5">
        <f t="shared" si="16"/>
        <v>0.80415032351067761</v>
      </c>
      <c r="AY38" s="5">
        <f t="shared" si="16"/>
        <v>0.79862077692015687</v>
      </c>
      <c r="AZ38" s="5">
        <f t="shared" si="16"/>
        <v>0.79174333709265732</v>
      </c>
      <c r="BA38" s="5">
        <f t="shared" si="16"/>
        <v>0.78976990564476079</v>
      </c>
      <c r="BB38" s="5">
        <f t="shared" si="16"/>
        <v>0.80645413549513856</v>
      </c>
      <c r="BC38" s="5">
        <f t="shared" si="16"/>
        <v>0.81404785912791122</v>
      </c>
      <c r="BD38" s="5">
        <f t="shared" si="16"/>
        <v>0.83168797540055028</v>
      </c>
      <c r="BE38" s="5">
        <f t="shared" si="16"/>
        <v>0.84428470421871327</v>
      </c>
      <c r="BF38" s="5">
        <f t="shared" si="16"/>
        <v>0.82929285831400934</v>
      </c>
      <c r="BG38" s="5">
        <f t="shared" si="16"/>
        <v>0.81381605760086939</v>
      </c>
      <c r="BH38" s="5">
        <f t="shared" si="16"/>
        <v>0.79330563347605088</v>
      </c>
      <c r="BI38" s="5">
        <f t="shared" si="16"/>
        <v>0.77440274383032415</v>
      </c>
      <c r="BJ38" s="5">
        <f t="shared" si="16"/>
        <v>0.76309415962580196</v>
      </c>
      <c r="BK38" s="5">
        <f t="shared" si="16"/>
        <v>0.77682387952024523</v>
      </c>
      <c r="BL38" s="5">
        <f t="shared" si="16"/>
        <v>0.7871688039968977</v>
      </c>
      <c r="BM38" s="5">
        <f t="shared" si="16"/>
        <v>0.7958525256058927</v>
      </c>
      <c r="BN38" s="5">
        <f t="shared" si="16"/>
        <v>0.75960767155254139</v>
      </c>
      <c r="BO38" s="5">
        <f t="shared" si="16"/>
        <v>0.75716437810600679</v>
      </c>
      <c r="BP38" s="5">
        <f t="shared" ref="BP38:BU38" si="17" xml:space="preserve"> BP25/(BP25+BP27+BP28+BP29)</f>
        <v>0.75134509407506445</v>
      </c>
      <c r="BQ38" s="5">
        <f t="shared" si="17"/>
        <v>0.75061001527005966</v>
      </c>
      <c r="BR38" s="5">
        <f t="shared" si="17"/>
        <v>0.75392536551682721</v>
      </c>
      <c r="BS38" s="5">
        <f t="shared" si="17"/>
        <v>0.76122645717327808</v>
      </c>
      <c r="BT38" s="5">
        <f t="shared" si="17"/>
        <v>0.77314564158094212</v>
      </c>
      <c r="BU38" s="5">
        <f t="shared" si="17"/>
        <v>0.7775259730508266</v>
      </c>
    </row>
    <row r="40" spans="1:75" s="14" customFormat="1" x14ac:dyDescent="0.2">
      <c r="B40" s="15" t="s">
        <v>120</v>
      </c>
      <c r="P40" s="16">
        <v>0.61364827397553379</v>
      </c>
      <c r="Q40" s="16">
        <v>0.6095948511697733</v>
      </c>
      <c r="R40" s="16">
        <v>0.61274532343615307</v>
      </c>
      <c r="S40" s="16">
        <v>0.63217514443248657</v>
      </c>
      <c r="T40" s="16">
        <v>0.63966836560745788</v>
      </c>
      <c r="U40" s="16">
        <v>0.64066302863917102</v>
      </c>
      <c r="V40" s="16">
        <v>0.65505174864071369</v>
      </c>
      <c r="W40" s="16">
        <v>0.66880583492364598</v>
      </c>
      <c r="X40" s="16">
        <v>0.65001095225114502</v>
      </c>
      <c r="Y40" s="16">
        <v>0.64005051552776515</v>
      </c>
      <c r="Z40" s="16">
        <v>0.63810575597646135</v>
      </c>
      <c r="AA40" s="16">
        <v>0.64570768939390721</v>
      </c>
      <c r="AB40" s="16">
        <v>0.64977699782038534</v>
      </c>
      <c r="AC40" s="16">
        <v>0.6505236652353894</v>
      </c>
      <c r="AD40" s="16">
        <v>0.64873040132970128</v>
      </c>
      <c r="AE40" s="16">
        <v>0.6657602191635924</v>
      </c>
      <c r="AF40" s="16">
        <v>0.67527095763200506</v>
      </c>
      <c r="AG40" s="16">
        <v>0.66990838558605215</v>
      </c>
      <c r="AH40" s="16">
        <v>0.67112143995368356</v>
      </c>
      <c r="AI40" s="16">
        <v>0.67106573963254634</v>
      </c>
      <c r="AJ40" s="16">
        <v>0.66405547110197038</v>
      </c>
      <c r="AK40" s="16">
        <v>0.66669268619801059</v>
      </c>
      <c r="AL40" s="16">
        <v>0.65358800424286823</v>
      </c>
      <c r="AM40" s="16">
        <v>0.65103479151224475</v>
      </c>
      <c r="AN40" s="16">
        <v>0.62197912799496202</v>
      </c>
      <c r="AO40" s="16">
        <v>0.60453668732601196</v>
      </c>
      <c r="AP40" s="16">
        <v>0.59166264081670306</v>
      </c>
      <c r="AQ40" s="16">
        <v>0.59346394343640507</v>
      </c>
      <c r="AR40" s="16">
        <v>0.59287340869920602</v>
      </c>
      <c r="AS40" s="16">
        <v>0.58855153647989078</v>
      </c>
      <c r="AT40" s="16">
        <v>0.60379120687474885</v>
      </c>
      <c r="AU40" s="16">
        <v>0.61299256017026482</v>
      </c>
      <c r="AV40" s="16">
        <v>0.62412994207758077</v>
      </c>
      <c r="AW40" s="16">
        <v>0.62916031961977437</v>
      </c>
      <c r="AX40" s="16">
        <v>0.61041977069289755</v>
      </c>
      <c r="AY40" s="16">
        <v>0.59826696205130925</v>
      </c>
      <c r="AZ40" s="16">
        <v>0.59592791293330805</v>
      </c>
      <c r="BA40" s="16">
        <v>0.59569040336767243</v>
      </c>
      <c r="BB40" s="16">
        <v>0.59173903340168887</v>
      </c>
      <c r="BC40" s="16">
        <v>0.58854506108311111</v>
      </c>
      <c r="BD40" s="16">
        <v>0.5839237818416787</v>
      </c>
      <c r="BE40" s="16">
        <v>0.57876604320913427</v>
      </c>
      <c r="BF40" s="16">
        <v>0.5739149262594182</v>
      </c>
      <c r="BG40" s="16">
        <v>0.56872043006676976</v>
      </c>
      <c r="BH40" s="16">
        <v>0.56294369185249937</v>
      </c>
      <c r="BI40" s="16">
        <v>0.5594144831642478</v>
      </c>
      <c r="BJ40" s="16">
        <v>0.55575269375865877</v>
      </c>
      <c r="BK40" s="16">
        <v>0.56002839643391689</v>
      </c>
      <c r="BL40" s="16">
        <v>0.57957781469465675</v>
      </c>
      <c r="BM40" s="16">
        <v>0.58738773425294222</v>
      </c>
      <c r="BN40" s="16">
        <v>0.5770661915504981</v>
      </c>
      <c r="BO40" s="16">
        <v>0.57117391045163102</v>
      </c>
      <c r="BP40" s="16">
        <v>0.55617544026205779</v>
      </c>
      <c r="BQ40" s="16">
        <v>0.55092361361454045</v>
      </c>
      <c r="BR40" s="16">
        <v>0.55036173337959837</v>
      </c>
      <c r="BS40" s="16">
        <v>0.55474936660711338</v>
      </c>
      <c r="BT40" s="16">
        <v>0.54923950001238875</v>
      </c>
      <c r="BU40" s="16">
        <v>0.54356191960968725</v>
      </c>
      <c r="BV40" s="16"/>
      <c r="BW40" s="16"/>
    </row>
    <row r="42" spans="1:75" s="18" customFormat="1" x14ac:dyDescent="0.2">
      <c r="A42" s="18" t="s">
        <v>140</v>
      </c>
      <c r="B42" s="18" t="s">
        <v>126</v>
      </c>
      <c r="C42" s="19">
        <f xml:space="preserve"> C11/C7</f>
        <v>0.52812126047068209</v>
      </c>
      <c r="D42" s="19">
        <f t="shared" ref="D42:BO42" si="18" xml:space="preserve"> D11/D7</f>
        <v>0.52301558535701353</v>
      </c>
      <c r="E42" s="19">
        <f t="shared" si="18"/>
        <v>0.52702702702702708</v>
      </c>
      <c r="F42" s="19">
        <f t="shared" si="18"/>
        <v>0.52538997676734156</v>
      </c>
      <c r="G42" s="19">
        <f t="shared" si="18"/>
        <v>0.53239678899082565</v>
      </c>
      <c r="H42" s="19">
        <f t="shared" si="18"/>
        <v>0.54454373138369883</v>
      </c>
      <c r="I42" s="19">
        <f t="shared" si="18"/>
        <v>0.55024290462797232</v>
      </c>
      <c r="J42" s="19">
        <f t="shared" si="18"/>
        <v>0.54533876719307173</v>
      </c>
      <c r="K42" s="19">
        <f t="shared" si="18"/>
        <v>0.53891096050479081</v>
      </c>
      <c r="L42" s="19">
        <f t="shared" si="18"/>
        <v>0.55142667551426672</v>
      </c>
      <c r="M42" s="19">
        <f t="shared" si="18"/>
        <v>0.55040871934604907</v>
      </c>
      <c r="N42" s="19">
        <f t="shared" si="18"/>
        <v>0.5470138458359165</v>
      </c>
      <c r="O42" s="19">
        <f t="shared" si="18"/>
        <v>0.5450038138825325</v>
      </c>
      <c r="P42" s="19">
        <f t="shared" si="18"/>
        <v>0.55233730522456459</v>
      </c>
      <c r="Q42" s="19">
        <f t="shared" si="18"/>
        <v>0.5487007247657768</v>
      </c>
      <c r="R42" s="19">
        <f t="shared" si="18"/>
        <v>0.54638157894736838</v>
      </c>
      <c r="S42" s="19">
        <f t="shared" si="18"/>
        <v>0.54587942047047822</v>
      </c>
      <c r="T42" s="19">
        <f t="shared" si="18"/>
        <v>0.54540179866550631</v>
      </c>
      <c r="U42" s="19">
        <f t="shared" si="18"/>
        <v>0.54226859283039053</v>
      </c>
      <c r="V42" s="19">
        <f t="shared" si="18"/>
        <v>0.54880879657910808</v>
      </c>
      <c r="W42" s="19">
        <f t="shared" si="18"/>
        <v>0.55673676912410452</v>
      </c>
      <c r="X42" s="19">
        <f t="shared" si="18"/>
        <v>0.56068448294074147</v>
      </c>
      <c r="Y42" s="19">
        <f t="shared" si="18"/>
        <v>0.57096805704796327</v>
      </c>
      <c r="Z42" s="19">
        <f t="shared" si="18"/>
        <v>0.57728998795961839</v>
      </c>
      <c r="AA42" s="19">
        <f t="shared" si="18"/>
        <v>0.56721255544182869</v>
      </c>
      <c r="AB42" s="19">
        <f t="shared" si="18"/>
        <v>0.56791178069426107</v>
      </c>
      <c r="AC42" s="19">
        <f t="shared" si="18"/>
        <v>0.56515994436717665</v>
      </c>
      <c r="AD42" s="19">
        <f t="shared" si="18"/>
        <v>0.56874679651460791</v>
      </c>
      <c r="AE42" s="19">
        <f t="shared" si="18"/>
        <v>0.55786559868072327</v>
      </c>
      <c r="AF42" s="19">
        <f t="shared" si="18"/>
        <v>0.5545680579802148</v>
      </c>
      <c r="AG42" s="19">
        <f t="shared" si="18"/>
        <v>0.55458826887398316</v>
      </c>
      <c r="AH42" s="19">
        <f t="shared" si="18"/>
        <v>0.55486263273217595</v>
      </c>
      <c r="AI42" s="19">
        <f t="shared" si="18"/>
        <v>0.55548452600308351</v>
      </c>
      <c r="AJ42" s="19">
        <f t="shared" si="18"/>
        <v>0.5610236901262321</v>
      </c>
      <c r="AK42" s="19">
        <f t="shared" si="18"/>
        <v>0.5532407407407407</v>
      </c>
      <c r="AL42" s="19">
        <f t="shared" si="18"/>
        <v>0.56000946661538908</v>
      </c>
      <c r="AM42" s="19">
        <f t="shared" si="18"/>
        <v>0.54820081174579827</v>
      </c>
      <c r="AN42" s="19">
        <f t="shared" si="18"/>
        <v>0.54392596774589463</v>
      </c>
      <c r="AO42" s="19">
        <f t="shared" si="18"/>
        <v>0.54700639277776508</v>
      </c>
      <c r="AP42" s="19">
        <f t="shared" si="18"/>
        <v>0.55303920288909192</v>
      </c>
      <c r="AQ42" s="19">
        <f t="shared" si="18"/>
        <v>0.55870461961540829</v>
      </c>
      <c r="AR42" s="19">
        <f t="shared" si="18"/>
        <v>0.56055218573520182</v>
      </c>
      <c r="AS42" s="19">
        <f t="shared" si="18"/>
        <v>0.55407313285331072</v>
      </c>
      <c r="AT42" s="19">
        <f t="shared" si="18"/>
        <v>0.55693754376604754</v>
      </c>
      <c r="AU42" s="19">
        <f t="shared" si="18"/>
        <v>0.55745835824030243</v>
      </c>
      <c r="AV42" s="19">
        <f t="shared" si="18"/>
        <v>0.5599108587477486</v>
      </c>
      <c r="AW42" s="19">
        <f t="shared" si="18"/>
        <v>0.5540589575743502</v>
      </c>
      <c r="AX42" s="19">
        <f t="shared" si="18"/>
        <v>0.54802878170227898</v>
      </c>
      <c r="AY42" s="19">
        <f t="shared" si="18"/>
        <v>0.5475044667892589</v>
      </c>
      <c r="AZ42" s="19">
        <f t="shared" si="18"/>
        <v>0.54502714708785782</v>
      </c>
      <c r="BA42" s="19">
        <f t="shared" si="18"/>
        <v>0.54747758955458159</v>
      </c>
      <c r="BB42" s="19">
        <f t="shared" si="18"/>
        <v>0.5584788881302174</v>
      </c>
      <c r="BC42" s="19">
        <f t="shared" si="18"/>
        <v>0.55951616577949914</v>
      </c>
      <c r="BD42" s="19">
        <f t="shared" si="18"/>
        <v>0.56847211151505728</v>
      </c>
      <c r="BE42" s="19">
        <f t="shared" si="18"/>
        <v>0.56808646736778734</v>
      </c>
      <c r="BF42" s="19">
        <f t="shared" si="18"/>
        <v>0.55871131063496549</v>
      </c>
      <c r="BG42" s="19">
        <f t="shared" si="18"/>
        <v>0.55173401872080308</v>
      </c>
      <c r="BH42" s="19">
        <f t="shared" si="18"/>
        <v>0.54670962178345095</v>
      </c>
      <c r="BI42" s="19">
        <f t="shared" si="18"/>
        <v>0.53883458130633033</v>
      </c>
      <c r="BJ42" s="19">
        <f t="shared" si="18"/>
        <v>0.53947681589025676</v>
      </c>
      <c r="BK42" s="19">
        <f t="shared" si="18"/>
        <v>0.54109979465555014</v>
      </c>
      <c r="BL42" s="19">
        <f t="shared" si="18"/>
        <v>0.54192029594753655</v>
      </c>
      <c r="BM42" s="19">
        <f t="shared" si="18"/>
        <v>0.53173553379160987</v>
      </c>
      <c r="BN42" s="19">
        <f t="shared" si="18"/>
        <v>0.52179380818815102</v>
      </c>
      <c r="BO42" s="19">
        <f t="shared" si="18"/>
        <v>0.52131947525191713</v>
      </c>
      <c r="BP42" s="19">
        <f t="shared" ref="BP42:BU42" si="19" xml:space="preserve"> BP11/BP7</f>
        <v>0.52142818014157644</v>
      </c>
      <c r="BQ42" s="19">
        <f t="shared" si="19"/>
        <v>0.51918239732950944</v>
      </c>
      <c r="BR42" s="19">
        <f t="shared" si="19"/>
        <v>0.52062668182892913</v>
      </c>
      <c r="BS42" s="19">
        <f t="shared" si="19"/>
        <v>0.52570003523894715</v>
      </c>
      <c r="BT42" s="19">
        <f t="shared" si="19"/>
        <v>0.52615669176905799</v>
      </c>
      <c r="BU42" s="19">
        <f t="shared" si="19"/>
        <v>0.52750505598329378</v>
      </c>
    </row>
    <row r="43" spans="1:75" s="18" customFormat="1" x14ac:dyDescent="0.2">
      <c r="B43" s="18" t="s">
        <v>127</v>
      </c>
      <c r="C43" s="19">
        <f xml:space="preserve"> (C11+C12)/C7</f>
        <v>0.66613482249700839</v>
      </c>
      <c r="D43" s="19">
        <f t="shared" ref="D43:BO43" si="20" xml:space="preserve"> (D11+D12)/D7</f>
        <v>0.66545849945632485</v>
      </c>
      <c r="E43" s="19">
        <f t="shared" si="20"/>
        <v>0.65376186997808616</v>
      </c>
      <c r="F43" s="19">
        <f t="shared" si="20"/>
        <v>0.64985064719548624</v>
      </c>
      <c r="G43" s="19">
        <f t="shared" si="20"/>
        <v>0.65452981651376141</v>
      </c>
      <c r="H43" s="19">
        <f t="shared" si="20"/>
        <v>0.66098023287300289</v>
      </c>
      <c r="I43" s="19">
        <f t="shared" si="20"/>
        <v>0.65763231909997433</v>
      </c>
      <c r="J43" s="19">
        <f t="shared" si="20"/>
        <v>0.65308201732042781</v>
      </c>
      <c r="K43" s="19">
        <f t="shared" si="20"/>
        <v>0.64243982238840847</v>
      </c>
      <c r="L43" s="19">
        <f t="shared" si="20"/>
        <v>0.652731696527317</v>
      </c>
      <c r="M43" s="19">
        <f t="shared" si="20"/>
        <v>0.65059735904422555</v>
      </c>
      <c r="N43" s="19">
        <f t="shared" si="20"/>
        <v>0.65075428807604874</v>
      </c>
      <c r="O43" s="19">
        <f t="shared" si="20"/>
        <v>0.64092295957284517</v>
      </c>
      <c r="P43" s="19">
        <f t="shared" si="20"/>
        <v>0.64509624197983506</v>
      </c>
      <c r="Q43" s="19">
        <f t="shared" si="20"/>
        <v>0.64274350362382882</v>
      </c>
      <c r="R43" s="19">
        <f t="shared" si="20"/>
        <v>0.63717105263157892</v>
      </c>
      <c r="S43" s="19">
        <f t="shared" si="20"/>
        <v>0.63374357376538393</v>
      </c>
      <c r="T43" s="19">
        <f t="shared" si="20"/>
        <v>0.63112851755149413</v>
      </c>
      <c r="U43" s="19">
        <f t="shared" si="20"/>
        <v>0.62747458533975387</v>
      </c>
      <c r="V43" s="19">
        <f t="shared" si="20"/>
        <v>0.63176542455711671</v>
      </c>
      <c r="W43" s="19">
        <f t="shared" si="20"/>
        <v>0.63704645250751091</v>
      </c>
      <c r="X43" s="19">
        <f t="shared" si="20"/>
        <v>0.6386394845251927</v>
      </c>
      <c r="Y43" s="19">
        <f t="shared" si="20"/>
        <v>0.64618540588062912</v>
      </c>
      <c r="Z43" s="19">
        <f t="shared" si="20"/>
        <v>0.64934704084467898</v>
      </c>
      <c r="AA43" s="19">
        <f t="shared" si="20"/>
        <v>0.63877516206073004</v>
      </c>
      <c r="AB43" s="19">
        <f t="shared" si="20"/>
        <v>0.64176438611477826</v>
      </c>
      <c r="AC43" s="19">
        <f t="shared" si="20"/>
        <v>0.64339360222531294</v>
      </c>
      <c r="AD43" s="19">
        <f t="shared" si="20"/>
        <v>0.64063300871348039</v>
      </c>
      <c r="AE43" s="19">
        <f t="shared" si="20"/>
        <v>0.62748100594852463</v>
      </c>
      <c r="AF43" s="19">
        <f t="shared" si="20"/>
        <v>0.62386922710680848</v>
      </c>
      <c r="AG43" s="19">
        <f t="shared" si="20"/>
        <v>0.62332905190048049</v>
      </c>
      <c r="AH43" s="19">
        <f t="shared" si="20"/>
        <v>0.62481038260576438</v>
      </c>
      <c r="AI43" s="19">
        <f t="shared" si="20"/>
        <v>0.62294588801564321</v>
      </c>
      <c r="AJ43" s="19">
        <f t="shared" si="20"/>
        <v>0.62037005014698254</v>
      </c>
      <c r="AK43" s="19">
        <f t="shared" si="20"/>
        <v>0.60870370370370375</v>
      </c>
      <c r="AL43" s="19">
        <f t="shared" si="20"/>
        <v>0.61065585894743057</v>
      </c>
      <c r="AM43" s="19">
        <f t="shared" si="20"/>
        <v>0.5989485440331237</v>
      </c>
      <c r="AN43" s="19">
        <f t="shared" si="20"/>
        <v>0.59994108839195848</v>
      </c>
      <c r="AO43" s="19">
        <f t="shared" si="20"/>
        <v>0.60225007446784129</v>
      </c>
      <c r="AP43" s="19">
        <f t="shared" si="20"/>
        <v>0.60884131749554016</v>
      </c>
      <c r="AQ43" s="19">
        <f t="shared" si="20"/>
        <v>0.61750159049397668</v>
      </c>
      <c r="AR43" s="19">
        <f t="shared" si="20"/>
        <v>0.62244490502177174</v>
      </c>
      <c r="AS43" s="19">
        <f t="shared" si="20"/>
        <v>0.61427008329803756</v>
      </c>
      <c r="AT43" s="19">
        <f t="shared" si="20"/>
        <v>0.61582580279435795</v>
      </c>
      <c r="AU43" s="19">
        <f t="shared" si="20"/>
        <v>0.61468245633875629</v>
      </c>
      <c r="AV43" s="19">
        <f t="shared" si="20"/>
        <v>0.62099703880086699</v>
      </c>
      <c r="AW43" s="19">
        <f t="shared" si="20"/>
        <v>0.61618067550111044</v>
      </c>
      <c r="AX43" s="19">
        <f t="shared" si="20"/>
        <v>0.61048945309293867</v>
      </c>
      <c r="AY43" s="19">
        <f t="shared" si="20"/>
        <v>0.61026122566088925</v>
      </c>
      <c r="AZ43" s="19">
        <f t="shared" si="20"/>
        <v>0.612129812438302</v>
      </c>
      <c r="BA43" s="19">
        <f t="shared" si="20"/>
        <v>0.61537746049831998</v>
      </c>
      <c r="BB43" s="19">
        <f t="shared" si="20"/>
        <v>0.62898394308495409</v>
      </c>
      <c r="BC43" s="19">
        <f t="shared" si="20"/>
        <v>0.63163563306476667</v>
      </c>
      <c r="BD43" s="19">
        <f t="shared" si="20"/>
        <v>0.64175593444407719</v>
      </c>
      <c r="BE43" s="19">
        <f t="shared" si="20"/>
        <v>0.64625703158805714</v>
      </c>
      <c r="BF43" s="19">
        <f t="shared" si="20"/>
        <v>0.63791580538532289</v>
      </c>
      <c r="BG43" s="19">
        <f t="shared" si="20"/>
        <v>0.62961290658701352</v>
      </c>
      <c r="BH43" s="19">
        <f t="shared" si="20"/>
        <v>0.62497254289410109</v>
      </c>
      <c r="BI43" s="19">
        <f t="shared" si="20"/>
        <v>0.61340795754350119</v>
      </c>
      <c r="BJ43" s="19">
        <f t="shared" si="20"/>
        <v>0.61517767632400777</v>
      </c>
      <c r="BK43" s="19">
        <f t="shared" si="20"/>
        <v>0.60936480574689755</v>
      </c>
      <c r="BL43" s="19">
        <f t="shared" si="20"/>
        <v>0.60655120228686732</v>
      </c>
      <c r="BM43" s="19">
        <f t="shared" si="20"/>
        <v>0.59605644614108799</v>
      </c>
      <c r="BN43" s="19">
        <f t="shared" si="20"/>
        <v>0.59479318927033542</v>
      </c>
      <c r="BO43" s="19">
        <f t="shared" si="20"/>
        <v>0.59922682045757014</v>
      </c>
      <c r="BP43" s="19">
        <f t="shared" ref="BP43:BU43" si="21" xml:space="preserve"> (BP11+BP12)/BP7</f>
        <v>0.60343410857431545</v>
      </c>
      <c r="BQ43" s="19">
        <f t="shared" si="21"/>
        <v>0.60167140741437286</v>
      </c>
      <c r="BR43" s="19">
        <f t="shared" si="21"/>
        <v>0.6021200896224822</v>
      </c>
      <c r="BS43" s="19">
        <f t="shared" si="21"/>
        <v>0.60278658751456993</v>
      </c>
      <c r="BT43" s="19">
        <f t="shared" si="21"/>
        <v>0.60116263707226847</v>
      </c>
      <c r="BU43" s="19">
        <f t="shared" si="21"/>
        <v>0.60358049784328738</v>
      </c>
    </row>
    <row r="44" spans="1:75" s="18" customFormat="1" x14ac:dyDescent="0.2">
      <c r="B44" s="18" t="s">
        <v>131</v>
      </c>
      <c r="C44" s="19">
        <f xml:space="preserve"> C11/(C7-C12)</f>
        <v>0.61267931513188345</v>
      </c>
      <c r="D44" s="19">
        <f t="shared" ref="D44:BO44" si="22" xml:space="preserve"> D11/(D7-D12)</f>
        <v>0.60989010989011005</v>
      </c>
      <c r="E44" s="19">
        <f t="shared" si="22"/>
        <v>0.60351317440401508</v>
      </c>
      <c r="F44" s="19">
        <f t="shared" si="22"/>
        <v>0.6000758150113723</v>
      </c>
      <c r="G44" s="19">
        <f t="shared" si="22"/>
        <v>0.60646636185499669</v>
      </c>
      <c r="H44" s="19">
        <f t="shared" si="22"/>
        <v>0.6163040147103892</v>
      </c>
      <c r="I44" s="19">
        <f t="shared" si="22"/>
        <v>0.61644228014895441</v>
      </c>
      <c r="J44" s="19">
        <f t="shared" si="22"/>
        <v>0.61119040822152437</v>
      </c>
      <c r="K44" s="19">
        <f t="shared" si="22"/>
        <v>0.60114702815432741</v>
      </c>
      <c r="L44" s="19">
        <f t="shared" si="22"/>
        <v>0.61358602018213149</v>
      </c>
      <c r="M44" s="19">
        <f t="shared" si="22"/>
        <v>0.61169345446075007</v>
      </c>
      <c r="N44" s="19">
        <f t="shared" si="22"/>
        <v>0.61032972100530325</v>
      </c>
      <c r="O44" s="19">
        <f t="shared" si="22"/>
        <v>0.60282640793081632</v>
      </c>
      <c r="P44" s="19">
        <f t="shared" si="22"/>
        <v>0.60880986057789455</v>
      </c>
      <c r="Q44" s="19">
        <f t="shared" si="22"/>
        <v>0.60565853658536584</v>
      </c>
      <c r="R44" s="19">
        <f t="shared" si="22"/>
        <v>0.60094066570188132</v>
      </c>
      <c r="S44" s="19">
        <f t="shared" si="22"/>
        <v>0.59846285226302298</v>
      </c>
      <c r="T44" s="19">
        <f t="shared" si="22"/>
        <v>0.59654132952562278</v>
      </c>
      <c r="U44" s="19">
        <f t="shared" si="22"/>
        <v>0.59277672174294482</v>
      </c>
      <c r="V44" s="19">
        <f t="shared" si="22"/>
        <v>0.59845456967759125</v>
      </c>
      <c r="W44" s="19">
        <f t="shared" si="22"/>
        <v>0.60535243120995108</v>
      </c>
      <c r="X44" s="19">
        <f t="shared" si="22"/>
        <v>0.60808798258677954</v>
      </c>
      <c r="Y44" s="19">
        <f t="shared" si="22"/>
        <v>0.61740783775219177</v>
      </c>
      <c r="Z44" s="19">
        <f t="shared" si="22"/>
        <v>0.62211797584589268</v>
      </c>
      <c r="AA44" s="19">
        <f t="shared" si="22"/>
        <v>0.61093247588424437</v>
      </c>
      <c r="AB44" s="19">
        <f t="shared" si="22"/>
        <v>0.61319805467046773</v>
      </c>
      <c r="AC44" s="19">
        <f t="shared" si="22"/>
        <v>0.61312712184081486</v>
      </c>
      <c r="AD44" s="19">
        <f t="shared" si="22"/>
        <v>0.61279856413088507</v>
      </c>
      <c r="AE44" s="19">
        <f t="shared" si="22"/>
        <v>0.59960752041526877</v>
      </c>
      <c r="AF44" s="19">
        <f t="shared" si="22"/>
        <v>0.59586199056442901</v>
      </c>
      <c r="AG44" s="19">
        <f t="shared" si="22"/>
        <v>0.59552513281569264</v>
      </c>
      <c r="AH44" s="19">
        <f t="shared" si="22"/>
        <v>0.59659296846683585</v>
      </c>
      <c r="AI44" s="19">
        <f t="shared" si="22"/>
        <v>0.59566918020887938</v>
      </c>
      <c r="AJ44" s="19">
        <f t="shared" si="22"/>
        <v>0.59641898599213206</v>
      </c>
      <c r="AK44" s="19">
        <f t="shared" si="22"/>
        <v>0.58572688952063523</v>
      </c>
      <c r="AL44" s="19">
        <f t="shared" si="22"/>
        <v>0.58988501449004382</v>
      </c>
      <c r="AM44" s="19">
        <f t="shared" si="22"/>
        <v>0.57750803489439861</v>
      </c>
      <c r="AN44" s="19">
        <f t="shared" si="22"/>
        <v>0.57620199183503651</v>
      </c>
      <c r="AO44" s="19">
        <f t="shared" si="22"/>
        <v>0.5789920450135817</v>
      </c>
      <c r="AP44" s="19">
        <f t="shared" si="22"/>
        <v>0.58572383124812788</v>
      </c>
      <c r="AQ44" s="19">
        <f t="shared" si="22"/>
        <v>0.59360690767956048</v>
      </c>
      <c r="AR44" s="19">
        <f t="shared" si="22"/>
        <v>0.59753526836387216</v>
      </c>
      <c r="AS44" s="19">
        <f t="shared" si="22"/>
        <v>0.58956302931290261</v>
      </c>
      <c r="AT44" s="19">
        <f t="shared" si="22"/>
        <v>0.59178684052014308</v>
      </c>
      <c r="AU44" s="19">
        <f t="shared" si="22"/>
        <v>0.59129466198269209</v>
      </c>
      <c r="AV44" s="19">
        <f t="shared" si="22"/>
        <v>0.59633892573806735</v>
      </c>
      <c r="AW44" s="19">
        <f t="shared" si="22"/>
        <v>0.59075785010136661</v>
      </c>
      <c r="AX44" s="19">
        <f t="shared" si="22"/>
        <v>0.584539512081242</v>
      </c>
      <c r="AY44" s="19">
        <f t="shared" si="22"/>
        <v>0.58416475335698881</v>
      </c>
      <c r="AZ44" s="19">
        <f t="shared" si="22"/>
        <v>0.58423057591069016</v>
      </c>
      <c r="BA44" s="19">
        <f t="shared" si="22"/>
        <v>0.58735920368222139</v>
      </c>
      <c r="BB44" s="19">
        <f t="shared" si="22"/>
        <v>0.6008412322274882</v>
      </c>
      <c r="BC44" s="19">
        <f t="shared" si="22"/>
        <v>0.60300453135114618</v>
      </c>
      <c r="BD44" s="19">
        <f t="shared" si="22"/>
        <v>0.61342633870037244</v>
      </c>
      <c r="BE44" s="19">
        <f t="shared" si="22"/>
        <v>0.61625984734070782</v>
      </c>
      <c r="BF44" s="19">
        <f t="shared" si="22"/>
        <v>0.60677024100317445</v>
      </c>
      <c r="BG44" s="19">
        <f t="shared" si="22"/>
        <v>0.59833140295865228</v>
      </c>
      <c r="BH44" s="19">
        <f t="shared" si="22"/>
        <v>0.59312968340409011</v>
      </c>
      <c r="BI44" s="19">
        <f t="shared" si="22"/>
        <v>0.58225532686254799</v>
      </c>
      <c r="BJ44" s="19">
        <f t="shared" si="22"/>
        <v>0.58366041122078727</v>
      </c>
      <c r="BK44" s="19">
        <f t="shared" si="22"/>
        <v>0.58074431152289763</v>
      </c>
      <c r="BL44" s="19">
        <f t="shared" si="22"/>
        <v>0.57936519350524207</v>
      </c>
      <c r="BM44" s="19">
        <f t="shared" si="22"/>
        <v>0.56828835955582901</v>
      </c>
      <c r="BN44" s="19">
        <f t="shared" si="22"/>
        <v>0.56288399116420795</v>
      </c>
      <c r="BO44" s="19">
        <f t="shared" si="22"/>
        <v>0.56536560891289844</v>
      </c>
      <c r="BP44" s="19">
        <f t="shared" ref="BP44:BU44" si="23" xml:space="preserve"> BP11/(BP7-BP12)</f>
        <v>0.5680082217212572</v>
      </c>
      <c r="BQ44" s="19">
        <f t="shared" si="23"/>
        <v>0.56585959518319251</v>
      </c>
      <c r="BR44" s="19">
        <f t="shared" si="23"/>
        <v>0.56681866656860225</v>
      </c>
      <c r="BS44" s="19">
        <f t="shared" si="23"/>
        <v>0.56960924833760196</v>
      </c>
      <c r="BT44" s="19">
        <f t="shared" si="23"/>
        <v>0.56882170117464237</v>
      </c>
      <c r="BU44" s="19">
        <f t="shared" si="23"/>
        <v>0.5709395332506777</v>
      </c>
    </row>
    <row r="45" spans="1:75" s="18" customFormat="1" x14ac:dyDescent="0.2">
      <c r="B45" s="18" t="s">
        <v>132</v>
      </c>
      <c r="C45" s="19">
        <f xml:space="preserve"> C11/(C11+C13+C14+C15+C18)</f>
        <v>0.79519519519519521</v>
      </c>
      <c r="D45" s="19">
        <f t="shared" ref="D45:BO45" si="24" xml:space="preserve"> D11/(D11+D13+D14+D15+D18)</f>
        <v>0.77414163090128763</v>
      </c>
      <c r="E45" s="19">
        <f t="shared" si="24"/>
        <v>0.78126691932864101</v>
      </c>
      <c r="F45" s="19">
        <f t="shared" si="24"/>
        <v>0.76436504104297442</v>
      </c>
      <c r="G45" s="19">
        <f t="shared" si="24"/>
        <v>0.76926263463131739</v>
      </c>
      <c r="H45" s="19">
        <f t="shared" si="24"/>
        <v>0.78309968847352018</v>
      </c>
      <c r="I45" s="19">
        <f t="shared" si="24"/>
        <v>0.78770131771595897</v>
      </c>
      <c r="J45" s="19">
        <f t="shared" si="24"/>
        <v>0.78424908424908435</v>
      </c>
      <c r="K45" s="19">
        <f t="shared" si="24"/>
        <v>0.76509621765096225</v>
      </c>
      <c r="L45" s="19">
        <f t="shared" si="24"/>
        <v>0.77711970074812964</v>
      </c>
      <c r="M45" s="19">
        <f t="shared" si="24"/>
        <v>0.78317924246943027</v>
      </c>
      <c r="N45" s="19">
        <f t="shared" si="24"/>
        <v>0.79180376906969796</v>
      </c>
      <c r="O45" s="19">
        <f t="shared" si="24"/>
        <v>0.77684153302527859</v>
      </c>
      <c r="P45" s="19">
        <f t="shared" si="24"/>
        <v>0.78361508452535766</v>
      </c>
      <c r="Q45" s="19">
        <f t="shared" si="24"/>
        <v>0.78088050314465418</v>
      </c>
      <c r="R45" s="19">
        <f t="shared" si="24"/>
        <v>0.77237851662404089</v>
      </c>
      <c r="S45" s="19">
        <f t="shared" si="24"/>
        <v>0.76690741956664477</v>
      </c>
      <c r="T45" s="19">
        <f t="shared" si="24"/>
        <v>0.76345177664974617</v>
      </c>
      <c r="U45" s="19">
        <f t="shared" si="24"/>
        <v>0.75549757733879974</v>
      </c>
      <c r="V45" s="19">
        <f t="shared" si="24"/>
        <v>0.76084010840108418</v>
      </c>
      <c r="W45" s="19">
        <f t="shared" si="24"/>
        <v>0.77149719775820658</v>
      </c>
      <c r="X45" s="19">
        <f t="shared" si="24"/>
        <v>0.77625036560397764</v>
      </c>
      <c r="Y45" s="19">
        <f t="shared" si="24"/>
        <v>0.78911840151208323</v>
      </c>
      <c r="Z45" s="19">
        <f t="shared" si="24"/>
        <v>0.8051931275029065</v>
      </c>
      <c r="AA45" s="19">
        <f t="shared" si="24"/>
        <v>0.79564489112227799</v>
      </c>
      <c r="AB45" s="19">
        <f t="shared" si="24"/>
        <v>0.7914502164502164</v>
      </c>
      <c r="AC45" s="19">
        <f t="shared" si="24"/>
        <v>0.78856976518532884</v>
      </c>
      <c r="AD45" s="19">
        <f t="shared" si="24"/>
        <v>0.7960721011568469</v>
      </c>
      <c r="AE45" s="19">
        <f t="shared" si="24"/>
        <v>0.78861044042960615</v>
      </c>
      <c r="AF45" s="19">
        <f t="shared" si="24"/>
        <v>0.78266387934896231</v>
      </c>
      <c r="AG45" s="19">
        <f t="shared" si="24"/>
        <v>0.77782225780624503</v>
      </c>
      <c r="AH45" s="19">
        <f t="shared" si="24"/>
        <v>0.77591184962583226</v>
      </c>
      <c r="AI45" s="19">
        <f t="shared" si="24"/>
        <v>0.7807198351038529</v>
      </c>
      <c r="AJ45" s="19">
        <f t="shared" si="24"/>
        <v>0.78709364386220282</v>
      </c>
      <c r="AK45" s="19">
        <f t="shared" si="24"/>
        <v>0.77413085726624908</v>
      </c>
      <c r="AL45" s="19">
        <f t="shared" si="24"/>
        <v>0.77556538839724676</v>
      </c>
      <c r="AM45" s="19">
        <f t="shared" si="24"/>
        <v>0.76660825841840619</v>
      </c>
      <c r="AN45" s="19">
        <f t="shared" si="24"/>
        <v>0.75424623030055493</v>
      </c>
      <c r="AO45" s="19">
        <f t="shared" si="24"/>
        <v>0.76021399229372999</v>
      </c>
      <c r="AP45" s="19">
        <f t="shared" si="24"/>
        <v>0.77647454106722869</v>
      </c>
      <c r="AQ45" s="19">
        <f t="shared" si="24"/>
        <v>0.77961053837342498</v>
      </c>
      <c r="AR45" s="19">
        <f t="shared" si="24"/>
        <v>0.77666833522143475</v>
      </c>
      <c r="AS45" s="19">
        <f t="shared" si="24"/>
        <v>0.77707100957849662</v>
      </c>
      <c r="AT45" s="19">
        <f t="shared" si="24"/>
        <v>0.78433398295334489</v>
      </c>
      <c r="AU45" s="19">
        <f t="shared" si="24"/>
        <v>0.78915469764888857</v>
      </c>
      <c r="AV45" s="19">
        <f t="shared" si="24"/>
        <v>0.79548066705701204</v>
      </c>
      <c r="AW45" s="19">
        <f t="shared" si="24"/>
        <v>0.79123225204684422</v>
      </c>
      <c r="AX45" s="19">
        <f t="shared" si="24"/>
        <v>0.78052486995148751</v>
      </c>
      <c r="AY45" s="19">
        <f t="shared" si="24"/>
        <v>0.7729030120038296</v>
      </c>
      <c r="AZ45" s="19">
        <f t="shared" si="24"/>
        <v>0.76637054516431269</v>
      </c>
      <c r="BA45" s="19">
        <f t="shared" si="24"/>
        <v>0.76316429231292848</v>
      </c>
      <c r="BB45" s="19">
        <f t="shared" si="24"/>
        <v>0.77237419276227615</v>
      </c>
      <c r="BC45" s="19">
        <f t="shared" si="24"/>
        <v>0.77751554225189956</v>
      </c>
      <c r="BD45" s="19">
        <f t="shared" si="24"/>
        <v>0.78553870538772552</v>
      </c>
      <c r="BE45" s="19">
        <f t="shared" si="24"/>
        <v>0.79061334031550701</v>
      </c>
      <c r="BF45" s="19">
        <f t="shared" si="24"/>
        <v>0.78656496378437279</v>
      </c>
      <c r="BG45" s="19">
        <f t="shared" si="24"/>
        <v>0.77937641055833573</v>
      </c>
      <c r="BH45" s="19">
        <f t="shared" si="24"/>
        <v>0.77168021680216814</v>
      </c>
      <c r="BI45" s="19">
        <f t="shared" si="24"/>
        <v>0.75630378012757393</v>
      </c>
      <c r="BJ45" s="19">
        <f t="shared" si="24"/>
        <v>0.75094119891172295</v>
      </c>
      <c r="BK45" s="19">
        <f t="shared" si="24"/>
        <v>0.76283838735912624</v>
      </c>
      <c r="BL45" s="19">
        <f t="shared" si="24"/>
        <v>0.77576329446653636</v>
      </c>
      <c r="BM45" s="19">
        <f t="shared" si="24"/>
        <v>0.76541736136460059</v>
      </c>
      <c r="BN45" s="19">
        <f t="shared" si="24"/>
        <v>0.74483542923739154</v>
      </c>
      <c r="BO45" s="19">
        <f t="shared" si="24"/>
        <v>0.74079844381804916</v>
      </c>
      <c r="BP45" s="19">
        <f t="shared" ref="BP45:BU45" si="25" xml:space="preserve"> BP11/(BP11+BP13+BP14+BP15+BP18)</f>
        <v>0.73316159731612551</v>
      </c>
      <c r="BQ45" s="19">
        <f t="shared" si="25"/>
        <v>0.73752932435027263</v>
      </c>
      <c r="BR45" s="19">
        <f t="shared" si="25"/>
        <v>0.73245895407132855</v>
      </c>
      <c r="BS45" s="19">
        <f t="shared" si="25"/>
        <v>0.73715258772730041</v>
      </c>
      <c r="BT45" s="19">
        <f t="shared" si="25"/>
        <v>0.7429944552652592</v>
      </c>
      <c r="BU45" s="19">
        <f t="shared" si="25"/>
        <v>0.74473855577739134</v>
      </c>
    </row>
    <row r="46" spans="1:75" s="18" customFormat="1" x14ac:dyDescent="0.2">
      <c r="B46" s="18" t="s">
        <v>133</v>
      </c>
      <c r="D46" s="19">
        <f xml:space="preserve"> (D11/D22)*(D20/D7)</f>
        <v>0.64147018227640062</v>
      </c>
      <c r="E46" s="19">
        <f t="shared" ref="E46:BP46" si="26" xml:space="preserve"> (E11/E22)*(E20/E7)</f>
        <v>0.64818803931148028</v>
      </c>
      <c r="F46" s="19">
        <f t="shared" si="26"/>
        <v>0.63745694354921034</v>
      </c>
      <c r="G46" s="19">
        <f t="shared" si="26"/>
        <v>0.63667367234606342</v>
      </c>
      <c r="H46" s="19">
        <f t="shared" si="26"/>
        <v>0.64707217063399891</v>
      </c>
      <c r="I46" s="19">
        <f t="shared" si="26"/>
        <v>0.65209631420837921</v>
      </c>
      <c r="J46" s="19">
        <f t="shared" si="26"/>
        <v>0.64971384412306177</v>
      </c>
      <c r="K46" s="19">
        <f t="shared" si="26"/>
        <v>0.63704311632608679</v>
      </c>
      <c r="L46" s="19">
        <f t="shared" si="26"/>
        <v>0.64740513070817007</v>
      </c>
      <c r="M46" s="19">
        <f t="shared" si="26"/>
        <v>0.64401038477254124</v>
      </c>
      <c r="N46" s="19">
        <f t="shared" si="26"/>
        <v>0.64029587655359721</v>
      </c>
      <c r="O46" s="19">
        <f t="shared" si="26"/>
        <v>0.63594397059384233</v>
      </c>
      <c r="P46" s="19">
        <f t="shared" si="26"/>
        <v>0.64100272162082006</v>
      </c>
      <c r="Q46" s="19">
        <f t="shared" si="26"/>
        <v>0.63623932724521581</v>
      </c>
      <c r="R46" s="19">
        <f t="shared" si="26"/>
        <v>0.62945124502277228</v>
      </c>
      <c r="S46" s="19">
        <f t="shared" si="26"/>
        <v>0.62459936999345878</v>
      </c>
      <c r="T46" s="19">
        <f t="shared" si="26"/>
        <v>0.62201484336744417</v>
      </c>
      <c r="U46" s="19">
        <f t="shared" si="26"/>
        <v>0.61486543795415405</v>
      </c>
      <c r="V46" s="19">
        <f t="shared" si="26"/>
        <v>0.61766125982147513</v>
      </c>
      <c r="W46" s="19">
        <f t="shared" si="26"/>
        <v>0.61613184623974082</v>
      </c>
      <c r="X46" s="19">
        <f t="shared" si="26"/>
        <v>0.61841368259131801</v>
      </c>
      <c r="Y46" s="19">
        <f t="shared" si="26"/>
        <v>0.62865618234491194</v>
      </c>
      <c r="Z46" s="19">
        <f t="shared" si="26"/>
        <v>0.63394331614900246</v>
      </c>
      <c r="AA46" s="19">
        <f t="shared" si="26"/>
        <v>0.62274005027250545</v>
      </c>
      <c r="AB46" s="19">
        <f t="shared" si="26"/>
        <v>0.62211193529418773</v>
      </c>
      <c r="AC46" s="19">
        <f t="shared" si="26"/>
        <v>0.6178489214109868</v>
      </c>
      <c r="AD46" s="19">
        <f t="shared" si="26"/>
        <v>0.62219218285327471</v>
      </c>
      <c r="AE46" s="19">
        <f t="shared" si="26"/>
        <v>0.6107011659080307</v>
      </c>
      <c r="AF46" s="19">
        <f t="shared" si="26"/>
        <v>0.60521963014950309</v>
      </c>
      <c r="AG46" s="19">
        <f t="shared" si="26"/>
        <v>0.60518943830377825</v>
      </c>
      <c r="AH46" s="19">
        <f t="shared" si="26"/>
        <v>0.60560299183756039</v>
      </c>
      <c r="AI46" s="19">
        <f t="shared" si="26"/>
        <v>0.60697922348007172</v>
      </c>
      <c r="AJ46" s="19">
        <f t="shared" si="26"/>
        <v>0.61450566857939759</v>
      </c>
      <c r="AK46" s="19">
        <f t="shared" si="26"/>
        <v>0.60596209408271484</v>
      </c>
      <c r="AL46" s="19">
        <f t="shared" si="26"/>
        <v>0.61499239213241963</v>
      </c>
      <c r="AM46" s="19">
        <f t="shared" si="26"/>
        <v>0.60284213308580659</v>
      </c>
      <c r="AN46" s="19">
        <f t="shared" si="26"/>
        <v>0.59702011275885614</v>
      </c>
      <c r="AO46" s="19">
        <f t="shared" si="26"/>
        <v>0.59880414313497077</v>
      </c>
      <c r="AP46" s="19">
        <f t="shared" si="26"/>
        <v>0.60448310679417872</v>
      </c>
      <c r="AQ46" s="19">
        <f t="shared" si="26"/>
        <v>0.611001497794738</v>
      </c>
      <c r="AR46" s="19">
        <f t="shared" si="26"/>
        <v>0.61346670131942838</v>
      </c>
      <c r="AS46" s="19">
        <f t="shared" si="26"/>
        <v>0.60572420771148938</v>
      </c>
      <c r="AT46" s="19">
        <f t="shared" si="26"/>
        <v>0.60867244498777551</v>
      </c>
      <c r="AU46" s="19">
        <f t="shared" si="26"/>
        <v>0.61076255851921735</v>
      </c>
      <c r="AV46" s="19">
        <f t="shared" si="26"/>
        <v>0.61129487225164747</v>
      </c>
      <c r="AW46" s="19">
        <f t="shared" si="26"/>
        <v>0.60584533979396238</v>
      </c>
      <c r="AX46" s="19">
        <f t="shared" si="26"/>
        <v>0.59993431939978936</v>
      </c>
      <c r="AY46" s="19">
        <f t="shared" si="26"/>
        <v>0.59766135268256715</v>
      </c>
      <c r="AZ46" s="19">
        <f t="shared" si="26"/>
        <v>0.59421968318381613</v>
      </c>
      <c r="BA46" s="19">
        <f t="shared" si="26"/>
        <v>0.59582811430675431</v>
      </c>
      <c r="BB46" s="19">
        <f t="shared" si="26"/>
        <v>0.60597092948971987</v>
      </c>
      <c r="BC46" s="19">
        <f t="shared" si="26"/>
        <v>0.60525152551394767</v>
      </c>
      <c r="BD46" s="19">
        <f t="shared" si="26"/>
        <v>0.61430950112422034</v>
      </c>
      <c r="BE46" s="19">
        <f t="shared" si="26"/>
        <v>0.61336711259745635</v>
      </c>
      <c r="BF46" s="19">
        <f t="shared" si="26"/>
        <v>0.60253093997276574</v>
      </c>
      <c r="BG46" s="19">
        <f t="shared" si="26"/>
        <v>0.59630721951993448</v>
      </c>
      <c r="BH46" s="19">
        <f t="shared" si="26"/>
        <v>0.59097786078693726</v>
      </c>
      <c r="BI46" s="19">
        <f t="shared" si="26"/>
        <v>0.58179061480400085</v>
      </c>
      <c r="BJ46" s="19">
        <f t="shared" si="26"/>
        <v>0.58214645022813216</v>
      </c>
      <c r="BK46" s="19">
        <f t="shared" si="26"/>
        <v>0.58264097036007634</v>
      </c>
      <c r="BL46" s="19">
        <f t="shared" si="26"/>
        <v>0.58229808053767684</v>
      </c>
      <c r="BM46" s="19">
        <f t="shared" si="26"/>
        <v>0.57193263277316886</v>
      </c>
      <c r="BN46" s="19">
        <f t="shared" si="26"/>
        <v>0.5608348388417006</v>
      </c>
      <c r="BO46" s="19">
        <f t="shared" si="26"/>
        <v>0.55908959160605121</v>
      </c>
      <c r="BP46" s="19">
        <f t="shared" si="26"/>
        <v>0.55880388611143572</v>
      </c>
      <c r="BQ46" s="19">
        <f t="shared" ref="BQ46:BU46" si="27" xml:space="preserve"> (BQ11/BQ22)*(BQ20/BQ7)</f>
        <v>0.55549346263230581</v>
      </c>
      <c r="BR46" s="19">
        <f t="shared" si="27"/>
        <v>0.55620431632072398</v>
      </c>
      <c r="BS46" s="19">
        <f t="shared" si="27"/>
        <v>0.56157712102206758</v>
      </c>
      <c r="BT46" s="19">
        <f t="shared" si="27"/>
        <v>0.56178614160969509</v>
      </c>
      <c r="BU46" s="19">
        <f t="shared" si="27"/>
        <v>0.56244478509082962</v>
      </c>
    </row>
    <row r="47" spans="1:75" s="18" customFormat="1" x14ac:dyDescent="0.2">
      <c r="B47" s="18" t="s">
        <v>141</v>
      </c>
      <c r="C47" s="19">
        <f xml:space="preserve"> 1 - (C50/C7)</f>
        <v>0.68290428667355829</v>
      </c>
      <c r="D47" s="19">
        <f t="shared" ref="D47:BO47" si="28" xml:space="preserve"> 1 - (D50/D7)</f>
        <v>0.66461267105726873</v>
      </c>
      <c r="E47" s="19">
        <f t="shared" si="28"/>
        <v>0.66919575421281019</v>
      </c>
      <c r="F47" s="19">
        <f t="shared" si="28"/>
        <v>0.66164863951385189</v>
      </c>
      <c r="G47" s="19">
        <f t="shared" si="28"/>
        <v>0.67146001630842056</v>
      </c>
      <c r="H47" s="19">
        <f t="shared" si="28"/>
        <v>0.68119357515806767</v>
      </c>
      <c r="I47" s="19">
        <f t="shared" si="28"/>
        <v>0.68518077137060285</v>
      </c>
      <c r="J47" s="19">
        <f t="shared" si="28"/>
        <v>0.67530723605180598</v>
      </c>
      <c r="K47" s="19">
        <f t="shared" si="28"/>
        <v>0.66233065996326423</v>
      </c>
      <c r="L47" s="19">
        <f t="shared" si="28"/>
        <v>0.66646432404406453</v>
      </c>
      <c r="M47" s="19">
        <f t="shared" si="28"/>
        <v>0.66893775701865099</v>
      </c>
      <c r="N47" s="19">
        <f t="shared" si="28"/>
        <v>0.67036620171810191</v>
      </c>
      <c r="O47" s="19">
        <f t="shared" si="28"/>
        <v>0.66161466246742395</v>
      </c>
      <c r="P47" s="19">
        <f t="shared" si="28"/>
        <v>0.66692218245997226</v>
      </c>
      <c r="Q47" s="19">
        <f t="shared" si="28"/>
        <v>0.66484813037409562</v>
      </c>
      <c r="R47" s="19">
        <f t="shared" si="28"/>
        <v>0.66115026839486779</v>
      </c>
      <c r="S47" s="19">
        <f t="shared" si="28"/>
        <v>0.65641655779266517</v>
      </c>
      <c r="T47" s="19">
        <f t="shared" si="28"/>
        <v>0.65637474413018848</v>
      </c>
      <c r="U47" s="19">
        <f t="shared" si="28"/>
        <v>0.65224581876885157</v>
      </c>
      <c r="V47" s="19">
        <f t="shared" si="28"/>
        <v>0.66014859429737416</v>
      </c>
      <c r="W47" s="19">
        <f t="shared" si="28"/>
        <v>0.66605229446399239</v>
      </c>
      <c r="X47" s="19">
        <f t="shared" si="28"/>
        <v>0.66998421006635389</v>
      </c>
      <c r="Y47" s="19">
        <f t="shared" si="28"/>
        <v>0.67933234377767238</v>
      </c>
      <c r="Z47" s="19">
        <f t="shared" si="28"/>
        <v>0.68990766654152202</v>
      </c>
      <c r="AA47" s="19">
        <f t="shared" si="28"/>
        <v>0.68186348668333197</v>
      </c>
      <c r="AB47" s="19">
        <f t="shared" si="28"/>
        <v>0.67937162496802372</v>
      </c>
      <c r="AC47" s="19">
        <f t="shared" si="28"/>
        <v>0.67774364130163023</v>
      </c>
      <c r="AD47" s="19">
        <f t="shared" si="28"/>
        <v>0.67772354237315136</v>
      </c>
      <c r="AE47" s="19">
        <f t="shared" si="28"/>
        <v>0.66665452821073146</v>
      </c>
      <c r="AF47" s="19">
        <f t="shared" si="28"/>
        <v>0.66383710929603001</v>
      </c>
      <c r="AG47" s="19">
        <f t="shared" si="28"/>
        <v>0.65904095502648841</v>
      </c>
      <c r="AH47" s="19">
        <f t="shared" si="28"/>
        <v>0.65802661788932415</v>
      </c>
      <c r="AI47" s="19">
        <f t="shared" si="28"/>
        <v>0.66220199352700293</v>
      </c>
      <c r="AJ47" s="19">
        <f t="shared" si="28"/>
        <v>0.66180802084246104</v>
      </c>
      <c r="AK47" s="19">
        <f t="shared" si="28"/>
        <v>0.64872018843241264</v>
      </c>
      <c r="AL47" s="19">
        <f t="shared" si="28"/>
        <v>0.64152312454953453</v>
      </c>
      <c r="AM47" s="19">
        <f t="shared" si="28"/>
        <v>0.64166320298103763</v>
      </c>
      <c r="AN47" s="19">
        <f t="shared" si="28"/>
        <v>0.63575258084583963</v>
      </c>
      <c r="AO47" s="19">
        <f t="shared" si="28"/>
        <v>0.64142813663405862</v>
      </c>
      <c r="AP47" s="19">
        <f t="shared" si="28"/>
        <v>0.65367967668147497</v>
      </c>
      <c r="AQ47" s="19">
        <f t="shared" si="28"/>
        <v>0.6526166279843908</v>
      </c>
      <c r="AR47" s="19">
        <f t="shared" si="28"/>
        <v>0.6476728572005318</v>
      </c>
      <c r="AS47" s="19">
        <f t="shared" si="28"/>
        <v>0.65188275063290957</v>
      </c>
      <c r="AT47" s="19">
        <f t="shared" si="28"/>
        <v>0.65897351620005673</v>
      </c>
      <c r="AU47" s="19">
        <f t="shared" si="28"/>
        <v>0.65942436751428868</v>
      </c>
      <c r="AV47" s="19">
        <f t="shared" si="28"/>
        <v>0.6678541562482927</v>
      </c>
      <c r="AW47" s="19">
        <f t="shared" si="28"/>
        <v>0.6658904306428437</v>
      </c>
      <c r="AX47" s="19">
        <f t="shared" si="28"/>
        <v>0.65701741756364251</v>
      </c>
      <c r="AY47" s="19">
        <f t="shared" si="28"/>
        <v>0.64765890979888752</v>
      </c>
      <c r="AZ47" s="19">
        <f t="shared" si="28"/>
        <v>0.64235143134900929</v>
      </c>
      <c r="BA47" s="19">
        <f t="shared" si="28"/>
        <v>0.63876150545226917</v>
      </c>
      <c r="BB47" s="19">
        <f t="shared" si="28"/>
        <v>0.64566234330949024</v>
      </c>
      <c r="BC47" s="19">
        <f t="shared" si="28"/>
        <v>0.65000303089594846</v>
      </c>
      <c r="BD47" s="19">
        <f t="shared" si="28"/>
        <v>0.65521074083158071</v>
      </c>
      <c r="BE47" s="19">
        <f t="shared" si="28"/>
        <v>0.65679494162264518</v>
      </c>
      <c r="BF47" s="19">
        <f t="shared" si="28"/>
        <v>0.65144334732644271</v>
      </c>
      <c r="BG47" s="19">
        <f t="shared" si="28"/>
        <v>0.64790984740939994</v>
      </c>
      <c r="BH47" s="19">
        <f t="shared" si="28"/>
        <v>0.64253485734751103</v>
      </c>
      <c r="BI47" s="19">
        <f t="shared" si="28"/>
        <v>0.62849485104131864</v>
      </c>
      <c r="BJ47" s="19">
        <f t="shared" si="28"/>
        <v>0.61788007799236699</v>
      </c>
      <c r="BK47" s="19">
        <f t="shared" si="28"/>
        <v>0.63234172675324318</v>
      </c>
      <c r="BL47" s="19">
        <f t="shared" si="28"/>
        <v>0.64325648414313208</v>
      </c>
      <c r="BM47" s="19">
        <f t="shared" si="28"/>
        <v>0.63224874068392789</v>
      </c>
      <c r="BN47" s="19">
        <f t="shared" si="28"/>
        <v>0.61665674223920863</v>
      </c>
      <c r="BO47" s="19">
        <f t="shared" si="28"/>
        <v>0.611145051770558</v>
      </c>
      <c r="BP47" s="19">
        <f t="shared" ref="BP47:BU47" si="29" xml:space="preserve"> 1 - (BP50/BP7)</f>
        <v>0.59978156782561209</v>
      </c>
      <c r="BQ47" s="19">
        <f t="shared" si="29"/>
        <v>0.60417106465445491</v>
      </c>
      <c r="BR47" s="19">
        <f t="shared" si="29"/>
        <v>0.59782286800695228</v>
      </c>
      <c r="BS47" s="19">
        <f t="shared" si="29"/>
        <v>0.6041007308925963</v>
      </c>
      <c r="BT47" s="19">
        <f t="shared" si="29"/>
        <v>0.61122295783588698</v>
      </c>
      <c r="BU47" s="19">
        <f t="shared" si="29"/>
        <v>0.61212587054581191</v>
      </c>
    </row>
    <row r="48" spans="1:75" s="20" customFormat="1" x14ac:dyDescent="0.2">
      <c r="B48" s="20" t="s">
        <v>142</v>
      </c>
      <c r="C48" s="21">
        <f>(C13+C14+C15+C19+C9)/(C13+C14+C15+C19+C9+C11)</f>
        <v>0.32067727039507438</v>
      </c>
      <c r="D48" s="21">
        <f t="shared" ref="D48:BO48" si="30">(D13+D14+D15+D19+D9)/(D13+D14+D15+D19+D9+D11)</f>
        <v>0.33502304147465439</v>
      </c>
      <c r="E48" s="21">
        <f t="shared" si="30"/>
        <v>0.33287101248266293</v>
      </c>
      <c r="F48" s="21">
        <f t="shared" si="30"/>
        <v>0.33959115561118064</v>
      </c>
      <c r="G48" s="21">
        <f t="shared" si="30"/>
        <v>0.33177401943145024</v>
      </c>
      <c r="H48" s="21">
        <f t="shared" si="30"/>
        <v>0.32106684672518571</v>
      </c>
      <c r="I48" s="21">
        <f t="shared" si="30"/>
        <v>0.3179080824088748</v>
      </c>
      <c r="J48" s="21">
        <f t="shared" si="30"/>
        <v>0.32694121345488836</v>
      </c>
      <c r="K48" s="21">
        <f t="shared" si="30"/>
        <v>0.33925501432664756</v>
      </c>
      <c r="L48" s="21">
        <f t="shared" si="30"/>
        <v>0.33199356913183276</v>
      </c>
      <c r="M48" s="21">
        <f t="shared" si="30"/>
        <v>0.33078491335372068</v>
      </c>
      <c r="N48" s="21">
        <f t="shared" si="30"/>
        <v>0.33004302708175143</v>
      </c>
      <c r="O48" s="21">
        <f t="shared" si="30"/>
        <v>0.33857903263133537</v>
      </c>
      <c r="P48" s="21">
        <f t="shared" si="30"/>
        <v>0.33222517730496454</v>
      </c>
      <c r="Q48" s="21">
        <f t="shared" si="30"/>
        <v>0.33461950696677384</v>
      </c>
      <c r="R48" s="21">
        <f t="shared" si="30"/>
        <v>0.33890547263681592</v>
      </c>
      <c r="S48" s="21">
        <f t="shared" si="30"/>
        <v>0.34283570892723181</v>
      </c>
      <c r="T48" s="21">
        <f t="shared" si="30"/>
        <v>0.34357541899441346</v>
      </c>
      <c r="U48" s="21">
        <f t="shared" si="30"/>
        <v>0.34812670847403121</v>
      </c>
      <c r="V48" s="21">
        <f t="shared" si="30"/>
        <v>0.34202431521898341</v>
      </c>
      <c r="W48" s="21">
        <f t="shared" si="30"/>
        <v>0.33526490066225167</v>
      </c>
      <c r="X48" s="21">
        <f t="shared" si="30"/>
        <v>0.33106490233144303</v>
      </c>
      <c r="Y48" s="21">
        <f t="shared" si="30"/>
        <v>0.32113821138211385</v>
      </c>
      <c r="Z48" s="21">
        <f t="shared" si="30"/>
        <v>0.31165102153506358</v>
      </c>
      <c r="AA48" s="21">
        <f t="shared" si="30"/>
        <v>0.32073544433094997</v>
      </c>
      <c r="AB48" s="21">
        <f t="shared" si="30"/>
        <v>0.32243120541091447</v>
      </c>
      <c r="AC48" s="21">
        <f t="shared" si="30"/>
        <v>0.32365179760319573</v>
      </c>
      <c r="AD48" s="21">
        <f t="shared" si="30"/>
        <v>0.32381170018281535</v>
      </c>
      <c r="AE48" s="21">
        <f t="shared" si="30"/>
        <v>0.33599719593410449</v>
      </c>
      <c r="AF48" s="21">
        <f t="shared" si="30"/>
        <v>0.3399030287765254</v>
      </c>
      <c r="AG48" s="21">
        <f t="shared" si="30"/>
        <v>0.34413502109704641</v>
      </c>
      <c r="AH48" s="21">
        <f t="shared" si="30"/>
        <v>0.34536415610241117</v>
      </c>
      <c r="AI48" s="21">
        <f t="shared" si="30"/>
        <v>0.34361253054876695</v>
      </c>
      <c r="AJ48" s="21">
        <f t="shared" si="30"/>
        <v>0.34347808490833298</v>
      </c>
      <c r="AK48" s="21">
        <f t="shared" si="30"/>
        <v>0.35547085685520119</v>
      </c>
      <c r="AL48" s="21">
        <f t="shared" si="30"/>
        <v>0.35941254103076037</v>
      </c>
      <c r="AM48" s="21">
        <f t="shared" si="30"/>
        <v>0.36397825674736112</v>
      </c>
      <c r="AN48" s="21">
        <f t="shared" si="30"/>
        <v>0.3680052478466716</v>
      </c>
      <c r="AO48" s="21">
        <f t="shared" si="30"/>
        <v>0.36308094552051651</v>
      </c>
      <c r="AP48" s="21">
        <f t="shared" si="30"/>
        <v>0.35244669740428458</v>
      </c>
      <c r="AQ48" s="21">
        <f t="shared" si="30"/>
        <v>0.3505415334701083</v>
      </c>
      <c r="AR48" s="21">
        <f t="shared" si="30"/>
        <v>0.35251482538985285</v>
      </c>
      <c r="AS48" s="21">
        <f t="shared" si="30"/>
        <v>0.35233930192260082</v>
      </c>
      <c r="AT48" s="21">
        <f t="shared" si="30"/>
        <v>0.34654433772178644</v>
      </c>
      <c r="AU48" s="21">
        <f t="shared" si="30"/>
        <v>0.34576515424432602</v>
      </c>
      <c r="AV48" s="21">
        <f t="shared" si="30"/>
        <v>0.33813287142290066</v>
      </c>
      <c r="AW48" s="21">
        <f t="shared" si="30"/>
        <v>0.34184482758620688</v>
      </c>
      <c r="AX48" s="21">
        <f t="shared" si="30"/>
        <v>0.3496745288378813</v>
      </c>
      <c r="AY48" s="21">
        <f t="shared" si="30"/>
        <v>0.35666232472607462</v>
      </c>
      <c r="AZ48" s="21">
        <f t="shared" si="30"/>
        <v>0.36023117368443924</v>
      </c>
      <c r="BA48" s="21">
        <f t="shared" si="30"/>
        <v>0.36172635345785781</v>
      </c>
      <c r="BB48" s="21">
        <f t="shared" si="30"/>
        <v>0.3521927415337055</v>
      </c>
      <c r="BC48" s="21">
        <f t="shared" si="30"/>
        <v>0.34880133064953533</v>
      </c>
      <c r="BD48" s="21">
        <f t="shared" si="30"/>
        <v>0.34157847331682056</v>
      </c>
      <c r="BE48" s="21">
        <f t="shared" si="30"/>
        <v>0.3395921045437148</v>
      </c>
      <c r="BF48" s="21">
        <f t="shared" si="30"/>
        <v>0.34626121422635153</v>
      </c>
      <c r="BG48" s="21">
        <f t="shared" si="30"/>
        <v>0.35166875835399508</v>
      </c>
      <c r="BH48" s="21">
        <f t="shared" si="30"/>
        <v>0.35682359809729813</v>
      </c>
      <c r="BI48" s="21">
        <f t="shared" si="30"/>
        <v>0.369953637660485</v>
      </c>
      <c r="BJ48" s="21">
        <f t="shared" si="30"/>
        <v>0.3764775512245544</v>
      </c>
      <c r="BK48" s="21">
        <f t="shared" si="30"/>
        <v>0.36810573676485925</v>
      </c>
      <c r="BL48" s="21">
        <f t="shared" si="30"/>
        <v>0.36118929633300295</v>
      </c>
      <c r="BM48" s="21">
        <f t="shared" si="30"/>
        <v>0.37266016026133431</v>
      </c>
      <c r="BN48" s="21">
        <f t="shared" si="30"/>
        <v>0.38489420823049098</v>
      </c>
      <c r="BO48" s="21">
        <f t="shared" si="30"/>
        <v>0.38754830207503482</v>
      </c>
      <c r="BP48" s="21">
        <f t="shared" ref="BP48:BU48" si="31">(BP13+BP14+BP15+BP19+BP9)/(BP13+BP14+BP15+BP19+BP9+BP11)</f>
        <v>0.39442543686026121</v>
      </c>
      <c r="BQ48" s="21">
        <f t="shared" si="31"/>
        <v>0.39213244249334273</v>
      </c>
      <c r="BR48" s="21">
        <f t="shared" si="31"/>
        <v>0.39551741267517254</v>
      </c>
      <c r="BS48" s="21">
        <f t="shared" si="31"/>
        <v>0.39049869888242172</v>
      </c>
      <c r="BT48" s="21">
        <f t="shared" si="31"/>
        <v>0.3861851271870877</v>
      </c>
      <c r="BU48" s="21">
        <f t="shared" si="31"/>
        <v>0.38507716669424025</v>
      </c>
    </row>
    <row r="49" spans="2:73" s="20" customFormat="1" x14ac:dyDescent="0.2">
      <c r="B49" s="20" t="s">
        <v>143</v>
      </c>
      <c r="C49" s="21">
        <f xml:space="preserve"> C48*(C12+C16-C17+C18)</f>
        <v>16.995895330938943</v>
      </c>
      <c r="D49" s="21">
        <f t="shared" ref="D49:BO49" si="32" xml:space="preserve"> D48*(D12+D16-D17+D18)</f>
        <v>19.83336405529954</v>
      </c>
      <c r="E49" s="21">
        <f t="shared" si="32"/>
        <v>18.574202496532592</v>
      </c>
      <c r="F49" s="21">
        <f t="shared" si="32"/>
        <v>20.54526491447643</v>
      </c>
      <c r="G49" s="21">
        <f t="shared" si="32"/>
        <v>22.394746311622892</v>
      </c>
      <c r="H49" s="21">
        <f t="shared" si="32"/>
        <v>22.635212694125592</v>
      </c>
      <c r="I49" s="21">
        <f t="shared" si="32"/>
        <v>22.82580031695721</v>
      </c>
      <c r="J49" s="21">
        <f t="shared" si="32"/>
        <v>23.474379126060985</v>
      </c>
      <c r="K49" s="21">
        <f t="shared" si="32"/>
        <v>26.088710601719196</v>
      </c>
      <c r="L49" s="21">
        <f t="shared" si="32"/>
        <v>26.891479099678453</v>
      </c>
      <c r="M49" s="21">
        <f t="shared" si="32"/>
        <v>28.149796126401633</v>
      </c>
      <c r="N49" s="21">
        <f t="shared" si="32"/>
        <v>29.109794988610478</v>
      </c>
      <c r="O49" s="21">
        <f t="shared" si="32"/>
        <v>31.149271002082859</v>
      </c>
      <c r="P49" s="21">
        <f t="shared" si="32"/>
        <v>31.793949468085106</v>
      </c>
      <c r="Q49" s="21">
        <f t="shared" si="32"/>
        <v>33.495412647374067</v>
      </c>
      <c r="R49" s="21">
        <f t="shared" si="32"/>
        <v>35.720636815920393</v>
      </c>
      <c r="S49" s="21">
        <f t="shared" si="32"/>
        <v>37.746211552888219</v>
      </c>
      <c r="T49" s="21">
        <f t="shared" si="32"/>
        <v>40.095251396648052</v>
      </c>
      <c r="U49" s="21">
        <f t="shared" si="32"/>
        <v>43.481025888406499</v>
      </c>
      <c r="V49" s="21">
        <f t="shared" si="32"/>
        <v>44.668375567599242</v>
      </c>
      <c r="W49" s="21">
        <f t="shared" si="32"/>
        <v>45.998344370860927</v>
      </c>
      <c r="X49" s="21">
        <f t="shared" si="32"/>
        <v>49.725948330182739</v>
      </c>
      <c r="Y49" s="21">
        <f t="shared" si="32"/>
        <v>51.76747967479676</v>
      </c>
      <c r="Z49" s="21">
        <f t="shared" si="32"/>
        <v>52.606692435118724</v>
      </c>
      <c r="AA49" s="21">
        <f t="shared" si="32"/>
        <v>58.983248212461703</v>
      </c>
      <c r="AB49" s="21">
        <f t="shared" si="32"/>
        <v>64.873158528676001</v>
      </c>
      <c r="AC49" s="21">
        <f t="shared" si="32"/>
        <v>74.504643808255651</v>
      </c>
      <c r="AD49" s="21">
        <f t="shared" si="32"/>
        <v>77.909095063985376</v>
      </c>
      <c r="AE49" s="21">
        <f t="shared" si="32"/>
        <v>86.687276550998959</v>
      </c>
      <c r="AF49" s="21">
        <f t="shared" si="32"/>
        <v>95.648712297714241</v>
      </c>
      <c r="AG49" s="21">
        <f t="shared" si="32"/>
        <v>105.03000843881856</v>
      </c>
      <c r="AH49" s="21">
        <f t="shared" si="32"/>
        <v>116.87123042505593</v>
      </c>
      <c r="AI49" s="21">
        <f t="shared" si="32"/>
        <v>125.00623861364141</v>
      </c>
      <c r="AJ49" s="21">
        <f t="shared" si="32"/>
        <v>129.18210773402402</v>
      </c>
      <c r="AK49" s="21">
        <f t="shared" si="32"/>
        <v>149.54658947898312</v>
      </c>
      <c r="AL49" s="21">
        <f t="shared" si="32"/>
        <v>149.65938208520862</v>
      </c>
      <c r="AM49" s="21">
        <f t="shared" si="32"/>
        <v>163.7902155363125</v>
      </c>
      <c r="AN49" s="21">
        <f t="shared" si="32"/>
        <v>193.60756089213393</v>
      </c>
      <c r="AO49" s="21">
        <f t="shared" si="32"/>
        <v>204.01518328797826</v>
      </c>
      <c r="AP49" s="21">
        <f t="shared" si="32"/>
        <v>208.29599816593219</v>
      </c>
      <c r="AQ49" s="21">
        <f t="shared" si="32"/>
        <v>223.29495682045899</v>
      </c>
      <c r="AR49" s="21">
        <f t="shared" si="32"/>
        <v>247.92367669668349</v>
      </c>
      <c r="AS49" s="21">
        <f t="shared" si="32"/>
        <v>264.57158181368095</v>
      </c>
      <c r="AT49" s="21">
        <f t="shared" si="32"/>
        <v>273.90864453530003</v>
      </c>
      <c r="AU49" s="21">
        <f t="shared" si="32"/>
        <v>284.460992396807</v>
      </c>
      <c r="AV49" s="21">
        <f t="shared" si="32"/>
        <v>302.02028075493484</v>
      </c>
      <c r="AW49" s="21">
        <f t="shared" si="32"/>
        <v>319.21469999999999</v>
      </c>
      <c r="AX49" s="21">
        <f t="shared" si="32"/>
        <v>353.17127412626013</v>
      </c>
      <c r="AY49" s="21">
        <f t="shared" si="32"/>
        <v>374.2457773350701</v>
      </c>
      <c r="AZ49" s="21">
        <f t="shared" si="32"/>
        <v>411.38400034762952</v>
      </c>
      <c r="BA49" s="21">
        <f t="shared" si="32"/>
        <v>438.37616775557785</v>
      </c>
      <c r="BB49" s="21">
        <f t="shared" si="32"/>
        <v>460.45679028116655</v>
      </c>
      <c r="BC49" s="21">
        <f t="shared" si="32"/>
        <v>485.74073306254286</v>
      </c>
      <c r="BD49" s="21">
        <f t="shared" si="32"/>
        <v>513.08502476919625</v>
      </c>
      <c r="BE49" s="21">
        <f t="shared" si="32"/>
        <v>543.07569358630872</v>
      </c>
      <c r="BF49" s="21">
        <f t="shared" si="32"/>
        <v>577.94459266520334</v>
      </c>
      <c r="BG49" s="21">
        <f t="shared" si="32"/>
        <v>608.28145132490533</v>
      </c>
      <c r="BH49" s="21">
        <f t="shared" si="32"/>
        <v>665.72578697012909</v>
      </c>
      <c r="BI49" s="21">
        <f t="shared" si="32"/>
        <v>722.74142653352351</v>
      </c>
      <c r="BJ49" s="21">
        <f t="shared" si="32"/>
        <v>781.83093062803209</v>
      </c>
      <c r="BK49" s="21">
        <f t="shared" si="32"/>
        <v>763.63535091870051</v>
      </c>
      <c r="BL49" s="21">
        <f t="shared" si="32"/>
        <v>748.38422200198215</v>
      </c>
      <c r="BM49" s="21">
        <f t="shared" si="32"/>
        <v>757.02184955487451</v>
      </c>
      <c r="BN49" s="21">
        <f t="shared" si="32"/>
        <v>863.24073021934521</v>
      </c>
      <c r="BO49" s="21">
        <f t="shared" si="32"/>
        <v>930.54222811236605</v>
      </c>
      <c r="BP49" s="21">
        <f t="shared" ref="BP49:BU49" si="33" xml:space="preserve"> BP48*(BP12+BP16-BP17+BP18)</f>
        <v>995.60868772267133</v>
      </c>
      <c r="BQ49" s="21">
        <f t="shared" si="33"/>
        <v>1036.3668322656556</v>
      </c>
      <c r="BR49" s="21">
        <f t="shared" si="33"/>
        <v>1092.9332664453043</v>
      </c>
      <c r="BS49" s="21">
        <f t="shared" si="33"/>
        <v>1089.9599683206154</v>
      </c>
      <c r="BT49" s="21">
        <f t="shared" si="33"/>
        <v>1092.6335803504271</v>
      </c>
      <c r="BU49" s="21">
        <f t="shared" si="33"/>
        <v>1135.2074874146203</v>
      </c>
    </row>
    <row r="50" spans="2:73" s="20" customFormat="1" x14ac:dyDescent="0.2">
      <c r="B50" s="20" t="s">
        <v>144</v>
      </c>
      <c r="C50" s="21">
        <f xml:space="preserve"> C49+C13+C14+C15+C19+C9</f>
        <v>79.495895330938936</v>
      </c>
      <c r="D50" s="21">
        <f t="shared" ref="D50:BO50" si="34" xml:space="preserve"> D49+D13+D14+D15+D19+D9</f>
        <v>92.533364055299543</v>
      </c>
      <c r="E50" s="21">
        <f t="shared" si="34"/>
        <v>90.574202496532592</v>
      </c>
      <c r="F50" s="21">
        <f t="shared" si="34"/>
        <v>101.94526491447644</v>
      </c>
      <c r="G50" s="21">
        <f t="shared" si="34"/>
        <v>114.5947463116229</v>
      </c>
      <c r="H50" s="21">
        <f t="shared" si="34"/>
        <v>117.73521269412561</v>
      </c>
      <c r="I50" s="21">
        <f t="shared" si="34"/>
        <v>123.12580031695721</v>
      </c>
      <c r="J50" s="21">
        <f t="shared" si="34"/>
        <v>127.474379126061</v>
      </c>
      <c r="K50" s="21">
        <f t="shared" si="34"/>
        <v>144.48871060171922</v>
      </c>
      <c r="L50" s="21">
        <f t="shared" si="34"/>
        <v>150.79147909967844</v>
      </c>
      <c r="M50" s="21">
        <f t="shared" si="34"/>
        <v>157.94979612640162</v>
      </c>
      <c r="N50" s="21">
        <f t="shared" si="34"/>
        <v>159.50979498861048</v>
      </c>
      <c r="O50" s="21">
        <f t="shared" si="34"/>
        <v>177.44927100208287</v>
      </c>
      <c r="P50" s="21">
        <f t="shared" si="34"/>
        <v>181.69394946808512</v>
      </c>
      <c r="Q50" s="21">
        <f t="shared" si="34"/>
        <v>189.59541264737408</v>
      </c>
      <c r="R50" s="21">
        <f t="shared" si="34"/>
        <v>206.0206368159204</v>
      </c>
      <c r="S50" s="21">
        <f t="shared" si="34"/>
        <v>220.54621155288822</v>
      </c>
      <c r="T50" s="21">
        <f t="shared" si="34"/>
        <v>236.89525139664806</v>
      </c>
      <c r="U50" s="21">
        <f t="shared" si="34"/>
        <v>259.98102588840652</v>
      </c>
      <c r="V50" s="21">
        <f t="shared" si="34"/>
        <v>278.16837556759924</v>
      </c>
      <c r="W50" s="21">
        <f t="shared" si="34"/>
        <v>288.99834437086093</v>
      </c>
      <c r="X50" s="21">
        <f t="shared" si="34"/>
        <v>312.42594833018279</v>
      </c>
      <c r="Y50" s="21">
        <f t="shared" si="34"/>
        <v>328.26747967479673</v>
      </c>
      <c r="Z50" s="21">
        <f t="shared" si="34"/>
        <v>334.80669243511875</v>
      </c>
      <c r="AA50" s="21">
        <f t="shared" si="34"/>
        <v>372.98324821246172</v>
      </c>
      <c r="AB50" s="21">
        <f t="shared" si="34"/>
        <v>412.87315852867596</v>
      </c>
      <c r="AC50" s="21">
        <f t="shared" si="34"/>
        <v>463.40464380825563</v>
      </c>
      <c r="AD50" s="21">
        <f t="shared" si="34"/>
        <v>503.00909506398546</v>
      </c>
      <c r="AE50" s="21">
        <f t="shared" si="34"/>
        <v>565.98727655099901</v>
      </c>
      <c r="AF50" s="21">
        <f t="shared" si="34"/>
        <v>635.44871229771434</v>
      </c>
      <c r="AG50" s="21">
        <f t="shared" si="34"/>
        <v>716.73000843881857</v>
      </c>
      <c r="AH50" s="21">
        <f t="shared" si="34"/>
        <v>811.571230425056</v>
      </c>
      <c r="AI50" s="21">
        <f t="shared" si="34"/>
        <v>898.30623861364131</v>
      </c>
      <c r="AJ50" s="21">
        <f t="shared" si="34"/>
        <v>977.88210773402398</v>
      </c>
      <c r="AK50" s="21">
        <f t="shared" si="34"/>
        <v>1138.1465894789831</v>
      </c>
      <c r="AL50" s="21">
        <f t="shared" si="34"/>
        <v>1211.7593820852085</v>
      </c>
      <c r="AM50" s="21">
        <f t="shared" si="34"/>
        <v>1315.4902155363125</v>
      </c>
      <c r="AN50" s="21">
        <f t="shared" si="34"/>
        <v>1483.9075608921339</v>
      </c>
      <c r="AO50" s="21">
        <f t="shared" si="34"/>
        <v>1564.9151832879782</v>
      </c>
      <c r="AP50" s="21">
        <f t="shared" si="34"/>
        <v>1591.8959981659323</v>
      </c>
      <c r="AQ50" s="21">
        <f t="shared" si="34"/>
        <v>1692.6949568204591</v>
      </c>
      <c r="AR50" s="21">
        <f t="shared" si="34"/>
        <v>1852.9236766966833</v>
      </c>
      <c r="AS50" s="21">
        <f t="shared" si="34"/>
        <v>1972.571581813681</v>
      </c>
      <c r="AT50" s="21">
        <f t="shared" si="34"/>
        <v>2045.4086445353</v>
      </c>
      <c r="AU50" s="21">
        <f t="shared" si="34"/>
        <v>2108.0609923968073</v>
      </c>
      <c r="AV50" s="21">
        <f t="shared" si="34"/>
        <v>2176.0202807549349</v>
      </c>
      <c r="AW50" s="21">
        <f t="shared" si="34"/>
        <v>2301.9147000000003</v>
      </c>
      <c r="AX50" s="21">
        <f t="shared" si="34"/>
        <v>2507.2712741262599</v>
      </c>
      <c r="AY50" s="21">
        <f t="shared" si="34"/>
        <v>2701.6457773350703</v>
      </c>
      <c r="AZ50" s="21">
        <f t="shared" si="34"/>
        <v>2898.3840003476294</v>
      </c>
      <c r="BA50" s="21">
        <f t="shared" si="34"/>
        <v>3106.976167755578</v>
      </c>
      <c r="BB50" s="21">
        <f t="shared" si="34"/>
        <v>3217.4567902811668</v>
      </c>
      <c r="BC50" s="21">
        <f t="shared" si="34"/>
        <v>3379.6407330625429</v>
      </c>
      <c r="BD50" s="21">
        <f t="shared" si="34"/>
        <v>3546.9850247691966</v>
      </c>
      <c r="BE50" s="21">
        <f t="shared" si="34"/>
        <v>3648.4756935863084</v>
      </c>
      <c r="BF50" s="21">
        <f t="shared" si="34"/>
        <v>3827.7445926652035</v>
      </c>
      <c r="BG50" s="21">
        <f t="shared" si="34"/>
        <v>4054.8814513249049</v>
      </c>
      <c r="BH50" s="21">
        <f t="shared" si="34"/>
        <v>4393.9257869701287</v>
      </c>
      <c r="BI50" s="21">
        <f t="shared" si="34"/>
        <v>4872.1414265335234</v>
      </c>
      <c r="BJ50" s="21">
        <f t="shared" si="34"/>
        <v>5298.1309306280318</v>
      </c>
      <c r="BK50" s="21">
        <f t="shared" si="34"/>
        <v>5353.4353509187004</v>
      </c>
      <c r="BL50" s="21">
        <f t="shared" si="34"/>
        <v>5303.8842220019833</v>
      </c>
      <c r="BM50" s="21">
        <f t="shared" si="34"/>
        <v>5365.8218495548754</v>
      </c>
      <c r="BN50" s="21">
        <f t="shared" si="34"/>
        <v>5822.1407302193456</v>
      </c>
      <c r="BO50" s="21">
        <f t="shared" si="34"/>
        <v>6135.7422281123654</v>
      </c>
      <c r="BP50" s="21">
        <f t="shared" ref="BP50:BU50" si="35" xml:space="preserve"> BP49+BP13+BP14+BP15+BP19+BP9</f>
        <v>6575.3086877226706</v>
      </c>
      <c r="BQ50" s="21">
        <f t="shared" si="35"/>
        <v>6735.2668322656555</v>
      </c>
      <c r="BR50" s="21">
        <f t="shared" si="35"/>
        <v>7144.0332664453044</v>
      </c>
      <c r="BS50" s="21">
        <f t="shared" si="35"/>
        <v>7302.5599683206156</v>
      </c>
      <c r="BT50" s="21">
        <f t="shared" si="35"/>
        <v>7356.6335803504271</v>
      </c>
      <c r="BU50" s="21">
        <f t="shared" si="35"/>
        <v>7652.4074874146208</v>
      </c>
    </row>
  </sheetData>
  <mergeCells count="1">
    <mergeCell ref="A31:BU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"/>
  <sheetViews>
    <sheetView workbookViewId="0">
      <selection activeCell="I45" sqref="I45"/>
    </sheetView>
  </sheetViews>
  <sheetFormatPr baseColWidth="10" defaultRowHeight="16" x14ac:dyDescent="0.2"/>
  <cols>
    <col min="1" max="1" width="58.6640625" customWidth="1"/>
  </cols>
  <sheetData>
    <row r="1" spans="1:62" x14ac:dyDescent="0.2">
      <c r="A1" t="s">
        <v>97</v>
      </c>
    </row>
    <row r="3" spans="1:62" s="1" customFormat="1" ht="13" x14ac:dyDescent="0.15">
      <c r="A3" s="1" t="s">
        <v>98</v>
      </c>
      <c r="B3" s="1" t="s">
        <v>99</v>
      </c>
      <c r="C3" s="1">
        <v>1960</v>
      </c>
      <c r="D3" s="1">
        <v>1961</v>
      </c>
      <c r="E3" s="1">
        <v>1962</v>
      </c>
      <c r="F3" s="1">
        <v>1963</v>
      </c>
      <c r="G3" s="1">
        <v>1964</v>
      </c>
      <c r="H3" s="1">
        <v>1965</v>
      </c>
      <c r="I3" s="1">
        <v>1966</v>
      </c>
      <c r="J3" s="1">
        <v>1967</v>
      </c>
      <c r="K3" s="1">
        <v>1968</v>
      </c>
      <c r="L3" s="1">
        <v>1969</v>
      </c>
      <c r="M3" s="1">
        <v>1970</v>
      </c>
      <c r="N3" s="1">
        <v>1971</v>
      </c>
      <c r="O3" s="1">
        <v>1972</v>
      </c>
      <c r="P3" s="1">
        <v>1973</v>
      </c>
      <c r="Q3" s="1">
        <v>1974</v>
      </c>
      <c r="R3" s="1">
        <v>1975</v>
      </c>
      <c r="S3" s="1">
        <v>1976</v>
      </c>
      <c r="T3" s="1">
        <v>1977</v>
      </c>
      <c r="U3" s="1">
        <v>1978</v>
      </c>
      <c r="V3" s="1">
        <v>1979</v>
      </c>
      <c r="W3" s="1">
        <v>1980</v>
      </c>
      <c r="X3" s="1">
        <v>1981</v>
      </c>
      <c r="Y3" s="1">
        <v>1982</v>
      </c>
      <c r="Z3" s="1">
        <v>1983</v>
      </c>
      <c r="AA3" s="1">
        <v>1984</v>
      </c>
      <c r="AB3" s="1">
        <v>1985</v>
      </c>
      <c r="AC3" s="1">
        <v>1986</v>
      </c>
      <c r="AD3" s="1">
        <v>1987</v>
      </c>
      <c r="AE3" s="1">
        <v>1988</v>
      </c>
      <c r="AF3" s="1">
        <v>1989</v>
      </c>
      <c r="AG3" s="1">
        <v>1990</v>
      </c>
      <c r="AH3" s="1">
        <v>1991</v>
      </c>
      <c r="AI3" s="1">
        <v>1992</v>
      </c>
      <c r="AJ3" s="1">
        <v>1993</v>
      </c>
      <c r="AK3" s="1">
        <v>1994</v>
      </c>
      <c r="AL3" s="1">
        <v>1995</v>
      </c>
      <c r="AM3" s="1">
        <v>1996</v>
      </c>
      <c r="AN3" s="1">
        <v>1997</v>
      </c>
      <c r="AO3" s="1">
        <v>1998</v>
      </c>
      <c r="AP3" s="1">
        <v>1999</v>
      </c>
      <c r="AQ3" s="1">
        <v>2000</v>
      </c>
      <c r="AR3" s="1">
        <v>2001</v>
      </c>
      <c r="AS3" s="1">
        <v>2002</v>
      </c>
      <c r="AT3" s="1">
        <v>2003</v>
      </c>
      <c r="AU3" s="1">
        <v>2004</v>
      </c>
      <c r="AV3" s="1">
        <v>2005</v>
      </c>
      <c r="AW3" s="1">
        <v>2006</v>
      </c>
      <c r="AX3" s="1">
        <v>2007</v>
      </c>
      <c r="AY3" s="1">
        <v>2008</v>
      </c>
      <c r="AZ3" s="1">
        <v>2009</v>
      </c>
      <c r="BA3" s="1">
        <v>2010</v>
      </c>
      <c r="BB3" s="1">
        <v>2011</v>
      </c>
      <c r="BC3" s="1">
        <v>2012</v>
      </c>
      <c r="BD3" s="1">
        <v>2013</v>
      </c>
      <c r="BE3" s="1">
        <v>2014</v>
      </c>
      <c r="BF3" s="1">
        <v>2015</v>
      </c>
      <c r="BG3" s="1">
        <v>2016</v>
      </c>
      <c r="BH3" s="1">
        <v>2017</v>
      </c>
      <c r="BI3" s="1">
        <v>2018</v>
      </c>
      <c r="BJ3" s="1">
        <v>2019</v>
      </c>
    </row>
    <row r="4" spans="1:62" s="13" customFormat="1" x14ac:dyDescent="0.2">
      <c r="A4" s="13" t="s">
        <v>100</v>
      </c>
      <c r="B4" s="13" t="s">
        <v>101</v>
      </c>
      <c r="C4" s="13" t="s">
        <v>102</v>
      </c>
      <c r="D4" s="13" t="s">
        <v>102</v>
      </c>
      <c r="E4" s="13" t="s">
        <v>102</v>
      </c>
      <c r="F4" s="13" t="s">
        <v>102</v>
      </c>
      <c r="G4" s="13" t="s">
        <v>102</v>
      </c>
      <c r="H4" s="13" t="s">
        <v>102</v>
      </c>
      <c r="I4" s="13" t="s">
        <v>102</v>
      </c>
      <c r="J4" s="13" t="s">
        <v>102</v>
      </c>
      <c r="K4" s="13" t="s">
        <v>102</v>
      </c>
      <c r="L4" s="13" t="s">
        <v>102</v>
      </c>
      <c r="M4" s="13" t="s">
        <v>102</v>
      </c>
      <c r="N4" s="13" t="s">
        <v>102</v>
      </c>
      <c r="O4" s="13" t="s">
        <v>102</v>
      </c>
      <c r="P4" s="13" t="s">
        <v>102</v>
      </c>
      <c r="Q4" s="13" t="s">
        <v>102</v>
      </c>
      <c r="R4" s="13" t="s">
        <v>102</v>
      </c>
      <c r="S4" s="13" t="s">
        <v>102</v>
      </c>
      <c r="T4" s="13" t="s">
        <v>102</v>
      </c>
      <c r="U4" s="13" t="s">
        <v>102</v>
      </c>
      <c r="V4" s="13" t="s">
        <v>102</v>
      </c>
      <c r="W4" s="13" t="s">
        <v>102</v>
      </c>
      <c r="X4" s="13" t="s">
        <v>102</v>
      </c>
      <c r="Y4" s="13" t="s">
        <v>102</v>
      </c>
      <c r="Z4" s="13" t="s">
        <v>102</v>
      </c>
      <c r="AA4" s="13" t="s">
        <v>102</v>
      </c>
      <c r="AB4" s="13" t="s">
        <v>102</v>
      </c>
      <c r="AC4" s="13" t="s">
        <v>102</v>
      </c>
      <c r="AD4" s="13" t="s">
        <v>102</v>
      </c>
      <c r="AE4" s="13" t="s">
        <v>102</v>
      </c>
      <c r="AF4" s="13" t="s">
        <v>102</v>
      </c>
      <c r="AG4" s="13" t="s">
        <v>102</v>
      </c>
      <c r="AH4" s="13" t="s">
        <v>102</v>
      </c>
      <c r="AI4" s="13" t="s">
        <v>102</v>
      </c>
      <c r="AJ4" s="13" t="s">
        <v>102</v>
      </c>
      <c r="AK4" s="13" t="s">
        <v>102</v>
      </c>
      <c r="AL4" s="13">
        <v>13827.3</v>
      </c>
      <c r="AM4" s="13">
        <v>14023.9</v>
      </c>
      <c r="AN4" s="13">
        <v>14545.7</v>
      </c>
      <c r="AO4" s="13">
        <v>15180.8</v>
      </c>
      <c r="AP4" s="13">
        <v>15871.2</v>
      </c>
      <c r="AQ4" s="13">
        <v>16648.900000000001</v>
      </c>
      <c r="AR4" s="13">
        <v>17212.900000000001</v>
      </c>
      <c r="AS4" s="13">
        <v>17666.3</v>
      </c>
      <c r="AT4" s="13">
        <v>18265.2</v>
      </c>
      <c r="AU4" s="13">
        <v>18947.099999999999</v>
      </c>
      <c r="AV4" s="13">
        <v>19766</v>
      </c>
      <c r="AW4" s="13">
        <v>20592.599999999999</v>
      </c>
      <c r="AX4" s="13">
        <v>21274.799999999999</v>
      </c>
      <c r="AY4" s="13">
        <v>21328.9</v>
      </c>
      <c r="AZ4" s="13">
        <v>19996.099999999999</v>
      </c>
      <c r="BA4" s="13">
        <v>19655.900000000001</v>
      </c>
      <c r="BB4" s="13">
        <v>19128.3</v>
      </c>
      <c r="BC4" s="13">
        <v>18371.82</v>
      </c>
      <c r="BD4" s="13">
        <v>17911.189999999999</v>
      </c>
      <c r="BE4" s="13">
        <v>18087.349999999999</v>
      </c>
      <c r="BF4" s="13">
        <v>18569.25</v>
      </c>
      <c r="BG4" s="13">
        <v>19043.810000000001</v>
      </c>
      <c r="BH4" s="13">
        <v>19535.23</v>
      </c>
      <c r="BI4" s="13">
        <v>20001.850999999999</v>
      </c>
      <c r="BJ4" s="13">
        <v>20419.87</v>
      </c>
    </row>
    <row r="5" spans="1:62" s="13" customFormat="1" x14ac:dyDescent="0.2">
      <c r="A5" s="13" t="s">
        <v>103</v>
      </c>
      <c r="B5" s="13" t="s">
        <v>101</v>
      </c>
      <c r="C5" s="13">
        <v>12674.98</v>
      </c>
      <c r="D5" s="13">
        <v>12700.878000000001</v>
      </c>
      <c r="E5" s="13">
        <v>12808.787</v>
      </c>
      <c r="F5" s="13">
        <v>12874.611000000001</v>
      </c>
      <c r="G5" s="13">
        <v>12941.371999999999</v>
      </c>
      <c r="H5" s="13">
        <v>13005.656000000001</v>
      </c>
      <c r="I5" s="13">
        <v>13068.540999999999</v>
      </c>
      <c r="J5" s="13">
        <v>13173.635</v>
      </c>
      <c r="K5" s="13">
        <v>13284.437</v>
      </c>
      <c r="L5" s="13">
        <v>13397.607</v>
      </c>
      <c r="M5" s="13">
        <v>13486.334000000001</v>
      </c>
      <c r="N5" s="13">
        <v>13556.864</v>
      </c>
      <c r="O5" s="13">
        <v>13598.32</v>
      </c>
      <c r="P5" s="13">
        <v>13868.808999999999</v>
      </c>
      <c r="Q5" s="13">
        <v>13965.936</v>
      </c>
      <c r="R5" s="13">
        <v>13738.626</v>
      </c>
      <c r="S5" s="13">
        <v>13591.752</v>
      </c>
      <c r="T5" s="13">
        <v>13497.339</v>
      </c>
      <c r="U5" s="13">
        <v>13262.645</v>
      </c>
      <c r="V5" s="13">
        <v>13038.668</v>
      </c>
      <c r="W5" s="13">
        <v>12642.047</v>
      </c>
      <c r="X5" s="13">
        <v>12339.287</v>
      </c>
      <c r="Y5" s="13">
        <v>12233.126</v>
      </c>
      <c r="Z5" s="13">
        <v>12190.825000000001</v>
      </c>
      <c r="AA5" s="13">
        <v>11918.204</v>
      </c>
      <c r="AB5" s="13">
        <v>11795.851000000001</v>
      </c>
      <c r="AC5" s="13">
        <v>12069.288</v>
      </c>
      <c r="AD5" s="13">
        <v>12647.536</v>
      </c>
      <c r="AE5" s="13">
        <v>13090.688</v>
      </c>
      <c r="AF5" s="13">
        <v>13565.072</v>
      </c>
      <c r="AG5" s="13">
        <v>14080.715</v>
      </c>
      <c r="AH5" s="13">
        <v>14249.767</v>
      </c>
      <c r="AI5" s="13">
        <v>14050.984</v>
      </c>
      <c r="AJ5" s="13">
        <v>13652.235000000001</v>
      </c>
      <c r="AK5" s="13">
        <v>13588.028</v>
      </c>
      <c r="AL5" s="13">
        <v>13844.6</v>
      </c>
      <c r="AM5" s="13">
        <v>14044.9</v>
      </c>
      <c r="AN5" s="13">
        <v>14570.1</v>
      </c>
      <c r="AO5" s="13">
        <v>15208.8</v>
      </c>
      <c r="AP5" s="13">
        <v>15900.9</v>
      </c>
      <c r="AQ5" s="13">
        <v>16691</v>
      </c>
      <c r="AR5" s="13">
        <v>17247.8</v>
      </c>
      <c r="AS5" s="13">
        <v>17692.900000000001</v>
      </c>
      <c r="AT5" s="13">
        <v>18281.8</v>
      </c>
      <c r="AU5" s="13">
        <v>18970.099999999999</v>
      </c>
      <c r="AV5" s="13">
        <v>19784</v>
      </c>
      <c r="AW5" s="13">
        <v>20609.2</v>
      </c>
      <c r="AX5" s="13">
        <v>21284.9</v>
      </c>
      <c r="AY5" s="13">
        <v>21324.1</v>
      </c>
      <c r="AZ5" s="13">
        <v>19986.8</v>
      </c>
      <c r="BA5" s="13">
        <v>19639.5</v>
      </c>
      <c r="BB5" s="13">
        <v>19112.5</v>
      </c>
      <c r="BC5" s="13">
        <v>18342.64</v>
      </c>
      <c r="BD5" s="13">
        <v>17861.89</v>
      </c>
      <c r="BE5" s="13">
        <v>18039.150000000001</v>
      </c>
      <c r="BF5" s="13">
        <v>18521.34</v>
      </c>
      <c r="BG5" s="13">
        <v>18987.37</v>
      </c>
      <c r="BH5" s="13">
        <v>19478.759999999998</v>
      </c>
      <c r="BI5" s="13">
        <v>19944.031999999999</v>
      </c>
      <c r="BJ5" s="13">
        <v>20360.843000000001</v>
      </c>
    </row>
    <row r="6" spans="1:62" s="13" customFormat="1" x14ac:dyDescent="0.2">
      <c r="A6" s="13" t="s">
        <v>104</v>
      </c>
      <c r="B6" s="13" t="s">
        <v>101</v>
      </c>
      <c r="C6" s="13">
        <v>4154.5339999999997</v>
      </c>
      <c r="D6" s="13">
        <v>4172.68</v>
      </c>
      <c r="E6" s="13">
        <v>4219.4780000000001</v>
      </c>
      <c r="F6" s="13">
        <v>4248.13</v>
      </c>
      <c r="G6" s="13">
        <v>4256.5600000000004</v>
      </c>
      <c r="H6" s="13">
        <v>4186.4290000000001</v>
      </c>
      <c r="I6" s="13">
        <v>4160.3829999999998</v>
      </c>
      <c r="J6" s="13">
        <v>4176.2299999999996</v>
      </c>
      <c r="K6" s="13">
        <v>4170.835</v>
      </c>
      <c r="L6" s="13">
        <v>4112.9269999999997</v>
      </c>
      <c r="M6" s="13">
        <v>3965.585</v>
      </c>
      <c r="N6" s="13">
        <v>3890.65</v>
      </c>
      <c r="O6" s="13">
        <v>3710.4340000000002</v>
      </c>
      <c r="P6" s="13">
        <v>3711.8670000000002</v>
      </c>
      <c r="Q6" s="13">
        <v>3623.0239999999999</v>
      </c>
      <c r="R6" s="13">
        <v>3482.172</v>
      </c>
      <c r="S6" s="13">
        <v>3389.03</v>
      </c>
      <c r="T6" s="13">
        <v>3304.7809999999999</v>
      </c>
      <c r="U6" s="13">
        <v>3247.116</v>
      </c>
      <c r="V6" s="13">
        <v>3214.366</v>
      </c>
      <c r="W6" s="13">
        <v>3139.8670000000002</v>
      </c>
      <c r="X6" s="13">
        <v>3105.3429999999998</v>
      </c>
      <c r="Y6" s="13">
        <v>3038.328</v>
      </c>
      <c r="Z6" s="13">
        <v>3056.2469999999998</v>
      </c>
      <c r="AA6" s="13">
        <v>3067.8090000000002</v>
      </c>
      <c r="AB6" s="13">
        <v>2982.7449999999999</v>
      </c>
      <c r="AC6" s="13">
        <v>2944.873</v>
      </c>
      <c r="AD6" s="13">
        <v>3059.2220000000002</v>
      </c>
      <c r="AE6" s="13">
        <v>3080.0619999999999</v>
      </c>
      <c r="AF6" s="13">
        <v>2971.105</v>
      </c>
      <c r="AG6" s="13">
        <v>2958.6669999999999</v>
      </c>
      <c r="AH6" s="13">
        <v>2867.192</v>
      </c>
      <c r="AI6" s="13">
        <v>2914.538</v>
      </c>
      <c r="AJ6" s="13">
        <v>2815.7550000000001</v>
      </c>
      <c r="AK6" s="13">
        <v>2785.683</v>
      </c>
      <c r="AL6" s="13">
        <v>2786.7</v>
      </c>
      <c r="AM6" s="13">
        <v>2789.2</v>
      </c>
      <c r="AN6" s="13">
        <v>2704.6</v>
      </c>
      <c r="AO6" s="13">
        <v>2759.6</v>
      </c>
      <c r="AP6" s="13">
        <v>2780.2</v>
      </c>
      <c r="AQ6" s="13">
        <v>2835.1</v>
      </c>
      <c r="AR6" s="13">
        <v>2855.5</v>
      </c>
      <c r="AS6" s="13">
        <v>2852.8</v>
      </c>
      <c r="AT6" s="13">
        <v>2829.7</v>
      </c>
      <c r="AU6" s="13">
        <v>2879.6</v>
      </c>
      <c r="AV6" s="13">
        <v>2908.4</v>
      </c>
      <c r="AW6" s="13">
        <v>2907.6</v>
      </c>
      <c r="AX6" s="13">
        <v>2909.1</v>
      </c>
      <c r="AY6" s="13">
        <v>2873</v>
      </c>
      <c r="AZ6" s="13">
        <v>2669.3</v>
      </c>
      <c r="BA6" s="13">
        <v>2591.1</v>
      </c>
      <c r="BB6" s="13">
        <v>2514.1</v>
      </c>
      <c r="BC6" s="13">
        <v>2522.4499999999998</v>
      </c>
      <c r="BD6" s="13">
        <v>2521.29</v>
      </c>
      <c r="BE6" s="13">
        <v>2511.86</v>
      </c>
      <c r="BF6" s="13">
        <v>2515</v>
      </c>
      <c r="BG6" s="13">
        <v>2518.4499999999998</v>
      </c>
      <c r="BH6" s="13">
        <v>2532.9299999999998</v>
      </c>
      <c r="BI6" s="13">
        <v>2558.259</v>
      </c>
      <c r="BJ6" s="13">
        <v>2586.4</v>
      </c>
    </row>
    <row r="7" spans="1:62" s="13" customFormat="1" x14ac:dyDescent="0.2">
      <c r="A7" s="13" t="s">
        <v>105</v>
      </c>
      <c r="B7" s="13" t="s">
        <v>101</v>
      </c>
      <c r="C7" s="13">
        <v>8146.1620000000003</v>
      </c>
      <c r="D7" s="13">
        <v>8151.6689999999999</v>
      </c>
      <c r="E7" s="13">
        <v>8207.8420000000006</v>
      </c>
      <c r="F7" s="13">
        <v>8241.9869999999992</v>
      </c>
      <c r="G7" s="13">
        <v>8303.9500000000007</v>
      </c>
      <c r="H7" s="13">
        <v>8474.2309999999998</v>
      </c>
      <c r="I7" s="13">
        <v>8580.6409999999996</v>
      </c>
      <c r="J7" s="13">
        <v>8674.5400000000009</v>
      </c>
      <c r="K7" s="13">
        <v>8804.7819999999992</v>
      </c>
      <c r="L7" s="13">
        <v>9011.884</v>
      </c>
      <c r="M7" s="13">
        <v>9318.3649999999998</v>
      </c>
      <c r="N7" s="13">
        <v>9502.3490000000002</v>
      </c>
      <c r="O7" s="13">
        <v>9802.991</v>
      </c>
      <c r="P7" s="13">
        <v>10100.297</v>
      </c>
      <c r="Q7" s="13">
        <v>10333.376</v>
      </c>
      <c r="R7" s="13">
        <v>10280.945</v>
      </c>
      <c r="S7" s="13">
        <v>10250.082</v>
      </c>
      <c r="T7" s="13">
        <v>10265.548000000001</v>
      </c>
      <c r="U7" s="13">
        <v>10087.337</v>
      </c>
      <c r="V7" s="13">
        <v>9885.4519999999993</v>
      </c>
      <c r="W7" s="13">
        <v>9551.5159999999996</v>
      </c>
      <c r="X7" s="13">
        <v>9285.4699999999993</v>
      </c>
      <c r="Y7" s="13">
        <v>9242.5400000000009</v>
      </c>
      <c r="Z7" s="13">
        <v>9184.5110000000004</v>
      </c>
      <c r="AA7" s="13">
        <v>8905.8340000000007</v>
      </c>
      <c r="AB7" s="13">
        <v>8863.5360000000001</v>
      </c>
      <c r="AC7" s="13">
        <v>9167.1440000000002</v>
      </c>
      <c r="AD7" s="13">
        <v>9630.8739999999998</v>
      </c>
      <c r="AE7" s="13">
        <v>10047.521000000001</v>
      </c>
      <c r="AF7" s="13">
        <v>10613.915000000001</v>
      </c>
      <c r="AG7" s="13">
        <v>11132.361999999999</v>
      </c>
      <c r="AH7" s="13">
        <v>11382.486999999999</v>
      </c>
      <c r="AI7" s="13">
        <v>11143.599</v>
      </c>
      <c r="AJ7" s="13">
        <v>10842.097</v>
      </c>
      <c r="AK7" s="13">
        <v>10806.541999999999</v>
      </c>
      <c r="AL7" s="13">
        <v>11057.9</v>
      </c>
      <c r="AM7" s="13">
        <v>11255.7</v>
      </c>
      <c r="AN7" s="13">
        <v>11865.5</v>
      </c>
      <c r="AO7" s="13">
        <v>12449.2</v>
      </c>
      <c r="AP7" s="13">
        <v>13120.7</v>
      </c>
      <c r="AQ7" s="13">
        <v>13855.9</v>
      </c>
      <c r="AR7" s="13">
        <v>14392.3</v>
      </c>
      <c r="AS7" s="13">
        <v>14840.1</v>
      </c>
      <c r="AT7" s="13">
        <v>15452.1</v>
      </c>
      <c r="AU7" s="13">
        <v>16090.5</v>
      </c>
      <c r="AV7" s="13">
        <v>16875.599999999999</v>
      </c>
      <c r="AW7" s="13">
        <v>17701.599999999999</v>
      </c>
      <c r="AX7" s="13">
        <v>18375.8</v>
      </c>
      <c r="AY7" s="13">
        <v>18451.099999999999</v>
      </c>
      <c r="AZ7" s="13">
        <v>17317.5</v>
      </c>
      <c r="BA7" s="13">
        <v>17048.400000000001</v>
      </c>
      <c r="BB7" s="13">
        <v>16598.400000000001</v>
      </c>
      <c r="BC7" s="13">
        <v>15820.19</v>
      </c>
      <c r="BD7" s="13">
        <v>15340.6</v>
      </c>
      <c r="BE7" s="13">
        <v>15527.29</v>
      </c>
      <c r="BF7" s="13">
        <v>16006.34</v>
      </c>
      <c r="BG7" s="13">
        <v>16468.919999999998</v>
      </c>
      <c r="BH7" s="13">
        <v>16945.830000000002</v>
      </c>
      <c r="BI7" s="13">
        <v>17385.773000000001</v>
      </c>
      <c r="BJ7" s="13">
        <v>17774.442999999999</v>
      </c>
    </row>
    <row r="8" spans="1:62" s="13" customFormat="1" x14ac:dyDescent="0.2">
      <c r="A8" s="13" t="s">
        <v>106</v>
      </c>
      <c r="B8" s="13" t="s">
        <v>107</v>
      </c>
      <c r="C8" s="13">
        <v>1.6772</v>
      </c>
      <c r="D8" s="13">
        <v>1.9636</v>
      </c>
      <c r="E8" s="13">
        <v>2.3205</v>
      </c>
      <c r="F8" s="13">
        <v>2.6898</v>
      </c>
      <c r="G8" s="13">
        <v>2.9411</v>
      </c>
      <c r="H8" s="13">
        <v>3.3801999999999999</v>
      </c>
      <c r="I8" s="13">
        <v>3.8144999999999998</v>
      </c>
      <c r="J8" s="13">
        <v>4.2813999999999997</v>
      </c>
      <c r="K8" s="13">
        <v>4.9541000000000004</v>
      </c>
      <c r="L8" s="13">
        <v>5.6276999999999999</v>
      </c>
      <c r="M8" s="13">
        <v>5.9642999999999997</v>
      </c>
      <c r="N8" s="13">
        <v>6.6124999999999998</v>
      </c>
      <c r="O8" s="13">
        <v>7.52</v>
      </c>
      <c r="P8" s="13">
        <v>8.9023000000000003</v>
      </c>
      <c r="Q8" s="13">
        <v>10.896100000000001</v>
      </c>
      <c r="R8" s="13">
        <v>12.035399999999999</v>
      </c>
      <c r="S8" s="13">
        <v>14.0806</v>
      </c>
      <c r="T8" s="13">
        <v>17.9148</v>
      </c>
      <c r="U8" s="13">
        <v>22.6432</v>
      </c>
      <c r="V8" s="13">
        <v>25.909400000000002</v>
      </c>
      <c r="W8" s="13">
        <v>29.986999999999998</v>
      </c>
      <c r="X8" s="13">
        <v>31.5242</v>
      </c>
      <c r="Y8" s="13">
        <v>36.968800000000002</v>
      </c>
      <c r="Z8" s="13">
        <v>40.881799999999998</v>
      </c>
      <c r="AA8" s="13">
        <v>49.4071</v>
      </c>
      <c r="AB8" s="13">
        <v>55.942599999999999</v>
      </c>
      <c r="AC8" s="13">
        <v>67.037099999999995</v>
      </c>
      <c r="AD8" s="13">
        <v>76.177599999999998</v>
      </c>
      <c r="AE8" s="13">
        <v>86.174999999999997</v>
      </c>
      <c r="AF8" s="13">
        <v>95.153300000000002</v>
      </c>
      <c r="AG8" s="13">
        <v>100.7865</v>
      </c>
      <c r="AH8" s="13">
        <v>106.28270000000001</v>
      </c>
      <c r="AI8" s="13">
        <v>109.5878</v>
      </c>
      <c r="AJ8" s="13">
        <v>115.0646</v>
      </c>
      <c r="AK8" s="13">
        <v>127.0346</v>
      </c>
      <c r="AL8" s="13">
        <v>142.155</v>
      </c>
      <c r="AM8" s="13">
        <v>150.0377</v>
      </c>
      <c r="AN8" s="13">
        <v>152.4255</v>
      </c>
      <c r="AO8" s="13">
        <v>162.81790000000001</v>
      </c>
      <c r="AP8" s="13">
        <v>169.495</v>
      </c>
      <c r="AQ8" s="13">
        <v>182.83199999999999</v>
      </c>
      <c r="AR8" s="13">
        <v>200.68700000000001</v>
      </c>
      <c r="AS8" s="13">
        <v>215.459</v>
      </c>
      <c r="AT8" s="13">
        <v>226.54499999999999</v>
      </c>
      <c r="AU8" s="13">
        <v>237.45099999999999</v>
      </c>
      <c r="AV8" s="13">
        <v>249.364</v>
      </c>
      <c r="AW8" s="13">
        <v>266.32900000000001</v>
      </c>
      <c r="AX8" s="13">
        <v>286.40600000000001</v>
      </c>
      <c r="AY8" s="13">
        <v>290.89699999999999</v>
      </c>
      <c r="AZ8" s="13">
        <v>278.14499999999998</v>
      </c>
      <c r="BA8" s="13">
        <v>263.82400000000001</v>
      </c>
      <c r="BB8" s="13">
        <v>263.58199999999999</v>
      </c>
      <c r="BC8" s="13">
        <v>260.27699999999999</v>
      </c>
      <c r="BD8" s="13">
        <v>257.40600000000001</v>
      </c>
      <c r="BE8" s="13">
        <v>256.911</v>
      </c>
      <c r="BF8" s="13">
        <v>259.96199999999999</v>
      </c>
      <c r="BG8" s="13">
        <v>276.03699999999998</v>
      </c>
      <c r="BH8" s="13">
        <v>291.584</v>
      </c>
      <c r="BI8" s="13">
        <v>304.44380000000001</v>
      </c>
      <c r="BJ8" s="13">
        <v>317.8304</v>
      </c>
    </row>
    <row r="9" spans="1:62" s="13" customFormat="1" x14ac:dyDescent="0.2">
      <c r="A9" s="13" t="s">
        <v>108</v>
      </c>
      <c r="B9" s="13" t="s">
        <v>107</v>
      </c>
      <c r="C9" s="13">
        <v>0.67710000000000004</v>
      </c>
      <c r="D9" s="13">
        <v>0.82920000000000005</v>
      </c>
      <c r="E9" s="13">
        <v>0.99890000000000001</v>
      </c>
      <c r="F9" s="13">
        <v>1.0778000000000001</v>
      </c>
      <c r="G9" s="13">
        <v>1.1072</v>
      </c>
      <c r="H9" s="13">
        <v>1.3084</v>
      </c>
      <c r="I9" s="13">
        <v>1.3920999999999999</v>
      </c>
      <c r="J9" s="13">
        <v>1.4961</v>
      </c>
      <c r="K9" s="13">
        <v>1.9363999999999999</v>
      </c>
      <c r="L9" s="13">
        <v>2.3246000000000002</v>
      </c>
      <c r="M9" s="13">
        <v>2.5299</v>
      </c>
      <c r="N9" s="13">
        <v>2.8163</v>
      </c>
      <c r="O9" s="13">
        <v>3.3346</v>
      </c>
      <c r="P9" s="13">
        <v>3.9836999999999998</v>
      </c>
      <c r="Q9" s="13">
        <v>5.1448999999999998</v>
      </c>
      <c r="R9" s="13">
        <v>5.3291000000000004</v>
      </c>
      <c r="S9" s="13">
        <v>6.0830000000000002</v>
      </c>
      <c r="T9" s="13">
        <v>8.1092999999999993</v>
      </c>
      <c r="U9" s="13">
        <v>10.620799999999999</v>
      </c>
      <c r="V9" s="13">
        <v>11.7056</v>
      </c>
      <c r="W9" s="13">
        <v>13.6629</v>
      </c>
      <c r="X9" s="13">
        <v>12.885300000000001</v>
      </c>
      <c r="Y9" s="13">
        <v>16.202200000000001</v>
      </c>
      <c r="Z9" s="13">
        <v>17.104299999999999</v>
      </c>
      <c r="AA9" s="13">
        <v>23.093800000000002</v>
      </c>
      <c r="AB9" s="13">
        <v>27.978000000000002</v>
      </c>
      <c r="AC9" s="13">
        <v>36.742400000000004</v>
      </c>
      <c r="AD9" s="13">
        <v>42.463200000000001</v>
      </c>
      <c r="AE9" s="13">
        <v>49.637700000000002</v>
      </c>
      <c r="AF9" s="13">
        <v>57.125100000000003</v>
      </c>
      <c r="AG9" s="13">
        <v>58.9681</v>
      </c>
      <c r="AH9" s="13">
        <v>61.531300000000002</v>
      </c>
      <c r="AI9" s="13">
        <v>59.069200000000002</v>
      </c>
      <c r="AJ9" s="13">
        <v>62.601799999999997</v>
      </c>
      <c r="AK9" s="13">
        <v>73.182500000000005</v>
      </c>
      <c r="AL9" s="13">
        <v>86.312600000000003</v>
      </c>
      <c r="AM9" s="13">
        <v>93.171000000000006</v>
      </c>
      <c r="AN9" s="13">
        <v>96.775099999999995</v>
      </c>
      <c r="AO9" s="13">
        <v>104.95829999999999</v>
      </c>
      <c r="AP9" s="13">
        <v>110.0872</v>
      </c>
      <c r="AQ9" s="13">
        <v>120.568</v>
      </c>
      <c r="AR9" s="13">
        <v>135.42529999999999</v>
      </c>
      <c r="AS9" s="13">
        <v>148.44030000000001</v>
      </c>
      <c r="AT9" s="13">
        <v>157.5307</v>
      </c>
      <c r="AU9" s="13">
        <v>165.29519999999999</v>
      </c>
      <c r="AV9" s="13">
        <v>174.15479999999999</v>
      </c>
      <c r="AW9" s="13">
        <v>187.9973</v>
      </c>
      <c r="AX9" s="13">
        <v>204.1019</v>
      </c>
      <c r="AY9" s="13">
        <v>203.18690000000001</v>
      </c>
      <c r="AZ9" s="13">
        <v>192.69890000000001</v>
      </c>
      <c r="BA9" s="13">
        <v>180.97450000000001</v>
      </c>
      <c r="BB9" s="13">
        <v>182.25460000000001</v>
      </c>
      <c r="BC9" s="13">
        <v>179.76900000000001</v>
      </c>
      <c r="BD9" s="13">
        <v>175.52160000000001</v>
      </c>
      <c r="BE9" s="13">
        <v>174.8844</v>
      </c>
      <c r="BF9" s="13">
        <v>176.3124</v>
      </c>
      <c r="BG9" s="13">
        <v>191.5256</v>
      </c>
      <c r="BH9" s="13">
        <v>206.21289999999999</v>
      </c>
      <c r="BI9" s="13">
        <v>217.00540000000001</v>
      </c>
      <c r="BJ9" s="13">
        <v>227.53039999999999</v>
      </c>
    </row>
    <row r="10" spans="1:62" s="13" customFormat="1" x14ac:dyDescent="0.2">
      <c r="A10" s="13" t="s">
        <v>109</v>
      </c>
      <c r="B10" s="13" t="s">
        <v>107</v>
      </c>
      <c r="C10" s="13">
        <v>3.887</v>
      </c>
      <c r="D10" s="13">
        <v>4.45</v>
      </c>
      <c r="E10" s="13">
        <v>5.1870000000000003</v>
      </c>
      <c r="F10" s="13">
        <v>6.18</v>
      </c>
      <c r="G10" s="13">
        <v>6.9530000000000003</v>
      </c>
      <c r="H10" s="13">
        <v>8.1300000000000008</v>
      </c>
      <c r="I10" s="13">
        <v>9.452</v>
      </c>
      <c r="J10" s="13">
        <v>10.773999999999999</v>
      </c>
      <c r="K10" s="13">
        <v>12.08</v>
      </c>
      <c r="L10" s="13">
        <v>13.835000000000001</v>
      </c>
      <c r="M10" s="13">
        <v>15.202999999999999</v>
      </c>
      <c r="N10" s="13">
        <v>17.202000000000002</v>
      </c>
      <c r="O10" s="13">
        <v>20.361999999999998</v>
      </c>
      <c r="P10" s="13">
        <v>24.683</v>
      </c>
      <c r="Q10" s="13">
        <v>30.184999999999999</v>
      </c>
      <c r="R10" s="13">
        <v>35.137999999999998</v>
      </c>
      <c r="S10" s="13">
        <v>42.176000000000002</v>
      </c>
      <c r="T10" s="13">
        <v>53.463999999999999</v>
      </c>
      <c r="U10" s="13">
        <v>65.436999999999998</v>
      </c>
      <c r="V10" s="13">
        <v>76.241</v>
      </c>
      <c r="W10" s="13">
        <v>86.798000000000002</v>
      </c>
      <c r="X10" s="13">
        <v>95.85</v>
      </c>
      <c r="Y10" s="13">
        <v>109.889</v>
      </c>
      <c r="Z10" s="13">
        <v>124.331</v>
      </c>
      <c r="AA10" s="13">
        <v>139.91900000000001</v>
      </c>
      <c r="AB10" s="13">
        <v>156.18600000000001</v>
      </c>
      <c r="AC10" s="13">
        <v>181.214</v>
      </c>
      <c r="AD10" s="13">
        <v>203.83600000000001</v>
      </c>
      <c r="AE10" s="13">
        <v>226.86699999999999</v>
      </c>
      <c r="AF10" s="13">
        <v>255.62</v>
      </c>
      <c r="AG10" s="13">
        <v>285.029</v>
      </c>
      <c r="AH10" s="13">
        <v>312.61599999999999</v>
      </c>
      <c r="AI10" s="13">
        <v>336.262</v>
      </c>
      <c r="AJ10" s="13">
        <v>346.88900000000001</v>
      </c>
      <c r="AK10" s="13">
        <v>364.96</v>
      </c>
      <c r="AL10" s="13">
        <v>398.19900000000001</v>
      </c>
      <c r="AM10" s="13">
        <v>421.13099999999997</v>
      </c>
      <c r="AN10" s="13">
        <v>446.51299999999998</v>
      </c>
      <c r="AO10" s="13">
        <v>478.55500000000001</v>
      </c>
      <c r="AP10" s="13">
        <v>511.803</v>
      </c>
      <c r="AQ10" s="13">
        <v>555.84699999999998</v>
      </c>
      <c r="AR10" s="13">
        <v>596.64200000000005</v>
      </c>
      <c r="AS10" s="13">
        <v>637.35199999999998</v>
      </c>
      <c r="AT10" s="13">
        <v>684.14300000000003</v>
      </c>
      <c r="AU10" s="13">
        <v>728.82600000000002</v>
      </c>
      <c r="AV10" s="13">
        <v>779.59400000000005</v>
      </c>
      <c r="AW10" s="13">
        <v>839.27300000000002</v>
      </c>
      <c r="AX10" s="13">
        <v>890.90899999999999</v>
      </c>
      <c r="AY10" s="13">
        <v>912.01099999999997</v>
      </c>
      <c r="AZ10" s="13">
        <v>882.25900000000001</v>
      </c>
      <c r="BA10" s="13">
        <v>883.755</v>
      </c>
      <c r="BB10" s="13">
        <v>866.12599999999998</v>
      </c>
      <c r="BC10" s="13">
        <v>846.08500000000004</v>
      </c>
      <c r="BD10" s="13">
        <v>837.41800000000001</v>
      </c>
      <c r="BE10" s="13">
        <v>849.48</v>
      </c>
      <c r="BF10" s="13">
        <v>888.53300000000002</v>
      </c>
      <c r="BG10" s="13">
        <v>923.28499999999997</v>
      </c>
      <c r="BH10" s="13">
        <v>961.43200000000002</v>
      </c>
      <c r="BI10" s="13">
        <v>1003.12</v>
      </c>
      <c r="BJ10" s="13">
        <v>1044.4570000000001</v>
      </c>
    </row>
    <row r="11" spans="1:62" s="13" customFormat="1" x14ac:dyDescent="0.2">
      <c r="A11" s="13" t="s">
        <v>110</v>
      </c>
      <c r="B11" s="13" t="s">
        <v>107</v>
      </c>
      <c r="C11" s="13">
        <v>4.5449999999999999</v>
      </c>
      <c r="D11" s="13">
        <v>5.1769999999999996</v>
      </c>
      <c r="E11" s="13">
        <v>5.9829999999999997</v>
      </c>
      <c r="F11" s="13">
        <v>7.0609999999999999</v>
      </c>
      <c r="G11" s="13">
        <v>7.9720000000000004</v>
      </c>
      <c r="H11" s="13">
        <v>9.2469999999999999</v>
      </c>
      <c r="I11" s="13">
        <v>10.728</v>
      </c>
      <c r="J11" s="13">
        <v>12.148</v>
      </c>
      <c r="K11" s="13">
        <v>13.715</v>
      </c>
      <c r="L11" s="13">
        <v>15.702999999999999</v>
      </c>
      <c r="M11" s="13">
        <v>17.343</v>
      </c>
      <c r="N11" s="13">
        <v>19.573</v>
      </c>
      <c r="O11" s="13">
        <v>22.972000000000001</v>
      </c>
      <c r="P11" s="13">
        <v>27.693999999999999</v>
      </c>
      <c r="Q11" s="13">
        <v>33.915999999999997</v>
      </c>
      <c r="R11" s="13">
        <v>39.82</v>
      </c>
      <c r="S11" s="13">
        <v>47.92</v>
      </c>
      <c r="T11" s="13">
        <v>60.802999999999997</v>
      </c>
      <c r="U11" s="13">
        <v>74.421000000000006</v>
      </c>
      <c r="V11" s="13">
        <v>87.058000000000007</v>
      </c>
      <c r="W11" s="13">
        <v>100.02800000000001</v>
      </c>
      <c r="X11" s="13">
        <v>112.232</v>
      </c>
      <c r="Y11" s="13">
        <v>129.066</v>
      </c>
      <c r="Z11" s="13">
        <v>146.96100000000001</v>
      </c>
      <c r="AA11" s="13">
        <v>165.83500000000001</v>
      </c>
      <c r="AB11" s="13">
        <v>184.27</v>
      </c>
      <c r="AC11" s="13">
        <v>210.96199999999999</v>
      </c>
      <c r="AD11" s="13">
        <v>235.9</v>
      </c>
      <c r="AE11" s="13">
        <v>262.63200000000001</v>
      </c>
      <c r="AF11" s="13">
        <v>294.29899999999998</v>
      </c>
      <c r="AG11" s="13">
        <v>327.80099999999999</v>
      </c>
      <c r="AH11" s="13">
        <v>359.46199999999999</v>
      </c>
      <c r="AI11" s="13">
        <v>387.15</v>
      </c>
      <c r="AJ11" s="13">
        <v>400.53800000000001</v>
      </c>
      <c r="AK11" s="13">
        <v>425.99700000000001</v>
      </c>
      <c r="AL11" s="13">
        <v>459.33699999999999</v>
      </c>
      <c r="AM11" s="13">
        <v>487.99200000000002</v>
      </c>
      <c r="AN11" s="13">
        <v>518.04899999999998</v>
      </c>
      <c r="AO11" s="13">
        <v>554.04200000000003</v>
      </c>
      <c r="AP11" s="13">
        <v>594.31600000000003</v>
      </c>
      <c r="AQ11" s="13">
        <v>646.25</v>
      </c>
      <c r="AR11" s="13">
        <v>699.52800000000002</v>
      </c>
      <c r="AS11" s="13">
        <v>749.28800000000001</v>
      </c>
      <c r="AT11" s="13">
        <v>803.47199999999998</v>
      </c>
      <c r="AU11" s="13">
        <v>861.42</v>
      </c>
      <c r="AV11" s="13">
        <v>930.56600000000003</v>
      </c>
      <c r="AW11" s="13">
        <v>1007.974</v>
      </c>
      <c r="AX11" s="13">
        <v>1080.807</v>
      </c>
      <c r="AY11" s="13">
        <v>1116.2249999999999</v>
      </c>
      <c r="AZ11" s="13">
        <v>1079.0519999999999</v>
      </c>
      <c r="BA11" s="13">
        <v>1080.9349999999999</v>
      </c>
      <c r="BB11" s="13">
        <v>1070.4490000000001</v>
      </c>
      <c r="BC11" s="13">
        <v>1039.8150000000001</v>
      </c>
      <c r="BD11" s="13">
        <v>1025.693</v>
      </c>
      <c r="BE11" s="13">
        <v>1037.82</v>
      </c>
      <c r="BF11" s="13">
        <v>1079.998</v>
      </c>
      <c r="BG11" s="13">
        <v>1118.5219999999999</v>
      </c>
      <c r="BH11" s="13">
        <v>1163.662</v>
      </c>
      <c r="BI11" s="13">
        <v>1213.0070000000001</v>
      </c>
      <c r="BJ11" s="13">
        <v>1261.472</v>
      </c>
    </row>
    <row r="12" spans="1:62" s="13" customFormat="1" x14ac:dyDescent="0.2">
      <c r="A12" s="13" t="s">
        <v>111</v>
      </c>
      <c r="B12" s="13" t="s">
        <v>107</v>
      </c>
      <c r="C12" s="13">
        <v>1.7925</v>
      </c>
      <c r="D12" s="13">
        <v>2.0255000000000001</v>
      </c>
      <c r="E12" s="13">
        <v>2.3492000000000002</v>
      </c>
      <c r="F12" s="13">
        <v>2.8576000000000001</v>
      </c>
      <c r="G12" s="13">
        <v>3.2721</v>
      </c>
      <c r="H12" s="13">
        <v>3.8601000000000001</v>
      </c>
      <c r="I12" s="13">
        <v>4.6140999999999996</v>
      </c>
      <c r="J12" s="13">
        <v>5.3498999999999999</v>
      </c>
      <c r="K12" s="13">
        <v>5.9086999999999996</v>
      </c>
      <c r="L12" s="13">
        <v>6.7606000000000002</v>
      </c>
      <c r="M12" s="13">
        <v>7.6464999999999996</v>
      </c>
      <c r="N12" s="13">
        <v>8.8585999999999991</v>
      </c>
      <c r="O12" s="13">
        <v>10.7606</v>
      </c>
      <c r="P12" s="13">
        <v>13.1203</v>
      </c>
      <c r="Q12" s="13">
        <v>16.279499999999999</v>
      </c>
      <c r="R12" s="13">
        <v>19.8385</v>
      </c>
      <c r="S12" s="13">
        <v>24.403199999999998</v>
      </c>
      <c r="T12" s="13">
        <v>30.979500000000002</v>
      </c>
      <c r="U12" s="13">
        <v>37.987699999999997</v>
      </c>
      <c r="V12" s="13">
        <v>44.293199999999999</v>
      </c>
      <c r="W12" s="13">
        <v>50.1858</v>
      </c>
      <c r="X12" s="13">
        <v>56.306199999999997</v>
      </c>
      <c r="Y12" s="13">
        <v>63.733800000000002</v>
      </c>
      <c r="Z12" s="13">
        <v>72.082400000000007</v>
      </c>
      <c r="AA12" s="13">
        <v>77.075400000000002</v>
      </c>
      <c r="AB12" s="13">
        <v>83.705699999999993</v>
      </c>
      <c r="AC12" s="13">
        <v>94.804900000000004</v>
      </c>
      <c r="AD12" s="13">
        <v>106.6061</v>
      </c>
      <c r="AE12" s="13">
        <v>119.51049999999999</v>
      </c>
      <c r="AF12" s="13">
        <v>135.5273</v>
      </c>
      <c r="AG12" s="13">
        <v>156.4803</v>
      </c>
      <c r="AH12" s="13">
        <v>176.01009999999999</v>
      </c>
      <c r="AI12" s="13">
        <v>191.63419999999999</v>
      </c>
      <c r="AJ12" s="13">
        <v>200.1311</v>
      </c>
      <c r="AK12" s="13">
        <v>206.80709999999999</v>
      </c>
      <c r="AL12" s="13">
        <v>219.49199999999999</v>
      </c>
      <c r="AM12" s="13">
        <v>233.05600000000001</v>
      </c>
      <c r="AN12" s="13">
        <v>251.31299999999999</v>
      </c>
      <c r="AO12" s="13">
        <v>268.36099999999999</v>
      </c>
      <c r="AP12" s="13">
        <v>288.62400000000002</v>
      </c>
      <c r="AQ12" s="13">
        <v>313.26299999999998</v>
      </c>
      <c r="AR12" s="13">
        <v>337.83499999999998</v>
      </c>
      <c r="AS12" s="13">
        <v>360.69</v>
      </c>
      <c r="AT12" s="13">
        <v>386.22300000000001</v>
      </c>
      <c r="AU12" s="13">
        <v>411.32</v>
      </c>
      <c r="AV12" s="13">
        <v>444.04399999999998</v>
      </c>
      <c r="AW12" s="13">
        <v>481.15199999999999</v>
      </c>
      <c r="AX12" s="13">
        <v>522.55600000000004</v>
      </c>
      <c r="AY12" s="13">
        <v>559.77700000000004</v>
      </c>
      <c r="AZ12" s="13">
        <v>549.173</v>
      </c>
      <c r="BA12" s="13">
        <v>541.47500000000002</v>
      </c>
      <c r="BB12" s="13">
        <v>530.98599999999999</v>
      </c>
      <c r="BC12" s="13">
        <v>498.79</v>
      </c>
      <c r="BD12" s="13">
        <v>485.315</v>
      </c>
      <c r="BE12" s="13">
        <v>491.64299999999997</v>
      </c>
      <c r="BF12" s="13">
        <v>517.77300000000002</v>
      </c>
      <c r="BG12" s="13">
        <v>532.85199999999998</v>
      </c>
      <c r="BH12" s="13">
        <v>550.27200000000005</v>
      </c>
      <c r="BI12" s="13">
        <v>571.88149999999996</v>
      </c>
      <c r="BJ12" s="13">
        <v>594.97839999999997</v>
      </c>
    </row>
    <row r="13" spans="1:62" s="9" customFormat="1" x14ac:dyDescent="0.2">
      <c r="A13" s="9" t="s">
        <v>115</v>
      </c>
    </row>
    <row r="14" spans="1:62" s="9" customFormat="1" x14ac:dyDescent="0.2">
      <c r="A14" s="9" t="s">
        <v>112</v>
      </c>
      <c r="B14" s="9" t="s">
        <v>107</v>
      </c>
      <c r="C14" s="9" t="s">
        <v>102</v>
      </c>
      <c r="D14" s="9" t="s">
        <v>102</v>
      </c>
      <c r="E14" s="9" t="s">
        <v>102</v>
      </c>
      <c r="F14" s="9" t="s">
        <v>102</v>
      </c>
      <c r="G14" s="9" t="s">
        <v>102</v>
      </c>
      <c r="H14" s="9" t="s">
        <v>102</v>
      </c>
      <c r="I14" s="9" t="s">
        <v>102</v>
      </c>
      <c r="J14" s="9" t="s">
        <v>102</v>
      </c>
      <c r="K14" s="9" t="s">
        <v>102</v>
      </c>
      <c r="L14" s="9" t="s">
        <v>102</v>
      </c>
      <c r="M14" s="9" t="s">
        <v>102</v>
      </c>
      <c r="N14" s="9" t="s">
        <v>102</v>
      </c>
      <c r="O14" s="9" t="s">
        <v>102</v>
      </c>
      <c r="P14" s="9" t="s">
        <v>102</v>
      </c>
      <c r="Q14" s="9" t="s">
        <v>102</v>
      </c>
      <c r="R14" s="9" t="s">
        <v>102</v>
      </c>
      <c r="S14" s="9" t="s">
        <v>102</v>
      </c>
      <c r="T14" s="9" t="s">
        <v>102</v>
      </c>
      <c r="U14" s="9" t="s">
        <v>102</v>
      </c>
      <c r="V14" s="9" t="s">
        <v>102</v>
      </c>
      <c r="W14" s="9" t="s">
        <v>102</v>
      </c>
      <c r="X14" s="9" t="s">
        <v>102</v>
      </c>
      <c r="Y14" s="9" t="s">
        <v>102</v>
      </c>
      <c r="Z14" s="9" t="s">
        <v>102</v>
      </c>
      <c r="AA14" s="9" t="s">
        <v>102</v>
      </c>
      <c r="AB14" s="9" t="s">
        <v>102</v>
      </c>
      <c r="AC14" s="9" t="s">
        <v>102</v>
      </c>
      <c r="AD14" s="9" t="s">
        <v>102</v>
      </c>
      <c r="AE14" s="9" t="s">
        <v>102</v>
      </c>
      <c r="AF14" s="9" t="s">
        <v>102</v>
      </c>
      <c r="AG14" s="9" t="s">
        <v>102</v>
      </c>
      <c r="AH14" s="9" t="s">
        <v>102</v>
      </c>
      <c r="AI14" s="9" t="s">
        <v>102</v>
      </c>
      <c r="AJ14" s="9" t="s">
        <v>102</v>
      </c>
      <c r="AK14" s="9" t="s">
        <v>102</v>
      </c>
      <c r="AL14" s="9">
        <v>242.35400000000001</v>
      </c>
      <c r="AM14" s="9">
        <v>253.33</v>
      </c>
      <c r="AN14" s="9">
        <v>271</v>
      </c>
      <c r="AO14" s="9">
        <v>289.99200000000002</v>
      </c>
      <c r="AP14" s="9">
        <v>321.27300000000002</v>
      </c>
      <c r="AQ14" s="9">
        <v>350.80500000000001</v>
      </c>
      <c r="AR14" s="9">
        <v>382.24900000000002</v>
      </c>
      <c r="AS14" s="9">
        <v>408.81599999999997</v>
      </c>
      <c r="AT14" s="9">
        <v>433.447</v>
      </c>
      <c r="AU14" s="9">
        <v>462.02800000000002</v>
      </c>
      <c r="AV14" s="9">
        <v>496.755</v>
      </c>
      <c r="AW14" s="9">
        <v>541.13900000000001</v>
      </c>
      <c r="AX14" s="9">
        <v>602.80899999999997</v>
      </c>
      <c r="AY14" s="9">
        <v>658.72400000000005</v>
      </c>
      <c r="AZ14" s="9">
        <v>646.49300000000005</v>
      </c>
      <c r="BA14" s="9">
        <v>624.48400000000004</v>
      </c>
      <c r="BB14" s="9">
        <v>612.77599999999995</v>
      </c>
      <c r="BC14" s="9">
        <v>594.17999999999995</v>
      </c>
      <c r="BD14" s="9">
        <v>576.87400000000002</v>
      </c>
      <c r="BE14" s="9">
        <v>590.20399999999995</v>
      </c>
      <c r="BF14" s="9">
        <v>617.83199999999999</v>
      </c>
      <c r="BG14" s="9">
        <v>644.01400000000001</v>
      </c>
      <c r="BH14" s="9">
        <v>674.26099999999997</v>
      </c>
      <c r="BI14" s="9">
        <v>701.8587</v>
      </c>
      <c r="BJ14" s="9">
        <v>730.9742</v>
      </c>
    </row>
    <row r="15" spans="1:62" s="9" customFormat="1" x14ac:dyDescent="0.2">
      <c r="A15" s="9" t="s">
        <v>113</v>
      </c>
      <c r="B15" s="9" t="s">
        <v>107</v>
      </c>
      <c r="C15" s="9" t="s">
        <v>102</v>
      </c>
      <c r="D15" s="9" t="s">
        <v>102</v>
      </c>
      <c r="E15" s="9" t="s">
        <v>102</v>
      </c>
      <c r="F15" s="9" t="s">
        <v>102</v>
      </c>
      <c r="G15" s="9" t="s">
        <v>102</v>
      </c>
      <c r="H15" s="9" t="s">
        <v>102</v>
      </c>
      <c r="I15" s="9" t="s">
        <v>102</v>
      </c>
      <c r="J15" s="9" t="s">
        <v>102</v>
      </c>
      <c r="K15" s="9" t="s">
        <v>102</v>
      </c>
      <c r="L15" s="9" t="s">
        <v>102</v>
      </c>
      <c r="M15" s="9" t="s">
        <v>102</v>
      </c>
      <c r="N15" s="9" t="s">
        <v>102</v>
      </c>
      <c r="O15" s="9" t="s">
        <v>102</v>
      </c>
      <c r="P15" s="9" t="s">
        <v>102</v>
      </c>
      <c r="Q15" s="9" t="s">
        <v>102</v>
      </c>
      <c r="R15" s="9" t="s">
        <v>102</v>
      </c>
      <c r="S15" s="9" t="s">
        <v>102</v>
      </c>
      <c r="T15" s="9" t="s">
        <v>102</v>
      </c>
      <c r="U15" s="9" t="s">
        <v>102</v>
      </c>
      <c r="V15" s="9" t="s">
        <v>102</v>
      </c>
      <c r="W15" s="9" t="s">
        <v>102</v>
      </c>
      <c r="X15" s="9" t="s">
        <v>102</v>
      </c>
      <c r="Y15" s="9" t="s">
        <v>102</v>
      </c>
      <c r="Z15" s="9" t="s">
        <v>102</v>
      </c>
      <c r="AA15" s="9" t="s">
        <v>102</v>
      </c>
      <c r="AB15" s="9" t="s">
        <v>102</v>
      </c>
      <c r="AC15" s="9" t="s">
        <v>102</v>
      </c>
      <c r="AD15" s="9" t="s">
        <v>102</v>
      </c>
      <c r="AE15" s="9" t="s">
        <v>102</v>
      </c>
      <c r="AF15" s="9" t="s">
        <v>102</v>
      </c>
      <c r="AG15" s="9" t="s">
        <v>102</v>
      </c>
      <c r="AH15" s="9" t="s">
        <v>102</v>
      </c>
      <c r="AI15" s="9" t="s">
        <v>102</v>
      </c>
      <c r="AJ15" s="9" t="s">
        <v>102</v>
      </c>
      <c r="AK15" s="9" t="s">
        <v>102</v>
      </c>
      <c r="AL15" s="9">
        <v>96.3</v>
      </c>
      <c r="AM15" s="9">
        <v>98.778999999999996</v>
      </c>
      <c r="AN15" s="9">
        <v>105.398</v>
      </c>
      <c r="AO15" s="9">
        <v>112.169</v>
      </c>
      <c r="AP15" s="9">
        <v>120.577</v>
      </c>
      <c r="AQ15" s="9">
        <v>131.744</v>
      </c>
      <c r="AR15" s="9">
        <v>142.56</v>
      </c>
      <c r="AS15" s="9">
        <v>152.50800000000001</v>
      </c>
      <c r="AT15" s="9">
        <v>160.72499999999999</v>
      </c>
      <c r="AU15" s="9">
        <v>172.44</v>
      </c>
      <c r="AV15" s="9">
        <v>186.364</v>
      </c>
      <c r="AW15" s="9">
        <v>204.16900000000001</v>
      </c>
      <c r="AX15" s="9">
        <v>236.23599999999999</v>
      </c>
      <c r="AY15" s="9">
        <v>265.577</v>
      </c>
      <c r="AZ15" s="9">
        <v>268.55500000000001</v>
      </c>
      <c r="BA15" s="9">
        <v>254.85400000000001</v>
      </c>
      <c r="BB15" s="9">
        <v>249.23599999999999</v>
      </c>
      <c r="BC15" s="9">
        <v>248.893</v>
      </c>
      <c r="BD15" s="9">
        <v>245.1</v>
      </c>
      <c r="BE15" s="9">
        <v>250.80600000000001</v>
      </c>
      <c r="BF15" s="9">
        <v>257.697</v>
      </c>
      <c r="BG15" s="9">
        <v>274.27100000000002</v>
      </c>
      <c r="BH15" s="9">
        <v>289.97399999999999</v>
      </c>
      <c r="BI15" s="9">
        <v>301.18340000000001</v>
      </c>
      <c r="BJ15" s="9">
        <v>313.31360000000001</v>
      </c>
    </row>
    <row r="16" spans="1:62" s="9" customFormat="1" x14ac:dyDescent="0.2">
      <c r="A16" s="9" t="s">
        <v>114</v>
      </c>
      <c r="B16" s="9" t="s">
        <v>107</v>
      </c>
      <c r="C16" s="9" t="s">
        <v>102</v>
      </c>
      <c r="D16" s="9" t="s">
        <v>102</v>
      </c>
      <c r="E16" s="9" t="s">
        <v>102</v>
      </c>
      <c r="F16" s="9" t="s">
        <v>102</v>
      </c>
      <c r="G16" s="9" t="s">
        <v>102</v>
      </c>
      <c r="H16" s="9" t="s">
        <v>102</v>
      </c>
      <c r="I16" s="9" t="s">
        <v>102</v>
      </c>
      <c r="J16" s="9" t="s">
        <v>102</v>
      </c>
      <c r="K16" s="9" t="s">
        <v>102</v>
      </c>
      <c r="L16" s="9" t="s">
        <v>102</v>
      </c>
      <c r="M16" s="9" t="s">
        <v>102</v>
      </c>
      <c r="N16" s="9" t="s">
        <v>102</v>
      </c>
      <c r="O16" s="9" t="s">
        <v>102</v>
      </c>
      <c r="P16" s="9" t="s">
        <v>102</v>
      </c>
      <c r="Q16" s="9" t="s">
        <v>102</v>
      </c>
      <c r="R16" s="9" t="s">
        <v>102</v>
      </c>
      <c r="S16" s="9" t="s">
        <v>102</v>
      </c>
      <c r="T16" s="9" t="s">
        <v>102</v>
      </c>
      <c r="U16" s="9" t="s">
        <v>102</v>
      </c>
      <c r="V16" s="9" t="s">
        <v>102</v>
      </c>
      <c r="W16" s="9" t="s">
        <v>102</v>
      </c>
      <c r="X16" s="9" t="s">
        <v>102</v>
      </c>
      <c r="Y16" s="9" t="s">
        <v>102</v>
      </c>
      <c r="Z16" s="9" t="s">
        <v>102</v>
      </c>
      <c r="AA16" s="9" t="s">
        <v>102</v>
      </c>
      <c r="AB16" s="9" t="s">
        <v>102</v>
      </c>
      <c r="AC16" s="9" t="s">
        <v>102</v>
      </c>
      <c r="AD16" s="9" t="s">
        <v>102</v>
      </c>
      <c r="AE16" s="9" t="s">
        <v>102</v>
      </c>
      <c r="AF16" s="9" t="s">
        <v>102</v>
      </c>
      <c r="AG16" s="9" t="s">
        <v>102</v>
      </c>
      <c r="AH16" s="9" t="s">
        <v>102</v>
      </c>
      <c r="AI16" s="9" t="s">
        <v>102</v>
      </c>
      <c r="AJ16" s="9" t="s">
        <v>102</v>
      </c>
      <c r="AK16" s="9" t="s">
        <v>102</v>
      </c>
      <c r="AL16" s="9">
        <v>144.15299999999999</v>
      </c>
      <c r="AM16" s="9">
        <v>152.56899999999999</v>
      </c>
      <c r="AN16" s="9">
        <v>163.70099999999999</v>
      </c>
      <c r="AO16" s="9">
        <v>176.131</v>
      </c>
      <c r="AP16" s="9">
        <v>200.74</v>
      </c>
      <c r="AQ16" s="9">
        <v>218.864</v>
      </c>
      <c r="AR16" s="9">
        <v>239.18100000000001</v>
      </c>
      <c r="AS16" s="9">
        <v>256.08199999999999</v>
      </c>
      <c r="AT16" s="9">
        <v>272.77199999999999</v>
      </c>
      <c r="AU16" s="9">
        <v>289.31099999999998</v>
      </c>
      <c r="AV16" s="9">
        <v>309.94900000000001</v>
      </c>
      <c r="AW16" s="9">
        <v>337.91699999999997</v>
      </c>
      <c r="AX16" s="9">
        <v>368.65800000000002</v>
      </c>
      <c r="AY16" s="9">
        <v>394.23599999999999</v>
      </c>
      <c r="AZ16" s="9">
        <v>378.61900000000003</v>
      </c>
      <c r="BA16" s="9">
        <v>370.39499999999998</v>
      </c>
      <c r="BB16" s="9">
        <v>363.83199999999999</v>
      </c>
      <c r="BC16" s="9">
        <v>342.089</v>
      </c>
      <c r="BD16" s="9">
        <v>328.20400000000001</v>
      </c>
      <c r="BE16" s="9">
        <v>335.25799999999998</v>
      </c>
      <c r="BF16" s="9">
        <v>354.50700000000001</v>
      </c>
      <c r="BG16" s="9">
        <v>365.57499999999999</v>
      </c>
      <c r="BH16" s="9">
        <v>380.339</v>
      </c>
      <c r="BI16" s="9">
        <v>396.06529999999998</v>
      </c>
      <c r="BJ16" s="9">
        <v>412.86829999999998</v>
      </c>
    </row>
    <row r="17" spans="1:62" s="9" customFormat="1" x14ac:dyDescent="0.2"/>
    <row r="18" spans="1:62" s="4" customFormat="1" x14ac:dyDescent="0.2">
      <c r="A18" s="4" t="s">
        <v>116</v>
      </c>
      <c r="C18" s="5">
        <f xml:space="preserve"> (C12/C11)</f>
        <v>0.39438943894389439</v>
      </c>
      <c r="D18" s="5">
        <f t="shared" ref="D18:BJ18" si="0" xml:space="preserve"> (D12/D11)</f>
        <v>0.39124975854742133</v>
      </c>
      <c r="E18" s="5">
        <f t="shared" si="0"/>
        <v>0.39264582985124524</v>
      </c>
      <c r="F18" s="5">
        <f t="shared" si="0"/>
        <v>0.40470188358589437</v>
      </c>
      <c r="G18" s="5">
        <f t="shared" si="0"/>
        <v>0.41044907175112894</v>
      </c>
      <c r="H18" s="5">
        <f t="shared" si="0"/>
        <v>0.41744349518762841</v>
      </c>
      <c r="I18" s="5">
        <f t="shared" si="0"/>
        <v>0.4300988068605518</v>
      </c>
      <c r="J18" s="5">
        <f t="shared" si="0"/>
        <v>0.44039348040829768</v>
      </c>
      <c r="K18" s="5">
        <f t="shared" si="0"/>
        <v>0.43082026977761573</v>
      </c>
      <c r="L18" s="5">
        <f t="shared" si="0"/>
        <v>0.43052919824237412</v>
      </c>
      <c r="M18" s="5">
        <f t="shared" si="0"/>
        <v>0.44089834515366427</v>
      </c>
      <c r="N18" s="5">
        <f t="shared" si="0"/>
        <v>0.45259285750779127</v>
      </c>
      <c r="O18" s="5">
        <f t="shared" si="0"/>
        <v>0.46842242730280337</v>
      </c>
      <c r="P18" s="5">
        <f t="shared" si="0"/>
        <v>0.47375965913194196</v>
      </c>
      <c r="Q18" s="5">
        <f t="shared" si="0"/>
        <v>0.47999469277037388</v>
      </c>
      <c r="R18" s="5">
        <f t="shared" si="0"/>
        <v>0.49820441988950276</v>
      </c>
      <c r="S18" s="5">
        <f t="shared" si="0"/>
        <v>0.50924874791318864</v>
      </c>
      <c r="T18" s="5">
        <f t="shared" si="0"/>
        <v>0.50950610989589329</v>
      </c>
      <c r="U18" s="5">
        <f t="shared" si="0"/>
        <v>0.51044328885663981</v>
      </c>
      <c r="V18" s="5">
        <f t="shared" si="0"/>
        <v>0.5087780560086379</v>
      </c>
      <c r="W18" s="5">
        <f t="shared" si="0"/>
        <v>0.50171751909465345</v>
      </c>
      <c r="X18" s="5">
        <f t="shared" si="0"/>
        <v>0.50169470382778525</v>
      </c>
      <c r="Y18" s="5">
        <f t="shared" si="0"/>
        <v>0.49380781925526473</v>
      </c>
      <c r="Z18" s="5">
        <f t="shared" si="0"/>
        <v>0.49048659168078607</v>
      </c>
      <c r="AA18" s="5">
        <f t="shared" si="0"/>
        <v>0.46477161033557451</v>
      </c>
      <c r="AB18" s="5">
        <f t="shared" si="0"/>
        <v>0.45425571172735651</v>
      </c>
      <c r="AC18" s="5">
        <f t="shared" si="0"/>
        <v>0.449393255657417</v>
      </c>
      <c r="AD18" s="5">
        <f t="shared" si="0"/>
        <v>0.45191225095379395</v>
      </c>
      <c r="AE18" s="5">
        <f t="shared" si="0"/>
        <v>0.45504927046209143</v>
      </c>
      <c r="AF18" s="5">
        <f t="shared" si="0"/>
        <v>0.46050887023061582</v>
      </c>
      <c r="AG18" s="5">
        <f t="shared" si="0"/>
        <v>0.47736370541883644</v>
      </c>
      <c r="AH18" s="5">
        <f t="shared" si="0"/>
        <v>0.48964869721973392</v>
      </c>
      <c r="AI18" s="5">
        <f t="shared" si="0"/>
        <v>0.49498695596022213</v>
      </c>
      <c r="AJ18" s="5">
        <f t="shared" si="0"/>
        <v>0.49965571306592632</v>
      </c>
      <c r="AK18" s="5">
        <f t="shared" si="0"/>
        <v>0.48546609483165371</v>
      </c>
      <c r="AL18" s="5">
        <f t="shared" si="0"/>
        <v>0.47784524216424978</v>
      </c>
      <c r="AM18" s="5">
        <f t="shared" si="0"/>
        <v>0.47758159969835573</v>
      </c>
      <c r="AN18" s="5">
        <f t="shared" si="0"/>
        <v>0.48511434246567409</v>
      </c>
      <c r="AO18" s="5">
        <f t="shared" si="0"/>
        <v>0.4843694160370513</v>
      </c>
      <c r="AP18" s="5">
        <f t="shared" si="0"/>
        <v>0.48564063562145393</v>
      </c>
      <c r="AQ18" s="5">
        <f t="shared" si="0"/>
        <v>0.48473965183752415</v>
      </c>
      <c r="AR18" s="5">
        <f t="shared" si="0"/>
        <v>0.48294707288342992</v>
      </c>
      <c r="AS18" s="5">
        <f t="shared" si="0"/>
        <v>0.48137698721986738</v>
      </c>
      <c r="AT18" s="5">
        <f t="shared" si="0"/>
        <v>0.48069254435748854</v>
      </c>
      <c r="AU18" s="5">
        <f t="shared" si="0"/>
        <v>0.47749065496505771</v>
      </c>
      <c r="AV18" s="5">
        <f t="shared" si="0"/>
        <v>0.47717625617097548</v>
      </c>
      <c r="AW18" s="5">
        <f t="shared" si="0"/>
        <v>0.47734564582022948</v>
      </c>
      <c r="AX18" s="5">
        <f t="shared" si="0"/>
        <v>0.48348687601024054</v>
      </c>
      <c r="AY18" s="5">
        <f t="shared" si="0"/>
        <v>0.50149118681269467</v>
      </c>
      <c r="AZ18" s="5">
        <f t="shared" si="0"/>
        <v>0.50894025496454298</v>
      </c>
      <c r="BA18" s="5">
        <f t="shared" si="0"/>
        <v>0.50093206344507302</v>
      </c>
      <c r="BB18" s="5">
        <f t="shared" si="0"/>
        <v>0.4960404465789589</v>
      </c>
      <c r="BC18" s="5">
        <f t="shared" si="0"/>
        <v>0.47969109889740003</v>
      </c>
      <c r="BD18" s="5">
        <f t="shared" si="0"/>
        <v>0.47315814771086478</v>
      </c>
      <c r="BE18" s="5">
        <f t="shared" si="0"/>
        <v>0.47372665780193096</v>
      </c>
      <c r="BF18" s="5">
        <f t="shared" si="0"/>
        <v>0.47942033225987457</v>
      </c>
      <c r="BG18" s="5">
        <f t="shared" si="0"/>
        <v>0.4763893781257767</v>
      </c>
      <c r="BH18" s="5">
        <f t="shared" si="0"/>
        <v>0.47287958187171192</v>
      </c>
      <c r="BI18" s="5">
        <f t="shared" si="0"/>
        <v>0.47145770799344106</v>
      </c>
      <c r="BJ18" s="5">
        <f t="shared" si="0"/>
        <v>0.4716540676289287</v>
      </c>
    </row>
    <row r="19" spans="1:62" s="4" customFormat="1" x14ac:dyDescent="0.2">
      <c r="A19" s="4" t="s">
        <v>117</v>
      </c>
      <c r="C19" s="5">
        <f xml:space="preserve"> C12/C10</f>
        <v>0.46115255981476716</v>
      </c>
      <c r="D19" s="5">
        <f t="shared" ref="D19:BJ19" si="1" xml:space="preserve"> D12/D10</f>
        <v>0.45516853932584267</v>
      </c>
      <c r="E19" s="5">
        <f t="shared" si="1"/>
        <v>0.45290148448043188</v>
      </c>
      <c r="F19" s="5">
        <f t="shared" si="1"/>
        <v>0.46239482200647253</v>
      </c>
      <c r="G19" s="5">
        <f t="shared" si="1"/>
        <v>0.47060261757514738</v>
      </c>
      <c r="H19" s="5">
        <f t="shared" si="1"/>
        <v>0.47479704797047967</v>
      </c>
      <c r="I19" s="5">
        <f t="shared" si="1"/>
        <v>0.48816123571730846</v>
      </c>
      <c r="J19" s="5">
        <f t="shared" si="1"/>
        <v>0.4965565249675144</v>
      </c>
      <c r="K19" s="5">
        <f t="shared" si="1"/>
        <v>0.48913079470198673</v>
      </c>
      <c r="L19" s="5">
        <f t="shared" si="1"/>
        <v>0.48865919768702565</v>
      </c>
      <c r="M19" s="5">
        <f t="shared" si="1"/>
        <v>0.50295994211668749</v>
      </c>
      <c r="N19" s="5">
        <f t="shared" si="1"/>
        <v>0.51497500290663867</v>
      </c>
      <c r="O19" s="5">
        <f t="shared" si="1"/>
        <v>0.5284647873489835</v>
      </c>
      <c r="P19" s="5">
        <f t="shared" si="1"/>
        <v>0.53155208037920842</v>
      </c>
      <c r="Q19" s="5">
        <f t="shared" si="1"/>
        <v>0.53932416763293023</v>
      </c>
      <c r="R19" s="5">
        <f t="shared" si="1"/>
        <v>0.56458819511639824</v>
      </c>
      <c r="S19" s="5">
        <f t="shared" si="1"/>
        <v>0.5786039453717754</v>
      </c>
      <c r="T19" s="5">
        <f t="shared" si="1"/>
        <v>0.57944598234325906</v>
      </c>
      <c r="U19" s="5">
        <f t="shared" si="1"/>
        <v>0.58052325137154814</v>
      </c>
      <c r="V19" s="5">
        <f t="shared" si="1"/>
        <v>0.58096299891134695</v>
      </c>
      <c r="W19" s="5">
        <f t="shared" si="1"/>
        <v>0.57819074172215945</v>
      </c>
      <c r="X19" s="5">
        <f t="shared" si="1"/>
        <v>0.5874407929055816</v>
      </c>
      <c r="Y19" s="5">
        <f t="shared" si="1"/>
        <v>0.5799834378327221</v>
      </c>
      <c r="Z19" s="5">
        <f t="shared" si="1"/>
        <v>0.57976208668795393</v>
      </c>
      <c r="AA19" s="5">
        <f t="shared" si="1"/>
        <v>0.55085728171299109</v>
      </c>
      <c r="AB19" s="5">
        <f t="shared" si="1"/>
        <v>0.53593599938534819</v>
      </c>
      <c r="AC19" s="5">
        <f t="shared" si="1"/>
        <v>0.52316542871963534</v>
      </c>
      <c r="AD19" s="5">
        <f t="shared" si="1"/>
        <v>0.52299937204419233</v>
      </c>
      <c r="AE19" s="5">
        <f t="shared" si="1"/>
        <v>0.52678661947308336</v>
      </c>
      <c r="AF19" s="5">
        <f t="shared" si="1"/>
        <v>0.53019051717393006</v>
      </c>
      <c r="AG19" s="5">
        <f t="shared" si="1"/>
        <v>0.5489978212743265</v>
      </c>
      <c r="AH19" s="5">
        <f t="shared" si="1"/>
        <v>0.56302332574148473</v>
      </c>
      <c r="AI19" s="5">
        <f t="shared" si="1"/>
        <v>0.56989549815322571</v>
      </c>
      <c r="AJ19" s="5">
        <f t="shared" si="1"/>
        <v>0.57693123736987917</v>
      </c>
      <c r="AK19" s="5">
        <f t="shared" si="1"/>
        <v>0.56665689390618146</v>
      </c>
      <c r="AL19" s="5">
        <f t="shared" si="1"/>
        <v>0.55121183127029449</v>
      </c>
      <c r="AM19" s="5">
        <f t="shared" si="1"/>
        <v>0.55340499749484129</v>
      </c>
      <c r="AN19" s="5">
        <f t="shared" si="1"/>
        <v>0.56283467670594134</v>
      </c>
      <c r="AO19" s="5">
        <f t="shared" si="1"/>
        <v>0.56077357879449585</v>
      </c>
      <c r="AP19" s="5">
        <f t="shared" si="1"/>
        <v>0.56393573308480027</v>
      </c>
      <c r="AQ19" s="5">
        <f t="shared" si="1"/>
        <v>0.56357774711386399</v>
      </c>
      <c r="AR19" s="5">
        <f t="shared" si="1"/>
        <v>0.56622731889474753</v>
      </c>
      <c r="AS19" s="5">
        <f t="shared" si="1"/>
        <v>0.56591961741706309</v>
      </c>
      <c r="AT19" s="5">
        <f t="shared" si="1"/>
        <v>0.56453548454051272</v>
      </c>
      <c r="AU19" s="5">
        <f t="shared" si="1"/>
        <v>0.56435966883728073</v>
      </c>
      <c r="AV19" s="5">
        <f t="shared" si="1"/>
        <v>0.56958365508200415</v>
      </c>
      <c r="AW19" s="5">
        <f t="shared" si="1"/>
        <v>0.57329617418885148</v>
      </c>
      <c r="AX19" s="5">
        <f t="shared" si="1"/>
        <v>0.58654250883086834</v>
      </c>
      <c r="AY19" s="5">
        <f t="shared" si="1"/>
        <v>0.6137831670889935</v>
      </c>
      <c r="AZ19" s="5">
        <f t="shared" si="1"/>
        <v>0.62246233815693575</v>
      </c>
      <c r="BA19" s="5">
        <f t="shared" si="1"/>
        <v>0.61269808940260595</v>
      </c>
      <c r="BB19" s="5">
        <f t="shared" si="1"/>
        <v>0.61305860810089985</v>
      </c>
      <c r="BC19" s="5">
        <f t="shared" si="1"/>
        <v>0.58952705697418106</v>
      </c>
      <c r="BD19" s="5">
        <f t="shared" si="1"/>
        <v>0.57953733977535715</v>
      </c>
      <c r="BE19" s="5">
        <f t="shared" si="1"/>
        <v>0.57875759288035034</v>
      </c>
      <c r="BF19" s="5">
        <f t="shared" si="1"/>
        <v>0.58272793469685424</v>
      </c>
      <c r="BG19" s="5">
        <f t="shared" si="1"/>
        <v>0.57712623946018837</v>
      </c>
      <c r="BH19" s="5">
        <f t="shared" si="1"/>
        <v>0.57234625017681962</v>
      </c>
      <c r="BI19" s="5">
        <f t="shared" si="1"/>
        <v>0.57010277932849507</v>
      </c>
      <c r="BJ19" s="5">
        <f t="shared" si="1"/>
        <v>0.56965332225261534</v>
      </c>
    </row>
    <row r="20" spans="1:62" s="4" customFormat="1" x14ac:dyDescent="0.2">
      <c r="A20" s="4" t="s">
        <v>118</v>
      </c>
      <c r="C20" s="5">
        <f t="shared" ref="C20:AH20" si="2" xml:space="preserve"> (C12/C7)*C5/C11</f>
        <v>0.61364827397553379</v>
      </c>
      <c r="D20" s="5">
        <f t="shared" si="2"/>
        <v>0.6095948511697733</v>
      </c>
      <c r="E20" s="5">
        <f t="shared" si="2"/>
        <v>0.61274532343615307</v>
      </c>
      <c r="F20" s="5">
        <f t="shared" si="2"/>
        <v>0.63217514443248657</v>
      </c>
      <c r="G20" s="5">
        <f t="shared" si="2"/>
        <v>0.63966836560745788</v>
      </c>
      <c r="H20" s="5">
        <f t="shared" si="2"/>
        <v>0.64066302863917102</v>
      </c>
      <c r="I20" s="5">
        <f t="shared" si="2"/>
        <v>0.65505174864071369</v>
      </c>
      <c r="J20" s="5">
        <f t="shared" si="2"/>
        <v>0.66880583492364598</v>
      </c>
      <c r="K20" s="5">
        <f t="shared" si="2"/>
        <v>0.65001095225114502</v>
      </c>
      <c r="L20" s="5">
        <f t="shared" si="2"/>
        <v>0.64005051552776515</v>
      </c>
      <c r="M20" s="5">
        <f t="shared" si="2"/>
        <v>0.63810575597646135</v>
      </c>
      <c r="N20" s="5">
        <f t="shared" si="2"/>
        <v>0.64570768939390721</v>
      </c>
      <c r="O20" s="5">
        <f t="shared" si="2"/>
        <v>0.64977699782038534</v>
      </c>
      <c r="P20" s="5">
        <f t="shared" si="2"/>
        <v>0.6505236652353894</v>
      </c>
      <c r="Q20" s="5">
        <f t="shared" si="2"/>
        <v>0.64873040132970128</v>
      </c>
      <c r="R20" s="5">
        <f t="shared" si="2"/>
        <v>0.6657602191635924</v>
      </c>
      <c r="S20" s="5">
        <f t="shared" si="2"/>
        <v>0.67527095763200506</v>
      </c>
      <c r="T20" s="5">
        <f t="shared" si="2"/>
        <v>0.66990838558605215</v>
      </c>
      <c r="U20" s="5">
        <f t="shared" si="2"/>
        <v>0.67112143995368356</v>
      </c>
      <c r="V20" s="5">
        <f t="shared" si="2"/>
        <v>0.67106573963254634</v>
      </c>
      <c r="W20" s="5">
        <f t="shared" si="2"/>
        <v>0.66405547110197038</v>
      </c>
      <c r="X20" s="5">
        <f t="shared" si="2"/>
        <v>0.66669268619801059</v>
      </c>
      <c r="Y20" s="5">
        <f t="shared" si="2"/>
        <v>0.65358800424286823</v>
      </c>
      <c r="Z20" s="5">
        <f t="shared" si="2"/>
        <v>0.65103479151224475</v>
      </c>
      <c r="AA20" s="5">
        <f t="shared" si="2"/>
        <v>0.62197912799496202</v>
      </c>
      <c r="AB20" s="5">
        <f t="shared" si="2"/>
        <v>0.60453668732601196</v>
      </c>
      <c r="AC20" s="5">
        <f t="shared" si="2"/>
        <v>0.59166264081670306</v>
      </c>
      <c r="AD20" s="5">
        <f t="shared" si="2"/>
        <v>0.59346394343640507</v>
      </c>
      <c r="AE20" s="5">
        <f t="shared" si="2"/>
        <v>0.59287340869920602</v>
      </c>
      <c r="AF20" s="5">
        <f t="shared" si="2"/>
        <v>0.58855153647989078</v>
      </c>
      <c r="AG20" s="5">
        <f t="shared" si="2"/>
        <v>0.60379120687474885</v>
      </c>
      <c r="AH20" s="5">
        <f t="shared" si="2"/>
        <v>0.61299256017026482</v>
      </c>
      <c r="AI20" s="5">
        <f t="shared" ref="AI20:BJ20" si="3" xml:space="preserve"> (AI12/AI7)*AI5/AI11</f>
        <v>0.62412994207758077</v>
      </c>
      <c r="AJ20" s="5">
        <f t="shared" si="3"/>
        <v>0.62916031961977437</v>
      </c>
      <c r="AK20" s="5">
        <f t="shared" si="3"/>
        <v>0.61041977069289755</v>
      </c>
      <c r="AL20" s="5">
        <f t="shared" si="3"/>
        <v>0.59826696205130925</v>
      </c>
      <c r="AM20" s="5">
        <f t="shared" si="3"/>
        <v>0.59592791293330805</v>
      </c>
      <c r="AN20" s="5">
        <f t="shared" si="3"/>
        <v>0.59569040336767243</v>
      </c>
      <c r="AO20" s="5">
        <f t="shared" si="3"/>
        <v>0.59173903340168887</v>
      </c>
      <c r="AP20" s="5">
        <f t="shared" si="3"/>
        <v>0.58854506108311111</v>
      </c>
      <c r="AQ20" s="5">
        <f t="shared" si="3"/>
        <v>0.5839237818416787</v>
      </c>
      <c r="AR20" s="5">
        <f t="shared" si="3"/>
        <v>0.57876604320913427</v>
      </c>
      <c r="AS20" s="5">
        <f t="shared" si="3"/>
        <v>0.5739149262594182</v>
      </c>
      <c r="AT20" s="5">
        <f t="shared" si="3"/>
        <v>0.56872043006676976</v>
      </c>
      <c r="AU20" s="5">
        <f t="shared" si="3"/>
        <v>0.56294369185249937</v>
      </c>
      <c r="AV20" s="5">
        <f t="shared" si="3"/>
        <v>0.5594144831642478</v>
      </c>
      <c r="AW20" s="5">
        <f t="shared" si="3"/>
        <v>0.55575269375865877</v>
      </c>
      <c r="AX20" s="5">
        <f t="shared" si="3"/>
        <v>0.56002839643391689</v>
      </c>
      <c r="AY20" s="5">
        <f t="shared" si="3"/>
        <v>0.57957781469465675</v>
      </c>
      <c r="AZ20" s="5">
        <f t="shared" si="3"/>
        <v>0.58738773425294222</v>
      </c>
      <c r="BA20" s="5">
        <f t="shared" si="3"/>
        <v>0.5770661915504981</v>
      </c>
      <c r="BB20" s="5">
        <f t="shared" si="3"/>
        <v>0.57117391045163102</v>
      </c>
      <c r="BC20" s="5">
        <f t="shared" si="3"/>
        <v>0.55617544026205779</v>
      </c>
      <c r="BD20" s="5">
        <f t="shared" si="3"/>
        <v>0.55092361361454045</v>
      </c>
      <c r="BE20" s="5">
        <f t="shared" si="3"/>
        <v>0.55036173337959837</v>
      </c>
      <c r="BF20" s="5">
        <f t="shared" si="3"/>
        <v>0.55474936660711338</v>
      </c>
      <c r="BG20" s="5">
        <f t="shared" si="3"/>
        <v>0.54923950001238875</v>
      </c>
      <c r="BH20" s="5">
        <f t="shared" si="3"/>
        <v>0.54356191960968725</v>
      </c>
      <c r="BI20" s="5">
        <f t="shared" si="3"/>
        <v>0.54083115055441267</v>
      </c>
      <c r="BJ20" s="5">
        <f t="shared" si="3"/>
        <v>0.54028553363410603</v>
      </c>
    </row>
    <row r="21" spans="1:62" s="4" customFormat="1" x14ac:dyDescent="0.2">
      <c r="A21" s="4" t="s">
        <v>119</v>
      </c>
      <c r="AL21" s="5">
        <f xml:space="preserve"> AL16/AL14</f>
        <v>0.59480346930523109</v>
      </c>
      <c r="AM21" s="5">
        <f t="shared" ref="AM21:BJ21" si="4" xml:space="preserve"> AM16/AM14</f>
        <v>0.60225397702601347</v>
      </c>
      <c r="AN21" s="5">
        <f t="shared" si="4"/>
        <v>0.6040627306273062</v>
      </c>
      <c r="AO21" s="5">
        <f t="shared" si="4"/>
        <v>0.60736503075946924</v>
      </c>
      <c r="AP21" s="5">
        <f t="shared" si="4"/>
        <v>0.6248268606449966</v>
      </c>
      <c r="AQ21" s="5">
        <f t="shared" si="4"/>
        <v>0.62389076552500677</v>
      </c>
      <c r="AR21" s="5">
        <f t="shared" si="4"/>
        <v>0.62572040737843659</v>
      </c>
      <c r="AS21" s="5">
        <f t="shared" si="4"/>
        <v>0.62639916245939498</v>
      </c>
      <c r="AT21" s="5">
        <f t="shared" si="4"/>
        <v>0.62930877362168847</v>
      </c>
      <c r="AU21" s="5">
        <f t="shared" si="4"/>
        <v>0.62617633563333819</v>
      </c>
      <c r="AV21" s="5">
        <f t="shared" si="4"/>
        <v>0.62394741874767246</v>
      </c>
      <c r="AW21" s="5">
        <f t="shared" si="4"/>
        <v>0.62445508455313692</v>
      </c>
      <c r="AX21" s="5">
        <f t="shared" si="4"/>
        <v>0.6115668478738705</v>
      </c>
      <c r="AY21" s="5">
        <f t="shared" si="4"/>
        <v>0.598484342456021</v>
      </c>
      <c r="AZ21" s="5">
        <f t="shared" si="4"/>
        <v>0.58565057935662101</v>
      </c>
      <c r="BA21" s="5">
        <f t="shared" si="4"/>
        <v>0.59312168126004827</v>
      </c>
      <c r="BB21" s="5">
        <f t="shared" si="4"/>
        <v>0.59374388030862835</v>
      </c>
      <c r="BC21" s="5">
        <f t="shared" si="4"/>
        <v>0.57573294287926224</v>
      </c>
      <c r="BD21" s="5">
        <f t="shared" si="4"/>
        <v>0.56893533076547043</v>
      </c>
      <c r="BE21" s="5">
        <f t="shared" si="4"/>
        <v>0.56803749212136823</v>
      </c>
      <c r="BF21" s="5">
        <f t="shared" si="4"/>
        <v>0.57379190459542406</v>
      </c>
      <c r="BG21" s="5">
        <f t="shared" si="4"/>
        <v>0.56765070324558164</v>
      </c>
      <c r="BH21" s="5">
        <f t="shared" si="4"/>
        <v>0.56408275133813168</v>
      </c>
      <c r="BI21" s="5">
        <f t="shared" si="4"/>
        <v>0.56430916935274866</v>
      </c>
      <c r="BJ21" s="5">
        <f t="shared" si="4"/>
        <v>0.56481925080255913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</vt:lpstr>
      <vt:lpstr>SPAIN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2018-10-03T11:22:25Z</dcterms:created>
  <dcterms:modified xsi:type="dcterms:W3CDTF">2018-10-04T15:08:55Z</dcterms:modified>
</cp:coreProperties>
</file>