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Pau_Belda/Documents/"/>
    </mc:Choice>
  </mc:AlternateContent>
  <bookViews>
    <workbookView xWindow="0" yWindow="0" windowWidth="25600" windowHeight="16000" tabRatio="500" activeTab="1"/>
  </bookViews>
  <sheets>
    <sheet name="US" sheetId="1" r:id="rId1"/>
    <sheet name="SPAIN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21" i="2" l="1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AL21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C18" i="2"/>
  <c r="C19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E20" i="2"/>
  <c r="F20" i="2"/>
  <c r="D20" i="2"/>
  <c r="C20" i="2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D29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C28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C27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C26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C25" i="1"/>
</calcChain>
</file>

<file path=xl/sharedStrings.xml><?xml version="1.0" encoding="utf-8"?>
<sst xmlns="http://schemas.openxmlformats.org/spreadsheetml/2006/main" count="288" uniqueCount="127">
  <si>
    <t>Line</t>
  </si>
  <si>
    <t/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</si>
  <si>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</si>
  <si>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</si>
  <si>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</si>
  <si>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</si>
  <si>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</si>
  <si>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</si>
  <si>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</si>
  <si>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</si>
  <si>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</si>
  <si>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</si>
  <si>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</si>
  <si>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</si>
  <si>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</si>
  <si>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</si>
  <si>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</si>
  <si>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</si>
  <si>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</si>
  <si>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</si>
  <si>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</si>
  <si>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</si>
  <si>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</si>
  <si>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</si>
  <si>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</si>
  <si>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</si>
  <si>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</si>
  <si>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</si>
  <si>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</si>
  <si>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</si>
  <si>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</si>
  <si>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</si>
  <si>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</si>
  <si>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</si>
  <si>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</si>
  <si>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</si>
  <si>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</si>
  <si>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</si>
  <si>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</si>
  <si>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</si>
  <si>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</si>
  <si>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</si>
  <si>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</si>
  <si>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</si>
  <si>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</si>
  <si>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</si>
  <si>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</si>
  <si>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</si>
  <si>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</si>
  <si>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</si>
  <si>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</si>
  <si>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</si>
  <si>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</si>
  <si>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</si>
  <si>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</si>
  <si>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</si>
  <si>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</si>
  <si>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</si>
  <si>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</si>
  <si>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</si>
  <si>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</si>
  <si>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</si>
  <si>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</si>
  <si>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</si>
  <si>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</si>
  <si>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</si>
  <si>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</si>
  <si>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</si>
  <si>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</si>
  <si>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</si>
  <si>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</si>
  <si>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</si>
  <si>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</si>
  <si>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 xml:space="preserve">        National income</t>
  </si>
  <si>
    <t>Compensation of employees</t>
  </si>
  <si>
    <t>Proprietors' income with IVA and CCAdj</t>
  </si>
  <si>
    <t>Rental income of persons with CCAdj</t>
  </si>
  <si>
    <t>Corporate profits with IVA and CCAdj</t>
  </si>
  <si>
    <t>Net interest and miscellaneous payments</t>
  </si>
  <si>
    <t>Taxes on production and imports</t>
  </si>
  <si>
    <t>Less: Subsidies2</t>
  </si>
  <si>
    <t>Business current transfer payments (net)</t>
  </si>
  <si>
    <t>Current surplus of government enterprises2</t>
  </si>
  <si>
    <t>---</t>
  </si>
  <si>
    <t>Employment</t>
  </si>
  <si>
    <t>Self-Employment</t>
  </si>
  <si>
    <t>Wagers</t>
  </si>
  <si>
    <t>LS 1 (CE/NI)</t>
  </si>
  <si>
    <t>LS 2 ((CE+PI)/NI)</t>
  </si>
  <si>
    <t>LS 3 (CE/(NI-PI))</t>
  </si>
  <si>
    <t>LS 4 (CE/(CE + KI))</t>
  </si>
  <si>
    <t>PS2- QM</t>
  </si>
  <si>
    <t>(BLS)</t>
  </si>
  <si>
    <t>(NIPA)</t>
  </si>
  <si>
    <t xml:space="preserve">    Corporate business</t>
  </si>
  <si>
    <t xml:space="preserve">        Compensation of employees</t>
  </si>
  <si>
    <t xml:space="preserve">        Corporate profits with IVA and CCAdj</t>
  </si>
  <si>
    <t xml:space="preserve">        Net interest and miscellaneous payments</t>
  </si>
  <si>
    <t xml:space="preserve">        Taxes on production and imports less subsidies plus business current transfer payments</t>
  </si>
  <si>
    <t>LS 5 ((CE/Wagers)*Employment)/NI</t>
  </si>
  <si>
    <t>LS 6 Corporate 1 (CE/Y)</t>
  </si>
  <si>
    <t>LS 7 Corporate 2 (CE/(CE+RK))</t>
  </si>
  <si>
    <t>Sources: NIPA, BLS (Labor Force Statistics from the CPS)</t>
  </si>
  <si>
    <t>AMECO RESULTS - SPAIN</t>
  </si>
  <si>
    <t>Variable</t>
  </si>
  <si>
    <t>Unit</t>
  </si>
  <si>
    <t>Employment, persons: total economy (National accounts) (NETN)</t>
  </si>
  <si>
    <t>1000 persons</t>
  </si>
  <si>
    <t>NA</t>
  </si>
  <si>
    <t>Employment, persons: all industries</t>
  </si>
  <si>
    <t xml:space="preserve">Number of self-employed: total economy </t>
  </si>
  <si>
    <t>Employees, persons: all domestic industries</t>
  </si>
  <si>
    <t>Net operating surplus: total economy (UOND)</t>
  </si>
  <si>
    <t>Mrd EURO-ESP</t>
  </si>
  <si>
    <t>Net operating surplus: total economy :- Adjusted for imputed compensation of self-employed (UQND)</t>
  </si>
  <si>
    <t>National income at current prices (UVNN)</t>
  </si>
  <si>
    <t>GDP</t>
  </si>
  <si>
    <t>Compensation of employees: total economy (UWCD)</t>
  </si>
  <si>
    <t>Gross value added at basic prices: corporations (UGVAC)</t>
  </si>
  <si>
    <t>Gross operating surplus: corporations (UOGC)</t>
  </si>
  <si>
    <t>Compensation of employees: corporations (UWCC)</t>
  </si>
  <si>
    <t>Corporate</t>
  </si>
  <si>
    <t>LS 1 (CE/GDP)</t>
  </si>
  <si>
    <t>LS 2 (CE/NNI)</t>
  </si>
  <si>
    <t>LS 3 (CE/Employees)*Employment/GDP</t>
  </si>
  <si>
    <t>LS 4 (Corporate) (CE/GVA)</t>
  </si>
  <si>
    <t>LS adjusted 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</si>
</sst>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</font>
    <font>
      <sz val="12"/>
      <color indexed="9"/>
      <name val="Arial"/>
    </font>
    <font>
      <sz val="12"/>
      <name val="Arial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Font="1"/>
    <xf numFmtId="0" fontId="3" fillId="2" borderId="1" xfId="0" applyFont="1" applyFill="1" applyBorder="1" applyAlignment="1">
      <alignment horizontal="center"/>
    </xf>
    <xf numFmtId="0" fontId="0" fillId="3" borderId="0" xfId="0" applyFill="1"/>
    <xf numFmtId="167" fontId="0" fillId="3" borderId="0" xfId="0" applyNumberFormat="1" applyFill="1"/>
    <xf numFmtId="0" fontId="0" fillId="4" borderId="0" xfId="0" applyFont="1" applyFill="1"/>
    <xf numFmtId="0" fontId="4" fillId="4" borderId="0" xfId="0" applyFont="1" applyFill="1"/>
    <xf numFmtId="0" fontId="0" fillId="5" borderId="0" xfId="0" applyFont="1" applyFill="1"/>
    <xf numFmtId="0" fontId="0" fillId="6" borderId="0" xfId="0" applyFill="1"/>
    <xf numFmtId="0" fontId="2" fillId="6" borderId="0" xfId="0" applyFont="1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0" fillId="7" borderId="0" xfId="0" applyFill="1"/>
    <xf numFmtId="0" fontId="1" fillId="7" borderId="0" xfId="0" applyFont="1" applyFill="1"/>
    <xf numFmtId="167" fontId="0" fillId="7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_tradnl"/>
              <a:t>Graph</a:t>
            </a:r>
            <a:r>
              <a:rPr lang="es-ES_tradnl" baseline="0"/>
              <a:t> 1: Labor Share US (1)</a:t>
            </a:r>
          </a:p>
          <a:p>
            <a:pPr>
              <a:defRPr/>
            </a:pPr>
            <a:r>
              <a:rPr lang="es-ES_tradnl" sz="1000" baseline="0"/>
              <a:t>Source: NIPA. Own elaboration.</a:t>
            </a:r>
            <a:endParaRPr lang="es-ES_tradnl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LS 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US!$C$5:$BU$5</c:f>
              <c:strCach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strCache>
            </c:strRef>
          </c:cat>
          <c:val>
            <c:numRef>
              <c:f>US!$C$25:$BU$25</c:f>
              <c:numCache>
                <c:formatCode>0.0000</c:formatCode>
                <c:ptCount val="71"/>
                <c:pt idx="0">
                  <c:v>0.605395518975766</c:v>
                </c:pt>
                <c:pt idx="1">
                  <c:v>0.589460784313725</c:v>
                </c:pt>
                <c:pt idx="2">
                  <c:v>0.602002503128911</c:v>
                </c:pt>
                <c:pt idx="3">
                  <c:v>0.59377344336084</c:v>
                </c:pt>
                <c:pt idx="4">
                  <c:v>0.60370611183355</c:v>
                </c:pt>
                <c:pt idx="5">
                  <c:v>0.616681999386691</c:v>
                </c:pt>
                <c:pt idx="6">
                  <c:v>0.625945317044793</c:v>
                </c:pt>
                <c:pt idx="7">
                  <c:v>0.622745782431646</c:v>
                </c:pt>
                <c:pt idx="8">
                  <c:v>0.611833377553728</c:v>
                </c:pt>
                <c:pt idx="9">
                  <c:v>0.623094226443389</c:v>
                </c:pt>
                <c:pt idx="10">
                  <c:v>0.627479091995221</c:v>
                </c:pt>
                <c:pt idx="11">
                  <c:v>0.629039923954372</c:v>
                </c:pt>
                <c:pt idx="12">
                  <c:v>0.622929380993897</c:v>
                </c:pt>
                <c:pt idx="13">
                  <c:v>0.629150135727709</c:v>
                </c:pt>
                <c:pt idx="14">
                  <c:v>0.625806451612903</c:v>
                </c:pt>
                <c:pt idx="15">
                  <c:v>0.622213897733658</c:v>
                </c:pt>
                <c:pt idx="16">
                  <c:v>0.619738238415281</c:v>
                </c:pt>
                <c:pt idx="17">
                  <c:v>0.619439868204283</c:v>
                </c:pt>
                <c:pt idx="18">
                  <c:v>0.615361262902246</c:v>
                </c:pt>
                <c:pt idx="19">
                  <c:v>0.625539618437543</c:v>
                </c:pt>
                <c:pt idx="20">
                  <c:v>0.635284810126582</c:v>
                </c:pt>
                <c:pt idx="21">
                  <c:v>0.639364008672609</c:v>
                </c:pt>
                <c:pt idx="22">
                  <c:v>0.651471243869817</c:v>
                </c:pt>
                <c:pt idx="23">
                  <c:v>0.664853333333333</c:v>
                </c:pt>
                <c:pt idx="24">
                  <c:v>0.655818540433925</c:v>
                </c:pt>
                <c:pt idx="25">
                  <c:v>0.653238052702099</c:v>
                </c:pt>
                <c:pt idx="26">
                  <c:v>0.648499840408554</c:v>
                </c:pt>
                <c:pt idx="27">
                  <c:v>0.659313725490196</c:v>
                </c:pt>
                <c:pt idx="28">
                  <c:v>0.655048409405256</c:v>
                </c:pt>
                <c:pt idx="29">
                  <c:v>0.651360755561079</c:v>
                </c:pt>
                <c:pt idx="30">
                  <c:v>0.650267737617135</c:v>
                </c:pt>
                <c:pt idx="31">
                  <c:v>0.651011024867751</c:v>
                </c:pt>
                <c:pt idx="32">
                  <c:v>0.659375976431728</c:v>
                </c:pt>
                <c:pt idx="33">
                  <c:v>0.670718597535764</c:v>
                </c:pt>
                <c:pt idx="34">
                  <c:v>0.660293955133164</c:v>
                </c:pt>
                <c:pt idx="35">
                  <c:v>0.667842653025225</c:v>
                </c:pt>
                <c:pt idx="36">
                  <c:v>0.65951171554973</c:v>
                </c:pt>
                <c:pt idx="37">
                  <c:v>0.645301260956929</c:v>
                </c:pt>
                <c:pt idx="38">
                  <c:v>0.650508188234012</c:v>
                </c:pt>
                <c:pt idx="39">
                  <c:v>0.663525788264773</c:v>
                </c:pt>
                <c:pt idx="40">
                  <c:v>0.664243015737465</c:v>
                </c:pt>
                <c:pt idx="41">
                  <c:v>0.659271849002594</c:v>
                </c:pt>
                <c:pt idx="42">
                  <c:v>0.659565975504716</c:v>
                </c:pt>
                <c:pt idx="43">
                  <c:v>0.66624117435877</c:v>
                </c:pt>
                <c:pt idx="44">
                  <c:v>0.668131825575091</c:v>
                </c:pt>
                <c:pt idx="45">
                  <c:v>0.669966393921683</c:v>
                </c:pt>
                <c:pt idx="46">
                  <c:v>0.666160584960648</c:v>
                </c:pt>
                <c:pt idx="47">
                  <c:v>0.65518594838583</c:v>
                </c:pt>
                <c:pt idx="48">
                  <c:v>0.650636207243928</c:v>
                </c:pt>
                <c:pt idx="49">
                  <c:v>0.642869618373941</c:v>
                </c:pt>
                <c:pt idx="50">
                  <c:v>0.640661777711261</c:v>
                </c:pt>
                <c:pt idx="51">
                  <c:v>0.648005929182054</c:v>
                </c:pt>
                <c:pt idx="52">
                  <c:v>0.651693525041011</c:v>
                </c:pt>
                <c:pt idx="53">
                  <c:v>0.65911908572459</c:v>
                </c:pt>
                <c:pt idx="54">
                  <c:v>0.660429561908095</c:v>
                </c:pt>
                <c:pt idx="55">
                  <c:v>0.652973479204802</c:v>
                </c:pt>
                <c:pt idx="56">
                  <c:v>0.647637393998695</c:v>
                </c:pt>
                <c:pt idx="57">
                  <c:v>0.640485312899106</c:v>
                </c:pt>
                <c:pt idx="58">
                  <c:v>0.631019671926206</c:v>
                </c:pt>
                <c:pt idx="59">
                  <c:v>0.625995915907874</c:v>
                </c:pt>
                <c:pt idx="60">
                  <c:v>0.64106131614919</c:v>
                </c:pt>
                <c:pt idx="61">
                  <c:v>0.6536695386912</c:v>
                </c:pt>
                <c:pt idx="62">
                  <c:v>0.645079486497273</c:v>
                </c:pt>
                <c:pt idx="63">
                  <c:v>0.622253804236876</c:v>
                </c:pt>
                <c:pt idx="64">
                  <c:v>0.615817094260239</c:v>
                </c:pt>
                <c:pt idx="65">
                  <c:v>0.607795838151929</c:v>
                </c:pt>
                <c:pt idx="66">
                  <c:v>0.609477947111703</c:v>
                </c:pt>
                <c:pt idx="67">
                  <c:v>0.606611787084713</c:v>
                </c:pt>
                <c:pt idx="68">
                  <c:v>0.614382563517709</c:v>
                </c:pt>
                <c:pt idx="69">
                  <c:v>0.619980197896494</c:v>
                </c:pt>
                <c:pt idx="70">
                  <c:v>0.621099181790512</c:v>
                </c:pt>
              </c:numCache>
            </c:numRef>
          </c:val>
          <c:smooth val="0"/>
        </c:ser>
        <c:ser>
          <c:idx val="1"/>
          <c:order val="1"/>
          <c:tx>
            <c:v>LS 2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US!$C$5:$BU$5</c:f>
              <c:strCach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strCache>
            </c:strRef>
          </c:cat>
          <c:val>
            <c:numRef>
              <c:f>US!$C$26:$BU$26</c:f>
              <c:numCache>
                <c:formatCode>0.0000</c:formatCode>
                <c:ptCount val="71"/>
                <c:pt idx="0">
                  <c:v>0.763603109282122</c:v>
                </c:pt>
                <c:pt idx="1">
                  <c:v>0.75</c:v>
                </c:pt>
                <c:pt idx="2">
                  <c:v>0.746766791823112</c:v>
                </c:pt>
                <c:pt idx="3">
                  <c:v>0.7344336084021</c:v>
                </c:pt>
                <c:pt idx="4">
                  <c:v>0.742197659297789</c:v>
                </c:pt>
                <c:pt idx="5">
                  <c:v>0.748543391597669</c:v>
                </c:pt>
                <c:pt idx="6">
                  <c:v>0.748109365910413</c:v>
                </c:pt>
                <c:pt idx="7">
                  <c:v>0.745782431646306</c:v>
                </c:pt>
                <c:pt idx="8">
                  <c:v>0.729371185990979</c:v>
                </c:pt>
                <c:pt idx="9">
                  <c:v>0.737565608597851</c:v>
                </c:pt>
                <c:pt idx="10">
                  <c:v>0.741696535244922</c:v>
                </c:pt>
                <c:pt idx="11">
                  <c:v>0.748336501901141</c:v>
                </c:pt>
                <c:pt idx="12">
                  <c:v>0.73256320836966</c:v>
                </c:pt>
                <c:pt idx="13">
                  <c:v>0.73480893714763</c:v>
                </c:pt>
                <c:pt idx="14">
                  <c:v>0.733064516129032</c:v>
                </c:pt>
                <c:pt idx="15">
                  <c:v>0.725604045701442</c:v>
                </c:pt>
                <c:pt idx="16">
                  <c:v>0.719490626105412</c:v>
                </c:pt>
                <c:pt idx="17">
                  <c:v>0.716803953871499</c:v>
                </c:pt>
                <c:pt idx="18">
                  <c:v>0.712052216150577</c:v>
                </c:pt>
                <c:pt idx="19">
                  <c:v>0.720094694332266</c:v>
                </c:pt>
                <c:pt idx="20">
                  <c:v>0.726925105485232</c:v>
                </c:pt>
                <c:pt idx="21">
                  <c:v>0.728258251023849</c:v>
                </c:pt>
                <c:pt idx="22">
                  <c:v>0.737293802942488</c:v>
                </c:pt>
                <c:pt idx="23">
                  <c:v>0.74784</c:v>
                </c:pt>
                <c:pt idx="24">
                  <c:v>0.738560157790927</c:v>
                </c:pt>
                <c:pt idx="25">
                  <c:v>0.738186690486824</c:v>
                </c:pt>
                <c:pt idx="26">
                  <c:v>0.73827002872646</c:v>
                </c:pt>
                <c:pt idx="27">
                  <c:v>0.742647058823529</c:v>
                </c:pt>
                <c:pt idx="28">
                  <c:v>0.736791147994467</c:v>
                </c:pt>
                <c:pt idx="29">
                  <c:v>0.732757549397291</c:v>
                </c:pt>
                <c:pt idx="30">
                  <c:v>0.73086791610888</c:v>
                </c:pt>
                <c:pt idx="31">
                  <c:v>0.733079547139961</c:v>
                </c:pt>
                <c:pt idx="32">
                  <c:v>0.739454537338749</c:v>
                </c:pt>
                <c:pt idx="33">
                  <c:v>0.741668733978334</c:v>
                </c:pt>
                <c:pt idx="34">
                  <c:v>0.726489114819317</c:v>
                </c:pt>
                <c:pt idx="35">
                  <c:v>0.728241312400776</c:v>
                </c:pt>
                <c:pt idx="36">
                  <c:v>0.720563657217762</c:v>
                </c:pt>
                <c:pt idx="37">
                  <c:v>0.711756312064999</c:v>
                </c:pt>
                <c:pt idx="38">
                  <c:v>0.716204801220742</c:v>
                </c:pt>
                <c:pt idx="39">
                  <c:v>0.730476091041971</c:v>
                </c:pt>
                <c:pt idx="40">
                  <c:v>0.734146639014273</c:v>
                </c:pt>
                <c:pt idx="41">
                  <c:v>0.732064585383308</c:v>
                </c:pt>
                <c:pt idx="42">
                  <c:v>0.731224133946766</c:v>
                </c:pt>
                <c:pt idx="43">
                  <c:v>0.736686744584945</c:v>
                </c:pt>
                <c:pt idx="44">
                  <c:v>0.736716753156223</c:v>
                </c:pt>
                <c:pt idx="45">
                  <c:v>0.743059614260666</c:v>
                </c:pt>
                <c:pt idx="46">
                  <c:v>0.74085126433171</c:v>
                </c:pt>
                <c:pt idx="47">
                  <c:v>0.729859680109901</c:v>
                </c:pt>
                <c:pt idx="48">
                  <c:v>0.725214264680811</c:v>
                </c:pt>
                <c:pt idx="49">
                  <c:v>0.72201845544785</c:v>
                </c:pt>
                <c:pt idx="50">
                  <c:v>0.720118641069947</c:v>
                </c:pt>
                <c:pt idx="51">
                  <c:v>0.729813307435756</c:v>
                </c:pt>
                <c:pt idx="52">
                  <c:v>0.735694297018238</c:v>
                </c:pt>
                <c:pt idx="53">
                  <c:v>0.74408854225368</c:v>
                </c:pt>
                <c:pt idx="54">
                  <c:v>0.751306839307977</c:v>
                </c:pt>
                <c:pt idx="55">
                  <c:v>0.745540845430165</c:v>
                </c:pt>
                <c:pt idx="56">
                  <c:v>0.739053326810176</c:v>
                </c:pt>
                <c:pt idx="57">
                  <c:v>0.732172470978441</c:v>
                </c:pt>
                <c:pt idx="58">
                  <c:v>0.718351237197175</c:v>
                </c:pt>
                <c:pt idx="59">
                  <c:v>0.713837372790573</c:v>
                </c:pt>
                <c:pt idx="60">
                  <c:v>0.721937447113194</c:v>
                </c:pt>
                <c:pt idx="61">
                  <c:v>0.731627967353032</c:v>
                </c:pt>
                <c:pt idx="62">
                  <c:v>0.723110948516695</c:v>
                </c:pt>
                <c:pt idx="63">
                  <c:v>0.709307621036763</c:v>
                </c:pt>
                <c:pt idx="64">
                  <c:v>0.707846410684474</c:v>
                </c:pt>
                <c:pt idx="65">
                  <c:v>0.703384960304228</c:v>
                </c:pt>
                <c:pt idx="66">
                  <c:v>0.706313342118153</c:v>
                </c:pt>
                <c:pt idx="67">
                  <c:v>0.701564396051294</c:v>
                </c:pt>
                <c:pt idx="68">
                  <c:v>0.704473167331939</c:v>
                </c:pt>
                <c:pt idx="69">
                  <c:v>0.708361095716394</c:v>
                </c:pt>
                <c:pt idx="70">
                  <c:v>0.710672531197594</c:v>
                </c:pt>
              </c:numCache>
            </c:numRef>
          </c:val>
          <c:smooth val="0"/>
        </c:ser>
        <c:ser>
          <c:idx val="2"/>
          <c:order val="2"/>
          <c:tx>
            <c:v>LS 3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US!$C$5:$BU$5</c:f>
              <c:strCach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strCache>
            </c:strRef>
          </c:cat>
          <c:val>
            <c:numRef>
              <c:f>US!$C$27:$BU$27</c:f>
              <c:numCache>
                <c:formatCode>0.0000</c:formatCode>
                <c:ptCount val="71"/>
                <c:pt idx="0">
                  <c:v>0.719174361759913</c:v>
                </c:pt>
                <c:pt idx="1">
                  <c:v>0.702189781021898</c:v>
                </c:pt>
                <c:pt idx="2">
                  <c:v>0.70390243902439</c:v>
                </c:pt>
                <c:pt idx="3">
                  <c:v>0.690964644260148</c:v>
                </c:pt>
                <c:pt idx="4">
                  <c:v>0.700754716981132</c:v>
                </c:pt>
                <c:pt idx="5">
                  <c:v>0.710349699752737</c:v>
                </c:pt>
                <c:pt idx="6">
                  <c:v>0.713055003313452</c:v>
                </c:pt>
                <c:pt idx="7">
                  <c:v>0.710116086235489</c:v>
                </c:pt>
                <c:pt idx="8">
                  <c:v>0.693325315694528</c:v>
                </c:pt>
                <c:pt idx="9">
                  <c:v>0.703640982218459</c:v>
                </c:pt>
                <c:pt idx="10">
                  <c:v>0.708389533315349</c:v>
                </c:pt>
                <c:pt idx="11">
                  <c:v>0.714247166756611</c:v>
                </c:pt>
                <c:pt idx="12">
                  <c:v>0.699632802937576</c:v>
                </c:pt>
                <c:pt idx="13">
                  <c:v>0.703478869950969</c:v>
                </c:pt>
                <c:pt idx="14">
                  <c:v>0.700993676603433</c:v>
                </c:pt>
                <c:pt idx="15">
                  <c:v>0.693962815959891</c:v>
                </c:pt>
                <c:pt idx="16">
                  <c:v>0.688408644400786</c:v>
                </c:pt>
                <c:pt idx="17">
                  <c:v>0.686256616170834</c:v>
                </c:pt>
                <c:pt idx="18">
                  <c:v>0.681230045370526</c:v>
                </c:pt>
                <c:pt idx="19">
                  <c:v>0.690864349430944</c:v>
                </c:pt>
                <c:pt idx="20">
                  <c:v>0.699375816519088</c:v>
                </c:pt>
                <c:pt idx="21">
                  <c:v>0.701745108408249</c:v>
                </c:pt>
                <c:pt idx="22">
                  <c:v>0.712631065593757</c:v>
                </c:pt>
                <c:pt idx="23">
                  <c:v>0.725020355938118</c:v>
                </c:pt>
                <c:pt idx="24">
                  <c:v>0.714976884205999</c:v>
                </c:pt>
                <c:pt idx="25">
                  <c:v>0.713881296368606</c:v>
                </c:pt>
                <c:pt idx="26">
                  <c:v>0.712457263084071</c:v>
                </c:pt>
                <c:pt idx="27">
                  <c:v>0.719251336898396</c:v>
                </c:pt>
                <c:pt idx="28">
                  <c:v>0.713360445850279</c:v>
                </c:pt>
                <c:pt idx="29">
                  <c:v>0.709077380952381</c:v>
                </c:pt>
                <c:pt idx="30">
                  <c:v>0.707274161257053</c:v>
                </c:pt>
                <c:pt idx="31">
                  <c:v>0.70921527441159</c:v>
                </c:pt>
                <c:pt idx="32">
                  <c:v>0.716774224853219</c:v>
                </c:pt>
                <c:pt idx="33">
                  <c:v>0.721940364931019</c:v>
                </c:pt>
                <c:pt idx="34">
                  <c:v>0.707100591715976</c:v>
                </c:pt>
                <c:pt idx="35">
                  <c:v>0.710772350091991</c:v>
                </c:pt>
                <c:pt idx="36">
                  <c:v>0.70239424822002</c:v>
                </c:pt>
                <c:pt idx="37">
                  <c:v>0.691237483232991</c:v>
                </c:pt>
                <c:pt idx="38">
                  <c:v>0.696249416705553</c:v>
                </c:pt>
                <c:pt idx="39">
                  <c:v>0.71113659887543</c:v>
                </c:pt>
                <c:pt idx="40">
                  <c:v>0.714165792235047</c:v>
                </c:pt>
                <c:pt idx="41">
                  <c:v>0.711029642314464</c:v>
                </c:pt>
                <c:pt idx="42">
                  <c:v>0.710477483593573</c:v>
                </c:pt>
                <c:pt idx="43">
                  <c:v>0.71673175127666</c:v>
                </c:pt>
                <c:pt idx="44">
                  <c:v>0.717329840755062</c:v>
                </c:pt>
                <c:pt idx="45">
                  <c:v>0.72279802955665</c:v>
                </c:pt>
                <c:pt idx="46">
                  <c:v>0.719932859325198</c:v>
                </c:pt>
                <c:pt idx="47">
                  <c:v>0.708059384941675</c:v>
                </c:pt>
                <c:pt idx="48">
                  <c:v>0.703069786136558</c:v>
                </c:pt>
                <c:pt idx="49">
                  <c:v>0.698125434658911</c:v>
                </c:pt>
                <c:pt idx="50">
                  <c:v>0.695960626080787</c:v>
                </c:pt>
                <c:pt idx="51">
                  <c:v>0.705740727854707</c:v>
                </c:pt>
                <c:pt idx="52">
                  <c:v>0.711456412957598</c:v>
                </c:pt>
                <c:pt idx="53">
                  <c:v>0.720324682523064</c:v>
                </c:pt>
                <c:pt idx="54">
                  <c:v>0.726447096184381</c:v>
                </c:pt>
                <c:pt idx="55">
                  <c:v>0.719583421293364</c:v>
                </c:pt>
                <c:pt idx="56">
                  <c:v>0.712798537181831</c:v>
                </c:pt>
                <c:pt idx="57">
                  <c:v>0.705137352836247</c:v>
                </c:pt>
                <c:pt idx="58">
                  <c:v>0.691400784682067</c:v>
                </c:pt>
                <c:pt idx="59">
                  <c:v>0.686279726952437</c:v>
                </c:pt>
                <c:pt idx="60">
                  <c:v>0.697469990439432</c:v>
                </c:pt>
                <c:pt idx="61">
                  <c:v>0.70893716618712</c:v>
                </c:pt>
                <c:pt idx="62">
                  <c:v>0.699676246990179</c:v>
                </c:pt>
                <c:pt idx="63">
                  <c:v>0.681588702255936</c:v>
                </c:pt>
                <c:pt idx="64">
                  <c:v>0.678234556907753</c:v>
                </c:pt>
                <c:pt idx="65">
                  <c:v>0.672035081663712</c:v>
                </c:pt>
                <c:pt idx="66">
                  <c:v>0.674824881026041</c:v>
                </c:pt>
                <c:pt idx="67">
                  <c:v>0.670254169112691</c:v>
                </c:pt>
                <c:pt idx="68">
                  <c:v>0.675212901518686</c:v>
                </c:pt>
                <c:pt idx="69">
                  <c:v>0.68008688761988</c:v>
                </c:pt>
                <c:pt idx="70">
                  <c:v>0.682206722953485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64402624"/>
        <c:axId val="-1581571744"/>
      </c:lineChart>
      <c:dateAx>
        <c:axId val="-15644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581571744"/>
        <c:crosses val="autoZero"/>
        <c:auto val="0"/>
        <c:lblOffset val="100"/>
        <c:baseTimeUnit val="days"/>
      </c:dateAx>
      <c:valAx>
        <c:axId val="-1581571744"/>
        <c:scaling>
          <c:orientation val="minMax"/>
          <c:min val="0.5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LABOR</a:t>
                </a:r>
                <a:r>
                  <a:rPr lang="es-ES_tradnl" baseline="0"/>
                  <a:t> SHARE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56440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_tradnl"/>
              <a:t>Graph</a:t>
            </a:r>
            <a:r>
              <a:rPr lang="es-ES_tradnl" baseline="0"/>
              <a:t> 2: Labor Share US (2)</a:t>
            </a:r>
          </a:p>
          <a:p>
            <a:pPr>
              <a:defRPr/>
            </a:pPr>
            <a:r>
              <a:rPr lang="es-ES_tradnl" sz="1000" baseline="0"/>
              <a:t>Source: NIPA. Own elaboration.</a:t>
            </a:r>
            <a:endParaRPr lang="es-ES_tradnl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LS 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US!$C$5:$BU$5</c:f>
              <c:strCach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strCache>
            </c:strRef>
          </c:cat>
          <c:val>
            <c:numRef>
              <c:f>US!$C$25:$BU$25</c:f>
              <c:numCache>
                <c:formatCode>0.0000</c:formatCode>
                <c:ptCount val="71"/>
                <c:pt idx="0">
                  <c:v>0.605395518975766</c:v>
                </c:pt>
                <c:pt idx="1">
                  <c:v>0.589460784313725</c:v>
                </c:pt>
                <c:pt idx="2">
                  <c:v>0.602002503128911</c:v>
                </c:pt>
                <c:pt idx="3">
                  <c:v>0.59377344336084</c:v>
                </c:pt>
                <c:pt idx="4">
                  <c:v>0.60370611183355</c:v>
                </c:pt>
                <c:pt idx="5">
                  <c:v>0.616681999386691</c:v>
                </c:pt>
                <c:pt idx="6">
                  <c:v>0.625945317044793</c:v>
                </c:pt>
                <c:pt idx="7">
                  <c:v>0.622745782431646</c:v>
                </c:pt>
                <c:pt idx="8">
                  <c:v>0.611833377553728</c:v>
                </c:pt>
                <c:pt idx="9">
                  <c:v>0.623094226443389</c:v>
                </c:pt>
                <c:pt idx="10">
                  <c:v>0.627479091995221</c:v>
                </c:pt>
                <c:pt idx="11">
                  <c:v>0.629039923954372</c:v>
                </c:pt>
                <c:pt idx="12">
                  <c:v>0.622929380993897</c:v>
                </c:pt>
                <c:pt idx="13">
                  <c:v>0.629150135727709</c:v>
                </c:pt>
                <c:pt idx="14">
                  <c:v>0.625806451612903</c:v>
                </c:pt>
                <c:pt idx="15">
                  <c:v>0.622213897733658</c:v>
                </c:pt>
                <c:pt idx="16">
                  <c:v>0.619738238415281</c:v>
                </c:pt>
                <c:pt idx="17">
                  <c:v>0.619439868204283</c:v>
                </c:pt>
                <c:pt idx="18">
                  <c:v>0.615361262902246</c:v>
                </c:pt>
                <c:pt idx="19">
                  <c:v>0.625539618437543</c:v>
                </c:pt>
                <c:pt idx="20">
                  <c:v>0.635284810126582</c:v>
                </c:pt>
                <c:pt idx="21">
                  <c:v>0.639364008672609</c:v>
                </c:pt>
                <c:pt idx="22">
                  <c:v>0.651471243869817</c:v>
                </c:pt>
                <c:pt idx="23">
                  <c:v>0.664853333333333</c:v>
                </c:pt>
                <c:pt idx="24">
                  <c:v>0.655818540433925</c:v>
                </c:pt>
                <c:pt idx="25">
                  <c:v>0.653238052702099</c:v>
                </c:pt>
                <c:pt idx="26">
                  <c:v>0.648499840408554</c:v>
                </c:pt>
                <c:pt idx="27">
                  <c:v>0.659313725490196</c:v>
                </c:pt>
                <c:pt idx="28">
                  <c:v>0.655048409405256</c:v>
                </c:pt>
                <c:pt idx="29">
                  <c:v>0.651360755561079</c:v>
                </c:pt>
                <c:pt idx="30">
                  <c:v>0.650267737617135</c:v>
                </c:pt>
                <c:pt idx="31">
                  <c:v>0.651011024867751</c:v>
                </c:pt>
                <c:pt idx="32">
                  <c:v>0.659375976431728</c:v>
                </c:pt>
                <c:pt idx="33">
                  <c:v>0.670718597535764</c:v>
                </c:pt>
                <c:pt idx="34">
                  <c:v>0.660293955133164</c:v>
                </c:pt>
                <c:pt idx="35">
                  <c:v>0.667842653025225</c:v>
                </c:pt>
                <c:pt idx="36">
                  <c:v>0.65951171554973</c:v>
                </c:pt>
                <c:pt idx="37">
                  <c:v>0.645301260956929</c:v>
                </c:pt>
                <c:pt idx="38">
                  <c:v>0.650508188234012</c:v>
                </c:pt>
                <c:pt idx="39">
                  <c:v>0.663525788264773</c:v>
                </c:pt>
                <c:pt idx="40">
                  <c:v>0.664243015737465</c:v>
                </c:pt>
                <c:pt idx="41">
                  <c:v>0.659271849002594</c:v>
                </c:pt>
                <c:pt idx="42">
                  <c:v>0.659565975504716</c:v>
                </c:pt>
                <c:pt idx="43">
                  <c:v>0.66624117435877</c:v>
                </c:pt>
                <c:pt idx="44">
                  <c:v>0.668131825575091</c:v>
                </c:pt>
                <c:pt idx="45">
                  <c:v>0.669966393921683</c:v>
                </c:pt>
                <c:pt idx="46">
                  <c:v>0.666160584960648</c:v>
                </c:pt>
                <c:pt idx="47">
                  <c:v>0.65518594838583</c:v>
                </c:pt>
                <c:pt idx="48">
                  <c:v>0.650636207243928</c:v>
                </c:pt>
                <c:pt idx="49">
                  <c:v>0.642869618373941</c:v>
                </c:pt>
                <c:pt idx="50">
                  <c:v>0.640661777711261</c:v>
                </c:pt>
                <c:pt idx="51">
                  <c:v>0.648005929182054</c:v>
                </c:pt>
                <c:pt idx="52">
                  <c:v>0.651693525041011</c:v>
                </c:pt>
                <c:pt idx="53">
                  <c:v>0.65911908572459</c:v>
                </c:pt>
                <c:pt idx="54">
                  <c:v>0.660429561908095</c:v>
                </c:pt>
                <c:pt idx="55">
                  <c:v>0.652973479204802</c:v>
                </c:pt>
                <c:pt idx="56">
                  <c:v>0.647637393998695</c:v>
                </c:pt>
                <c:pt idx="57">
                  <c:v>0.640485312899106</c:v>
                </c:pt>
                <c:pt idx="58">
                  <c:v>0.631019671926206</c:v>
                </c:pt>
                <c:pt idx="59">
                  <c:v>0.625995915907874</c:v>
                </c:pt>
                <c:pt idx="60">
                  <c:v>0.64106131614919</c:v>
                </c:pt>
                <c:pt idx="61">
                  <c:v>0.6536695386912</c:v>
                </c:pt>
                <c:pt idx="62">
                  <c:v>0.645079486497273</c:v>
                </c:pt>
                <c:pt idx="63">
                  <c:v>0.622253804236876</c:v>
                </c:pt>
                <c:pt idx="64">
                  <c:v>0.615817094260239</c:v>
                </c:pt>
                <c:pt idx="65">
                  <c:v>0.607795838151929</c:v>
                </c:pt>
                <c:pt idx="66">
                  <c:v>0.609477947111703</c:v>
                </c:pt>
                <c:pt idx="67">
                  <c:v>0.606611787084713</c:v>
                </c:pt>
                <c:pt idx="68">
                  <c:v>0.614382563517709</c:v>
                </c:pt>
                <c:pt idx="69">
                  <c:v>0.619980197896494</c:v>
                </c:pt>
                <c:pt idx="70">
                  <c:v>0.621099181790512</c:v>
                </c:pt>
              </c:numCache>
            </c:numRef>
          </c:val>
          <c:smooth val="0"/>
        </c:ser>
        <c:ser>
          <c:idx val="1"/>
          <c:order val="1"/>
          <c:tx>
            <c:v>LS 4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US!$C$5:$BU$5</c:f>
              <c:strCach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strCache>
            </c:strRef>
          </c:cat>
          <c:val>
            <c:numRef>
              <c:f>US!$C$28:$BU$28</c:f>
              <c:numCache>
                <c:formatCode>0.0000</c:formatCode>
                <c:ptCount val="71"/>
                <c:pt idx="0">
                  <c:v>0.795195195195195</c:v>
                </c:pt>
                <c:pt idx="1">
                  <c:v>0.774141630901288</c:v>
                </c:pt>
                <c:pt idx="2">
                  <c:v>0.781266919328641</c:v>
                </c:pt>
                <c:pt idx="3">
                  <c:v>0.764365041042974</c:v>
                </c:pt>
                <c:pt idx="4">
                  <c:v>0.769262634631317</c:v>
                </c:pt>
                <c:pt idx="5">
                  <c:v>0.78309968847352</c:v>
                </c:pt>
                <c:pt idx="6">
                  <c:v>0.787701317715959</c:v>
                </c:pt>
                <c:pt idx="7">
                  <c:v>0.784249084249084</c:v>
                </c:pt>
                <c:pt idx="8">
                  <c:v>0.765096217650962</c:v>
                </c:pt>
                <c:pt idx="9">
                  <c:v>0.77711970074813</c:v>
                </c:pt>
                <c:pt idx="10">
                  <c:v>0.78317924246943</c:v>
                </c:pt>
                <c:pt idx="11">
                  <c:v>0.791803769069698</c:v>
                </c:pt>
                <c:pt idx="12">
                  <c:v>0.776841533025279</c:v>
                </c:pt>
                <c:pt idx="13">
                  <c:v>0.783615084525358</c:v>
                </c:pt>
                <c:pt idx="14">
                  <c:v>0.780880503144654</c:v>
                </c:pt>
                <c:pt idx="15">
                  <c:v>0.772378516624041</c:v>
                </c:pt>
                <c:pt idx="16">
                  <c:v>0.766907419566645</c:v>
                </c:pt>
                <c:pt idx="17">
                  <c:v>0.763451776649746</c:v>
                </c:pt>
                <c:pt idx="18">
                  <c:v>0.7554975773388</c:v>
                </c:pt>
                <c:pt idx="19">
                  <c:v>0.760840108401084</c:v>
                </c:pt>
                <c:pt idx="20">
                  <c:v>0.771497197758207</c:v>
                </c:pt>
                <c:pt idx="21">
                  <c:v>0.776250365603978</c:v>
                </c:pt>
                <c:pt idx="22">
                  <c:v>0.789118401512083</c:v>
                </c:pt>
                <c:pt idx="23">
                  <c:v>0.805193127502906</c:v>
                </c:pt>
                <c:pt idx="24">
                  <c:v>0.795644891122278</c:v>
                </c:pt>
                <c:pt idx="25">
                  <c:v>0.791450216450216</c:v>
                </c:pt>
                <c:pt idx="26">
                  <c:v>0.788569765185329</c:v>
                </c:pt>
                <c:pt idx="27">
                  <c:v>0.796072101156847</c:v>
                </c:pt>
                <c:pt idx="28">
                  <c:v>0.788610440429606</c:v>
                </c:pt>
                <c:pt idx="29">
                  <c:v>0.782663879348962</c:v>
                </c:pt>
                <c:pt idx="30">
                  <c:v>0.777822257806245</c:v>
                </c:pt>
                <c:pt idx="31">
                  <c:v>0.775911849625832</c:v>
                </c:pt>
                <c:pt idx="32">
                  <c:v>0.780719835103853</c:v>
                </c:pt>
                <c:pt idx="33">
                  <c:v>0.787093643862203</c:v>
                </c:pt>
                <c:pt idx="34">
                  <c:v>0.774130857266249</c:v>
                </c:pt>
                <c:pt idx="35">
                  <c:v>0.775565388397247</c:v>
                </c:pt>
                <c:pt idx="36">
                  <c:v>0.766608258418406</c:v>
                </c:pt>
                <c:pt idx="37">
                  <c:v>0.754246230300555</c:v>
                </c:pt>
                <c:pt idx="38">
                  <c:v>0.76021399229373</c:v>
                </c:pt>
                <c:pt idx="39">
                  <c:v>0.776474541067229</c:v>
                </c:pt>
                <c:pt idx="40">
                  <c:v>0.779610538373425</c:v>
                </c:pt>
                <c:pt idx="41">
                  <c:v>0.776668335221435</c:v>
                </c:pt>
                <c:pt idx="42">
                  <c:v>0.777071009578497</c:v>
                </c:pt>
                <c:pt idx="43">
                  <c:v>0.784333982953345</c:v>
                </c:pt>
                <c:pt idx="44">
                  <c:v>0.789154697648888</c:v>
                </c:pt>
                <c:pt idx="45">
                  <c:v>0.795480667057012</c:v>
                </c:pt>
                <c:pt idx="46">
                  <c:v>0.791232252046844</c:v>
                </c:pt>
                <c:pt idx="47">
                  <c:v>0.780524869951487</c:v>
                </c:pt>
                <c:pt idx="48">
                  <c:v>0.77290301200383</c:v>
                </c:pt>
                <c:pt idx="49">
                  <c:v>0.766370545164313</c:v>
                </c:pt>
                <c:pt idx="50">
                  <c:v>0.763164292312928</c:v>
                </c:pt>
                <c:pt idx="51">
                  <c:v>0.772374192762276</c:v>
                </c:pt>
                <c:pt idx="52">
                  <c:v>0.777515542251899</c:v>
                </c:pt>
                <c:pt idx="53">
                  <c:v>0.785538705387725</c:v>
                </c:pt>
                <c:pt idx="54">
                  <c:v>0.790613340315507</c:v>
                </c:pt>
                <c:pt idx="55">
                  <c:v>0.786564963784373</c:v>
                </c:pt>
                <c:pt idx="56">
                  <c:v>0.779376410558336</c:v>
                </c:pt>
                <c:pt idx="57">
                  <c:v>0.771680216802168</c:v>
                </c:pt>
                <c:pt idx="58">
                  <c:v>0.756303780127574</c:v>
                </c:pt>
                <c:pt idx="59">
                  <c:v>0.750941198911723</c:v>
                </c:pt>
                <c:pt idx="60">
                  <c:v>0.762838387359126</c:v>
                </c:pt>
                <c:pt idx="61">
                  <c:v>0.775763294466536</c:v>
                </c:pt>
                <c:pt idx="62">
                  <c:v>0.765417361364601</c:v>
                </c:pt>
                <c:pt idx="63">
                  <c:v>0.744835429237391</c:v>
                </c:pt>
                <c:pt idx="64">
                  <c:v>0.740798443818049</c:v>
                </c:pt>
                <c:pt idx="65">
                  <c:v>0.733161597316125</c:v>
                </c:pt>
                <c:pt idx="66">
                  <c:v>0.737529324350273</c:v>
                </c:pt>
                <c:pt idx="67">
                  <c:v>0.732458954071328</c:v>
                </c:pt>
                <c:pt idx="68">
                  <c:v>0.7371525877273</c:v>
                </c:pt>
                <c:pt idx="69">
                  <c:v>0.742994455265259</c:v>
                </c:pt>
                <c:pt idx="70">
                  <c:v>0.744738555777391</c:v>
                </c:pt>
              </c:numCache>
            </c:numRef>
          </c:val>
          <c:smooth val="0"/>
        </c:ser>
        <c:ser>
          <c:idx val="2"/>
          <c:order val="2"/>
          <c:tx>
            <c:v>LS 5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US!$C$5:$BU$5</c:f>
              <c:strCach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strCache>
            </c:strRef>
          </c:cat>
          <c:val>
            <c:numRef>
              <c:f>US!$C$29:$BU$29</c:f>
              <c:numCache>
                <c:formatCode>0.0000</c:formatCode>
                <c:ptCount val="71"/>
                <c:pt idx="1">
                  <c:v>0.722964147426711</c:v>
                </c:pt>
                <c:pt idx="2">
                  <c:v>0.740400021541441</c:v>
                </c:pt>
                <c:pt idx="3">
                  <c:v>0.72042677078536</c:v>
                </c:pt>
                <c:pt idx="4">
                  <c:v>0.721949859929476</c:v>
                </c:pt>
                <c:pt idx="5">
                  <c:v>0.732792862971897</c:v>
                </c:pt>
                <c:pt idx="6">
                  <c:v>0.741811717530242</c:v>
                </c:pt>
                <c:pt idx="7">
                  <c:v>0.741936169874096</c:v>
                </c:pt>
                <c:pt idx="8">
                  <c:v>0.723244227848057</c:v>
                </c:pt>
                <c:pt idx="9">
                  <c:v>0.731546762292336</c:v>
                </c:pt>
                <c:pt idx="10">
                  <c:v>0.734187227180357</c:v>
                </c:pt>
                <c:pt idx="11">
                  <c:v>0.736309825723112</c:v>
                </c:pt>
                <c:pt idx="12">
                  <c:v>0.726872315125133</c:v>
                </c:pt>
                <c:pt idx="13">
                  <c:v>0.730146136237539</c:v>
                </c:pt>
                <c:pt idx="14">
                  <c:v>0.725646345610118</c:v>
                </c:pt>
                <c:pt idx="15">
                  <c:v>0.716812805719883</c:v>
                </c:pt>
                <c:pt idx="16">
                  <c:v>0.709109189244431</c:v>
                </c:pt>
                <c:pt idx="17">
                  <c:v>0.706453102170537</c:v>
                </c:pt>
                <c:pt idx="18">
                  <c:v>0.697743475128302</c:v>
                </c:pt>
                <c:pt idx="19">
                  <c:v>0.704018578420662</c:v>
                </c:pt>
                <c:pt idx="20">
                  <c:v>0.703059730664388</c:v>
                </c:pt>
                <c:pt idx="21">
                  <c:v>0.705194210201398</c:v>
                </c:pt>
                <c:pt idx="22">
                  <c:v>0.717293060484269</c:v>
                </c:pt>
                <c:pt idx="23">
                  <c:v>0.730099838342483</c:v>
                </c:pt>
                <c:pt idx="24">
                  <c:v>0.720020152800281</c:v>
                </c:pt>
                <c:pt idx="25">
                  <c:v>0.715581544509446</c:v>
                </c:pt>
                <c:pt idx="26">
                  <c:v>0.708958465519469</c:v>
                </c:pt>
                <c:pt idx="27">
                  <c:v>0.721269725933891</c:v>
                </c:pt>
                <c:pt idx="28">
                  <c:v>0.717088180909575</c:v>
                </c:pt>
                <c:pt idx="29">
                  <c:v>0.710852905972167</c:v>
                </c:pt>
                <c:pt idx="30">
                  <c:v>0.709598794209266</c:v>
                </c:pt>
                <c:pt idx="31">
                  <c:v>0.710543837558164</c:v>
                </c:pt>
                <c:pt idx="32">
                  <c:v>0.720501651118401</c:v>
                </c:pt>
                <c:pt idx="33">
                  <c:v>0.73465771136084</c:v>
                </c:pt>
                <c:pt idx="34">
                  <c:v>0.723216998131652</c:v>
                </c:pt>
                <c:pt idx="35">
                  <c:v>0.733412871097272</c:v>
                </c:pt>
                <c:pt idx="36">
                  <c:v>0.725247830500182</c:v>
                </c:pt>
                <c:pt idx="37">
                  <c:v>0.708290933739568</c:v>
                </c:pt>
                <c:pt idx="38">
                  <c:v>0.71210684811138</c:v>
                </c:pt>
                <c:pt idx="39">
                  <c:v>0.725247193748727</c:v>
                </c:pt>
                <c:pt idx="40">
                  <c:v>0.726418689350841</c:v>
                </c:pt>
                <c:pt idx="41">
                  <c:v>0.721505217127875</c:v>
                </c:pt>
                <c:pt idx="42">
                  <c:v>0.72105116501258</c:v>
                </c:pt>
                <c:pt idx="43">
                  <c:v>0.728129480742686</c:v>
                </c:pt>
                <c:pt idx="44">
                  <c:v>0.732018629166292</c:v>
                </c:pt>
                <c:pt idx="45">
                  <c:v>0.731450399267505</c:v>
                </c:pt>
                <c:pt idx="46">
                  <c:v>0.728424801071229</c:v>
                </c:pt>
                <c:pt idx="47">
                  <c:v>0.717240679958843</c:v>
                </c:pt>
                <c:pt idx="48">
                  <c:v>0.710240992198769</c:v>
                </c:pt>
                <c:pt idx="49">
                  <c:v>0.700893126149338</c:v>
                </c:pt>
                <c:pt idx="50">
                  <c:v>0.697241871092255</c:v>
                </c:pt>
                <c:pt idx="51">
                  <c:v>0.703111189280519</c:v>
                </c:pt>
                <c:pt idx="52">
                  <c:v>0.704963545868448</c:v>
                </c:pt>
                <c:pt idx="53">
                  <c:v>0.712265577380396</c:v>
                </c:pt>
                <c:pt idx="54">
                  <c:v>0.713070626974314</c:v>
                </c:pt>
                <c:pt idx="55">
                  <c:v>0.704186073762177</c:v>
                </c:pt>
                <c:pt idx="56">
                  <c:v>0.699958386774633</c:v>
                </c:pt>
                <c:pt idx="57">
                  <c:v>0.692346768743157</c:v>
                </c:pt>
                <c:pt idx="58">
                  <c:v>0.681324724915262</c:v>
                </c:pt>
                <c:pt idx="59">
                  <c:v>0.675508732848326</c:v>
                </c:pt>
                <c:pt idx="60">
                  <c:v>0.690276712337762</c:v>
                </c:pt>
                <c:pt idx="61">
                  <c:v>0.702373615699907</c:v>
                </c:pt>
                <c:pt idx="62">
                  <c:v>0.693844939098878</c:v>
                </c:pt>
                <c:pt idx="63">
                  <c:v>0.6688113322571</c:v>
                </c:pt>
                <c:pt idx="64">
                  <c:v>0.660433657437424</c:v>
                </c:pt>
                <c:pt idx="65">
                  <c:v>0.651362333791468</c:v>
                </c:pt>
                <c:pt idx="66">
                  <c:v>0.652104187238526</c:v>
                </c:pt>
                <c:pt idx="67">
                  <c:v>0.648065314521108</c:v>
                </c:pt>
                <c:pt idx="68">
                  <c:v>0.656311904315564</c:v>
                </c:pt>
                <c:pt idx="69">
                  <c:v>0.661963040096735</c:v>
                </c:pt>
                <c:pt idx="70">
                  <c:v>0.662238194420867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7804160"/>
        <c:axId val="-2007756480"/>
      </c:lineChart>
      <c:dateAx>
        <c:axId val="-20078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7756480"/>
        <c:crosses val="autoZero"/>
        <c:auto val="0"/>
        <c:lblOffset val="100"/>
        <c:baseTimeUnit val="days"/>
      </c:dateAx>
      <c:valAx>
        <c:axId val="-2007756480"/>
        <c:scaling>
          <c:orientation val="minMax"/>
          <c:min val="0.5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LABOR</a:t>
                </a:r>
                <a:r>
                  <a:rPr lang="es-ES_tradnl" baseline="0"/>
                  <a:t> SHARE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780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_tradnl"/>
              <a:t>Graph</a:t>
            </a:r>
            <a:r>
              <a:rPr lang="es-ES_tradnl" baseline="0"/>
              <a:t> 3: Labor Share US (1)</a:t>
            </a:r>
          </a:p>
          <a:p>
            <a:pPr>
              <a:defRPr/>
            </a:pPr>
            <a:r>
              <a:rPr lang="es-ES_tradnl" sz="1000" baseline="0"/>
              <a:t>Source: NIPA. Own elaboration.</a:t>
            </a:r>
            <a:endParaRPr lang="es-ES_tradnl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LS 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US!$C$5:$BU$5</c:f>
              <c:strCach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strCache>
            </c:strRef>
          </c:cat>
          <c:val>
            <c:numRef>
              <c:f>US!$C$25:$BU$25</c:f>
              <c:numCache>
                <c:formatCode>0.0000</c:formatCode>
                <c:ptCount val="71"/>
                <c:pt idx="0">
                  <c:v>0.605395518975766</c:v>
                </c:pt>
                <c:pt idx="1">
                  <c:v>0.589460784313725</c:v>
                </c:pt>
                <c:pt idx="2">
                  <c:v>0.602002503128911</c:v>
                </c:pt>
                <c:pt idx="3">
                  <c:v>0.59377344336084</c:v>
                </c:pt>
                <c:pt idx="4">
                  <c:v>0.60370611183355</c:v>
                </c:pt>
                <c:pt idx="5">
                  <c:v>0.616681999386691</c:v>
                </c:pt>
                <c:pt idx="6">
                  <c:v>0.625945317044793</c:v>
                </c:pt>
                <c:pt idx="7">
                  <c:v>0.622745782431646</c:v>
                </c:pt>
                <c:pt idx="8">
                  <c:v>0.611833377553728</c:v>
                </c:pt>
                <c:pt idx="9">
                  <c:v>0.623094226443389</c:v>
                </c:pt>
                <c:pt idx="10">
                  <c:v>0.627479091995221</c:v>
                </c:pt>
                <c:pt idx="11">
                  <c:v>0.629039923954372</c:v>
                </c:pt>
                <c:pt idx="12">
                  <c:v>0.622929380993897</c:v>
                </c:pt>
                <c:pt idx="13">
                  <c:v>0.629150135727709</c:v>
                </c:pt>
                <c:pt idx="14">
                  <c:v>0.625806451612903</c:v>
                </c:pt>
                <c:pt idx="15">
                  <c:v>0.622213897733658</c:v>
                </c:pt>
                <c:pt idx="16">
                  <c:v>0.619738238415281</c:v>
                </c:pt>
                <c:pt idx="17">
                  <c:v>0.619439868204283</c:v>
                </c:pt>
                <c:pt idx="18">
                  <c:v>0.615361262902246</c:v>
                </c:pt>
                <c:pt idx="19">
                  <c:v>0.625539618437543</c:v>
                </c:pt>
                <c:pt idx="20">
                  <c:v>0.635284810126582</c:v>
                </c:pt>
                <c:pt idx="21">
                  <c:v>0.639364008672609</c:v>
                </c:pt>
                <c:pt idx="22">
                  <c:v>0.651471243869817</c:v>
                </c:pt>
                <c:pt idx="23">
                  <c:v>0.664853333333333</c:v>
                </c:pt>
                <c:pt idx="24">
                  <c:v>0.655818540433925</c:v>
                </c:pt>
                <c:pt idx="25">
                  <c:v>0.653238052702099</c:v>
                </c:pt>
                <c:pt idx="26">
                  <c:v>0.648499840408554</c:v>
                </c:pt>
                <c:pt idx="27">
                  <c:v>0.659313725490196</c:v>
                </c:pt>
                <c:pt idx="28">
                  <c:v>0.655048409405256</c:v>
                </c:pt>
                <c:pt idx="29">
                  <c:v>0.651360755561079</c:v>
                </c:pt>
                <c:pt idx="30">
                  <c:v>0.650267737617135</c:v>
                </c:pt>
                <c:pt idx="31">
                  <c:v>0.651011024867751</c:v>
                </c:pt>
                <c:pt idx="32">
                  <c:v>0.659375976431728</c:v>
                </c:pt>
                <c:pt idx="33">
                  <c:v>0.670718597535764</c:v>
                </c:pt>
                <c:pt idx="34">
                  <c:v>0.660293955133164</c:v>
                </c:pt>
                <c:pt idx="35">
                  <c:v>0.667842653025225</c:v>
                </c:pt>
                <c:pt idx="36">
                  <c:v>0.65951171554973</c:v>
                </c:pt>
                <c:pt idx="37">
                  <c:v>0.645301260956929</c:v>
                </c:pt>
                <c:pt idx="38">
                  <c:v>0.650508188234012</c:v>
                </c:pt>
                <c:pt idx="39">
                  <c:v>0.663525788264773</c:v>
                </c:pt>
                <c:pt idx="40">
                  <c:v>0.664243015737465</c:v>
                </c:pt>
                <c:pt idx="41">
                  <c:v>0.659271849002594</c:v>
                </c:pt>
                <c:pt idx="42">
                  <c:v>0.659565975504716</c:v>
                </c:pt>
                <c:pt idx="43">
                  <c:v>0.66624117435877</c:v>
                </c:pt>
                <c:pt idx="44">
                  <c:v>0.668131825575091</c:v>
                </c:pt>
                <c:pt idx="45">
                  <c:v>0.669966393921683</c:v>
                </c:pt>
                <c:pt idx="46">
                  <c:v>0.666160584960648</c:v>
                </c:pt>
                <c:pt idx="47">
                  <c:v>0.65518594838583</c:v>
                </c:pt>
                <c:pt idx="48">
                  <c:v>0.650636207243928</c:v>
                </c:pt>
                <c:pt idx="49">
                  <c:v>0.642869618373941</c:v>
                </c:pt>
                <c:pt idx="50">
                  <c:v>0.640661777711261</c:v>
                </c:pt>
                <c:pt idx="51">
                  <c:v>0.648005929182054</c:v>
                </c:pt>
                <c:pt idx="52">
                  <c:v>0.651693525041011</c:v>
                </c:pt>
                <c:pt idx="53">
                  <c:v>0.65911908572459</c:v>
                </c:pt>
                <c:pt idx="54">
                  <c:v>0.660429561908095</c:v>
                </c:pt>
                <c:pt idx="55">
                  <c:v>0.652973479204802</c:v>
                </c:pt>
                <c:pt idx="56">
                  <c:v>0.647637393998695</c:v>
                </c:pt>
                <c:pt idx="57">
                  <c:v>0.640485312899106</c:v>
                </c:pt>
                <c:pt idx="58">
                  <c:v>0.631019671926206</c:v>
                </c:pt>
                <c:pt idx="59">
                  <c:v>0.625995915907874</c:v>
                </c:pt>
                <c:pt idx="60">
                  <c:v>0.64106131614919</c:v>
                </c:pt>
                <c:pt idx="61">
                  <c:v>0.6536695386912</c:v>
                </c:pt>
                <c:pt idx="62">
                  <c:v>0.645079486497273</c:v>
                </c:pt>
                <c:pt idx="63">
                  <c:v>0.622253804236876</c:v>
                </c:pt>
                <c:pt idx="64">
                  <c:v>0.615817094260239</c:v>
                </c:pt>
                <c:pt idx="65">
                  <c:v>0.607795838151929</c:v>
                </c:pt>
                <c:pt idx="66">
                  <c:v>0.609477947111703</c:v>
                </c:pt>
                <c:pt idx="67">
                  <c:v>0.606611787084713</c:v>
                </c:pt>
                <c:pt idx="68">
                  <c:v>0.614382563517709</c:v>
                </c:pt>
                <c:pt idx="69">
                  <c:v>0.619980197896494</c:v>
                </c:pt>
                <c:pt idx="70">
                  <c:v>0.621099181790512</c:v>
                </c:pt>
              </c:numCache>
            </c:numRef>
          </c:val>
          <c:smooth val="0"/>
        </c:ser>
        <c:ser>
          <c:idx val="1"/>
          <c:order val="1"/>
          <c:tx>
            <c:v>LS Corporate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US!$C$5:$BU$5</c:f>
              <c:strCach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strCache>
            </c:strRef>
          </c:cat>
          <c:val>
            <c:numRef>
              <c:f>US!$D$30:$BU$30</c:f>
              <c:numCache>
                <c:formatCode>0.0000</c:formatCode>
                <c:ptCount val="70"/>
                <c:pt idx="0">
                  <c:v>0.676820208023774</c:v>
                </c:pt>
                <c:pt idx="1">
                  <c:v>0.679938744257274</c:v>
                </c:pt>
                <c:pt idx="2">
                  <c:v>0.663306451612903</c:v>
                </c:pt>
                <c:pt idx="3">
                  <c:v>0.671353251318102</c:v>
                </c:pt>
                <c:pt idx="4">
                  <c:v>0.687534935718278</c:v>
                </c:pt>
                <c:pt idx="5">
                  <c:v>0.698280354351224</c:v>
                </c:pt>
                <c:pt idx="6">
                  <c:v>0.701326259946949</c:v>
                </c:pt>
                <c:pt idx="7">
                  <c:v>0.677283372365339</c:v>
                </c:pt>
                <c:pt idx="8">
                  <c:v>0.693859649122807</c:v>
                </c:pt>
                <c:pt idx="9">
                  <c:v>0.70223534373682</c:v>
                </c:pt>
                <c:pt idx="10">
                  <c:v>0.711805555555556</c:v>
                </c:pt>
                <c:pt idx="11">
                  <c:v>0.693995381062356</c:v>
                </c:pt>
                <c:pt idx="12">
                  <c:v>0.702652910832719</c:v>
                </c:pt>
                <c:pt idx="13">
                  <c:v>0.700573065902579</c:v>
                </c:pt>
                <c:pt idx="14">
                  <c:v>0.691576532284497</c:v>
                </c:pt>
                <c:pt idx="15">
                  <c:v>0.685441674361342</c:v>
                </c:pt>
                <c:pt idx="16">
                  <c:v>0.680318543799772</c:v>
                </c:pt>
                <c:pt idx="17">
                  <c:v>0.6722710812209</c:v>
                </c:pt>
                <c:pt idx="18">
                  <c:v>0.68010372465818</c:v>
                </c:pt>
                <c:pt idx="19">
                  <c:v>0.691324815063887</c:v>
                </c:pt>
                <c:pt idx="20">
                  <c:v>0.691322901849218</c:v>
                </c:pt>
                <c:pt idx="21">
                  <c:v>0.705739390540288</c:v>
                </c:pt>
                <c:pt idx="22">
                  <c:v>0.723241868071961</c:v>
                </c:pt>
                <c:pt idx="23">
                  <c:v>0.710770267992584</c:v>
                </c:pt>
                <c:pt idx="24">
                  <c:v>0.709931766489765</c:v>
                </c:pt>
                <c:pt idx="25">
                  <c:v>0.712679490652939</c:v>
                </c:pt>
                <c:pt idx="26">
                  <c:v>0.727536231884058</c:v>
                </c:pt>
                <c:pt idx="27">
                  <c:v>0.713380281690141</c:v>
                </c:pt>
                <c:pt idx="28">
                  <c:v>0.709550036371194</c:v>
                </c:pt>
                <c:pt idx="29">
                  <c:v>0.706620272868785</c:v>
                </c:pt>
                <c:pt idx="30">
                  <c:v>0.709121513305547</c:v>
                </c:pt>
                <c:pt idx="31">
                  <c:v>0.727351727134477</c:v>
                </c:pt>
                <c:pt idx="32">
                  <c:v>0.739547681363667</c:v>
                </c:pt>
                <c:pt idx="33">
                  <c:v>0.72229125983786</c:v>
                </c:pt>
                <c:pt idx="34">
                  <c:v>0.730339652901082</c:v>
                </c:pt>
                <c:pt idx="35">
                  <c:v>0.717201166180758</c:v>
                </c:pt>
                <c:pt idx="36">
                  <c:v>0.704245836265541</c:v>
                </c:pt>
                <c:pt idx="37">
                  <c:v>0.710473091804432</c:v>
                </c:pt>
                <c:pt idx="38">
                  <c:v>0.731276785335427</c:v>
                </c:pt>
                <c:pt idx="39">
                  <c:v>0.732128705024568</c:v>
                </c:pt>
                <c:pt idx="40">
                  <c:v>0.730100273473108</c:v>
                </c:pt>
                <c:pt idx="41">
                  <c:v>0.732612002212389</c:v>
                </c:pt>
                <c:pt idx="42">
                  <c:v>0.741875518672199</c:v>
                </c:pt>
                <c:pt idx="43">
                  <c:v>0.740796149343047</c:v>
                </c:pt>
                <c:pt idx="44">
                  <c:v>0.745319620642936</c:v>
                </c:pt>
                <c:pt idx="45">
                  <c:v>0.739650711513583</c:v>
                </c:pt>
                <c:pt idx="46">
                  <c:v>0.723414714075045</c:v>
                </c:pt>
                <c:pt idx="47">
                  <c:v>0.717994282623812</c:v>
                </c:pt>
                <c:pt idx="48">
                  <c:v>0.712971903060732</c:v>
                </c:pt>
                <c:pt idx="49">
                  <c:v>0.710362717473948</c:v>
                </c:pt>
                <c:pt idx="50">
                  <c:v>0.724508238063215</c:v>
                </c:pt>
                <c:pt idx="51">
                  <c:v>0.732101341281669</c:v>
                </c:pt>
                <c:pt idx="52">
                  <c:v>0.745703125</c:v>
                </c:pt>
                <c:pt idx="53">
                  <c:v>0.755410848044567</c:v>
                </c:pt>
                <c:pt idx="54">
                  <c:v>0.738557352667782</c:v>
                </c:pt>
                <c:pt idx="55">
                  <c:v>0.723786494716102</c:v>
                </c:pt>
                <c:pt idx="56">
                  <c:v>0.709621274245644</c:v>
                </c:pt>
                <c:pt idx="57">
                  <c:v>0.690829368411232</c:v>
                </c:pt>
                <c:pt idx="58">
                  <c:v>0.679468756803832</c:v>
                </c:pt>
                <c:pt idx="59">
                  <c:v>0.699991418518836</c:v>
                </c:pt>
                <c:pt idx="60">
                  <c:v>0.722509030814455</c:v>
                </c:pt>
                <c:pt idx="61">
                  <c:v>0.704499931193713</c:v>
                </c:pt>
                <c:pt idx="62">
                  <c:v>0.675314973638466</c:v>
                </c:pt>
                <c:pt idx="63">
                  <c:v>0.674800421750264</c:v>
                </c:pt>
                <c:pt idx="64">
                  <c:v>0.665276048419188</c:v>
                </c:pt>
                <c:pt idx="65">
                  <c:v>0.666724797269522</c:v>
                </c:pt>
                <c:pt idx="66">
                  <c:v>0.662011664886813</c:v>
                </c:pt>
                <c:pt idx="67">
                  <c:v>0.668380780915944</c:v>
                </c:pt>
                <c:pt idx="68">
                  <c:v>0.675045698775827</c:v>
                </c:pt>
                <c:pt idx="69">
                  <c:v>0.68288862367333</c:v>
                </c:pt>
              </c:numCache>
            </c:numRef>
          </c:val>
          <c:smooth val="0"/>
        </c:ser>
        <c:ser>
          <c:idx val="2"/>
          <c:order val="2"/>
          <c:tx>
            <c:v>LS Corporate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US!$C$5:$BU$5</c:f>
              <c:strCach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strCache>
            </c:strRef>
          </c:cat>
          <c:val>
            <c:numRef>
              <c:f>US!$D$31:$BU$31</c:f>
              <c:numCache>
                <c:formatCode>0.0000</c:formatCode>
                <c:ptCount val="70"/>
                <c:pt idx="0">
                  <c:v>0.751650165016502</c:v>
                </c:pt>
                <c:pt idx="1">
                  <c:v>0.760925449871465</c:v>
                </c:pt>
                <c:pt idx="2">
                  <c:v>0.739880059970015</c:v>
                </c:pt>
                <c:pt idx="3">
                  <c:v>0.744639376218323</c:v>
                </c:pt>
                <c:pt idx="4">
                  <c:v>0.765877957658779</c:v>
                </c:pt>
                <c:pt idx="5">
                  <c:v>0.776811594202899</c:v>
                </c:pt>
                <c:pt idx="6">
                  <c:v>0.7781047675103</c:v>
                </c:pt>
                <c:pt idx="7">
                  <c:v>0.751168831168831</c:v>
                </c:pt>
                <c:pt idx="8">
                  <c:v>0.771707317073171</c:v>
                </c:pt>
                <c:pt idx="9">
                  <c:v>0.782792665726375</c:v>
                </c:pt>
                <c:pt idx="10">
                  <c:v>0.796503156872268</c:v>
                </c:pt>
                <c:pt idx="11">
                  <c:v>0.774151996565049</c:v>
                </c:pt>
                <c:pt idx="12">
                  <c:v>0.78801652892562</c:v>
                </c:pt>
                <c:pt idx="13">
                  <c:v>0.786806114239742</c:v>
                </c:pt>
                <c:pt idx="14">
                  <c:v>0.775450202131569</c:v>
                </c:pt>
                <c:pt idx="15">
                  <c:v>0.769257340241796</c:v>
                </c:pt>
                <c:pt idx="16">
                  <c:v>0.763729246487867</c:v>
                </c:pt>
                <c:pt idx="17">
                  <c:v>0.751807925947353</c:v>
                </c:pt>
                <c:pt idx="18">
                  <c:v>0.754445606694561</c:v>
                </c:pt>
                <c:pt idx="19">
                  <c:v>0.768119551681195</c:v>
                </c:pt>
                <c:pt idx="20">
                  <c:v>0.772128915115751</c:v>
                </c:pt>
                <c:pt idx="21">
                  <c:v>0.790079531184596</c:v>
                </c:pt>
                <c:pt idx="22">
                  <c:v>0.812908496732026</c:v>
                </c:pt>
                <c:pt idx="23">
                  <c:v>0.800037943464238</c:v>
                </c:pt>
                <c:pt idx="24">
                  <c:v>0.795852456229815</c:v>
                </c:pt>
                <c:pt idx="25">
                  <c:v>0.797967541331715</c:v>
                </c:pt>
                <c:pt idx="26">
                  <c:v>0.814705052215636</c:v>
                </c:pt>
                <c:pt idx="27">
                  <c:v>0.800579557428872</c:v>
                </c:pt>
                <c:pt idx="28">
                  <c:v>0.79091856828449</c:v>
                </c:pt>
                <c:pt idx="29">
                  <c:v>0.782577831862894</c:v>
                </c:pt>
                <c:pt idx="30">
                  <c:v>0.782228116710875</c:v>
                </c:pt>
                <c:pt idx="31">
                  <c:v>0.800254959764162</c:v>
                </c:pt>
                <c:pt idx="32">
                  <c:v>0.816598740274176</c:v>
                </c:pt>
                <c:pt idx="33">
                  <c:v>0.802392847751775</c:v>
                </c:pt>
                <c:pt idx="34">
                  <c:v>0.813253396262517</c:v>
                </c:pt>
                <c:pt idx="35">
                  <c:v>0.80078125</c:v>
                </c:pt>
                <c:pt idx="36">
                  <c:v>0.786327920377161</c:v>
                </c:pt>
                <c:pt idx="37">
                  <c:v>0.794249201277955</c:v>
                </c:pt>
                <c:pt idx="38">
                  <c:v>0.817629756143847</c:v>
                </c:pt>
                <c:pt idx="39">
                  <c:v>0.815609411556968</c:v>
                </c:pt>
                <c:pt idx="40">
                  <c:v>0.812555799042285</c:v>
                </c:pt>
                <c:pt idx="41">
                  <c:v>0.817725817031292</c:v>
                </c:pt>
                <c:pt idx="42">
                  <c:v>0.829615056238168</c:v>
                </c:pt>
                <c:pt idx="43">
                  <c:v>0.83338211620079</c:v>
                </c:pt>
                <c:pt idx="44">
                  <c:v>0.838181314495464</c:v>
                </c:pt>
                <c:pt idx="45">
                  <c:v>0.831471443680592</c:v>
                </c:pt>
                <c:pt idx="46">
                  <c:v>0.814200092208391</c:v>
                </c:pt>
                <c:pt idx="47">
                  <c:v>0.805425550355348</c:v>
                </c:pt>
                <c:pt idx="48">
                  <c:v>0.798167864670594</c:v>
                </c:pt>
                <c:pt idx="49">
                  <c:v>0.790100733739584</c:v>
                </c:pt>
                <c:pt idx="50">
                  <c:v>0.806470478151025</c:v>
                </c:pt>
                <c:pt idx="51">
                  <c:v>0.814263929100272</c:v>
                </c:pt>
                <c:pt idx="52">
                  <c:v>0.831066793814005</c:v>
                </c:pt>
                <c:pt idx="53">
                  <c:v>0.843394759513353</c:v>
                </c:pt>
                <c:pt idx="54">
                  <c:v>0.824228718438142</c:v>
                </c:pt>
                <c:pt idx="55">
                  <c:v>0.806856754921928</c:v>
                </c:pt>
                <c:pt idx="56">
                  <c:v>0.79236820959393</c:v>
                </c:pt>
                <c:pt idx="57">
                  <c:v>0.771863382092353</c:v>
                </c:pt>
                <c:pt idx="58">
                  <c:v>0.756667636504704</c:v>
                </c:pt>
                <c:pt idx="59">
                  <c:v>0.783560942027825</c:v>
                </c:pt>
                <c:pt idx="60">
                  <c:v>0.815661735569938</c:v>
                </c:pt>
                <c:pt idx="61">
                  <c:v>0.79619485389414</c:v>
                </c:pt>
                <c:pt idx="62">
                  <c:v>0.761164545483986</c:v>
                </c:pt>
                <c:pt idx="63">
                  <c:v>0.760940057441092</c:v>
                </c:pt>
                <c:pt idx="64">
                  <c:v>0.741975662133142</c:v>
                </c:pt>
                <c:pt idx="65">
                  <c:v>0.746843037939358</c:v>
                </c:pt>
                <c:pt idx="66">
                  <c:v>0.74260514710722</c:v>
                </c:pt>
                <c:pt idx="67">
                  <c:v>0.750413745183501</c:v>
                </c:pt>
                <c:pt idx="68">
                  <c:v>0.759857837635615</c:v>
                </c:pt>
                <c:pt idx="69">
                  <c:v>0.766622006364093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91855104"/>
        <c:axId val="-1488109808"/>
      </c:lineChart>
      <c:dateAx>
        <c:axId val="-14918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488109808"/>
        <c:crosses val="autoZero"/>
        <c:auto val="0"/>
        <c:lblOffset val="100"/>
        <c:baseTimeUnit val="days"/>
      </c:dateAx>
      <c:valAx>
        <c:axId val="-1488109808"/>
        <c:scaling>
          <c:orientation val="minMax"/>
          <c:max val="0.85"/>
          <c:min val="0.5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LABOR</a:t>
                </a:r>
                <a:r>
                  <a:rPr lang="es-ES_tradnl" baseline="0"/>
                  <a:t> SHARE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49185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_tradnl"/>
              <a:t>Graph</a:t>
            </a:r>
            <a:r>
              <a:rPr lang="es-ES_tradnl" baseline="0"/>
              <a:t> 5: Labor Share US (2)</a:t>
            </a:r>
          </a:p>
          <a:p>
            <a:pPr>
              <a:defRPr/>
            </a:pPr>
            <a:r>
              <a:rPr lang="es-ES_tradnl" sz="1000" baseline="0"/>
              <a:t>Source: NIPA. Own elaboration.</a:t>
            </a:r>
            <a:endParaRPr lang="es-ES_tradnl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Spain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US!$C$5:$BU$5</c:f>
              <c:strCach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strCache>
            </c:strRef>
          </c:cat>
          <c:val>
            <c:numRef>
              <c:f>US!$C$33:$BU$33</c:f>
              <c:numCache>
                <c:formatCode>General</c:formatCode>
                <c:ptCount val="71"/>
                <c:pt idx="13" formatCode="0.0000">
                  <c:v>0.613648273975534</c:v>
                </c:pt>
                <c:pt idx="14" formatCode="0.0000">
                  <c:v>0.609594851169773</c:v>
                </c:pt>
                <c:pt idx="15" formatCode="0.0000">
                  <c:v>0.612745323436153</c:v>
                </c:pt>
                <c:pt idx="16" formatCode="0.0000">
                  <c:v>0.632175144432486</c:v>
                </c:pt>
                <c:pt idx="17" formatCode="0.0000">
                  <c:v>0.639668365607458</c:v>
                </c:pt>
                <c:pt idx="18" formatCode="0.0000">
                  <c:v>0.640663028639171</c:v>
                </c:pt>
                <c:pt idx="19" formatCode="0.0000">
                  <c:v>0.655051748640714</c:v>
                </c:pt>
                <c:pt idx="20" formatCode="0.0000">
                  <c:v>0.668805834923646</c:v>
                </c:pt>
                <c:pt idx="21" formatCode="0.0000">
                  <c:v>0.650010952251145</c:v>
                </c:pt>
                <c:pt idx="22" formatCode="0.0000">
                  <c:v>0.640050515527765</c:v>
                </c:pt>
                <c:pt idx="23" formatCode="0.0000">
                  <c:v>0.638105755976461</c:v>
                </c:pt>
                <c:pt idx="24" formatCode="0.0000">
                  <c:v>0.645707689393907</c:v>
                </c:pt>
                <c:pt idx="25" formatCode="0.0000">
                  <c:v>0.649776997820385</c:v>
                </c:pt>
                <c:pt idx="26" formatCode="0.0000">
                  <c:v>0.650523665235389</c:v>
                </c:pt>
                <c:pt idx="27" formatCode="0.0000">
                  <c:v>0.648730401329701</c:v>
                </c:pt>
                <c:pt idx="28" formatCode="0.0000">
                  <c:v>0.665760219163592</c:v>
                </c:pt>
                <c:pt idx="29" formatCode="0.0000">
                  <c:v>0.675270957632005</c:v>
                </c:pt>
                <c:pt idx="30" formatCode="0.0000">
                  <c:v>0.669908385586052</c:v>
                </c:pt>
                <c:pt idx="31" formatCode="0.0000">
                  <c:v>0.671121439953683</c:v>
                </c:pt>
                <c:pt idx="32" formatCode="0.0000">
                  <c:v>0.671065739632546</c:v>
                </c:pt>
                <c:pt idx="33" formatCode="0.0000">
                  <c:v>0.66405547110197</c:v>
                </c:pt>
                <c:pt idx="34" formatCode="0.0000">
                  <c:v>0.66669268619801</c:v>
                </c:pt>
                <c:pt idx="35" formatCode="0.0000">
                  <c:v>0.653588004242868</c:v>
                </c:pt>
                <c:pt idx="36" formatCode="0.0000">
                  <c:v>0.651034791512245</c:v>
                </c:pt>
                <c:pt idx="37" formatCode="0.0000">
                  <c:v>0.621979127994962</c:v>
                </c:pt>
                <c:pt idx="38" formatCode="0.0000">
                  <c:v>0.604536687326012</c:v>
                </c:pt>
                <c:pt idx="39" formatCode="0.0000">
                  <c:v>0.591662640816703</c:v>
                </c:pt>
                <c:pt idx="40" formatCode="0.0000">
                  <c:v>0.593463943436405</c:v>
                </c:pt>
                <c:pt idx="41" formatCode="0.0000">
                  <c:v>0.592873408699206</c:v>
                </c:pt>
                <c:pt idx="42" formatCode="0.0000">
                  <c:v>0.588551536479891</c:v>
                </c:pt>
                <c:pt idx="43" formatCode="0.0000">
                  <c:v>0.603791206874749</c:v>
                </c:pt>
                <c:pt idx="44" formatCode="0.0000">
                  <c:v>0.612992560170265</c:v>
                </c:pt>
                <c:pt idx="45" formatCode="0.0000">
                  <c:v>0.624129942077581</c:v>
                </c:pt>
                <c:pt idx="46" formatCode="0.0000">
                  <c:v>0.629160319619774</c:v>
                </c:pt>
                <c:pt idx="47" formatCode="0.0000">
                  <c:v>0.610419770692897</c:v>
                </c:pt>
                <c:pt idx="48" formatCode="0.0000">
                  <c:v>0.598266962051309</c:v>
                </c:pt>
                <c:pt idx="49" formatCode="0.0000">
                  <c:v>0.595927912933308</c:v>
                </c:pt>
                <c:pt idx="50" formatCode="0.0000">
                  <c:v>0.595690403367672</c:v>
                </c:pt>
                <c:pt idx="51" formatCode="0.0000">
                  <c:v>0.591739033401689</c:v>
                </c:pt>
                <c:pt idx="52" formatCode="0.0000">
                  <c:v>0.588545061083111</c:v>
                </c:pt>
                <c:pt idx="53" formatCode="0.0000">
                  <c:v>0.583923781841679</c:v>
                </c:pt>
                <c:pt idx="54" formatCode="0.0000">
                  <c:v>0.578766043209134</c:v>
                </c:pt>
                <c:pt idx="55" formatCode="0.0000">
                  <c:v>0.573914926259418</c:v>
                </c:pt>
                <c:pt idx="56" formatCode="0.0000">
                  <c:v>0.56872043006677</c:v>
                </c:pt>
                <c:pt idx="57" formatCode="0.0000">
                  <c:v>0.562943691852499</c:v>
                </c:pt>
                <c:pt idx="58" formatCode="0.0000">
                  <c:v>0.559414483164248</c:v>
                </c:pt>
                <c:pt idx="59" formatCode="0.0000">
                  <c:v>0.555752693758659</c:v>
                </c:pt>
                <c:pt idx="60" formatCode="0.0000">
                  <c:v>0.560028396433917</c:v>
                </c:pt>
                <c:pt idx="61" formatCode="0.0000">
                  <c:v>0.579577814694657</c:v>
                </c:pt>
                <c:pt idx="62" formatCode="0.0000">
                  <c:v>0.587387734252942</c:v>
                </c:pt>
                <c:pt idx="63" formatCode="0.0000">
                  <c:v>0.577066191550498</c:v>
                </c:pt>
                <c:pt idx="64" formatCode="0.0000">
                  <c:v>0.571173910451631</c:v>
                </c:pt>
                <c:pt idx="65" formatCode="0.0000">
                  <c:v>0.556175440262058</c:v>
                </c:pt>
                <c:pt idx="66" formatCode="0.0000">
                  <c:v>0.55092361361454</c:v>
                </c:pt>
                <c:pt idx="67" formatCode="0.0000">
                  <c:v>0.550361733379598</c:v>
                </c:pt>
                <c:pt idx="68" formatCode="0.0000">
                  <c:v>0.554749366607113</c:v>
                </c:pt>
                <c:pt idx="69" formatCode="0.0000">
                  <c:v>0.549239500012389</c:v>
                </c:pt>
                <c:pt idx="70" formatCode="0.0000">
                  <c:v>0.543561919609687</c:v>
                </c:pt>
              </c:numCache>
            </c:numRef>
          </c:val>
          <c:smooth val="0"/>
        </c:ser>
        <c:ser>
          <c:idx val="2"/>
          <c:order val="1"/>
          <c:tx>
            <c:v>US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US!$C$5:$BU$5</c:f>
              <c:strCach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strCache>
            </c:strRef>
          </c:cat>
          <c:val>
            <c:numRef>
              <c:f>US!$C$29:$BU$29</c:f>
              <c:numCache>
                <c:formatCode>0.0000</c:formatCode>
                <c:ptCount val="71"/>
                <c:pt idx="1">
                  <c:v>0.722964147426711</c:v>
                </c:pt>
                <c:pt idx="2">
                  <c:v>0.740400021541441</c:v>
                </c:pt>
                <c:pt idx="3">
                  <c:v>0.72042677078536</c:v>
                </c:pt>
                <c:pt idx="4">
                  <c:v>0.721949859929476</c:v>
                </c:pt>
                <c:pt idx="5">
                  <c:v>0.732792862971897</c:v>
                </c:pt>
                <c:pt idx="6">
                  <c:v>0.741811717530242</c:v>
                </c:pt>
                <c:pt idx="7">
                  <c:v>0.741936169874096</c:v>
                </c:pt>
                <c:pt idx="8">
                  <c:v>0.723244227848057</c:v>
                </c:pt>
                <c:pt idx="9">
                  <c:v>0.731546762292336</c:v>
                </c:pt>
                <c:pt idx="10">
                  <c:v>0.734187227180357</c:v>
                </c:pt>
                <c:pt idx="11">
                  <c:v>0.736309825723112</c:v>
                </c:pt>
                <c:pt idx="12">
                  <c:v>0.726872315125133</c:v>
                </c:pt>
                <c:pt idx="13">
                  <c:v>0.730146136237539</c:v>
                </c:pt>
                <c:pt idx="14">
                  <c:v>0.725646345610118</c:v>
                </c:pt>
                <c:pt idx="15">
                  <c:v>0.716812805719883</c:v>
                </c:pt>
                <c:pt idx="16">
                  <c:v>0.709109189244431</c:v>
                </c:pt>
                <c:pt idx="17">
                  <c:v>0.706453102170537</c:v>
                </c:pt>
                <c:pt idx="18">
                  <c:v>0.697743475128302</c:v>
                </c:pt>
                <c:pt idx="19">
                  <c:v>0.704018578420662</c:v>
                </c:pt>
                <c:pt idx="20">
                  <c:v>0.703059730664388</c:v>
                </c:pt>
                <c:pt idx="21">
                  <c:v>0.705194210201398</c:v>
                </c:pt>
                <c:pt idx="22">
                  <c:v>0.717293060484269</c:v>
                </c:pt>
                <c:pt idx="23">
                  <c:v>0.730099838342483</c:v>
                </c:pt>
                <c:pt idx="24">
                  <c:v>0.720020152800281</c:v>
                </c:pt>
                <c:pt idx="25">
                  <c:v>0.715581544509446</c:v>
                </c:pt>
                <c:pt idx="26">
                  <c:v>0.708958465519469</c:v>
                </c:pt>
                <c:pt idx="27">
                  <c:v>0.721269725933891</c:v>
                </c:pt>
                <c:pt idx="28">
                  <c:v>0.717088180909575</c:v>
                </c:pt>
                <c:pt idx="29">
                  <c:v>0.710852905972167</c:v>
                </c:pt>
                <c:pt idx="30">
                  <c:v>0.709598794209266</c:v>
                </c:pt>
                <c:pt idx="31">
                  <c:v>0.710543837558164</c:v>
                </c:pt>
                <c:pt idx="32">
                  <c:v>0.720501651118401</c:v>
                </c:pt>
                <c:pt idx="33">
                  <c:v>0.73465771136084</c:v>
                </c:pt>
                <c:pt idx="34">
                  <c:v>0.723216998131652</c:v>
                </c:pt>
                <c:pt idx="35">
                  <c:v>0.733412871097272</c:v>
                </c:pt>
                <c:pt idx="36">
                  <c:v>0.725247830500182</c:v>
                </c:pt>
                <c:pt idx="37">
                  <c:v>0.708290933739568</c:v>
                </c:pt>
                <c:pt idx="38">
                  <c:v>0.71210684811138</c:v>
                </c:pt>
                <c:pt idx="39">
                  <c:v>0.725247193748727</c:v>
                </c:pt>
                <c:pt idx="40">
                  <c:v>0.726418689350841</c:v>
                </c:pt>
                <c:pt idx="41">
                  <c:v>0.721505217127875</c:v>
                </c:pt>
                <c:pt idx="42">
                  <c:v>0.72105116501258</c:v>
                </c:pt>
                <c:pt idx="43">
                  <c:v>0.728129480742686</c:v>
                </c:pt>
                <c:pt idx="44">
                  <c:v>0.732018629166292</c:v>
                </c:pt>
                <c:pt idx="45">
                  <c:v>0.731450399267505</c:v>
                </c:pt>
                <c:pt idx="46">
                  <c:v>0.728424801071229</c:v>
                </c:pt>
                <c:pt idx="47">
                  <c:v>0.717240679958843</c:v>
                </c:pt>
                <c:pt idx="48">
                  <c:v>0.710240992198769</c:v>
                </c:pt>
                <c:pt idx="49">
                  <c:v>0.700893126149338</c:v>
                </c:pt>
                <c:pt idx="50">
                  <c:v>0.697241871092255</c:v>
                </c:pt>
                <c:pt idx="51">
                  <c:v>0.703111189280519</c:v>
                </c:pt>
                <c:pt idx="52">
                  <c:v>0.704963545868448</c:v>
                </c:pt>
                <c:pt idx="53">
                  <c:v>0.712265577380396</c:v>
                </c:pt>
                <c:pt idx="54">
                  <c:v>0.713070626974314</c:v>
                </c:pt>
                <c:pt idx="55">
                  <c:v>0.704186073762177</c:v>
                </c:pt>
                <c:pt idx="56">
                  <c:v>0.699958386774633</c:v>
                </c:pt>
                <c:pt idx="57">
                  <c:v>0.692346768743157</c:v>
                </c:pt>
                <c:pt idx="58">
                  <c:v>0.681324724915262</c:v>
                </c:pt>
                <c:pt idx="59">
                  <c:v>0.675508732848326</c:v>
                </c:pt>
                <c:pt idx="60">
                  <c:v>0.690276712337762</c:v>
                </c:pt>
                <c:pt idx="61">
                  <c:v>0.702373615699907</c:v>
                </c:pt>
                <c:pt idx="62">
                  <c:v>0.693844939098878</c:v>
                </c:pt>
                <c:pt idx="63">
                  <c:v>0.6688113322571</c:v>
                </c:pt>
                <c:pt idx="64">
                  <c:v>0.660433657437424</c:v>
                </c:pt>
                <c:pt idx="65">
                  <c:v>0.651362333791468</c:v>
                </c:pt>
                <c:pt idx="66">
                  <c:v>0.652104187238526</c:v>
                </c:pt>
                <c:pt idx="67">
                  <c:v>0.648065314521108</c:v>
                </c:pt>
                <c:pt idx="68">
                  <c:v>0.656311904315564</c:v>
                </c:pt>
                <c:pt idx="69">
                  <c:v>0.661963040096735</c:v>
                </c:pt>
                <c:pt idx="70">
                  <c:v>0.662238194420867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61086912"/>
        <c:axId val="-1962682384"/>
      </c:lineChart>
      <c:dateAx>
        <c:axId val="-196108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62682384"/>
        <c:crosses val="autoZero"/>
        <c:auto val="0"/>
        <c:lblOffset val="100"/>
        <c:baseTimeUnit val="days"/>
      </c:dateAx>
      <c:valAx>
        <c:axId val="-19626823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LABOR</a:t>
                </a:r>
                <a:r>
                  <a:rPr lang="es-ES_tradnl" baseline="0"/>
                  <a:t> SHARE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610869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_tradnl"/>
              <a:t>Graph</a:t>
            </a:r>
            <a:r>
              <a:rPr lang="es-ES_tradnl" baseline="0"/>
              <a:t> 4: Labor Share Spain</a:t>
            </a:r>
          </a:p>
          <a:p>
            <a:pPr>
              <a:defRPr/>
            </a:pPr>
            <a:r>
              <a:rPr lang="es-ES_tradnl" sz="1000" baseline="0"/>
              <a:t>Source: Ameco. Own elaboration.</a:t>
            </a:r>
            <a:r>
              <a:rPr lang="es-ES_tradnl" baseline="0"/>
              <a:t> 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LS 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SPAIN!$C$3:$BJ$3</c:f>
              <c:numCache>
                <c:formatCode>General</c:formatCode>
                <c:ptCount val="6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  <c:pt idx="54">
                  <c:v>2014.0</c:v>
                </c:pt>
                <c:pt idx="55">
                  <c:v>2015.0</c:v>
                </c:pt>
                <c:pt idx="56">
                  <c:v>2016.0</c:v>
                </c:pt>
                <c:pt idx="57">
                  <c:v>2017.0</c:v>
                </c:pt>
                <c:pt idx="58">
                  <c:v>2018.0</c:v>
                </c:pt>
                <c:pt idx="59">
                  <c:v>2019.0</c:v>
                </c:pt>
              </c:numCache>
            </c:numRef>
          </c:cat>
          <c:val>
            <c:numRef>
              <c:f>SPAIN!$B$18:$BJ$18</c:f>
              <c:numCache>
                <c:formatCode>0.0000</c:formatCode>
                <c:ptCount val="61"/>
                <c:pt idx="1">
                  <c:v>0.394389438943894</c:v>
                </c:pt>
                <c:pt idx="2">
                  <c:v>0.391249758547421</c:v>
                </c:pt>
                <c:pt idx="3">
                  <c:v>0.392645829851245</c:v>
                </c:pt>
                <c:pt idx="4">
                  <c:v>0.404701883585894</c:v>
                </c:pt>
                <c:pt idx="5">
                  <c:v>0.410449071751129</c:v>
                </c:pt>
                <c:pt idx="6">
                  <c:v>0.417443495187628</c:v>
                </c:pt>
                <c:pt idx="7">
                  <c:v>0.430098806860552</c:v>
                </c:pt>
                <c:pt idx="8">
                  <c:v>0.440393480408298</c:v>
                </c:pt>
                <c:pt idx="9">
                  <c:v>0.430820269777616</c:v>
                </c:pt>
                <c:pt idx="10">
                  <c:v>0.430529198242374</c:v>
                </c:pt>
                <c:pt idx="11">
                  <c:v>0.440898345153664</c:v>
                </c:pt>
                <c:pt idx="12">
                  <c:v>0.452592857507791</c:v>
                </c:pt>
                <c:pt idx="13">
                  <c:v>0.468422427302803</c:v>
                </c:pt>
                <c:pt idx="14">
                  <c:v>0.473759659131942</c:v>
                </c:pt>
                <c:pt idx="15">
                  <c:v>0.479994692770374</c:v>
                </c:pt>
                <c:pt idx="16">
                  <c:v>0.498204419889503</c:v>
                </c:pt>
                <c:pt idx="17">
                  <c:v>0.509248747913189</c:v>
                </c:pt>
                <c:pt idx="18">
                  <c:v>0.509506109895893</c:v>
                </c:pt>
                <c:pt idx="19">
                  <c:v>0.51044328885664</c:v>
                </c:pt>
                <c:pt idx="20">
                  <c:v>0.508778056008638</c:v>
                </c:pt>
                <c:pt idx="21">
                  <c:v>0.501717519094653</c:v>
                </c:pt>
                <c:pt idx="22">
                  <c:v>0.501694703827785</c:v>
                </c:pt>
                <c:pt idx="23">
                  <c:v>0.493807819255265</c:v>
                </c:pt>
                <c:pt idx="24">
                  <c:v>0.490486591680786</c:v>
                </c:pt>
                <c:pt idx="25">
                  <c:v>0.464771610335574</c:v>
                </c:pt>
                <c:pt idx="26">
                  <c:v>0.454255711727356</c:v>
                </c:pt>
                <c:pt idx="27">
                  <c:v>0.449393255657417</c:v>
                </c:pt>
                <c:pt idx="28">
                  <c:v>0.451912250953794</c:v>
                </c:pt>
                <c:pt idx="29">
                  <c:v>0.455049270462091</c:v>
                </c:pt>
                <c:pt idx="30">
                  <c:v>0.460508870230616</c:v>
                </c:pt>
                <c:pt idx="31">
                  <c:v>0.477363705418836</c:v>
                </c:pt>
                <c:pt idx="32">
                  <c:v>0.489648697219734</c:v>
                </c:pt>
                <c:pt idx="33">
                  <c:v>0.494986955960222</c:v>
                </c:pt>
                <c:pt idx="34">
                  <c:v>0.499655713065926</c:v>
                </c:pt>
                <c:pt idx="35">
                  <c:v>0.485466094831654</c:v>
                </c:pt>
                <c:pt idx="36">
                  <c:v>0.47784524216425</c:v>
                </c:pt>
                <c:pt idx="37">
                  <c:v>0.477581599698356</c:v>
                </c:pt>
                <c:pt idx="38">
                  <c:v>0.485114342465674</c:v>
                </c:pt>
                <c:pt idx="39">
                  <c:v>0.484369416037051</c:v>
                </c:pt>
                <c:pt idx="40">
                  <c:v>0.485640635621454</c:v>
                </c:pt>
                <c:pt idx="41">
                  <c:v>0.484739651837524</c:v>
                </c:pt>
                <c:pt idx="42">
                  <c:v>0.48294707288343</c:v>
                </c:pt>
                <c:pt idx="43">
                  <c:v>0.481376987219867</c:v>
                </c:pt>
                <c:pt idx="44">
                  <c:v>0.480692544357489</c:v>
                </c:pt>
                <c:pt idx="45">
                  <c:v>0.477490654965058</c:v>
                </c:pt>
                <c:pt idx="46">
                  <c:v>0.477176256170975</c:v>
                </c:pt>
                <c:pt idx="47">
                  <c:v>0.477345645820229</c:v>
                </c:pt>
                <c:pt idx="48">
                  <c:v>0.483486876010241</c:v>
                </c:pt>
                <c:pt idx="49">
                  <c:v>0.501491186812695</c:v>
                </c:pt>
                <c:pt idx="50">
                  <c:v>0.508940254964543</c:v>
                </c:pt>
                <c:pt idx="51">
                  <c:v>0.500932063445073</c:v>
                </c:pt>
                <c:pt idx="52">
                  <c:v>0.496040446578959</c:v>
                </c:pt>
                <c:pt idx="53">
                  <c:v>0.4796910988974</c:v>
                </c:pt>
                <c:pt idx="54">
                  <c:v>0.473158147710865</c:v>
                </c:pt>
                <c:pt idx="55">
                  <c:v>0.473726657801931</c:v>
                </c:pt>
                <c:pt idx="56">
                  <c:v>0.479420332259875</c:v>
                </c:pt>
                <c:pt idx="57">
                  <c:v>0.476389378125777</c:v>
                </c:pt>
                <c:pt idx="58">
                  <c:v>0.472879581871712</c:v>
                </c:pt>
                <c:pt idx="59">
                  <c:v>0.471457707993441</c:v>
                </c:pt>
                <c:pt idx="60">
                  <c:v>0.471654067628929</c:v>
                </c:pt>
              </c:numCache>
            </c:numRef>
          </c:val>
          <c:smooth val="0"/>
        </c:ser>
        <c:ser>
          <c:idx val="1"/>
          <c:order val="1"/>
          <c:tx>
            <c:v>LS 2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SPAIN!$C$3:$BJ$3</c:f>
              <c:numCache>
                <c:formatCode>General</c:formatCode>
                <c:ptCount val="6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  <c:pt idx="54">
                  <c:v>2014.0</c:v>
                </c:pt>
                <c:pt idx="55">
                  <c:v>2015.0</c:v>
                </c:pt>
                <c:pt idx="56">
                  <c:v>2016.0</c:v>
                </c:pt>
                <c:pt idx="57">
                  <c:v>2017.0</c:v>
                </c:pt>
                <c:pt idx="58">
                  <c:v>2018.0</c:v>
                </c:pt>
                <c:pt idx="59">
                  <c:v>2019.0</c:v>
                </c:pt>
              </c:numCache>
            </c:numRef>
          </c:cat>
          <c:val>
            <c:numRef>
              <c:f>SPAIN!$B$19:$BJ$19</c:f>
              <c:numCache>
                <c:formatCode>0.0000</c:formatCode>
                <c:ptCount val="61"/>
                <c:pt idx="1">
                  <c:v>0.461152559814767</c:v>
                </c:pt>
                <c:pt idx="2">
                  <c:v>0.455168539325843</c:v>
                </c:pt>
                <c:pt idx="3">
                  <c:v>0.452901484480432</c:v>
                </c:pt>
                <c:pt idx="4">
                  <c:v>0.462394822006472</c:v>
                </c:pt>
                <c:pt idx="5">
                  <c:v>0.470602617575147</c:v>
                </c:pt>
                <c:pt idx="6">
                  <c:v>0.47479704797048</c:v>
                </c:pt>
                <c:pt idx="7">
                  <c:v>0.488161235717308</c:v>
                </c:pt>
                <c:pt idx="8">
                  <c:v>0.496556524967514</c:v>
                </c:pt>
                <c:pt idx="9">
                  <c:v>0.489130794701987</c:v>
                </c:pt>
                <c:pt idx="10">
                  <c:v>0.488659197687026</c:v>
                </c:pt>
                <c:pt idx="11">
                  <c:v>0.502959942116687</c:v>
                </c:pt>
                <c:pt idx="12">
                  <c:v>0.514975002906639</c:v>
                </c:pt>
                <c:pt idx="13">
                  <c:v>0.528464787348983</c:v>
                </c:pt>
                <c:pt idx="14">
                  <c:v>0.531552080379208</c:v>
                </c:pt>
                <c:pt idx="15">
                  <c:v>0.53932416763293</c:v>
                </c:pt>
                <c:pt idx="16">
                  <c:v>0.564588195116398</c:v>
                </c:pt>
                <c:pt idx="17">
                  <c:v>0.578603945371775</c:v>
                </c:pt>
                <c:pt idx="18">
                  <c:v>0.579445982343259</c:v>
                </c:pt>
                <c:pt idx="19">
                  <c:v>0.580523251371548</c:v>
                </c:pt>
                <c:pt idx="20">
                  <c:v>0.580962998911347</c:v>
                </c:pt>
                <c:pt idx="21">
                  <c:v>0.578190741722159</c:v>
                </c:pt>
                <c:pt idx="22">
                  <c:v>0.587440792905582</c:v>
                </c:pt>
                <c:pt idx="23">
                  <c:v>0.579983437832722</c:v>
                </c:pt>
                <c:pt idx="24">
                  <c:v>0.579762086687954</c:v>
                </c:pt>
                <c:pt idx="25">
                  <c:v>0.550857281712991</c:v>
                </c:pt>
                <c:pt idx="26">
                  <c:v>0.535935999385348</c:v>
                </c:pt>
                <c:pt idx="27">
                  <c:v>0.523165428719635</c:v>
                </c:pt>
                <c:pt idx="28">
                  <c:v>0.522999372044192</c:v>
                </c:pt>
                <c:pt idx="29">
                  <c:v>0.526786619473083</c:v>
                </c:pt>
                <c:pt idx="30">
                  <c:v>0.53019051717393</c:v>
                </c:pt>
                <c:pt idx="31">
                  <c:v>0.548997821274326</c:v>
                </c:pt>
                <c:pt idx="32">
                  <c:v>0.563023325741485</c:v>
                </c:pt>
                <c:pt idx="33">
                  <c:v>0.569895498153226</c:v>
                </c:pt>
                <c:pt idx="34">
                  <c:v>0.576931237369879</c:v>
                </c:pt>
                <c:pt idx="35">
                  <c:v>0.566656893906181</c:v>
                </c:pt>
                <c:pt idx="36">
                  <c:v>0.551211831270294</c:v>
                </c:pt>
                <c:pt idx="37">
                  <c:v>0.553404997494841</c:v>
                </c:pt>
                <c:pt idx="38">
                  <c:v>0.562834676705941</c:v>
                </c:pt>
                <c:pt idx="39">
                  <c:v>0.560773578794496</c:v>
                </c:pt>
                <c:pt idx="40">
                  <c:v>0.5639357330848</c:v>
                </c:pt>
                <c:pt idx="41">
                  <c:v>0.563577747113864</c:v>
                </c:pt>
                <c:pt idx="42">
                  <c:v>0.566227318894748</c:v>
                </c:pt>
                <c:pt idx="43">
                  <c:v>0.565919617417063</c:v>
                </c:pt>
                <c:pt idx="44">
                  <c:v>0.564535484540513</c:v>
                </c:pt>
                <c:pt idx="45">
                  <c:v>0.564359668837281</c:v>
                </c:pt>
                <c:pt idx="46">
                  <c:v>0.569583655082004</c:v>
                </c:pt>
                <c:pt idx="47">
                  <c:v>0.573296174188851</c:v>
                </c:pt>
                <c:pt idx="48">
                  <c:v>0.586542508830868</c:v>
                </c:pt>
                <c:pt idx="49">
                  <c:v>0.613783167088993</c:v>
                </c:pt>
                <c:pt idx="50">
                  <c:v>0.622462338156936</c:v>
                </c:pt>
                <c:pt idx="51">
                  <c:v>0.612698089402606</c:v>
                </c:pt>
                <c:pt idx="52">
                  <c:v>0.6130586081009</c:v>
                </c:pt>
                <c:pt idx="53">
                  <c:v>0.589527056974181</c:v>
                </c:pt>
                <c:pt idx="54">
                  <c:v>0.579537339775357</c:v>
                </c:pt>
                <c:pt idx="55">
                  <c:v>0.57875759288035</c:v>
                </c:pt>
                <c:pt idx="56">
                  <c:v>0.582727934696854</c:v>
                </c:pt>
                <c:pt idx="57">
                  <c:v>0.577126239460188</c:v>
                </c:pt>
                <c:pt idx="58">
                  <c:v>0.57234625017682</c:v>
                </c:pt>
                <c:pt idx="59">
                  <c:v>0.570102779328495</c:v>
                </c:pt>
                <c:pt idx="60">
                  <c:v>0.569653322252615</c:v>
                </c:pt>
              </c:numCache>
            </c:numRef>
          </c:val>
          <c:smooth val="0"/>
        </c:ser>
        <c:ser>
          <c:idx val="2"/>
          <c:order val="2"/>
          <c:tx>
            <c:v>LS 3 (Adj)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SPAIN!$C$3:$BJ$3</c:f>
              <c:numCache>
                <c:formatCode>General</c:formatCode>
                <c:ptCount val="6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  <c:pt idx="54">
                  <c:v>2014.0</c:v>
                </c:pt>
                <c:pt idx="55">
                  <c:v>2015.0</c:v>
                </c:pt>
                <c:pt idx="56">
                  <c:v>2016.0</c:v>
                </c:pt>
                <c:pt idx="57">
                  <c:v>2017.0</c:v>
                </c:pt>
                <c:pt idx="58">
                  <c:v>2018.0</c:v>
                </c:pt>
                <c:pt idx="59">
                  <c:v>2019.0</c:v>
                </c:pt>
              </c:numCache>
            </c:numRef>
          </c:cat>
          <c:val>
            <c:numRef>
              <c:f>SPAIN!$B$20:$BJ$20</c:f>
              <c:numCache>
                <c:formatCode>0.0000</c:formatCode>
                <c:ptCount val="61"/>
                <c:pt idx="1">
                  <c:v>0.613648273975534</c:v>
                </c:pt>
                <c:pt idx="2">
                  <c:v>0.609594851169773</c:v>
                </c:pt>
                <c:pt idx="3">
                  <c:v>0.612745323436153</c:v>
                </c:pt>
                <c:pt idx="4">
                  <c:v>0.632175144432486</c:v>
                </c:pt>
                <c:pt idx="5">
                  <c:v>0.639668365607458</c:v>
                </c:pt>
                <c:pt idx="6">
                  <c:v>0.640663028639171</c:v>
                </c:pt>
                <c:pt idx="7">
                  <c:v>0.655051748640714</c:v>
                </c:pt>
                <c:pt idx="8">
                  <c:v>0.668805834923646</c:v>
                </c:pt>
                <c:pt idx="9">
                  <c:v>0.650010952251145</c:v>
                </c:pt>
                <c:pt idx="10">
                  <c:v>0.640050515527765</c:v>
                </c:pt>
                <c:pt idx="11">
                  <c:v>0.638105755976461</c:v>
                </c:pt>
                <c:pt idx="12">
                  <c:v>0.645707689393907</c:v>
                </c:pt>
                <c:pt idx="13">
                  <c:v>0.649776997820385</c:v>
                </c:pt>
                <c:pt idx="14">
                  <c:v>0.650523665235389</c:v>
                </c:pt>
                <c:pt idx="15">
                  <c:v>0.648730401329701</c:v>
                </c:pt>
                <c:pt idx="16">
                  <c:v>0.665760219163592</c:v>
                </c:pt>
                <c:pt idx="17">
                  <c:v>0.675270957632005</c:v>
                </c:pt>
                <c:pt idx="18">
                  <c:v>0.669908385586052</c:v>
                </c:pt>
                <c:pt idx="19">
                  <c:v>0.671121439953683</c:v>
                </c:pt>
                <c:pt idx="20">
                  <c:v>0.671065739632546</c:v>
                </c:pt>
                <c:pt idx="21">
                  <c:v>0.66405547110197</c:v>
                </c:pt>
                <c:pt idx="22">
                  <c:v>0.66669268619801</c:v>
                </c:pt>
                <c:pt idx="23">
                  <c:v>0.653588004242868</c:v>
                </c:pt>
                <c:pt idx="24">
                  <c:v>0.651034791512245</c:v>
                </c:pt>
                <c:pt idx="25">
                  <c:v>0.621979127994962</c:v>
                </c:pt>
                <c:pt idx="26">
                  <c:v>0.604536687326012</c:v>
                </c:pt>
                <c:pt idx="27">
                  <c:v>0.591662640816703</c:v>
                </c:pt>
                <c:pt idx="28">
                  <c:v>0.593463943436405</c:v>
                </c:pt>
                <c:pt idx="29">
                  <c:v>0.592873408699206</c:v>
                </c:pt>
                <c:pt idx="30">
                  <c:v>0.588551536479891</c:v>
                </c:pt>
                <c:pt idx="31">
                  <c:v>0.603791206874749</c:v>
                </c:pt>
                <c:pt idx="32">
                  <c:v>0.612992560170265</c:v>
                </c:pt>
                <c:pt idx="33">
                  <c:v>0.624129942077581</c:v>
                </c:pt>
                <c:pt idx="34">
                  <c:v>0.629160319619774</c:v>
                </c:pt>
                <c:pt idx="35">
                  <c:v>0.610419770692897</c:v>
                </c:pt>
                <c:pt idx="36">
                  <c:v>0.598266962051309</c:v>
                </c:pt>
                <c:pt idx="37">
                  <c:v>0.595927912933308</c:v>
                </c:pt>
                <c:pt idx="38">
                  <c:v>0.595690403367672</c:v>
                </c:pt>
                <c:pt idx="39">
                  <c:v>0.591739033401689</c:v>
                </c:pt>
                <c:pt idx="40">
                  <c:v>0.588545061083111</c:v>
                </c:pt>
                <c:pt idx="41">
                  <c:v>0.583923781841679</c:v>
                </c:pt>
                <c:pt idx="42">
                  <c:v>0.578766043209134</c:v>
                </c:pt>
                <c:pt idx="43">
                  <c:v>0.573914926259418</c:v>
                </c:pt>
                <c:pt idx="44">
                  <c:v>0.56872043006677</c:v>
                </c:pt>
                <c:pt idx="45">
                  <c:v>0.562943691852499</c:v>
                </c:pt>
                <c:pt idx="46">
                  <c:v>0.559414483164248</c:v>
                </c:pt>
                <c:pt idx="47">
                  <c:v>0.555752693758659</c:v>
                </c:pt>
                <c:pt idx="48">
                  <c:v>0.560028396433917</c:v>
                </c:pt>
                <c:pt idx="49">
                  <c:v>0.579577814694657</c:v>
                </c:pt>
                <c:pt idx="50">
                  <c:v>0.587387734252942</c:v>
                </c:pt>
                <c:pt idx="51">
                  <c:v>0.577066191550498</c:v>
                </c:pt>
                <c:pt idx="52">
                  <c:v>0.571173910451631</c:v>
                </c:pt>
                <c:pt idx="53">
                  <c:v>0.556175440262058</c:v>
                </c:pt>
                <c:pt idx="54">
                  <c:v>0.55092361361454</c:v>
                </c:pt>
                <c:pt idx="55">
                  <c:v>0.550361733379598</c:v>
                </c:pt>
                <c:pt idx="56">
                  <c:v>0.554749366607113</c:v>
                </c:pt>
                <c:pt idx="57">
                  <c:v>0.549239500012389</c:v>
                </c:pt>
                <c:pt idx="58">
                  <c:v>0.543561919609687</c:v>
                </c:pt>
                <c:pt idx="59">
                  <c:v>0.540831150554413</c:v>
                </c:pt>
                <c:pt idx="60">
                  <c:v>0.540285533634106</c:v>
                </c:pt>
              </c:numCache>
            </c:numRef>
          </c:val>
          <c:smooth val="0"/>
        </c:ser>
        <c:ser>
          <c:idx val="3"/>
          <c:order val="3"/>
          <c:tx>
            <c:v>LS 4 (Corporate)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SPAIN!$C$3:$BJ$3</c:f>
              <c:numCache>
                <c:formatCode>General</c:formatCode>
                <c:ptCount val="6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  <c:pt idx="54">
                  <c:v>2014.0</c:v>
                </c:pt>
                <c:pt idx="55">
                  <c:v>2015.0</c:v>
                </c:pt>
                <c:pt idx="56">
                  <c:v>2016.0</c:v>
                </c:pt>
                <c:pt idx="57">
                  <c:v>2017.0</c:v>
                </c:pt>
                <c:pt idx="58">
                  <c:v>2018.0</c:v>
                </c:pt>
                <c:pt idx="59">
                  <c:v>2019.0</c:v>
                </c:pt>
              </c:numCache>
            </c:numRef>
          </c:cat>
          <c:val>
            <c:numRef>
              <c:f>SPAIN!$B$21:$BJ$21</c:f>
              <c:numCache>
                <c:formatCode>General</c:formatCode>
                <c:ptCount val="61"/>
                <c:pt idx="36" formatCode="0.0000">
                  <c:v>0.594803469305231</c:v>
                </c:pt>
                <c:pt idx="37" formatCode="0.0000">
                  <c:v>0.602253977026013</c:v>
                </c:pt>
                <c:pt idx="38" formatCode="0.0000">
                  <c:v>0.604062730627306</c:v>
                </c:pt>
                <c:pt idx="39" formatCode="0.0000">
                  <c:v>0.607365030759469</c:v>
                </c:pt>
                <c:pt idx="40" formatCode="0.0000">
                  <c:v>0.624826860644997</c:v>
                </c:pt>
                <c:pt idx="41" formatCode="0.0000">
                  <c:v>0.623890765525007</c:v>
                </c:pt>
                <c:pt idx="42" formatCode="0.0000">
                  <c:v>0.625720407378436</c:v>
                </c:pt>
                <c:pt idx="43" formatCode="0.0000">
                  <c:v>0.626399162459395</c:v>
                </c:pt>
                <c:pt idx="44" formatCode="0.0000">
                  <c:v>0.629308773621688</c:v>
                </c:pt>
                <c:pt idx="45" formatCode="0.0000">
                  <c:v>0.626176335633338</c:v>
                </c:pt>
                <c:pt idx="46" formatCode="0.0000">
                  <c:v>0.623947418747672</c:v>
                </c:pt>
                <c:pt idx="47" formatCode="0.0000">
                  <c:v>0.624455084553137</c:v>
                </c:pt>
                <c:pt idx="48" formatCode="0.0000">
                  <c:v>0.61156684787387</c:v>
                </c:pt>
                <c:pt idx="49" formatCode="0.0000">
                  <c:v>0.598484342456021</c:v>
                </c:pt>
                <c:pt idx="50" formatCode="0.0000">
                  <c:v>0.585650579356621</c:v>
                </c:pt>
                <c:pt idx="51" formatCode="0.0000">
                  <c:v>0.593121681260048</c:v>
                </c:pt>
                <c:pt idx="52" formatCode="0.0000">
                  <c:v>0.593743880308628</c:v>
                </c:pt>
                <c:pt idx="53" formatCode="0.0000">
                  <c:v>0.575732942879262</c:v>
                </c:pt>
                <c:pt idx="54" formatCode="0.0000">
                  <c:v>0.56893533076547</c:v>
                </c:pt>
                <c:pt idx="55" formatCode="0.0000">
                  <c:v>0.568037492121368</c:v>
                </c:pt>
                <c:pt idx="56" formatCode="0.0000">
                  <c:v>0.573791904595424</c:v>
                </c:pt>
                <c:pt idx="57" formatCode="0.0000">
                  <c:v>0.567650703245582</c:v>
                </c:pt>
                <c:pt idx="58" formatCode="0.0000">
                  <c:v>0.564082751338132</c:v>
                </c:pt>
                <c:pt idx="59" formatCode="0.0000">
                  <c:v>0.564309169352749</c:v>
                </c:pt>
                <c:pt idx="60" formatCode="0.0000">
                  <c:v>0.564819250802559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8687152"/>
        <c:axId val="-2002554016"/>
      </c:lineChart>
      <c:dateAx>
        <c:axId val="-200868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2554016"/>
        <c:crosses val="autoZero"/>
        <c:auto val="0"/>
        <c:lblOffset val="100"/>
        <c:baseTimeUnit val="days"/>
      </c:dateAx>
      <c:valAx>
        <c:axId val="-2002554016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LABOR</a:t>
                </a:r>
                <a:r>
                  <a:rPr lang="es-ES_tradnl" baseline="0"/>
                  <a:t> SHARE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8687152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33</xdr:row>
      <xdr:rowOff>88900</xdr:rowOff>
    </xdr:from>
    <xdr:to>
      <xdr:col>13</xdr:col>
      <xdr:colOff>325400</xdr:colOff>
      <xdr:row>62</xdr:row>
      <xdr:rowOff>136100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34</xdr:row>
      <xdr:rowOff>38100</xdr:rowOff>
    </xdr:from>
    <xdr:to>
      <xdr:col>23</xdr:col>
      <xdr:colOff>503200</xdr:colOff>
      <xdr:row>63</xdr:row>
      <xdr:rowOff>85300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65</xdr:row>
      <xdr:rowOff>0</xdr:rowOff>
    </xdr:from>
    <xdr:to>
      <xdr:col>13</xdr:col>
      <xdr:colOff>490500</xdr:colOff>
      <xdr:row>94</xdr:row>
      <xdr:rowOff>47200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165100</xdr:colOff>
      <xdr:row>64</xdr:row>
      <xdr:rowOff>177800</xdr:rowOff>
    </xdr:from>
    <xdr:to>
      <xdr:col>23</xdr:col>
      <xdr:colOff>655600</xdr:colOff>
      <xdr:row>94</xdr:row>
      <xdr:rowOff>21800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21</xdr:row>
      <xdr:rowOff>152400</xdr:rowOff>
    </xdr:from>
    <xdr:to>
      <xdr:col>17</xdr:col>
      <xdr:colOff>584200</xdr:colOff>
      <xdr:row>51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3"/>
  <sheetViews>
    <sheetView topLeftCell="B46" workbookViewId="0">
      <selection activeCell="Y72" sqref="Y72"/>
    </sheetView>
  </sheetViews>
  <sheetFormatPr baseColWidth="10" defaultRowHeight="16" x14ac:dyDescent="0.2"/>
  <cols>
    <col min="2" max="2" width="36" bestFit="1" customWidth="1"/>
  </cols>
  <sheetData>
    <row r="1" spans="1:73" s="11" customFormat="1" x14ac:dyDescent="0.2">
      <c r="A1" s="11" t="s">
        <v>91</v>
      </c>
    </row>
    <row r="2" spans="1:73" s="11" customFormat="1" x14ac:dyDescent="0.2">
      <c r="A2" s="11" t="s">
        <v>102</v>
      </c>
    </row>
    <row r="5" spans="1:73" s="2" customFormat="1" x14ac:dyDescent="0.2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3" t="s">
        <v>25</v>
      </c>
      <c r="AA5" s="3" t="s">
        <v>26</v>
      </c>
      <c r="AB5" s="3" t="s">
        <v>27</v>
      </c>
      <c r="AC5" s="3" t="s">
        <v>28</v>
      </c>
      <c r="AD5" s="3" t="s">
        <v>29</v>
      </c>
      <c r="AE5" s="3" t="s">
        <v>30</v>
      </c>
      <c r="AF5" s="3" t="s">
        <v>31</v>
      </c>
      <c r="AG5" s="3" t="s">
        <v>32</v>
      </c>
      <c r="AH5" s="3" t="s">
        <v>33</v>
      </c>
      <c r="AI5" s="3" t="s">
        <v>34</v>
      </c>
      <c r="AJ5" s="3" t="s">
        <v>35</v>
      </c>
      <c r="AK5" s="3" t="s">
        <v>36</v>
      </c>
      <c r="AL5" s="3" t="s">
        <v>37</v>
      </c>
      <c r="AM5" s="3" t="s">
        <v>38</v>
      </c>
      <c r="AN5" s="3" t="s">
        <v>39</v>
      </c>
      <c r="AO5" s="3" t="s">
        <v>40</v>
      </c>
      <c r="AP5" s="3" t="s">
        <v>41</v>
      </c>
      <c r="AQ5" s="3" t="s">
        <v>42</v>
      </c>
      <c r="AR5" s="3" t="s">
        <v>43</v>
      </c>
      <c r="AS5" s="3" t="s">
        <v>44</v>
      </c>
      <c r="AT5" s="3" t="s">
        <v>45</v>
      </c>
      <c r="AU5" s="3" t="s">
        <v>46</v>
      </c>
      <c r="AV5" s="3" t="s">
        <v>47</v>
      </c>
      <c r="AW5" s="3" t="s">
        <v>48</v>
      </c>
      <c r="AX5" s="3" t="s">
        <v>49</v>
      </c>
      <c r="AY5" s="3" t="s">
        <v>50</v>
      </c>
      <c r="AZ5" s="3" t="s">
        <v>51</v>
      </c>
      <c r="BA5" s="3" t="s">
        <v>52</v>
      </c>
      <c r="BB5" s="3" t="s">
        <v>53</v>
      </c>
      <c r="BC5" s="3" t="s">
        <v>54</v>
      </c>
      <c r="BD5" s="3" t="s">
        <v>55</v>
      </c>
      <c r="BE5" s="3" t="s">
        <v>56</v>
      </c>
      <c r="BF5" s="3" t="s">
        <v>57</v>
      </c>
      <c r="BG5" s="3" t="s">
        <v>58</v>
      </c>
      <c r="BH5" s="3" t="s">
        <v>59</v>
      </c>
      <c r="BI5" s="3" t="s">
        <v>60</v>
      </c>
      <c r="BJ5" s="3" t="s">
        <v>61</v>
      </c>
      <c r="BK5" s="3" t="s">
        <v>62</v>
      </c>
      <c r="BL5" s="3" t="s">
        <v>63</v>
      </c>
      <c r="BM5" s="3" t="s">
        <v>64</v>
      </c>
      <c r="BN5" s="3" t="s">
        <v>65</v>
      </c>
      <c r="BO5" s="3" t="s">
        <v>66</v>
      </c>
      <c r="BP5" s="3" t="s">
        <v>67</v>
      </c>
      <c r="BQ5" s="3" t="s">
        <v>68</v>
      </c>
      <c r="BR5" s="3" t="s">
        <v>69</v>
      </c>
      <c r="BS5" s="3" t="s">
        <v>70</v>
      </c>
      <c r="BT5" s="3" t="s">
        <v>71</v>
      </c>
      <c r="BU5" s="3" t="s">
        <v>72</v>
      </c>
    </row>
    <row r="6" spans="1:73" s="6" customFormat="1" x14ac:dyDescent="0.2">
      <c r="A6" s="6" t="s">
        <v>93</v>
      </c>
      <c r="B6" s="7" t="s">
        <v>73</v>
      </c>
      <c r="C6" s="6">
        <v>218.7</v>
      </c>
      <c r="D6" s="6">
        <v>244.8</v>
      </c>
      <c r="E6" s="6">
        <v>239.7</v>
      </c>
      <c r="F6" s="6">
        <v>266.60000000000002</v>
      </c>
      <c r="G6" s="6">
        <v>307.60000000000002</v>
      </c>
      <c r="H6" s="6">
        <v>326.10000000000002</v>
      </c>
      <c r="I6" s="6">
        <v>343.8</v>
      </c>
      <c r="J6" s="6">
        <v>343.8</v>
      </c>
      <c r="K6" s="6">
        <v>376.9</v>
      </c>
      <c r="L6" s="6">
        <v>400.1</v>
      </c>
      <c r="M6" s="6">
        <v>418.5</v>
      </c>
      <c r="N6" s="6">
        <v>420.8</v>
      </c>
      <c r="O6" s="6">
        <v>458.8</v>
      </c>
      <c r="P6" s="6">
        <v>478.9</v>
      </c>
      <c r="Q6" s="6">
        <v>496</v>
      </c>
      <c r="R6" s="6">
        <v>533.9</v>
      </c>
      <c r="S6" s="6">
        <v>565.4</v>
      </c>
      <c r="T6" s="6">
        <v>607</v>
      </c>
      <c r="U6" s="6">
        <v>658.8</v>
      </c>
      <c r="V6" s="6">
        <v>718.1</v>
      </c>
      <c r="W6" s="6">
        <v>758.4</v>
      </c>
      <c r="X6" s="6">
        <v>830.2</v>
      </c>
      <c r="Y6" s="6">
        <v>897.2</v>
      </c>
      <c r="Z6" s="6">
        <v>937.5</v>
      </c>
      <c r="AA6" s="6">
        <v>1014</v>
      </c>
      <c r="AB6" s="6">
        <v>1119.5</v>
      </c>
      <c r="AC6" s="6">
        <v>1253.2</v>
      </c>
      <c r="AD6" s="6">
        <v>1346.4</v>
      </c>
      <c r="AE6" s="6">
        <v>1446</v>
      </c>
      <c r="AF6" s="6">
        <v>1609.4</v>
      </c>
      <c r="AG6" s="6">
        <v>1792.8</v>
      </c>
      <c r="AH6" s="6">
        <v>2022.7</v>
      </c>
      <c r="AI6" s="6">
        <v>2240.3000000000002</v>
      </c>
      <c r="AJ6" s="6">
        <v>2418.6</v>
      </c>
      <c r="AK6" s="6">
        <v>2714.7</v>
      </c>
      <c r="AL6" s="6">
        <v>2834.5</v>
      </c>
      <c r="AM6" s="6">
        <v>3051.5</v>
      </c>
      <c r="AN6" s="6">
        <v>3433.9</v>
      </c>
      <c r="AO6" s="6">
        <v>3669.9</v>
      </c>
      <c r="AP6" s="6">
        <v>3831.2</v>
      </c>
      <c r="AQ6" s="6">
        <v>4098.5</v>
      </c>
      <c r="AR6" s="6">
        <v>4471.6000000000004</v>
      </c>
      <c r="AS6" s="6">
        <v>4760.1000000000004</v>
      </c>
      <c r="AT6" s="6">
        <v>5013.8</v>
      </c>
      <c r="AU6" s="6">
        <v>5164.3999999999996</v>
      </c>
      <c r="AV6" s="6">
        <v>5475.2</v>
      </c>
      <c r="AW6" s="6">
        <v>5730.3</v>
      </c>
      <c r="AX6" s="6">
        <v>6114.6</v>
      </c>
      <c r="AY6" s="6">
        <v>6452.3</v>
      </c>
      <c r="AZ6" s="6">
        <v>6870.6</v>
      </c>
      <c r="BA6" s="6">
        <v>7349.9</v>
      </c>
      <c r="BB6" s="6">
        <v>7825.7</v>
      </c>
      <c r="BC6" s="6">
        <v>8290.4</v>
      </c>
      <c r="BD6" s="6">
        <v>8872.6</v>
      </c>
      <c r="BE6" s="6">
        <v>9144.2000000000007</v>
      </c>
      <c r="BF6" s="6">
        <v>9396.4</v>
      </c>
      <c r="BG6" s="6">
        <v>9811.2000000000007</v>
      </c>
      <c r="BH6" s="6">
        <v>10492.2</v>
      </c>
      <c r="BI6" s="6">
        <v>11198.7</v>
      </c>
      <c r="BJ6" s="6">
        <v>11948.8</v>
      </c>
      <c r="BK6" s="6">
        <v>12290.4</v>
      </c>
      <c r="BL6" s="6">
        <v>12325.8</v>
      </c>
      <c r="BM6" s="6">
        <v>12027.2</v>
      </c>
      <c r="BN6" s="6">
        <v>12735.8</v>
      </c>
      <c r="BO6" s="6">
        <v>13357.7</v>
      </c>
      <c r="BP6" s="6">
        <v>14094.7</v>
      </c>
      <c r="BQ6" s="6">
        <v>14494.7</v>
      </c>
      <c r="BR6" s="6">
        <v>15245.5</v>
      </c>
      <c r="BS6" s="6">
        <v>15783</v>
      </c>
      <c r="BT6" s="6">
        <v>16058.9</v>
      </c>
      <c r="BU6" s="6">
        <v>16756.099999999999</v>
      </c>
    </row>
    <row r="7" spans="1:73" s="6" customFormat="1" x14ac:dyDescent="0.2">
      <c r="B7" s="7" t="s">
        <v>74</v>
      </c>
      <c r="C7" s="6">
        <v>132.4</v>
      </c>
      <c r="D7" s="6">
        <v>144.30000000000001</v>
      </c>
      <c r="E7" s="6">
        <v>144.30000000000001</v>
      </c>
      <c r="F7" s="6">
        <v>158.30000000000001</v>
      </c>
      <c r="G7" s="6">
        <v>185.7</v>
      </c>
      <c r="H7" s="6">
        <v>201.1</v>
      </c>
      <c r="I7" s="6">
        <v>215.2</v>
      </c>
      <c r="J7" s="6">
        <v>214.1</v>
      </c>
      <c r="K7" s="6">
        <v>230.6</v>
      </c>
      <c r="L7" s="6">
        <v>249.3</v>
      </c>
      <c r="M7" s="6">
        <v>262.60000000000002</v>
      </c>
      <c r="N7" s="6">
        <v>264.7</v>
      </c>
      <c r="O7" s="6">
        <v>285.8</v>
      </c>
      <c r="P7" s="6">
        <v>301.3</v>
      </c>
      <c r="Q7" s="6">
        <v>310.39999999999998</v>
      </c>
      <c r="R7" s="6">
        <v>332.2</v>
      </c>
      <c r="S7" s="6">
        <v>350.4</v>
      </c>
      <c r="T7" s="6">
        <v>376</v>
      </c>
      <c r="U7" s="6">
        <v>405.4</v>
      </c>
      <c r="V7" s="6">
        <v>449.2</v>
      </c>
      <c r="W7" s="6">
        <v>481.8</v>
      </c>
      <c r="X7" s="6">
        <v>530.79999999999995</v>
      </c>
      <c r="Y7" s="6">
        <v>584.5</v>
      </c>
      <c r="Z7" s="6">
        <v>623.29999999999995</v>
      </c>
      <c r="AA7" s="6">
        <v>665</v>
      </c>
      <c r="AB7" s="6">
        <v>731.3</v>
      </c>
      <c r="AC7" s="6">
        <v>812.7</v>
      </c>
      <c r="AD7" s="6">
        <v>887.7</v>
      </c>
      <c r="AE7" s="6">
        <v>947.2</v>
      </c>
      <c r="AF7" s="6">
        <v>1048.3</v>
      </c>
      <c r="AG7" s="6">
        <v>1165.8</v>
      </c>
      <c r="AH7" s="6">
        <v>1316.8</v>
      </c>
      <c r="AI7" s="6">
        <v>1477.2</v>
      </c>
      <c r="AJ7" s="6">
        <v>1622.2</v>
      </c>
      <c r="AK7" s="6">
        <v>1792.5</v>
      </c>
      <c r="AL7" s="6">
        <v>1893</v>
      </c>
      <c r="AM7" s="6">
        <v>2012.5</v>
      </c>
      <c r="AN7" s="6">
        <v>2215.9</v>
      </c>
      <c r="AO7" s="6">
        <v>2387.3000000000002</v>
      </c>
      <c r="AP7" s="6">
        <v>2542.1</v>
      </c>
      <c r="AQ7" s="6">
        <v>2722.4</v>
      </c>
      <c r="AR7" s="6">
        <v>2948</v>
      </c>
      <c r="AS7" s="6">
        <v>3139.6</v>
      </c>
      <c r="AT7" s="6">
        <v>3340.4</v>
      </c>
      <c r="AU7" s="6">
        <v>3450.5</v>
      </c>
      <c r="AV7" s="6">
        <v>3668.2</v>
      </c>
      <c r="AW7" s="6">
        <v>3817.3</v>
      </c>
      <c r="AX7" s="6">
        <v>4006.2</v>
      </c>
      <c r="AY7" s="6">
        <v>4198.1000000000004</v>
      </c>
      <c r="AZ7" s="6">
        <v>4416.8999999999996</v>
      </c>
      <c r="BA7" s="6">
        <v>4708.8</v>
      </c>
      <c r="BB7" s="6">
        <v>5071.1000000000004</v>
      </c>
      <c r="BC7" s="6">
        <v>5402.8</v>
      </c>
      <c r="BD7" s="6">
        <v>5848.1</v>
      </c>
      <c r="BE7" s="6">
        <v>6039.1</v>
      </c>
      <c r="BF7" s="6">
        <v>6135.6</v>
      </c>
      <c r="BG7" s="6">
        <v>6354.1</v>
      </c>
      <c r="BH7" s="6">
        <v>6720.1</v>
      </c>
      <c r="BI7" s="6">
        <v>7066.6</v>
      </c>
      <c r="BJ7" s="6">
        <v>7479.9</v>
      </c>
      <c r="BK7" s="6">
        <v>7878.9</v>
      </c>
      <c r="BL7" s="6">
        <v>8057</v>
      </c>
      <c r="BM7" s="6">
        <v>7758.5</v>
      </c>
      <c r="BN7" s="6">
        <v>7924.9</v>
      </c>
      <c r="BO7" s="6">
        <v>8225.9</v>
      </c>
      <c r="BP7" s="6">
        <v>8566.7000000000007</v>
      </c>
      <c r="BQ7" s="6">
        <v>8834.2000000000007</v>
      </c>
      <c r="BR7" s="6">
        <v>9248.1</v>
      </c>
      <c r="BS7" s="6">
        <v>9696.7999999999993</v>
      </c>
      <c r="BT7" s="6">
        <v>9956.2000000000007</v>
      </c>
      <c r="BU7" s="6">
        <v>10407.200000000001</v>
      </c>
    </row>
    <row r="8" spans="1:73" s="6" customFormat="1" x14ac:dyDescent="0.2">
      <c r="B8" s="7" t="s">
        <v>75</v>
      </c>
      <c r="C8" s="6">
        <v>34.6</v>
      </c>
      <c r="D8" s="6">
        <v>39.299999999999997</v>
      </c>
      <c r="E8" s="6">
        <v>34.700000000000003</v>
      </c>
      <c r="F8" s="6">
        <v>37.5</v>
      </c>
      <c r="G8" s="6">
        <v>42.6</v>
      </c>
      <c r="H8" s="6">
        <v>43</v>
      </c>
      <c r="I8" s="6">
        <v>42</v>
      </c>
      <c r="J8" s="6">
        <v>42.3</v>
      </c>
      <c r="K8" s="6">
        <v>44.3</v>
      </c>
      <c r="L8" s="6">
        <v>45.8</v>
      </c>
      <c r="M8" s="6">
        <v>47.8</v>
      </c>
      <c r="N8" s="6">
        <v>50.2</v>
      </c>
      <c r="O8" s="6">
        <v>50.3</v>
      </c>
      <c r="P8" s="6">
        <v>50.6</v>
      </c>
      <c r="Q8" s="6">
        <v>53.2</v>
      </c>
      <c r="R8" s="6">
        <v>55.2</v>
      </c>
      <c r="S8" s="6">
        <v>56.4</v>
      </c>
      <c r="T8" s="6">
        <v>59.1</v>
      </c>
      <c r="U8" s="6">
        <v>63.7</v>
      </c>
      <c r="V8" s="6">
        <v>67.900000000000006</v>
      </c>
      <c r="W8" s="6">
        <v>69.5</v>
      </c>
      <c r="X8" s="6">
        <v>73.8</v>
      </c>
      <c r="Y8" s="6">
        <v>77</v>
      </c>
      <c r="Z8" s="6">
        <v>77.8</v>
      </c>
      <c r="AA8" s="6">
        <v>83.9</v>
      </c>
      <c r="AB8" s="6">
        <v>95.1</v>
      </c>
      <c r="AC8" s="6">
        <v>112.5</v>
      </c>
      <c r="AD8" s="6">
        <v>112.2</v>
      </c>
      <c r="AE8" s="6">
        <v>118.2</v>
      </c>
      <c r="AF8" s="6">
        <v>131</v>
      </c>
      <c r="AG8" s="6">
        <v>144.5</v>
      </c>
      <c r="AH8" s="6">
        <v>166</v>
      </c>
      <c r="AI8" s="6">
        <v>179.4</v>
      </c>
      <c r="AJ8" s="6">
        <v>171.6</v>
      </c>
      <c r="AK8" s="6">
        <v>179.7</v>
      </c>
      <c r="AL8" s="6">
        <v>171.2</v>
      </c>
      <c r="AM8" s="6">
        <v>186.3</v>
      </c>
      <c r="AN8" s="6">
        <v>228.2</v>
      </c>
      <c r="AO8" s="6">
        <v>241.1</v>
      </c>
      <c r="AP8" s="6">
        <v>256.5</v>
      </c>
      <c r="AQ8" s="6">
        <v>286.5</v>
      </c>
      <c r="AR8" s="6">
        <v>325.5</v>
      </c>
      <c r="AS8" s="6">
        <v>341.1</v>
      </c>
      <c r="AT8" s="6">
        <v>353.2</v>
      </c>
      <c r="AU8" s="6">
        <v>354.2</v>
      </c>
      <c r="AV8" s="6">
        <v>400.2</v>
      </c>
      <c r="AW8" s="6">
        <v>428</v>
      </c>
      <c r="AX8" s="6">
        <v>456.6</v>
      </c>
      <c r="AY8" s="6">
        <v>481.2</v>
      </c>
      <c r="AZ8" s="6">
        <v>543.79999999999995</v>
      </c>
      <c r="BA8" s="6">
        <v>584</v>
      </c>
      <c r="BB8" s="6">
        <v>640.20000000000005</v>
      </c>
      <c r="BC8" s="6">
        <v>696.4</v>
      </c>
      <c r="BD8" s="6">
        <v>753.9</v>
      </c>
      <c r="BE8" s="6">
        <v>831</v>
      </c>
      <c r="BF8" s="6">
        <v>869.8</v>
      </c>
      <c r="BG8" s="6">
        <v>896.9</v>
      </c>
      <c r="BH8" s="6">
        <v>962</v>
      </c>
      <c r="BI8" s="6">
        <v>978</v>
      </c>
      <c r="BJ8" s="6">
        <v>1049.5999999999999</v>
      </c>
      <c r="BK8" s="6">
        <v>994</v>
      </c>
      <c r="BL8" s="6">
        <v>960.9</v>
      </c>
      <c r="BM8" s="6">
        <v>938.5</v>
      </c>
      <c r="BN8" s="6">
        <v>1108.7</v>
      </c>
      <c r="BO8" s="6">
        <v>1229.3</v>
      </c>
      <c r="BP8" s="6">
        <v>1347.3</v>
      </c>
      <c r="BQ8" s="6">
        <v>1403.6</v>
      </c>
      <c r="BR8" s="6">
        <v>1447.6</v>
      </c>
      <c r="BS8" s="6">
        <v>1421.9</v>
      </c>
      <c r="BT8" s="6">
        <v>1419.3</v>
      </c>
      <c r="BU8" s="6">
        <v>1500.9</v>
      </c>
    </row>
    <row r="9" spans="1:73" s="6" customFormat="1" x14ac:dyDescent="0.2">
      <c r="B9" s="7" t="s">
        <v>76</v>
      </c>
      <c r="C9" s="6">
        <v>6.9</v>
      </c>
      <c r="D9" s="6">
        <v>7.5</v>
      </c>
      <c r="E9" s="6">
        <v>7.8</v>
      </c>
      <c r="F9" s="6">
        <v>8.8000000000000007</v>
      </c>
      <c r="G9" s="6">
        <v>9.6999999999999993</v>
      </c>
      <c r="H9" s="6">
        <v>10.8</v>
      </c>
      <c r="I9" s="6">
        <v>12</v>
      </c>
      <c r="J9" s="6">
        <v>13.1</v>
      </c>
      <c r="K9" s="6">
        <v>13.4</v>
      </c>
      <c r="L9" s="6">
        <v>13.7</v>
      </c>
      <c r="M9" s="6">
        <v>14.1</v>
      </c>
      <c r="N9" s="6">
        <v>14.8</v>
      </c>
      <c r="O9" s="6">
        <v>15.6</v>
      </c>
      <c r="P9" s="6">
        <v>16.5</v>
      </c>
      <c r="Q9" s="6">
        <v>17.2</v>
      </c>
      <c r="R9" s="6">
        <v>18</v>
      </c>
      <c r="S9" s="6">
        <v>18.7</v>
      </c>
      <c r="T9" s="6">
        <v>18.8</v>
      </c>
      <c r="U9" s="6">
        <v>19.3</v>
      </c>
      <c r="V9" s="6">
        <v>19.899999999999999</v>
      </c>
      <c r="W9" s="6">
        <v>20.3</v>
      </c>
      <c r="X9" s="6">
        <v>20.100000000000001</v>
      </c>
      <c r="Y9" s="6">
        <v>20.3</v>
      </c>
      <c r="Z9" s="6">
        <v>20.7</v>
      </c>
      <c r="AA9" s="6">
        <v>21.8</v>
      </c>
      <c r="AB9" s="6">
        <v>22.7</v>
      </c>
      <c r="AC9" s="6">
        <v>23.1</v>
      </c>
      <c r="AD9" s="6">
        <v>23.2</v>
      </c>
      <c r="AE9" s="6">
        <v>22.3</v>
      </c>
      <c r="AF9" s="6">
        <v>20.3</v>
      </c>
      <c r="AG9" s="6">
        <v>15.9</v>
      </c>
      <c r="AH9" s="6">
        <v>16.5</v>
      </c>
      <c r="AI9" s="6">
        <v>16.100000000000001</v>
      </c>
      <c r="AJ9" s="6">
        <v>19</v>
      </c>
      <c r="AK9" s="6">
        <v>23.8</v>
      </c>
      <c r="AL9" s="6">
        <v>23.8</v>
      </c>
      <c r="AM9" s="6">
        <v>24.4</v>
      </c>
      <c r="AN9" s="6">
        <v>24.7</v>
      </c>
      <c r="AO9" s="6">
        <v>26.2</v>
      </c>
      <c r="AP9" s="6">
        <v>18.3</v>
      </c>
      <c r="AQ9" s="6">
        <v>16.600000000000001</v>
      </c>
      <c r="AR9" s="6">
        <v>22.5</v>
      </c>
      <c r="AS9" s="6">
        <v>21.5</v>
      </c>
      <c r="AT9" s="6">
        <v>28.2</v>
      </c>
      <c r="AU9" s="6">
        <v>38.6</v>
      </c>
      <c r="AV9" s="6">
        <v>60.6</v>
      </c>
      <c r="AW9" s="6">
        <v>90.1</v>
      </c>
      <c r="AX9" s="6">
        <v>113.7</v>
      </c>
      <c r="AY9" s="6">
        <v>124.9</v>
      </c>
      <c r="AZ9" s="6">
        <v>142.5</v>
      </c>
      <c r="BA9" s="6">
        <v>147.1</v>
      </c>
      <c r="BB9" s="6">
        <v>165.2</v>
      </c>
      <c r="BC9" s="6">
        <v>178.5</v>
      </c>
      <c r="BD9" s="6">
        <v>183.5</v>
      </c>
      <c r="BE9" s="6">
        <v>202.4</v>
      </c>
      <c r="BF9" s="6">
        <v>211.1</v>
      </c>
      <c r="BG9" s="6">
        <v>231.5</v>
      </c>
      <c r="BH9" s="6">
        <v>248.9</v>
      </c>
      <c r="BI9" s="6">
        <v>232</v>
      </c>
      <c r="BJ9" s="6">
        <v>202.3</v>
      </c>
      <c r="BK9" s="6">
        <v>184.4</v>
      </c>
      <c r="BL9" s="6">
        <v>256.7</v>
      </c>
      <c r="BM9" s="6">
        <v>327.3</v>
      </c>
      <c r="BN9" s="6">
        <v>394.2</v>
      </c>
      <c r="BO9" s="6">
        <v>478.6</v>
      </c>
      <c r="BP9" s="6">
        <v>518</v>
      </c>
      <c r="BQ9" s="6">
        <v>557</v>
      </c>
      <c r="BR9" s="6">
        <v>608.4</v>
      </c>
      <c r="BS9" s="6">
        <v>651.79999999999995</v>
      </c>
      <c r="BT9" s="6">
        <v>694.8</v>
      </c>
      <c r="BU9" s="6">
        <v>730.2</v>
      </c>
    </row>
    <row r="10" spans="1:73" s="6" customFormat="1" x14ac:dyDescent="0.2">
      <c r="B10" s="7" t="s">
        <v>77</v>
      </c>
      <c r="C10" s="6">
        <v>24.2</v>
      </c>
      <c r="D10" s="6">
        <v>31.4</v>
      </c>
      <c r="E10" s="6">
        <v>29.1</v>
      </c>
      <c r="F10" s="6">
        <v>36.1</v>
      </c>
      <c r="G10" s="6">
        <v>41.2</v>
      </c>
      <c r="H10" s="6">
        <v>39.700000000000003</v>
      </c>
      <c r="I10" s="6">
        <v>40.299999999999997</v>
      </c>
      <c r="J10" s="6">
        <v>39.5</v>
      </c>
      <c r="K10" s="6">
        <v>50.2</v>
      </c>
      <c r="L10" s="6">
        <v>49.6</v>
      </c>
      <c r="M10" s="6">
        <v>49.1</v>
      </c>
      <c r="N10" s="6">
        <v>43.9</v>
      </c>
      <c r="O10" s="6">
        <v>55.5</v>
      </c>
      <c r="P10" s="6">
        <v>54.7</v>
      </c>
      <c r="Q10" s="6">
        <v>55.9</v>
      </c>
      <c r="R10" s="6">
        <v>64</v>
      </c>
      <c r="S10" s="6">
        <v>70.5</v>
      </c>
      <c r="T10" s="6">
        <v>77.7</v>
      </c>
      <c r="U10" s="6">
        <v>89.3</v>
      </c>
      <c r="V10" s="6">
        <v>96.1</v>
      </c>
      <c r="W10" s="6">
        <v>93.9</v>
      </c>
      <c r="X10" s="6">
        <v>101.7</v>
      </c>
      <c r="Y10" s="6">
        <v>98.4</v>
      </c>
      <c r="Z10" s="6">
        <v>86.2</v>
      </c>
      <c r="AA10" s="6">
        <v>100.6</v>
      </c>
      <c r="AB10" s="6">
        <v>117.2</v>
      </c>
      <c r="AC10" s="6">
        <v>133.4</v>
      </c>
      <c r="AD10" s="6">
        <v>125.7</v>
      </c>
      <c r="AE10" s="6">
        <v>138.9</v>
      </c>
      <c r="AF10" s="6">
        <v>174.3</v>
      </c>
      <c r="AG10" s="6">
        <v>205.8</v>
      </c>
      <c r="AH10" s="6">
        <v>238.6</v>
      </c>
      <c r="AI10" s="6">
        <v>249</v>
      </c>
      <c r="AJ10" s="6">
        <v>223.6</v>
      </c>
      <c r="AK10" s="6">
        <v>247.5</v>
      </c>
      <c r="AL10" s="6">
        <v>229.9</v>
      </c>
      <c r="AM10" s="6">
        <v>279.8</v>
      </c>
      <c r="AN10" s="6">
        <v>337.9</v>
      </c>
      <c r="AO10" s="6">
        <v>354.5</v>
      </c>
      <c r="AP10" s="6">
        <v>324.39999999999998</v>
      </c>
      <c r="AQ10" s="6">
        <v>366</v>
      </c>
      <c r="AR10" s="6">
        <v>414.5</v>
      </c>
      <c r="AS10" s="6">
        <v>414.3</v>
      </c>
      <c r="AT10" s="6">
        <v>417.7</v>
      </c>
      <c r="AU10" s="6">
        <v>452.6</v>
      </c>
      <c r="AV10" s="6">
        <v>477.2</v>
      </c>
      <c r="AW10" s="6">
        <v>524.6</v>
      </c>
      <c r="AX10" s="6">
        <v>624.79999999999995</v>
      </c>
      <c r="AY10" s="6">
        <v>706.2</v>
      </c>
      <c r="AZ10" s="6">
        <v>789.5</v>
      </c>
      <c r="BA10" s="6">
        <v>869.7</v>
      </c>
      <c r="BB10" s="6">
        <v>808.5</v>
      </c>
      <c r="BC10" s="6">
        <v>834.9</v>
      </c>
      <c r="BD10" s="6">
        <v>786.6</v>
      </c>
      <c r="BE10" s="6">
        <v>758.7</v>
      </c>
      <c r="BF10" s="6">
        <v>911.7</v>
      </c>
      <c r="BG10" s="6">
        <v>1056.3</v>
      </c>
      <c r="BH10" s="6">
        <v>1289.3</v>
      </c>
      <c r="BI10" s="6">
        <v>1488.6</v>
      </c>
      <c r="BJ10" s="6">
        <v>1646.3</v>
      </c>
      <c r="BK10" s="6">
        <v>1533.2</v>
      </c>
      <c r="BL10" s="6">
        <v>1285.8</v>
      </c>
      <c r="BM10" s="6">
        <v>1386.8</v>
      </c>
      <c r="BN10" s="6">
        <v>1728.7</v>
      </c>
      <c r="BO10" s="6">
        <v>1809.8</v>
      </c>
      <c r="BP10" s="6">
        <v>1997.4</v>
      </c>
      <c r="BQ10" s="6">
        <v>2010.7</v>
      </c>
      <c r="BR10" s="6">
        <v>2118.8000000000002</v>
      </c>
      <c r="BS10" s="6">
        <v>2057.3000000000002</v>
      </c>
      <c r="BT10" s="6">
        <v>2035</v>
      </c>
      <c r="BU10" s="6">
        <v>2099.3000000000002</v>
      </c>
    </row>
    <row r="11" spans="1:73" s="6" customFormat="1" x14ac:dyDescent="0.2">
      <c r="B11" s="7" t="s">
        <v>78</v>
      </c>
      <c r="C11" s="6">
        <v>2.2999999999999998</v>
      </c>
      <c r="D11" s="6">
        <v>2.5</v>
      </c>
      <c r="E11" s="6">
        <v>2.8</v>
      </c>
      <c r="F11" s="6">
        <v>3.1</v>
      </c>
      <c r="G11" s="6">
        <v>3.6</v>
      </c>
      <c r="H11" s="6">
        <v>4</v>
      </c>
      <c r="I11" s="6">
        <v>4.5</v>
      </c>
      <c r="J11" s="6">
        <v>5.4</v>
      </c>
      <c r="K11" s="6">
        <v>5.9</v>
      </c>
      <c r="L11" s="6">
        <v>6.5</v>
      </c>
      <c r="M11" s="6">
        <v>7.7</v>
      </c>
      <c r="N11" s="6">
        <v>9.1999999999999993</v>
      </c>
      <c r="O11" s="6">
        <v>9.3000000000000007</v>
      </c>
      <c r="P11" s="6">
        <v>10.3</v>
      </c>
      <c r="Q11" s="6">
        <v>12.1</v>
      </c>
      <c r="R11" s="6">
        <v>13.8</v>
      </c>
      <c r="S11" s="6">
        <v>14.8</v>
      </c>
      <c r="T11" s="6">
        <v>17</v>
      </c>
      <c r="U11" s="6">
        <v>19.100000000000001</v>
      </c>
      <c r="V11" s="6">
        <v>21.8</v>
      </c>
      <c r="W11" s="6">
        <v>24.9</v>
      </c>
      <c r="X11" s="6">
        <v>27</v>
      </c>
      <c r="Y11" s="6">
        <v>32.700000000000003</v>
      </c>
      <c r="Z11" s="6">
        <v>39.5</v>
      </c>
      <c r="AA11" s="6">
        <v>44.2</v>
      </c>
      <c r="AB11" s="6">
        <v>48</v>
      </c>
      <c r="AC11" s="6">
        <v>55.7</v>
      </c>
      <c r="AD11" s="6">
        <v>71.7</v>
      </c>
      <c r="AE11" s="6">
        <v>83.7</v>
      </c>
      <c r="AF11" s="6">
        <v>87.4</v>
      </c>
      <c r="AG11" s="6">
        <v>103.2</v>
      </c>
      <c r="AH11" s="6">
        <v>114.8</v>
      </c>
      <c r="AI11" s="6">
        <v>137</v>
      </c>
      <c r="AJ11" s="6">
        <v>182.2</v>
      </c>
      <c r="AK11" s="6">
        <v>234.8</v>
      </c>
      <c r="AL11" s="6">
        <v>274.8</v>
      </c>
      <c r="AM11" s="6">
        <v>286.8</v>
      </c>
      <c r="AN11" s="6">
        <v>330.2</v>
      </c>
      <c r="AO11" s="6">
        <v>338.2</v>
      </c>
      <c r="AP11" s="6">
        <v>353.1</v>
      </c>
      <c r="AQ11" s="6">
        <v>353.7</v>
      </c>
      <c r="AR11" s="6">
        <v>377.9</v>
      </c>
      <c r="AS11" s="6">
        <v>426.6</v>
      </c>
      <c r="AT11" s="6">
        <v>433.4</v>
      </c>
      <c r="AU11" s="6">
        <v>391.8</v>
      </c>
      <c r="AV11" s="6">
        <v>365.6</v>
      </c>
      <c r="AW11" s="6">
        <v>353.1</v>
      </c>
      <c r="AX11" s="6">
        <v>347.3</v>
      </c>
      <c r="AY11" s="6">
        <v>357.4</v>
      </c>
      <c r="AZ11" s="6">
        <v>361.9</v>
      </c>
      <c r="BA11" s="6">
        <v>394.4</v>
      </c>
      <c r="BB11" s="6">
        <v>456.7</v>
      </c>
      <c r="BC11" s="6">
        <v>464.8</v>
      </c>
      <c r="BD11" s="6">
        <v>541.1</v>
      </c>
      <c r="BE11" s="6">
        <v>539.1</v>
      </c>
      <c r="BF11" s="6">
        <v>461.4</v>
      </c>
      <c r="BG11" s="6">
        <v>434.6</v>
      </c>
      <c r="BH11" s="6">
        <v>368.1</v>
      </c>
      <c r="BI11" s="6">
        <v>462.3</v>
      </c>
      <c r="BJ11" s="6">
        <v>550.6</v>
      </c>
      <c r="BK11" s="6">
        <v>633.6</v>
      </c>
      <c r="BL11" s="6">
        <v>672.4</v>
      </c>
      <c r="BM11" s="6">
        <v>539.29999999999995</v>
      </c>
      <c r="BN11" s="6">
        <v>465.2</v>
      </c>
      <c r="BO11" s="6">
        <v>461.7</v>
      </c>
      <c r="BP11" s="6">
        <v>503.7</v>
      </c>
      <c r="BQ11" s="6">
        <v>465.9</v>
      </c>
      <c r="BR11" s="6">
        <v>517.9</v>
      </c>
      <c r="BS11" s="6">
        <v>591.79999999999995</v>
      </c>
      <c r="BT11" s="6">
        <v>546</v>
      </c>
      <c r="BU11" s="6">
        <v>576.4</v>
      </c>
    </row>
    <row r="12" spans="1:73" s="6" customFormat="1" x14ac:dyDescent="0.2">
      <c r="B12" s="7" t="s">
        <v>79</v>
      </c>
      <c r="C12" s="6">
        <v>18.100000000000001</v>
      </c>
      <c r="D12" s="6">
        <v>19.7</v>
      </c>
      <c r="E12" s="6">
        <v>20.9</v>
      </c>
      <c r="F12" s="6">
        <v>23</v>
      </c>
      <c r="G12" s="6">
        <v>24.7</v>
      </c>
      <c r="H12" s="6">
        <v>27.1</v>
      </c>
      <c r="I12" s="6">
        <v>29.1</v>
      </c>
      <c r="J12" s="6">
        <v>28.9</v>
      </c>
      <c r="K12" s="6">
        <v>31.5</v>
      </c>
      <c r="L12" s="6">
        <v>34.200000000000003</v>
      </c>
      <c r="M12" s="6">
        <v>36.6</v>
      </c>
      <c r="N12" s="6">
        <v>37.700000000000003</v>
      </c>
      <c r="O12" s="6">
        <v>41.1</v>
      </c>
      <c r="P12" s="6">
        <v>44.5</v>
      </c>
      <c r="Q12" s="6">
        <v>47</v>
      </c>
      <c r="R12" s="6">
        <v>50.4</v>
      </c>
      <c r="S12" s="6">
        <v>53.4</v>
      </c>
      <c r="T12" s="6">
        <v>57.3</v>
      </c>
      <c r="U12" s="6">
        <v>60.7</v>
      </c>
      <c r="V12" s="6">
        <v>63.2</v>
      </c>
      <c r="W12" s="6">
        <v>67.900000000000006</v>
      </c>
      <c r="X12" s="6">
        <v>76.400000000000006</v>
      </c>
      <c r="Y12" s="6">
        <v>83.9</v>
      </c>
      <c r="Z12" s="6">
        <v>91.4</v>
      </c>
      <c r="AA12" s="6">
        <v>100.5</v>
      </c>
      <c r="AB12" s="6">
        <v>107.9</v>
      </c>
      <c r="AC12" s="6">
        <v>117.2</v>
      </c>
      <c r="AD12" s="6">
        <v>124.9</v>
      </c>
      <c r="AE12" s="6">
        <v>135.30000000000001</v>
      </c>
      <c r="AF12" s="6">
        <v>146.4</v>
      </c>
      <c r="AG12" s="6">
        <v>159.69999999999999</v>
      </c>
      <c r="AH12" s="6">
        <v>170.9</v>
      </c>
      <c r="AI12" s="6">
        <v>180.1</v>
      </c>
      <c r="AJ12" s="6">
        <v>200.3</v>
      </c>
      <c r="AK12" s="6">
        <v>235.6</v>
      </c>
      <c r="AL12" s="6">
        <v>240.9</v>
      </c>
      <c r="AM12" s="6">
        <v>263.3</v>
      </c>
      <c r="AN12" s="6">
        <v>289.8</v>
      </c>
      <c r="AO12" s="6">
        <v>308.10000000000002</v>
      </c>
      <c r="AP12" s="6">
        <v>323.39999999999998</v>
      </c>
      <c r="AQ12" s="6">
        <v>347.5</v>
      </c>
      <c r="AR12" s="6">
        <v>374.5</v>
      </c>
      <c r="AS12" s="6">
        <v>398.9</v>
      </c>
      <c r="AT12" s="6">
        <v>425</v>
      </c>
      <c r="AU12" s="6">
        <v>457.1</v>
      </c>
      <c r="AV12" s="6">
        <v>483.4</v>
      </c>
      <c r="AW12" s="6">
        <v>503.1</v>
      </c>
      <c r="AX12" s="6">
        <v>545.20000000000005</v>
      </c>
      <c r="AY12" s="6">
        <v>557.9</v>
      </c>
      <c r="AZ12" s="6">
        <v>580.79999999999995</v>
      </c>
      <c r="BA12" s="6">
        <v>611.6</v>
      </c>
      <c r="BB12" s="6">
        <v>639.5</v>
      </c>
      <c r="BC12" s="6">
        <v>673.6</v>
      </c>
      <c r="BD12" s="6">
        <v>708.6</v>
      </c>
      <c r="BE12" s="6">
        <v>727.7</v>
      </c>
      <c r="BF12" s="6">
        <v>760</v>
      </c>
      <c r="BG12" s="6">
        <v>805.6</v>
      </c>
      <c r="BH12" s="6">
        <v>868.1</v>
      </c>
      <c r="BI12" s="6">
        <v>942.4</v>
      </c>
      <c r="BJ12" s="6">
        <v>997</v>
      </c>
      <c r="BK12" s="6">
        <v>1036.8</v>
      </c>
      <c r="BL12" s="6">
        <v>1049.7</v>
      </c>
      <c r="BM12" s="6">
        <v>1026.8</v>
      </c>
      <c r="BN12" s="6">
        <v>1063.0999999999999</v>
      </c>
      <c r="BO12" s="6">
        <v>1103.7</v>
      </c>
      <c r="BP12" s="6">
        <v>1136.0999999999999</v>
      </c>
      <c r="BQ12" s="6">
        <v>1188.7</v>
      </c>
      <c r="BR12" s="6">
        <v>1240.9000000000001</v>
      </c>
      <c r="BS12" s="6">
        <v>1269.9000000000001</v>
      </c>
      <c r="BT12" s="6">
        <v>1303.7</v>
      </c>
      <c r="BU12" s="6">
        <v>1347.2</v>
      </c>
    </row>
    <row r="13" spans="1:73" s="6" customFormat="1" x14ac:dyDescent="0.2">
      <c r="B13" s="7" t="s">
        <v>80</v>
      </c>
      <c r="C13" s="6">
        <v>0.4</v>
      </c>
      <c r="D13" s="6">
        <v>0.5</v>
      </c>
      <c r="E13" s="6">
        <v>0.5</v>
      </c>
      <c r="F13" s="6">
        <v>0.8</v>
      </c>
      <c r="G13" s="6">
        <v>1</v>
      </c>
      <c r="H13" s="6">
        <v>0.8</v>
      </c>
      <c r="I13" s="6">
        <v>0.5</v>
      </c>
      <c r="J13" s="6">
        <v>0.3</v>
      </c>
      <c r="K13" s="6">
        <v>0.2</v>
      </c>
      <c r="L13" s="6">
        <v>0.7</v>
      </c>
      <c r="M13" s="6">
        <v>1.1000000000000001</v>
      </c>
      <c r="N13" s="6">
        <v>1.4</v>
      </c>
      <c r="O13" s="6">
        <v>1.1000000000000001</v>
      </c>
      <c r="P13" s="6">
        <v>1.1000000000000001</v>
      </c>
      <c r="Q13" s="6">
        <v>2</v>
      </c>
      <c r="R13" s="6">
        <v>2.2999999999999998</v>
      </c>
      <c r="S13" s="6">
        <v>2.2000000000000002</v>
      </c>
      <c r="T13" s="6">
        <v>2.7</v>
      </c>
      <c r="U13" s="6">
        <v>3</v>
      </c>
      <c r="V13" s="6">
        <v>3.9</v>
      </c>
      <c r="W13" s="6">
        <v>3.8</v>
      </c>
      <c r="X13" s="6">
        <v>4.2</v>
      </c>
      <c r="Y13" s="6">
        <v>4.5</v>
      </c>
      <c r="Z13" s="6">
        <v>4.8</v>
      </c>
      <c r="AA13" s="6">
        <v>4.7</v>
      </c>
      <c r="AB13" s="6">
        <v>6.6</v>
      </c>
      <c r="AC13" s="6">
        <v>5.2</v>
      </c>
      <c r="AD13" s="6">
        <v>3.3</v>
      </c>
      <c r="AE13" s="6">
        <v>4.5</v>
      </c>
      <c r="AF13" s="6">
        <v>5.0999999999999996</v>
      </c>
      <c r="AG13" s="6">
        <v>7.1</v>
      </c>
      <c r="AH13" s="6">
        <v>8.9</v>
      </c>
      <c r="AI13" s="6">
        <v>8.5</v>
      </c>
      <c r="AJ13" s="6">
        <v>9.8000000000000007</v>
      </c>
      <c r="AK13" s="6">
        <v>11.5</v>
      </c>
      <c r="AL13" s="6">
        <v>15</v>
      </c>
      <c r="AM13" s="6">
        <v>21.3</v>
      </c>
      <c r="AN13" s="6">
        <v>21.1</v>
      </c>
      <c r="AO13" s="6">
        <v>21.4</v>
      </c>
      <c r="AP13" s="6">
        <v>24.9</v>
      </c>
      <c r="AQ13" s="6">
        <v>30.3</v>
      </c>
      <c r="AR13" s="6">
        <v>29.5</v>
      </c>
      <c r="AS13" s="6">
        <v>27.4</v>
      </c>
      <c r="AT13" s="6">
        <v>27</v>
      </c>
      <c r="AU13" s="6">
        <v>27.5</v>
      </c>
      <c r="AV13" s="6">
        <v>30.1</v>
      </c>
      <c r="AW13" s="6">
        <v>36.700000000000003</v>
      </c>
      <c r="AX13" s="6">
        <v>32.5</v>
      </c>
      <c r="AY13" s="6">
        <v>34.799999999999997</v>
      </c>
      <c r="AZ13" s="6">
        <v>35.200000000000003</v>
      </c>
      <c r="BA13" s="6">
        <v>33.799999999999997</v>
      </c>
      <c r="BB13" s="6">
        <v>36.4</v>
      </c>
      <c r="BC13" s="6">
        <v>45.2</v>
      </c>
      <c r="BD13" s="6">
        <v>45.8</v>
      </c>
      <c r="BE13" s="6">
        <v>58.7</v>
      </c>
      <c r="BF13" s="6">
        <v>41.4</v>
      </c>
      <c r="BG13" s="6">
        <v>49.1</v>
      </c>
      <c r="BH13" s="6">
        <v>46.4</v>
      </c>
      <c r="BI13" s="6">
        <v>60.9</v>
      </c>
      <c r="BJ13" s="6">
        <v>51.5</v>
      </c>
      <c r="BK13" s="6">
        <v>54.6</v>
      </c>
      <c r="BL13" s="6">
        <v>52.6</v>
      </c>
      <c r="BM13" s="6">
        <v>58.3</v>
      </c>
      <c r="BN13" s="6">
        <v>55.8</v>
      </c>
      <c r="BO13" s="6">
        <v>60</v>
      </c>
      <c r="BP13" s="6">
        <v>58</v>
      </c>
      <c r="BQ13" s="6">
        <v>59.7</v>
      </c>
      <c r="BR13" s="6">
        <v>58.1</v>
      </c>
      <c r="BS13" s="6">
        <v>57.3</v>
      </c>
      <c r="BT13" s="6">
        <v>61.8</v>
      </c>
      <c r="BU13" s="6">
        <v>61.3</v>
      </c>
    </row>
    <row r="14" spans="1:73" s="6" customFormat="1" x14ac:dyDescent="0.2">
      <c r="B14" s="7" t="s">
        <v>81</v>
      </c>
      <c r="C14" s="6">
        <v>0.7</v>
      </c>
      <c r="D14" s="6">
        <v>0.7</v>
      </c>
      <c r="E14" s="6">
        <v>0.7</v>
      </c>
      <c r="F14" s="6">
        <v>0.8</v>
      </c>
      <c r="G14" s="6">
        <v>1.2</v>
      </c>
      <c r="H14" s="6">
        <v>1.2</v>
      </c>
      <c r="I14" s="6">
        <v>1.2</v>
      </c>
      <c r="J14" s="6">
        <v>0.9</v>
      </c>
      <c r="K14" s="6">
        <v>1.3</v>
      </c>
      <c r="L14" s="6">
        <v>1.7</v>
      </c>
      <c r="M14" s="6">
        <v>1.8</v>
      </c>
      <c r="N14" s="6">
        <v>1.7</v>
      </c>
      <c r="O14" s="6">
        <v>1.7</v>
      </c>
      <c r="P14" s="6">
        <v>1.7</v>
      </c>
      <c r="Q14" s="6">
        <v>1.9</v>
      </c>
      <c r="R14" s="6">
        <v>2.1</v>
      </c>
      <c r="S14" s="6">
        <v>2.5</v>
      </c>
      <c r="T14" s="6">
        <v>3</v>
      </c>
      <c r="U14" s="6">
        <v>3.5</v>
      </c>
      <c r="V14" s="6">
        <v>3.4</v>
      </c>
      <c r="W14" s="6">
        <v>3.6</v>
      </c>
      <c r="X14" s="6">
        <v>4.2</v>
      </c>
      <c r="Y14" s="6">
        <v>4.8</v>
      </c>
      <c r="Z14" s="6">
        <v>4.4000000000000004</v>
      </c>
      <c r="AA14" s="6">
        <v>4.2</v>
      </c>
      <c r="AB14" s="6">
        <v>4.8</v>
      </c>
      <c r="AC14" s="6">
        <v>5.7</v>
      </c>
      <c r="AD14" s="6">
        <v>6.8</v>
      </c>
      <c r="AE14" s="6">
        <v>9</v>
      </c>
      <c r="AF14" s="6">
        <v>9.1</v>
      </c>
      <c r="AG14" s="6">
        <v>8.1</v>
      </c>
      <c r="AH14" s="6">
        <v>10.4</v>
      </c>
      <c r="AI14" s="6">
        <v>12.8</v>
      </c>
      <c r="AJ14" s="6">
        <v>14</v>
      </c>
      <c r="AK14" s="6">
        <v>16.899999999999999</v>
      </c>
      <c r="AL14" s="6">
        <v>19.3</v>
      </c>
      <c r="AM14" s="6">
        <v>21.7</v>
      </c>
      <c r="AN14" s="6">
        <v>29.2</v>
      </c>
      <c r="AO14" s="6">
        <v>34.1</v>
      </c>
      <c r="AP14" s="6">
        <v>36</v>
      </c>
      <c r="AQ14" s="6">
        <v>33.299999999999997</v>
      </c>
      <c r="AR14" s="6">
        <v>32.799999999999997</v>
      </c>
      <c r="AS14" s="6">
        <v>38.299999999999997</v>
      </c>
      <c r="AT14" s="6">
        <v>39.200000000000003</v>
      </c>
      <c r="AU14" s="6">
        <v>38.9</v>
      </c>
      <c r="AV14" s="6">
        <v>39.700000000000003</v>
      </c>
      <c r="AW14" s="6">
        <v>39.4</v>
      </c>
      <c r="AX14" s="6">
        <v>40.700000000000003</v>
      </c>
      <c r="AY14" s="6">
        <v>45</v>
      </c>
      <c r="AZ14" s="6">
        <v>52.6</v>
      </c>
      <c r="BA14" s="6">
        <v>50.1</v>
      </c>
      <c r="BB14" s="6">
        <v>64.099999999999994</v>
      </c>
      <c r="BC14" s="6">
        <v>67.8</v>
      </c>
      <c r="BD14" s="6">
        <v>85.4</v>
      </c>
      <c r="BE14" s="6">
        <v>99.2</v>
      </c>
      <c r="BF14" s="6">
        <v>80.7</v>
      </c>
      <c r="BG14" s="6">
        <v>76.3</v>
      </c>
      <c r="BH14" s="6">
        <v>82</v>
      </c>
      <c r="BI14" s="6">
        <v>94.1</v>
      </c>
      <c r="BJ14" s="6">
        <v>81.599999999999994</v>
      </c>
      <c r="BK14" s="6">
        <v>98.3</v>
      </c>
      <c r="BL14" s="6">
        <v>114</v>
      </c>
      <c r="BM14" s="6">
        <v>124.4</v>
      </c>
      <c r="BN14" s="6">
        <v>126.8</v>
      </c>
      <c r="BO14" s="6">
        <v>128.1</v>
      </c>
      <c r="BP14" s="6">
        <v>98.8</v>
      </c>
      <c r="BQ14" s="6">
        <v>110.3</v>
      </c>
      <c r="BR14" s="6">
        <v>132.9</v>
      </c>
      <c r="BS14" s="6">
        <v>156.69999999999999</v>
      </c>
      <c r="BT14" s="6">
        <v>168.1</v>
      </c>
      <c r="BU14" s="6">
        <v>161.19999999999999</v>
      </c>
    </row>
    <row r="15" spans="1:73" s="6" customFormat="1" x14ac:dyDescent="0.2">
      <c r="B15" s="7" t="s">
        <v>82</v>
      </c>
      <c r="C15" s="6" t="s">
        <v>83</v>
      </c>
      <c r="D15" s="6" t="s">
        <v>83</v>
      </c>
      <c r="E15" s="6" t="s">
        <v>83</v>
      </c>
      <c r="F15" s="6" t="s">
        <v>83</v>
      </c>
      <c r="G15" s="6" t="s">
        <v>83</v>
      </c>
      <c r="H15" s="6" t="s">
        <v>83</v>
      </c>
      <c r="I15" s="6" t="s">
        <v>83</v>
      </c>
      <c r="J15" s="6" t="s">
        <v>83</v>
      </c>
      <c r="K15" s="6" t="s">
        <v>83</v>
      </c>
      <c r="L15" s="6" t="s">
        <v>83</v>
      </c>
      <c r="M15" s="6" t="s">
        <v>83</v>
      </c>
      <c r="N15" s="6" t="s">
        <v>83</v>
      </c>
      <c r="O15" s="6">
        <v>0.5</v>
      </c>
      <c r="P15" s="6">
        <v>0.5</v>
      </c>
      <c r="Q15" s="6">
        <v>0.3</v>
      </c>
      <c r="R15" s="6">
        <v>0.4</v>
      </c>
      <c r="S15" s="6">
        <v>0.8</v>
      </c>
      <c r="T15" s="6">
        <v>0.9</v>
      </c>
      <c r="U15" s="6">
        <v>0.8</v>
      </c>
      <c r="V15" s="6">
        <v>0.4</v>
      </c>
      <c r="W15" s="6">
        <v>0.3</v>
      </c>
      <c r="X15" s="6">
        <v>0.5</v>
      </c>
      <c r="Y15" s="6">
        <v>0.2</v>
      </c>
      <c r="Z15" s="6">
        <v>-1</v>
      </c>
      <c r="AA15" s="6">
        <v>-1.5</v>
      </c>
      <c r="AB15" s="6">
        <v>-0.9</v>
      </c>
      <c r="AC15" s="6">
        <v>-2</v>
      </c>
      <c r="AD15" s="6">
        <v>-2.4</v>
      </c>
      <c r="AE15" s="6">
        <v>-4.0999999999999996</v>
      </c>
      <c r="AF15" s="6">
        <v>-2.4</v>
      </c>
      <c r="AG15" s="6">
        <v>-3</v>
      </c>
      <c r="AH15" s="6">
        <v>-2.4</v>
      </c>
      <c r="AI15" s="6">
        <v>-2.7</v>
      </c>
      <c r="AJ15" s="6">
        <v>-4.5</v>
      </c>
      <c r="AK15" s="6">
        <v>-4.7</v>
      </c>
      <c r="AL15" s="6">
        <v>-3.4</v>
      </c>
      <c r="AM15" s="6">
        <v>-1.9</v>
      </c>
      <c r="AN15" s="6">
        <v>-0.9</v>
      </c>
      <c r="AO15" s="6">
        <v>1.9</v>
      </c>
      <c r="AP15" s="6">
        <v>2.5</v>
      </c>
      <c r="AQ15" s="6">
        <v>2.7</v>
      </c>
      <c r="AR15" s="6">
        <v>5.6</v>
      </c>
      <c r="AS15" s="6">
        <v>7.3</v>
      </c>
      <c r="AT15" s="6">
        <v>3.7</v>
      </c>
      <c r="AU15" s="6">
        <v>8.1999999999999993</v>
      </c>
      <c r="AV15" s="6">
        <v>10.4</v>
      </c>
      <c r="AW15" s="6">
        <v>11.4</v>
      </c>
      <c r="AX15" s="6">
        <v>12.7</v>
      </c>
      <c r="AY15" s="6">
        <v>16.5</v>
      </c>
      <c r="AZ15" s="6">
        <v>17.8</v>
      </c>
      <c r="BA15" s="6">
        <v>18.100000000000001</v>
      </c>
      <c r="BB15" s="6">
        <v>16.899999999999999</v>
      </c>
      <c r="BC15" s="6">
        <v>16.8</v>
      </c>
      <c r="BD15" s="6">
        <v>11.5</v>
      </c>
      <c r="BE15" s="6">
        <v>5.7</v>
      </c>
      <c r="BF15" s="6">
        <v>7.6</v>
      </c>
      <c r="BG15" s="6">
        <v>5.0999999999999996</v>
      </c>
      <c r="BH15" s="6">
        <v>0.1</v>
      </c>
      <c r="BI15" s="6">
        <v>-4.5</v>
      </c>
      <c r="BJ15" s="6">
        <v>-7</v>
      </c>
      <c r="BK15" s="6">
        <v>-14.2</v>
      </c>
      <c r="BL15" s="6">
        <v>-18.2</v>
      </c>
      <c r="BM15" s="6">
        <v>-16.100000000000001</v>
      </c>
      <c r="BN15" s="6">
        <v>-20.100000000000001</v>
      </c>
      <c r="BO15" s="6">
        <v>-19.399999999999999</v>
      </c>
      <c r="BP15" s="6">
        <v>-15.4</v>
      </c>
      <c r="BQ15" s="6">
        <v>-15.9</v>
      </c>
      <c r="BR15" s="6">
        <v>-11</v>
      </c>
      <c r="BS15" s="6">
        <v>-5.8</v>
      </c>
      <c r="BT15" s="6">
        <v>-2.2999999999999998</v>
      </c>
      <c r="BU15" s="6">
        <v>-4.9000000000000004</v>
      </c>
    </row>
    <row r="16" spans="1:73" s="8" customFormat="1" x14ac:dyDescent="0.2">
      <c r="A16" s="8" t="s">
        <v>92</v>
      </c>
      <c r="B16" s="8" t="s">
        <v>84</v>
      </c>
      <c r="D16" s="8">
        <v>700142</v>
      </c>
      <c r="E16" s="8">
        <v>691821</v>
      </c>
      <c r="F16" s="8">
        <v>707052</v>
      </c>
      <c r="G16" s="8">
        <v>719558</v>
      </c>
      <c r="H16" s="8">
        <v>723043</v>
      </c>
      <c r="I16" s="8">
        <v>734152</v>
      </c>
      <c r="J16" s="8">
        <v>721311</v>
      </c>
      <c r="K16" s="8">
        <v>746044</v>
      </c>
      <c r="L16" s="8">
        <v>765607</v>
      </c>
      <c r="M16" s="8">
        <v>768815</v>
      </c>
      <c r="N16" s="8">
        <v>756436</v>
      </c>
      <c r="O16" s="8">
        <v>775558</v>
      </c>
      <c r="P16" s="8">
        <v>789312</v>
      </c>
      <c r="Q16" s="8">
        <v>788945</v>
      </c>
      <c r="R16" s="8">
        <v>800430</v>
      </c>
      <c r="S16" s="8">
        <v>813154</v>
      </c>
      <c r="T16" s="8">
        <v>831653</v>
      </c>
      <c r="U16" s="8">
        <v>853057</v>
      </c>
      <c r="V16" s="8">
        <v>874778</v>
      </c>
      <c r="W16" s="8">
        <v>892459</v>
      </c>
      <c r="X16" s="8">
        <v>911040</v>
      </c>
      <c r="Y16" s="8">
        <v>934820</v>
      </c>
      <c r="Z16" s="8">
        <v>944134</v>
      </c>
      <c r="AA16" s="8">
        <v>952399</v>
      </c>
      <c r="AB16" s="8">
        <v>985838</v>
      </c>
      <c r="AC16" s="8">
        <v>1020778</v>
      </c>
      <c r="AD16" s="8">
        <v>1041543</v>
      </c>
      <c r="AE16" s="8">
        <v>1030165</v>
      </c>
      <c r="AF16" s="8">
        <v>1065034</v>
      </c>
      <c r="AG16" s="8">
        <v>1104206</v>
      </c>
      <c r="AH16" s="8">
        <v>1152583</v>
      </c>
      <c r="AI16" s="8">
        <v>1185912</v>
      </c>
      <c r="AJ16" s="8">
        <v>1191635</v>
      </c>
      <c r="AK16" s="8">
        <v>1204767</v>
      </c>
      <c r="AL16" s="8">
        <v>1194317</v>
      </c>
      <c r="AM16" s="8">
        <v>1210002</v>
      </c>
      <c r="AN16" s="8">
        <v>1260065</v>
      </c>
      <c r="AO16" s="8">
        <v>1285797</v>
      </c>
      <c r="AP16" s="8">
        <v>1315168</v>
      </c>
      <c r="AQ16" s="8">
        <v>1349284</v>
      </c>
      <c r="AR16" s="8">
        <v>1379620</v>
      </c>
      <c r="AS16" s="8">
        <v>1407913</v>
      </c>
      <c r="AT16" s="8">
        <v>1425521</v>
      </c>
      <c r="AU16" s="8">
        <v>1412618</v>
      </c>
      <c r="AV16" s="8">
        <v>1421905</v>
      </c>
      <c r="AW16" s="8">
        <v>1443110</v>
      </c>
      <c r="AX16" s="8">
        <v>1476779</v>
      </c>
      <c r="AY16" s="8">
        <v>1498798</v>
      </c>
      <c r="AZ16" s="8">
        <v>1520491</v>
      </c>
      <c r="BA16" s="8">
        <v>1554694</v>
      </c>
      <c r="BB16" s="8">
        <v>1577562</v>
      </c>
      <c r="BC16" s="8">
        <v>1601856</v>
      </c>
      <c r="BD16" s="8">
        <v>1642688</v>
      </c>
      <c r="BE16" s="8">
        <v>1643199</v>
      </c>
      <c r="BF16" s="8">
        <v>1637820</v>
      </c>
      <c r="BG16" s="8">
        <v>1652831</v>
      </c>
      <c r="BH16" s="8">
        <v>1671024</v>
      </c>
      <c r="BI16" s="8">
        <v>1700757</v>
      </c>
      <c r="BJ16" s="8">
        <v>1733125</v>
      </c>
      <c r="BK16" s="8">
        <v>1752558</v>
      </c>
      <c r="BL16" s="8">
        <v>1744351</v>
      </c>
      <c r="BM16" s="8">
        <v>1678530</v>
      </c>
      <c r="BN16" s="8">
        <v>1668770</v>
      </c>
      <c r="BO16" s="8">
        <v>1678433</v>
      </c>
      <c r="BP16" s="8">
        <v>1709631</v>
      </c>
      <c r="BQ16" s="8">
        <v>1727150</v>
      </c>
      <c r="BR16" s="8">
        <v>1755662</v>
      </c>
      <c r="BS16" s="8">
        <v>1786001</v>
      </c>
      <c r="BT16" s="8">
        <v>1817232</v>
      </c>
      <c r="BU16" s="8">
        <v>1840049</v>
      </c>
    </row>
    <row r="17" spans="1:73" s="8" customFormat="1" x14ac:dyDescent="0.2">
      <c r="B17" s="8" t="s">
        <v>85</v>
      </c>
      <c r="D17" s="8">
        <v>129289</v>
      </c>
      <c r="E17" s="8">
        <v>129317</v>
      </c>
      <c r="F17" s="8">
        <v>124302</v>
      </c>
      <c r="G17" s="8">
        <v>117852</v>
      </c>
      <c r="H17" s="8">
        <v>114566</v>
      </c>
      <c r="I17" s="8">
        <v>114670</v>
      </c>
      <c r="J17" s="8">
        <v>115877</v>
      </c>
      <c r="K17" s="8">
        <v>114923</v>
      </c>
      <c r="L17" s="8">
        <v>113502</v>
      </c>
      <c r="M17" s="8">
        <v>111741</v>
      </c>
      <c r="N17" s="8">
        <v>110202</v>
      </c>
      <c r="O17" s="8">
        <v>110905</v>
      </c>
      <c r="P17" s="8">
        <v>109180</v>
      </c>
      <c r="Q17" s="8">
        <v>108549</v>
      </c>
      <c r="R17" s="8">
        <v>105634</v>
      </c>
      <c r="S17" s="8">
        <v>102484</v>
      </c>
      <c r="T17" s="8">
        <v>102434</v>
      </c>
      <c r="U17" s="8">
        <v>100720</v>
      </c>
      <c r="V17" s="8">
        <v>97514</v>
      </c>
      <c r="W17" s="8">
        <v>86033</v>
      </c>
      <c r="X17" s="8">
        <v>85046</v>
      </c>
      <c r="Y17" s="8">
        <v>85783</v>
      </c>
      <c r="Z17" s="8">
        <v>84374</v>
      </c>
      <c r="AA17" s="8">
        <v>84922</v>
      </c>
      <c r="AB17" s="8">
        <v>85889</v>
      </c>
      <c r="AC17" s="8">
        <v>87050</v>
      </c>
      <c r="AD17" s="8">
        <v>89467</v>
      </c>
      <c r="AE17" s="8">
        <v>89126</v>
      </c>
      <c r="AF17" s="8">
        <v>89134</v>
      </c>
      <c r="AG17" s="8">
        <v>92325</v>
      </c>
      <c r="AH17" s="8">
        <v>96569</v>
      </c>
      <c r="AI17" s="8">
        <v>100610</v>
      </c>
      <c r="AJ17" s="8">
        <v>103711</v>
      </c>
      <c r="AK17" s="8">
        <v>104820</v>
      </c>
      <c r="AL17" s="8">
        <v>106777</v>
      </c>
      <c r="AM17" s="8">
        <v>109674</v>
      </c>
      <c r="AN17" s="8">
        <v>112060</v>
      </c>
      <c r="AO17" s="8">
        <v>111224</v>
      </c>
      <c r="AP17" s="8">
        <v>111926</v>
      </c>
      <c r="AQ17" s="8">
        <v>115488</v>
      </c>
      <c r="AR17" s="8">
        <v>118999</v>
      </c>
      <c r="AS17" s="8">
        <v>120055</v>
      </c>
      <c r="AT17" s="8">
        <v>121164</v>
      </c>
      <c r="AU17" s="8">
        <v>123286</v>
      </c>
      <c r="AV17" s="8">
        <v>119522</v>
      </c>
      <c r="AW17" s="8">
        <v>123354</v>
      </c>
      <c r="AX17" s="8">
        <v>127769</v>
      </c>
      <c r="AY17" s="8">
        <v>125782</v>
      </c>
      <c r="AZ17" s="8">
        <v>125874</v>
      </c>
      <c r="BA17" s="8">
        <v>126161</v>
      </c>
      <c r="BB17" s="8">
        <v>123639</v>
      </c>
      <c r="BC17" s="8">
        <v>121043</v>
      </c>
      <c r="BD17" s="8">
        <v>122571</v>
      </c>
      <c r="BE17" s="8">
        <v>121306</v>
      </c>
      <c r="BF17" s="8">
        <v>119112</v>
      </c>
      <c r="BG17" s="8">
        <v>123547</v>
      </c>
      <c r="BH17" s="8">
        <v>125171</v>
      </c>
      <c r="BI17" s="8">
        <v>125574</v>
      </c>
      <c r="BJ17" s="8">
        <v>127033</v>
      </c>
      <c r="BK17" s="8">
        <v>124954</v>
      </c>
      <c r="BL17" s="8">
        <v>120957</v>
      </c>
      <c r="BM17" s="8">
        <v>117972</v>
      </c>
      <c r="BN17" s="8">
        <v>116167</v>
      </c>
      <c r="BO17" s="8">
        <v>113389</v>
      </c>
      <c r="BP17" s="8">
        <v>114349</v>
      </c>
      <c r="BQ17" s="8">
        <v>112899</v>
      </c>
      <c r="BR17" s="8">
        <v>112301</v>
      </c>
      <c r="BS17" s="8">
        <v>114101</v>
      </c>
      <c r="BT17" s="8">
        <v>115252</v>
      </c>
      <c r="BU17" s="8">
        <v>114306</v>
      </c>
    </row>
    <row r="18" spans="1:73" s="8" customFormat="1" x14ac:dyDescent="0.2">
      <c r="B18" s="8" t="s">
        <v>86</v>
      </c>
      <c r="D18" s="8">
        <v>570853</v>
      </c>
      <c r="E18" s="8">
        <v>562504</v>
      </c>
      <c r="F18" s="8">
        <v>582750</v>
      </c>
      <c r="G18" s="8">
        <v>601706</v>
      </c>
      <c r="H18" s="8">
        <v>608477</v>
      </c>
      <c r="I18" s="8">
        <v>619482</v>
      </c>
      <c r="J18" s="8">
        <v>605434</v>
      </c>
      <c r="K18" s="8">
        <v>631121</v>
      </c>
      <c r="L18" s="8">
        <v>652105</v>
      </c>
      <c r="M18" s="8">
        <v>657074</v>
      </c>
      <c r="N18" s="8">
        <v>646234</v>
      </c>
      <c r="O18" s="8">
        <v>664653</v>
      </c>
      <c r="P18" s="8">
        <v>680132</v>
      </c>
      <c r="Q18" s="8">
        <v>680396</v>
      </c>
      <c r="R18" s="8">
        <v>694796</v>
      </c>
      <c r="S18" s="8">
        <v>710670</v>
      </c>
      <c r="T18" s="8">
        <v>729219</v>
      </c>
      <c r="U18" s="8">
        <v>752337</v>
      </c>
      <c r="V18" s="8">
        <v>777264</v>
      </c>
      <c r="W18" s="8">
        <v>806426</v>
      </c>
      <c r="X18" s="8">
        <v>825994</v>
      </c>
      <c r="Y18" s="8">
        <v>849037</v>
      </c>
      <c r="Z18" s="8">
        <v>859760</v>
      </c>
      <c r="AA18" s="8">
        <v>867477</v>
      </c>
      <c r="AB18" s="8">
        <v>899949</v>
      </c>
      <c r="AC18" s="8">
        <v>933728</v>
      </c>
      <c r="AD18" s="8">
        <v>952076</v>
      </c>
      <c r="AE18" s="8">
        <v>941039</v>
      </c>
      <c r="AF18" s="8">
        <v>975900</v>
      </c>
      <c r="AG18" s="8">
        <v>1011881</v>
      </c>
      <c r="AH18" s="8">
        <v>1056014</v>
      </c>
      <c r="AI18" s="8">
        <v>1085302</v>
      </c>
      <c r="AJ18" s="8">
        <v>1087924</v>
      </c>
      <c r="AK18" s="8">
        <v>1099947</v>
      </c>
      <c r="AL18" s="8">
        <v>1087540</v>
      </c>
      <c r="AM18" s="8">
        <v>1100328</v>
      </c>
      <c r="AN18" s="8">
        <v>1148005</v>
      </c>
      <c r="AO18" s="8">
        <v>1174573</v>
      </c>
      <c r="AP18" s="8">
        <v>1203242</v>
      </c>
      <c r="AQ18" s="8">
        <v>1233796</v>
      </c>
      <c r="AR18" s="8">
        <v>1260621</v>
      </c>
      <c r="AS18" s="8">
        <v>1287858</v>
      </c>
      <c r="AT18" s="8">
        <v>1304357</v>
      </c>
      <c r="AU18" s="8">
        <v>1289332</v>
      </c>
      <c r="AV18" s="8">
        <v>1302383</v>
      </c>
      <c r="AW18" s="8">
        <v>1319756</v>
      </c>
      <c r="AX18" s="8">
        <v>1349010</v>
      </c>
      <c r="AY18" s="8">
        <v>1373016</v>
      </c>
      <c r="AZ18" s="8">
        <v>1394617</v>
      </c>
      <c r="BA18" s="8">
        <v>1428533</v>
      </c>
      <c r="BB18" s="8">
        <v>1453923</v>
      </c>
      <c r="BC18" s="8">
        <v>1480813</v>
      </c>
      <c r="BD18" s="8">
        <v>1520117</v>
      </c>
      <c r="BE18" s="8">
        <v>1521893</v>
      </c>
      <c r="BF18" s="8">
        <v>1518708</v>
      </c>
      <c r="BG18" s="8">
        <v>1529284</v>
      </c>
      <c r="BH18" s="8">
        <v>1545853</v>
      </c>
      <c r="BI18" s="8">
        <v>1575183</v>
      </c>
      <c r="BJ18" s="8">
        <v>1606092</v>
      </c>
      <c r="BK18" s="8">
        <v>1627604</v>
      </c>
      <c r="BL18" s="8">
        <v>1623394</v>
      </c>
      <c r="BM18" s="8">
        <v>1560558</v>
      </c>
      <c r="BN18" s="8">
        <v>1552603</v>
      </c>
      <c r="BO18" s="8">
        <v>1565044</v>
      </c>
      <c r="BP18" s="8">
        <v>1595282</v>
      </c>
      <c r="BQ18" s="8">
        <v>1614251</v>
      </c>
      <c r="BR18" s="8">
        <v>1643361</v>
      </c>
      <c r="BS18" s="8">
        <v>1671900</v>
      </c>
      <c r="BT18" s="8">
        <v>1701980</v>
      </c>
      <c r="BU18" s="8">
        <v>1725743</v>
      </c>
    </row>
    <row r="19" spans="1:73" s="9" customFormat="1" x14ac:dyDescent="0.2">
      <c r="A19" s="9" t="s">
        <v>93</v>
      </c>
      <c r="B19" s="10" t="s">
        <v>94</v>
      </c>
      <c r="D19" s="9">
        <v>134.6</v>
      </c>
      <c r="E19" s="9">
        <v>130.6</v>
      </c>
      <c r="F19" s="9">
        <v>148.80000000000001</v>
      </c>
      <c r="G19" s="9">
        <v>170.7</v>
      </c>
      <c r="H19" s="9">
        <v>178.9</v>
      </c>
      <c r="I19" s="9">
        <v>191.9</v>
      </c>
      <c r="J19" s="9">
        <v>188.5</v>
      </c>
      <c r="K19" s="9">
        <v>213.5</v>
      </c>
      <c r="L19" s="9">
        <v>228</v>
      </c>
      <c r="M19" s="9">
        <v>237.1</v>
      </c>
      <c r="N19" s="9">
        <v>230.4</v>
      </c>
      <c r="O19" s="9">
        <v>259.8</v>
      </c>
      <c r="P19" s="9">
        <v>271.39999999999998</v>
      </c>
      <c r="Q19" s="9">
        <v>279.2</v>
      </c>
      <c r="R19" s="9">
        <v>305.10000000000002</v>
      </c>
      <c r="S19" s="9">
        <v>324.89999999999998</v>
      </c>
      <c r="T19" s="9">
        <v>351.6</v>
      </c>
      <c r="U19" s="9">
        <v>386.6</v>
      </c>
      <c r="V19" s="9">
        <v>424.2</v>
      </c>
      <c r="W19" s="9">
        <v>446.1</v>
      </c>
      <c r="X19" s="9">
        <v>492.1</v>
      </c>
      <c r="Y19" s="9">
        <v>534.9</v>
      </c>
      <c r="Z19" s="9">
        <v>550.29999999999995</v>
      </c>
      <c r="AA19" s="9">
        <v>593.29999999999995</v>
      </c>
      <c r="AB19" s="9">
        <v>659.5</v>
      </c>
      <c r="AC19" s="9">
        <v>738.2</v>
      </c>
      <c r="AD19" s="9">
        <v>793.5</v>
      </c>
      <c r="AE19" s="9">
        <v>852</v>
      </c>
      <c r="AF19" s="9">
        <v>962.3</v>
      </c>
      <c r="AG19" s="9">
        <v>1092.0999999999999</v>
      </c>
      <c r="AH19" s="9">
        <v>1247.5999999999999</v>
      </c>
      <c r="AI19" s="9">
        <v>1380.9</v>
      </c>
      <c r="AJ19" s="9">
        <v>1490.1</v>
      </c>
      <c r="AK19" s="9">
        <v>1689.9</v>
      </c>
      <c r="AL19" s="9">
        <v>1745.9</v>
      </c>
      <c r="AM19" s="9">
        <v>1886.5</v>
      </c>
      <c r="AN19" s="9">
        <v>2131.5</v>
      </c>
      <c r="AO19" s="9">
        <v>2274.4</v>
      </c>
      <c r="AP19" s="9">
        <v>2356.6999999999998</v>
      </c>
      <c r="AQ19" s="9">
        <v>2523.6</v>
      </c>
      <c r="AR19" s="9">
        <v>2742.5</v>
      </c>
      <c r="AS19" s="9">
        <v>2892.8</v>
      </c>
      <c r="AT19" s="9">
        <v>3012.5</v>
      </c>
      <c r="AU19" s="9">
        <v>3074.8</v>
      </c>
      <c r="AV19" s="9">
        <v>3247.6</v>
      </c>
      <c r="AW19" s="9">
        <v>3401.2</v>
      </c>
      <c r="AX19" s="9">
        <v>3661.8</v>
      </c>
      <c r="AY19" s="9">
        <v>3882.9</v>
      </c>
      <c r="AZ19" s="9">
        <v>4142.8</v>
      </c>
      <c r="BA19" s="9">
        <v>4471.8</v>
      </c>
      <c r="BB19" s="9">
        <v>4758.3999999999996</v>
      </c>
      <c r="BC19" s="9">
        <v>5032.5</v>
      </c>
      <c r="BD19" s="9">
        <v>5376</v>
      </c>
      <c r="BE19" s="9">
        <v>5313.4</v>
      </c>
      <c r="BF19" s="9">
        <v>5379</v>
      </c>
      <c r="BG19" s="9">
        <v>5583</v>
      </c>
      <c r="BH19" s="9">
        <v>5975.3</v>
      </c>
      <c r="BI19" s="9">
        <v>6431.4</v>
      </c>
      <c r="BJ19" s="9">
        <v>6889.5</v>
      </c>
      <c r="BK19" s="9">
        <v>6991.8</v>
      </c>
      <c r="BL19" s="9">
        <v>6837.7</v>
      </c>
      <c r="BM19" s="9">
        <v>6540.1</v>
      </c>
      <c r="BN19" s="9">
        <v>6960.9</v>
      </c>
      <c r="BO19" s="9">
        <v>7302.9</v>
      </c>
      <c r="BP19" s="9">
        <v>7790.3</v>
      </c>
      <c r="BQ19" s="9">
        <v>8027.9</v>
      </c>
      <c r="BR19" s="9">
        <v>8521.2999999999993</v>
      </c>
      <c r="BS19" s="9">
        <v>8887</v>
      </c>
      <c r="BT19" s="9">
        <v>9026.5</v>
      </c>
      <c r="BU19" s="9">
        <v>9384.4</v>
      </c>
    </row>
    <row r="20" spans="1:73" s="9" customFormat="1" x14ac:dyDescent="0.2">
      <c r="B20" s="9" t="s">
        <v>95</v>
      </c>
      <c r="D20" s="9">
        <v>91.1</v>
      </c>
      <c r="E20" s="9">
        <v>88.8</v>
      </c>
      <c r="F20" s="9">
        <v>98.7</v>
      </c>
      <c r="G20" s="9">
        <v>114.6</v>
      </c>
      <c r="H20" s="9">
        <v>123</v>
      </c>
      <c r="I20" s="9">
        <v>134</v>
      </c>
      <c r="J20" s="9">
        <v>132.19999999999999</v>
      </c>
      <c r="K20" s="9">
        <v>144.6</v>
      </c>
      <c r="L20" s="9">
        <v>158.19999999999999</v>
      </c>
      <c r="M20" s="9">
        <v>166.5</v>
      </c>
      <c r="N20" s="9">
        <v>164</v>
      </c>
      <c r="O20" s="9">
        <v>180.3</v>
      </c>
      <c r="P20" s="9">
        <v>190.7</v>
      </c>
      <c r="Q20" s="9">
        <v>195.6</v>
      </c>
      <c r="R20" s="9">
        <v>211</v>
      </c>
      <c r="S20" s="9">
        <v>222.7</v>
      </c>
      <c r="T20" s="9">
        <v>239.2</v>
      </c>
      <c r="U20" s="9">
        <v>259.89999999999998</v>
      </c>
      <c r="V20" s="9">
        <v>288.5</v>
      </c>
      <c r="W20" s="9">
        <v>308.39999999999998</v>
      </c>
      <c r="X20" s="9">
        <v>340.2</v>
      </c>
      <c r="Y20" s="9">
        <v>377.5</v>
      </c>
      <c r="Z20" s="9">
        <v>398</v>
      </c>
      <c r="AA20" s="9">
        <v>421.7</v>
      </c>
      <c r="AB20" s="9">
        <v>468.2</v>
      </c>
      <c r="AC20" s="9">
        <v>526.1</v>
      </c>
      <c r="AD20" s="9">
        <v>577.29999999999995</v>
      </c>
      <c r="AE20" s="9">
        <v>607.79999999999995</v>
      </c>
      <c r="AF20" s="9">
        <v>682.8</v>
      </c>
      <c r="AG20" s="9">
        <v>771.7</v>
      </c>
      <c r="AH20" s="9">
        <v>884.7</v>
      </c>
      <c r="AI20" s="9">
        <v>1004.4</v>
      </c>
      <c r="AJ20" s="9">
        <v>1102</v>
      </c>
      <c r="AK20" s="9">
        <v>1220.5999999999999</v>
      </c>
      <c r="AL20" s="9">
        <v>1275.0999999999999</v>
      </c>
      <c r="AM20" s="9">
        <v>1353</v>
      </c>
      <c r="AN20" s="9">
        <v>1501.1</v>
      </c>
      <c r="AO20" s="9">
        <v>1615.9</v>
      </c>
      <c r="AP20" s="9">
        <v>1723.4</v>
      </c>
      <c r="AQ20" s="9">
        <v>1847.6</v>
      </c>
      <c r="AR20" s="9">
        <v>2002.3</v>
      </c>
      <c r="AS20" s="9">
        <v>2119.3000000000002</v>
      </c>
      <c r="AT20" s="9">
        <v>2234.9</v>
      </c>
      <c r="AU20" s="9">
        <v>2277.8000000000002</v>
      </c>
      <c r="AV20" s="9">
        <v>2420.5</v>
      </c>
      <c r="AW20" s="9">
        <v>2515.6999999999998</v>
      </c>
      <c r="AX20" s="9">
        <v>2649</v>
      </c>
      <c r="AY20" s="9">
        <v>2787.9</v>
      </c>
      <c r="AZ20" s="9">
        <v>2953.7</v>
      </c>
      <c r="BA20" s="9">
        <v>3176.6</v>
      </c>
      <c r="BB20" s="9">
        <v>3447.5</v>
      </c>
      <c r="BC20" s="9">
        <v>3684.3</v>
      </c>
      <c r="BD20" s="9">
        <v>4008.9</v>
      </c>
      <c r="BE20" s="9">
        <v>4013.8</v>
      </c>
      <c r="BF20" s="9">
        <v>3972.7</v>
      </c>
      <c r="BG20" s="9">
        <v>4040.9</v>
      </c>
      <c r="BH20" s="9">
        <v>4240.2</v>
      </c>
      <c r="BI20" s="9">
        <v>4443</v>
      </c>
      <c r="BJ20" s="9">
        <v>4681.2</v>
      </c>
      <c r="BK20" s="9">
        <v>4894.2</v>
      </c>
      <c r="BL20" s="9">
        <v>4940.3</v>
      </c>
      <c r="BM20" s="9">
        <v>4607.5</v>
      </c>
      <c r="BN20" s="9">
        <v>4700.8</v>
      </c>
      <c r="BO20" s="9">
        <v>4928</v>
      </c>
      <c r="BP20" s="9">
        <v>5182.7</v>
      </c>
      <c r="BQ20" s="9">
        <v>5352.4</v>
      </c>
      <c r="BR20" s="9">
        <v>5641.2</v>
      </c>
      <c r="BS20" s="9">
        <v>5939.9</v>
      </c>
      <c r="BT20" s="9">
        <v>6093.3</v>
      </c>
      <c r="BU20" s="9">
        <v>6408.5</v>
      </c>
    </row>
    <row r="21" spans="1:73" s="9" customFormat="1" x14ac:dyDescent="0.2">
      <c r="B21" s="9" t="s">
        <v>96</v>
      </c>
      <c r="D21" s="9">
        <v>30.1</v>
      </c>
      <c r="E21" s="9">
        <v>27.9</v>
      </c>
      <c r="F21" s="9">
        <v>34.799999999999997</v>
      </c>
      <c r="G21" s="9">
        <v>39.5</v>
      </c>
      <c r="H21" s="9">
        <v>37.799999999999997</v>
      </c>
      <c r="I21" s="9">
        <v>38.5</v>
      </c>
      <c r="J21" s="9">
        <v>37.5</v>
      </c>
      <c r="K21" s="9">
        <v>47.8</v>
      </c>
      <c r="L21" s="9">
        <v>46.8</v>
      </c>
      <c r="M21" s="9">
        <v>46</v>
      </c>
      <c r="N21" s="9">
        <v>41.3</v>
      </c>
      <c r="O21" s="9">
        <v>52.8</v>
      </c>
      <c r="P21" s="9">
        <v>51.5</v>
      </c>
      <c r="Q21" s="9">
        <v>52.6</v>
      </c>
      <c r="R21" s="9">
        <v>60.3</v>
      </c>
      <c r="S21" s="9">
        <v>66.400000000000006</v>
      </c>
      <c r="T21" s="9">
        <v>73.2</v>
      </c>
      <c r="U21" s="9">
        <v>84.6</v>
      </c>
      <c r="V21" s="9">
        <v>91.6</v>
      </c>
      <c r="W21" s="9">
        <v>89.1</v>
      </c>
      <c r="X21" s="9">
        <v>96.1</v>
      </c>
      <c r="Y21" s="9">
        <v>91.8</v>
      </c>
      <c r="Z21" s="9">
        <v>79.099999999999994</v>
      </c>
      <c r="AA21" s="9">
        <v>92.8</v>
      </c>
      <c r="AB21" s="9">
        <v>107.7</v>
      </c>
      <c r="AC21" s="9">
        <v>118.5</v>
      </c>
      <c r="AD21" s="9">
        <v>108.2</v>
      </c>
      <c r="AE21" s="9">
        <v>124.2</v>
      </c>
      <c r="AF21" s="9">
        <v>157.80000000000001</v>
      </c>
      <c r="AG21" s="9">
        <v>186.7</v>
      </c>
      <c r="AH21" s="9">
        <v>215.7</v>
      </c>
      <c r="AI21" s="9">
        <v>214.4</v>
      </c>
      <c r="AJ21" s="9">
        <v>188.1</v>
      </c>
      <c r="AK21" s="9">
        <v>217.8</v>
      </c>
      <c r="AL21" s="9">
        <v>197.3</v>
      </c>
      <c r="AM21" s="9">
        <v>244.7</v>
      </c>
      <c r="AN21" s="9">
        <v>301.3</v>
      </c>
      <c r="AO21" s="9">
        <v>316.39999999999998</v>
      </c>
      <c r="AP21" s="9">
        <v>284.89999999999998</v>
      </c>
      <c r="AQ21" s="9">
        <v>318</v>
      </c>
      <c r="AR21" s="9">
        <v>357.5</v>
      </c>
      <c r="AS21" s="9">
        <v>347.2</v>
      </c>
      <c r="AT21" s="9">
        <v>341.6</v>
      </c>
      <c r="AU21" s="9">
        <v>376.1</v>
      </c>
      <c r="AV21" s="9">
        <v>404.1</v>
      </c>
      <c r="AW21" s="9">
        <v>447.6</v>
      </c>
      <c r="AX21" s="9">
        <v>546.79999999999995</v>
      </c>
      <c r="AY21" s="9">
        <v>613.29999999999995</v>
      </c>
      <c r="AZ21" s="9">
        <v>687.5</v>
      </c>
      <c r="BA21" s="9">
        <v>762.2</v>
      </c>
      <c r="BB21" s="9">
        <v>705.7</v>
      </c>
      <c r="BC21" s="9">
        <v>713.2</v>
      </c>
      <c r="BD21" s="9">
        <v>640.9</v>
      </c>
      <c r="BE21" s="9">
        <v>589.9</v>
      </c>
      <c r="BF21" s="9">
        <v>754.9</v>
      </c>
      <c r="BG21" s="9">
        <v>897.3</v>
      </c>
      <c r="BH21" s="9">
        <v>1094.2</v>
      </c>
      <c r="BI21" s="9">
        <v>1262.9000000000001</v>
      </c>
      <c r="BJ21" s="9">
        <v>1406.5</v>
      </c>
      <c r="BK21" s="9">
        <v>1195.4000000000001</v>
      </c>
      <c r="BL21" s="9">
        <v>895.7</v>
      </c>
      <c r="BM21" s="9">
        <v>1038</v>
      </c>
      <c r="BN21" s="9">
        <v>1343</v>
      </c>
      <c r="BO21" s="9">
        <v>1397.2</v>
      </c>
      <c r="BP21" s="9">
        <v>1592.1</v>
      </c>
      <c r="BQ21" s="9">
        <v>1611.9</v>
      </c>
      <c r="BR21" s="9">
        <v>1714</v>
      </c>
      <c r="BS21" s="9">
        <v>1654.7</v>
      </c>
      <c r="BT21" s="9">
        <v>1628.5</v>
      </c>
      <c r="BU21" s="9">
        <v>1650.4</v>
      </c>
    </row>
    <row r="22" spans="1:73" s="9" customFormat="1" x14ac:dyDescent="0.2">
      <c r="B22" s="9" t="s">
        <v>97</v>
      </c>
      <c r="D22" s="9">
        <v>0</v>
      </c>
      <c r="E22" s="9">
        <v>0</v>
      </c>
      <c r="F22" s="9">
        <v>-0.1</v>
      </c>
      <c r="G22" s="9">
        <v>-0.2</v>
      </c>
      <c r="H22" s="9">
        <v>-0.2</v>
      </c>
      <c r="I22" s="9">
        <v>0</v>
      </c>
      <c r="J22" s="9">
        <v>0.2</v>
      </c>
      <c r="K22" s="9">
        <v>0.1</v>
      </c>
      <c r="L22" s="9">
        <v>0</v>
      </c>
      <c r="M22" s="9">
        <v>0.2</v>
      </c>
      <c r="N22" s="9">
        <v>0.6</v>
      </c>
      <c r="O22" s="9">
        <v>-0.2</v>
      </c>
      <c r="P22" s="9">
        <v>-0.2</v>
      </c>
      <c r="Q22" s="9">
        <v>0.4</v>
      </c>
      <c r="R22" s="9">
        <v>0.8</v>
      </c>
      <c r="S22" s="9">
        <v>0.4</v>
      </c>
      <c r="T22" s="9">
        <v>0.8</v>
      </c>
      <c r="U22" s="9">
        <v>1.2</v>
      </c>
      <c r="V22" s="9">
        <v>2.2999999999999998</v>
      </c>
      <c r="W22" s="9">
        <v>4</v>
      </c>
      <c r="X22" s="9">
        <v>4.3</v>
      </c>
      <c r="Y22" s="9">
        <v>8.5</v>
      </c>
      <c r="Z22" s="9">
        <v>12.5</v>
      </c>
      <c r="AA22" s="9">
        <v>12.6</v>
      </c>
      <c r="AB22" s="9">
        <v>12.4</v>
      </c>
      <c r="AC22" s="9">
        <v>14.7</v>
      </c>
      <c r="AD22" s="9">
        <v>23.1</v>
      </c>
      <c r="AE22" s="9">
        <v>27.2</v>
      </c>
      <c r="AF22" s="9">
        <v>22.7</v>
      </c>
      <c r="AG22" s="9">
        <v>27.7</v>
      </c>
      <c r="AH22" s="9">
        <v>30.6</v>
      </c>
      <c r="AI22" s="9">
        <v>36.299999999999997</v>
      </c>
      <c r="AJ22" s="9">
        <v>59.4</v>
      </c>
      <c r="AK22" s="9">
        <v>82.8</v>
      </c>
      <c r="AL22" s="9">
        <v>95.5</v>
      </c>
      <c r="AM22" s="9">
        <v>91.9</v>
      </c>
      <c r="AN22" s="9">
        <v>106.6</v>
      </c>
      <c r="AO22" s="9">
        <v>102.2</v>
      </c>
      <c r="AP22" s="9">
        <v>99.5</v>
      </c>
      <c r="AQ22" s="9">
        <v>99.7</v>
      </c>
      <c r="AR22" s="9">
        <v>104.4</v>
      </c>
      <c r="AS22" s="9">
        <v>125.2</v>
      </c>
      <c r="AT22" s="9">
        <v>117.4</v>
      </c>
      <c r="AU22" s="9">
        <v>79.3</v>
      </c>
      <c r="AV22" s="9">
        <v>63.2</v>
      </c>
      <c r="AW22" s="9">
        <v>62.3</v>
      </c>
      <c r="AX22" s="9">
        <v>57.7</v>
      </c>
      <c r="AY22" s="9">
        <v>60.2</v>
      </c>
      <c r="AZ22" s="9">
        <v>59.4</v>
      </c>
      <c r="BA22" s="9">
        <v>81.7</v>
      </c>
      <c r="BB22" s="9">
        <v>121.6</v>
      </c>
      <c r="BC22" s="9">
        <v>127.2</v>
      </c>
      <c r="BD22" s="9">
        <v>174</v>
      </c>
      <c r="BE22" s="9">
        <v>155.4</v>
      </c>
      <c r="BF22" s="9">
        <v>92.3</v>
      </c>
      <c r="BG22" s="9">
        <v>70</v>
      </c>
      <c r="BH22" s="9">
        <v>16.899999999999999</v>
      </c>
      <c r="BI22" s="9">
        <v>50.3</v>
      </c>
      <c r="BJ22" s="9">
        <v>98.9</v>
      </c>
      <c r="BK22" s="9">
        <v>156.5</v>
      </c>
      <c r="BL22" s="9">
        <v>220.8</v>
      </c>
      <c r="BM22" s="9">
        <v>141.4</v>
      </c>
      <c r="BN22" s="9">
        <v>132</v>
      </c>
      <c r="BO22" s="9">
        <v>151</v>
      </c>
      <c r="BP22" s="9">
        <v>210.2</v>
      </c>
      <c r="BQ22" s="9">
        <v>202.4</v>
      </c>
      <c r="BR22" s="9">
        <v>241.3</v>
      </c>
      <c r="BS22" s="9">
        <v>320.89999999999998</v>
      </c>
      <c r="BT22" s="9">
        <v>297.2</v>
      </c>
      <c r="BU22" s="9">
        <v>300.5</v>
      </c>
    </row>
    <row r="23" spans="1:73" s="9" customFormat="1" x14ac:dyDescent="0.2">
      <c r="B23" s="9" t="s">
        <v>98</v>
      </c>
      <c r="D23" s="9">
        <v>13.3</v>
      </c>
      <c r="E23" s="9">
        <v>13.9</v>
      </c>
      <c r="F23" s="9">
        <v>15.5</v>
      </c>
      <c r="G23" s="9">
        <v>16.899999999999999</v>
      </c>
      <c r="H23" s="9">
        <v>18.399999999999999</v>
      </c>
      <c r="I23" s="9">
        <v>19.399999999999999</v>
      </c>
      <c r="J23" s="9">
        <v>18.7</v>
      </c>
      <c r="K23" s="9">
        <v>20.9</v>
      </c>
      <c r="L23" s="9">
        <v>22.9</v>
      </c>
      <c r="M23" s="9">
        <v>24.4</v>
      </c>
      <c r="N23" s="9">
        <v>24.6</v>
      </c>
      <c r="O23" s="9">
        <v>26.9</v>
      </c>
      <c r="P23" s="9">
        <v>29.3</v>
      </c>
      <c r="Q23" s="9">
        <v>30.6</v>
      </c>
      <c r="R23" s="9">
        <v>33.1</v>
      </c>
      <c r="S23" s="9">
        <v>35.5</v>
      </c>
      <c r="T23" s="9">
        <v>38.299999999999997</v>
      </c>
      <c r="U23" s="9">
        <v>41</v>
      </c>
      <c r="V23" s="9">
        <v>41.8</v>
      </c>
      <c r="W23" s="9">
        <v>44.5</v>
      </c>
      <c r="X23" s="9">
        <v>51.6</v>
      </c>
      <c r="Y23" s="9">
        <v>57.2</v>
      </c>
      <c r="Z23" s="9">
        <v>60.7</v>
      </c>
      <c r="AA23" s="9">
        <v>66.2</v>
      </c>
      <c r="AB23" s="9">
        <v>71.2</v>
      </c>
      <c r="AC23" s="9">
        <v>78.900000000000006</v>
      </c>
      <c r="AD23" s="9">
        <v>84.9</v>
      </c>
      <c r="AE23" s="9">
        <v>92.7</v>
      </c>
      <c r="AF23" s="9">
        <v>99</v>
      </c>
      <c r="AG23" s="9">
        <v>106</v>
      </c>
      <c r="AH23" s="9">
        <v>116.6</v>
      </c>
      <c r="AI23" s="9">
        <v>125.8</v>
      </c>
      <c r="AJ23" s="9">
        <v>140.6</v>
      </c>
      <c r="AK23" s="9">
        <v>168.7</v>
      </c>
      <c r="AL23" s="9">
        <v>177.9</v>
      </c>
      <c r="AM23" s="9">
        <v>196.9</v>
      </c>
      <c r="AN23" s="9">
        <v>222.5</v>
      </c>
      <c r="AO23" s="9">
        <v>239.9</v>
      </c>
      <c r="AP23" s="9">
        <v>248.9</v>
      </c>
      <c r="AQ23" s="9">
        <v>258.3</v>
      </c>
      <c r="AR23" s="9">
        <v>278.39999999999998</v>
      </c>
      <c r="AS23" s="9">
        <v>301.2</v>
      </c>
      <c r="AT23" s="9">
        <v>318.5</v>
      </c>
      <c r="AU23" s="9">
        <v>341.6</v>
      </c>
      <c r="AV23" s="9">
        <v>359.9</v>
      </c>
      <c r="AW23" s="9">
        <v>375.5</v>
      </c>
      <c r="AX23" s="9">
        <v>408.3</v>
      </c>
      <c r="AY23" s="9">
        <v>421.6</v>
      </c>
      <c r="AZ23" s="9">
        <v>442.2</v>
      </c>
      <c r="BA23" s="9">
        <v>451.3</v>
      </c>
      <c r="BB23" s="9">
        <v>483.6</v>
      </c>
      <c r="BC23" s="9">
        <v>507.9</v>
      </c>
      <c r="BD23" s="9">
        <v>552.20000000000005</v>
      </c>
      <c r="BE23" s="9">
        <v>554.20000000000005</v>
      </c>
      <c r="BF23" s="9">
        <v>559.1</v>
      </c>
      <c r="BG23" s="9">
        <v>574.79999999999995</v>
      </c>
      <c r="BH23" s="9">
        <v>624</v>
      </c>
      <c r="BI23" s="9">
        <v>675.2</v>
      </c>
      <c r="BJ23" s="9">
        <v>702.8</v>
      </c>
      <c r="BK23" s="9">
        <v>745.7</v>
      </c>
      <c r="BL23" s="9">
        <v>781</v>
      </c>
      <c r="BM23" s="9">
        <v>753.2</v>
      </c>
      <c r="BN23" s="9">
        <v>785.2</v>
      </c>
      <c r="BO23" s="9">
        <v>826.7</v>
      </c>
      <c r="BP23" s="9">
        <v>805.4</v>
      </c>
      <c r="BQ23" s="9">
        <v>861.2</v>
      </c>
      <c r="BR23" s="9">
        <v>924.9</v>
      </c>
      <c r="BS23" s="9">
        <v>971.5</v>
      </c>
      <c r="BT23" s="9">
        <v>1007.5</v>
      </c>
      <c r="BU23" s="9">
        <v>1024.9000000000001</v>
      </c>
    </row>
    <row r="25" spans="1:73" s="4" customFormat="1" x14ac:dyDescent="0.2">
      <c r="B25" s="12" t="s">
        <v>87</v>
      </c>
      <c r="C25" s="5">
        <f xml:space="preserve"> C7/C6</f>
        <v>0.60539551897576593</v>
      </c>
      <c r="D25" s="5">
        <f t="shared" ref="D25:BO25" si="0" xml:space="preserve"> D7/D6</f>
        <v>0.58946078431372551</v>
      </c>
      <c r="E25" s="5">
        <f t="shared" si="0"/>
        <v>0.60200250312891124</v>
      </c>
      <c r="F25" s="5">
        <f t="shared" si="0"/>
        <v>0.59377344336084015</v>
      </c>
      <c r="G25" s="5">
        <f t="shared" si="0"/>
        <v>0.60370611183354994</v>
      </c>
      <c r="H25" s="5">
        <f t="shared" si="0"/>
        <v>0.6166819993866911</v>
      </c>
      <c r="I25" s="5">
        <f t="shared" si="0"/>
        <v>0.62594531704479339</v>
      </c>
      <c r="J25" s="5">
        <f t="shared" si="0"/>
        <v>0.62274578243164624</v>
      </c>
      <c r="K25" s="5">
        <f t="shared" si="0"/>
        <v>0.6118333775537278</v>
      </c>
      <c r="L25" s="5">
        <f t="shared" si="0"/>
        <v>0.62309422644338919</v>
      </c>
      <c r="M25" s="5">
        <f t="shared" si="0"/>
        <v>0.62747909199522112</v>
      </c>
      <c r="N25" s="5">
        <f t="shared" si="0"/>
        <v>0.62903992395437258</v>
      </c>
      <c r="O25" s="5">
        <f t="shared" si="0"/>
        <v>0.62292938099389716</v>
      </c>
      <c r="P25" s="5">
        <f t="shared" si="0"/>
        <v>0.62915013572770939</v>
      </c>
      <c r="Q25" s="5">
        <f t="shared" si="0"/>
        <v>0.62580645161290316</v>
      </c>
      <c r="R25" s="5">
        <f t="shared" si="0"/>
        <v>0.62221389773365798</v>
      </c>
      <c r="S25" s="5">
        <f t="shared" si="0"/>
        <v>0.6197382384152812</v>
      </c>
      <c r="T25" s="5">
        <f t="shared" si="0"/>
        <v>0.61943986820428332</v>
      </c>
      <c r="U25" s="5">
        <f t="shared" si="0"/>
        <v>0.61536126290224646</v>
      </c>
      <c r="V25" s="5">
        <f t="shared" si="0"/>
        <v>0.62553961843754347</v>
      </c>
      <c r="W25" s="5">
        <f t="shared" si="0"/>
        <v>0.63528481012658233</v>
      </c>
      <c r="X25" s="5">
        <f t="shared" si="0"/>
        <v>0.6393640086726089</v>
      </c>
      <c r="Y25" s="5">
        <f t="shared" si="0"/>
        <v>0.65147124386981714</v>
      </c>
      <c r="Z25" s="5">
        <f t="shared" si="0"/>
        <v>0.6648533333333333</v>
      </c>
      <c r="AA25" s="5">
        <f t="shared" si="0"/>
        <v>0.65581854043392507</v>
      </c>
      <c r="AB25" s="5">
        <f t="shared" si="0"/>
        <v>0.65323805270209911</v>
      </c>
      <c r="AC25" s="5">
        <f t="shared" si="0"/>
        <v>0.64849984040855413</v>
      </c>
      <c r="AD25" s="5">
        <f t="shared" si="0"/>
        <v>0.65931372549019607</v>
      </c>
      <c r="AE25" s="5">
        <f t="shared" si="0"/>
        <v>0.65504840940525588</v>
      </c>
      <c r="AF25" s="5">
        <f t="shared" si="0"/>
        <v>0.65136075556107864</v>
      </c>
      <c r="AG25" s="5">
        <f t="shared" si="0"/>
        <v>0.65026773761713519</v>
      </c>
      <c r="AH25" s="5">
        <f t="shared" si="0"/>
        <v>0.65101102486775098</v>
      </c>
      <c r="AI25" s="5">
        <f t="shared" si="0"/>
        <v>0.65937597643172785</v>
      </c>
      <c r="AJ25" s="5">
        <f t="shared" si="0"/>
        <v>0.67071859753576457</v>
      </c>
      <c r="AK25" s="5">
        <f t="shared" si="0"/>
        <v>0.66029395513316391</v>
      </c>
      <c r="AL25" s="5">
        <f t="shared" si="0"/>
        <v>0.66784265302522494</v>
      </c>
      <c r="AM25" s="5">
        <f t="shared" si="0"/>
        <v>0.65951171554972965</v>
      </c>
      <c r="AN25" s="5">
        <f t="shared" si="0"/>
        <v>0.64530126095692941</v>
      </c>
      <c r="AO25" s="5">
        <f t="shared" si="0"/>
        <v>0.65050818823401191</v>
      </c>
      <c r="AP25" s="5">
        <f t="shared" si="0"/>
        <v>0.66352578826477349</v>
      </c>
      <c r="AQ25" s="5">
        <f t="shared" si="0"/>
        <v>0.66424301573746491</v>
      </c>
      <c r="AR25" s="5">
        <f t="shared" si="0"/>
        <v>0.65927184900259406</v>
      </c>
      <c r="AS25" s="5">
        <f t="shared" si="0"/>
        <v>0.65956597550471618</v>
      </c>
      <c r="AT25" s="5">
        <f t="shared" si="0"/>
        <v>0.66624117435876984</v>
      </c>
      <c r="AU25" s="5">
        <f t="shared" si="0"/>
        <v>0.6681318255750911</v>
      </c>
      <c r="AV25" s="5">
        <f t="shared" si="0"/>
        <v>0.66996639392168322</v>
      </c>
      <c r="AW25" s="5">
        <f t="shared" si="0"/>
        <v>0.66616058496064778</v>
      </c>
      <c r="AX25" s="5">
        <f t="shared" si="0"/>
        <v>0.65518594838583055</v>
      </c>
      <c r="AY25" s="5">
        <f t="shared" si="0"/>
        <v>0.65063620724392857</v>
      </c>
      <c r="AZ25" s="5">
        <f t="shared" si="0"/>
        <v>0.64286961837394108</v>
      </c>
      <c r="BA25" s="5">
        <f t="shared" si="0"/>
        <v>0.64066177771126143</v>
      </c>
      <c r="BB25" s="5">
        <f t="shared" si="0"/>
        <v>0.64800592918205402</v>
      </c>
      <c r="BC25" s="5">
        <f t="shared" si="0"/>
        <v>0.6516935250410113</v>
      </c>
      <c r="BD25" s="5">
        <f t="shared" si="0"/>
        <v>0.65911908572459033</v>
      </c>
      <c r="BE25" s="5">
        <f t="shared" si="0"/>
        <v>0.66042956190809476</v>
      </c>
      <c r="BF25" s="5">
        <f t="shared" si="0"/>
        <v>0.65297347920480187</v>
      </c>
      <c r="BG25" s="5">
        <f t="shared" si="0"/>
        <v>0.64763739399869535</v>
      </c>
      <c r="BH25" s="5">
        <f t="shared" si="0"/>
        <v>0.64048531289910604</v>
      </c>
      <c r="BI25" s="5">
        <f t="shared" si="0"/>
        <v>0.63101967192620567</v>
      </c>
      <c r="BJ25" s="5">
        <f t="shared" si="0"/>
        <v>0.62599591590787362</v>
      </c>
      <c r="BK25" s="5">
        <f t="shared" si="0"/>
        <v>0.6410613161491896</v>
      </c>
      <c r="BL25" s="5">
        <f t="shared" si="0"/>
        <v>0.65366953869120059</v>
      </c>
      <c r="BM25" s="5">
        <f t="shared" si="0"/>
        <v>0.64507948649727276</v>
      </c>
      <c r="BN25" s="5">
        <f t="shared" si="0"/>
        <v>0.6222538042368756</v>
      </c>
      <c r="BO25" s="5">
        <f t="shared" si="0"/>
        <v>0.61581709426023934</v>
      </c>
      <c r="BP25" s="5">
        <f t="shared" ref="BP25:BU25" si="1" xml:space="preserve"> BP7/BP6</f>
        <v>0.6077958381519295</v>
      </c>
      <c r="BQ25" s="5">
        <f t="shared" si="1"/>
        <v>0.60947794711170289</v>
      </c>
      <c r="BR25" s="5">
        <f t="shared" si="1"/>
        <v>0.60661178708471353</v>
      </c>
      <c r="BS25" s="5">
        <f t="shared" si="1"/>
        <v>0.61438256351770892</v>
      </c>
      <c r="BT25" s="5">
        <f t="shared" si="1"/>
        <v>0.61998019789649361</v>
      </c>
      <c r="BU25" s="5">
        <f t="shared" si="1"/>
        <v>0.62109918179051216</v>
      </c>
    </row>
    <row r="26" spans="1:73" s="4" customFormat="1" x14ac:dyDescent="0.2">
      <c r="B26" s="12" t="s">
        <v>88</v>
      </c>
      <c r="C26" s="5">
        <f xml:space="preserve"> (C7+C8)/C6</f>
        <v>0.76360310928212172</v>
      </c>
      <c r="D26" s="5">
        <f t="shared" ref="D26:BO26" si="2" xml:space="preserve"> (D7+D8)/D6</f>
        <v>0.75000000000000011</v>
      </c>
      <c r="E26" s="5">
        <f t="shared" si="2"/>
        <v>0.74676679182311223</v>
      </c>
      <c r="F26" s="5">
        <f t="shared" si="2"/>
        <v>0.73443360840210048</v>
      </c>
      <c r="G26" s="5">
        <f t="shared" si="2"/>
        <v>0.74219765929778925</v>
      </c>
      <c r="H26" s="5">
        <f t="shared" si="2"/>
        <v>0.74854339159766936</v>
      </c>
      <c r="I26" s="5">
        <f t="shared" si="2"/>
        <v>0.74810936591041299</v>
      </c>
      <c r="J26" s="5">
        <f t="shared" si="2"/>
        <v>0.74578243164630587</v>
      </c>
      <c r="K26" s="5">
        <f t="shared" si="2"/>
        <v>0.72937118599097905</v>
      </c>
      <c r="L26" s="5">
        <f t="shared" si="2"/>
        <v>0.73756560859785059</v>
      </c>
      <c r="M26" s="5">
        <f t="shared" si="2"/>
        <v>0.74169653524492241</v>
      </c>
      <c r="N26" s="5">
        <f t="shared" si="2"/>
        <v>0.74833650190114065</v>
      </c>
      <c r="O26" s="5">
        <f t="shared" si="2"/>
        <v>0.73256320836966005</v>
      </c>
      <c r="P26" s="5">
        <f t="shared" si="2"/>
        <v>0.73480893714763007</v>
      </c>
      <c r="Q26" s="5">
        <f t="shared" si="2"/>
        <v>0.73306451612903223</v>
      </c>
      <c r="R26" s="5">
        <f t="shared" si="2"/>
        <v>0.72560404570144221</v>
      </c>
      <c r="S26" s="5">
        <f t="shared" si="2"/>
        <v>0.71949062610541203</v>
      </c>
      <c r="T26" s="5">
        <f t="shared" si="2"/>
        <v>0.7168039538714992</v>
      </c>
      <c r="U26" s="5">
        <f t="shared" si="2"/>
        <v>0.71205221615057679</v>
      </c>
      <c r="V26" s="5">
        <f t="shared" si="2"/>
        <v>0.72009469433226569</v>
      </c>
      <c r="W26" s="5">
        <f t="shared" si="2"/>
        <v>0.72692510548523204</v>
      </c>
      <c r="X26" s="5">
        <f t="shared" si="2"/>
        <v>0.72825825102384956</v>
      </c>
      <c r="Y26" s="5">
        <f t="shared" si="2"/>
        <v>0.7372938029424877</v>
      </c>
      <c r="Z26" s="5">
        <f t="shared" si="2"/>
        <v>0.74783999999999995</v>
      </c>
      <c r="AA26" s="5">
        <f t="shared" si="2"/>
        <v>0.73856015779092699</v>
      </c>
      <c r="AB26" s="5">
        <f t="shared" si="2"/>
        <v>0.7381866904868245</v>
      </c>
      <c r="AC26" s="5">
        <f t="shared" si="2"/>
        <v>0.7382700287264603</v>
      </c>
      <c r="AD26" s="5">
        <f t="shared" si="2"/>
        <v>0.74264705882352944</v>
      </c>
      <c r="AE26" s="5">
        <f t="shared" si="2"/>
        <v>0.73679114799446754</v>
      </c>
      <c r="AF26" s="5">
        <f t="shared" si="2"/>
        <v>0.73275754939729087</v>
      </c>
      <c r="AG26" s="5">
        <f t="shared" si="2"/>
        <v>0.73086791610887991</v>
      </c>
      <c r="AH26" s="5">
        <f t="shared" si="2"/>
        <v>0.73307954713996137</v>
      </c>
      <c r="AI26" s="5">
        <f t="shared" si="2"/>
        <v>0.73945453733874933</v>
      </c>
      <c r="AJ26" s="5">
        <f t="shared" si="2"/>
        <v>0.74166873397833455</v>
      </c>
      <c r="AK26" s="5">
        <f t="shared" si="2"/>
        <v>0.72648911481931711</v>
      </c>
      <c r="AL26" s="5">
        <f t="shared" si="2"/>
        <v>0.72824131240077605</v>
      </c>
      <c r="AM26" s="5">
        <f t="shared" si="2"/>
        <v>0.72056365721776183</v>
      </c>
      <c r="AN26" s="5">
        <f t="shared" si="2"/>
        <v>0.7117563120649989</v>
      </c>
      <c r="AO26" s="5">
        <f t="shared" si="2"/>
        <v>0.7162048012207417</v>
      </c>
      <c r="AP26" s="5">
        <f t="shared" si="2"/>
        <v>0.7304760910419712</v>
      </c>
      <c r="AQ26" s="5">
        <f t="shared" si="2"/>
        <v>0.73414663901427357</v>
      </c>
      <c r="AR26" s="5">
        <f t="shared" si="2"/>
        <v>0.73206458538330788</v>
      </c>
      <c r="AS26" s="5">
        <f t="shared" si="2"/>
        <v>0.73122413394676578</v>
      </c>
      <c r="AT26" s="5">
        <f t="shared" si="2"/>
        <v>0.73668674458494554</v>
      </c>
      <c r="AU26" s="5">
        <f t="shared" si="2"/>
        <v>0.73671675315622343</v>
      </c>
      <c r="AV26" s="5">
        <f t="shared" si="2"/>
        <v>0.74305961426066625</v>
      </c>
      <c r="AW26" s="5">
        <f t="shared" si="2"/>
        <v>0.74085126433171034</v>
      </c>
      <c r="AX26" s="5">
        <f t="shared" si="2"/>
        <v>0.72985968010990088</v>
      </c>
      <c r="AY26" s="5">
        <f t="shared" si="2"/>
        <v>0.72521426468081152</v>
      </c>
      <c r="AZ26" s="5">
        <f t="shared" si="2"/>
        <v>0.72201845544785015</v>
      </c>
      <c r="BA26" s="5">
        <f t="shared" si="2"/>
        <v>0.72011864106994661</v>
      </c>
      <c r="BB26" s="5">
        <f t="shared" si="2"/>
        <v>0.72981330743575656</v>
      </c>
      <c r="BC26" s="5">
        <f t="shared" si="2"/>
        <v>0.73569429701823796</v>
      </c>
      <c r="BD26" s="5">
        <f t="shared" si="2"/>
        <v>0.74408854225367982</v>
      </c>
      <c r="BE26" s="5">
        <f t="shared" si="2"/>
        <v>0.75130683930797659</v>
      </c>
      <c r="BF26" s="5">
        <f t="shared" si="2"/>
        <v>0.74554084543016486</v>
      </c>
      <c r="BG26" s="5">
        <f t="shared" si="2"/>
        <v>0.7390533268101761</v>
      </c>
      <c r="BH26" s="5">
        <f t="shared" si="2"/>
        <v>0.73217247097844107</v>
      </c>
      <c r="BI26" s="5">
        <f t="shared" si="2"/>
        <v>0.71835123719717464</v>
      </c>
      <c r="BJ26" s="5">
        <f t="shared" si="2"/>
        <v>0.71383737279057313</v>
      </c>
      <c r="BK26" s="5">
        <f t="shared" si="2"/>
        <v>0.72193744711319408</v>
      </c>
      <c r="BL26" s="5">
        <f t="shared" si="2"/>
        <v>0.73162796735303182</v>
      </c>
      <c r="BM26" s="5">
        <f t="shared" si="2"/>
        <v>0.72311094851669544</v>
      </c>
      <c r="BN26" s="5">
        <f t="shared" si="2"/>
        <v>0.70930762103676259</v>
      </c>
      <c r="BO26" s="5">
        <f t="shared" si="2"/>
        <v>0.70784641068447396</v>
      </c>
      <c r="BP26" s="5">
        <f t="shared" ref="BP26:BU26" si="3" xml:space="preserve"> (BP7+BP8)/BP6</f>
        <v>0.70338496030422781</v>
      </c>
      <c r="BQ26" s="5">
        <f t="shared" si="3"/>
        <v>0.70631334211815355</v>
      </c>
      <c r="BR26" s="5">
        <f t="shared" si="3"/>
        <v>0.70156439605129384</v>
      </c>
      <c r="BS26" s="5">
        <f t="shared" si="3"/>
        <v>0.70447316733193932</v>
      </c>
      <c r="BT26" s="5">
        <f t="shared" si="3"/>
        <v>0.70836109571639405</v>
      </c>
      <c r="BU26" s="5">
        <f t="shared" si="3"/>
        <v>0.71067253119759377</v>
      </c>
    </row>
    <row r="27" spans="1:73" s="4" customFormat="1" x14ac:dyDescent="0.2">
      <c r="B27" s="12" t="s">
        <v>89</v>
      </c>
      <c r="C27" s="5">
        <f xml:space="preserve"> C7/(C6-C8)</f>
        <v>0.71917436175991312</v>
      </c>
      <c r="D27" s="5">
        <f t="shared" ref="D27:BO27" si="4" xml:space="preserve"> D7/(D6-D8)</f>
        <v>0.70218978102189789</v>
      </c>
      <c r="E27" s="5">
        <f t="shared" si="4"/>
        <v>0.70390243902439031</v>
      </c>
      <c r="F27" s="5">
        <f t="shared" si="4"/>
        <v>0.69096464426014836</v>
      </c>
      <c r="G27" s="5">
        <f t="shared" si="4"/>
        <v>0.70075471698113201</v>
      </c>
      <c r="H27" s="5">
        <f t="shared" si="4"/>
        <v>0.71034969975273743</v>
      </c>
      <c r="I27" s="5">
        <f t="shared" si="4"/>
        <v>0.71305500331345251</v>
      </c>
      <c r="J27" s="5">
        <f t="shared" si="4"/>
        <v>0.71011608623548916</v>
      </c>
      <c r="K27" s="5">
        <f t="shared" si="4"/>
        <v>0.69332531569452804</v>
      </c>
      <c r="L27" s="5">
        <f t="shared" si="4"/>
        <v>0.70364098221845894</v>
      </c>
      <c r="M27" s="5">
        <f t="shared" si="4"/>
        <v>0.70838953331534937</v>
      </c>
      <c r="N27" s="5">
        <f t="shared" si="4"/>
        <v>0.71424716675661082</v>
      </c>
      <c r="O27" s="5">
        <f t="shared" si="4"/>
        <v>0.69963280293757657</v>
      </c>
      <c r="P27" s="5">
        <f t="shared" si="4"/>
        <v>0.70347886995096909</v>
      </c>
      <c r="Q27" s="5">
        <f t="shared" si="4"/>
        <v>0.70099367660343259</v>
      </c>
      <c r="R27" s="5">
        <f t="shared" si="4"/>
        <v>0.6939628159598914</v>
      </c>
      <c r="S27" s="5">
        <f t="shared" si="4"/>
        <v>0.68840864440078586</v>
      </c>
      <c r="T27" s="5">
        <f t="shared" si="4"/>
        <v>0.68625661617083411</v>
      </c>
      <c r="U27" s="5">
        <f t="shared" si="4"/>
        <v>0.68123004537052601</v>
      </c>
      <c r="V27" s="5">
        <f t="shared" si="4"/>
        <v>0.69086434943094421</v>
      </c>
      <c r="W27" s="5">
        <f t="shared" si="4"/>
        <v>0.69937581651908842</v>
      </c>
      <c r="X27" s="5">
        <f t="shared" si="4"/>
        <v>0.70174510840824944</v>
      </c>
      <c r="Y27" s="5">
        <f t="shared" si="4"/>
        <v>0.71263106559375755</v>
      </c>
      <c r="Z27" s="5">
        <f t="shared" si="4"/>
        <v>0.72502035593811787</v>
      </c>
      <c r="AA27" s="5">
        <f t="shared" si="4"/>
        <v>0.71497688420599936</v>
      </c>
      <c r="AB27" s="5">
        <f t="shared" si="4"/>
        <v>0.71388129636860587</v>
      </c>
      <c r="AC27" s="5">
        <f t="shared" si="4"/>
        <v>0.7124572630840712</v>
      </c>
      <c r="AD27" s="5">
        <f t="shared" si="4"/>
        <v>0.71925133689839571</v>
      </c>
      <c r="AE27" s="5">
        <f t="shared" si="4"/>
        <v>0.71336044585027869</v>
      </c>
      <c r="AF27" s="5">
        <f t="shared" si="4"/>
        <v>0.70907738095238093</v>
      </c>
      <c r="AG27" s="5">
        <f t="shared" si="4"/>
        <v>0.70727416125705267</v>
      </c>
      <c r="AH27" s="5">
        <f t="shared" si="4"/>
        <v>0.70921527441159038</v>
      </c>
      <c r="AI27" s="5">
        <f t="shared" si="4"/>
        <v>0.71677422485321951</v>
      </c>
      <c r="AJ27" s="5">
        <f t="shared" si="4"/>
        <v>0.72194036493101921</v>
      </c>
      <c r="AK27" s="5">
        <f t="shared" si="4"/>
        <v>0.70710059171597628</v>
      </c>
      <c r="AL27" s="5">
        <f t="shared" si="4"/>
        <v>0.71077235009199113</v>
      </c>
      <c r="AM27" s="5">
        <f t="shared" si="4"/>
        <v>0.70239424822001961</v>
      </c>
      <c r="AN27" s="5">
        <f t="shared" si="4"/>
        <v>0.69123748323299117</v>
      </c>
      <c r="AO27" s="5">
        <f t="shared" si="4"/>
        <v>0.69624941670555296</v>
      </c>
      <c r="AP27" s="5">
        <f t="shared" si="4"/>
        <v>0.71113659887543013</v>
      </c>
      <c r="AQ27" s="5">
        <f t="shared" si="4"/>
        <v>0.71416579223504728</v>
      </c>
      <c r="AR27" s="5">
        <f t="shared" si="4"/>
        <v>0.71102964231446408</v>
      </c>
      <c r="AS27" s="5">
        <f t="shared" si="4"/>
        <v>0.71047748359357321</v>
      </c>
      <c r="AT27" s="5">
        <f t="shared" si="4"/>
        <v>0.71673175127665967</v>
      </c>
      <c r="AU27" s="5">
        <f t="shared" si="4"/>
        <v>0.71732984075506223</v>
      </c>
      <c r="AV27" s="5">
        <f t="shared" si="4"/>
        <v>0.72279802955665018</v>
      </c>
      <c r="AW27" s="5">
        <f t="shared" si="4"/>
        <v>0.71993285932519846</v>
      </c>
      <c r="AX27" s="5">
        <f t="shared" si="4"/>
        <v>0.70805938494167542</v>
      </c>
      <c r="AY27" s="5">
        <f t="shared" si="4"/>
        <v>0.70306978613655779</v>
      </c>
      <c r="AZ27" s="5">
        <f t="shared" si="4"/>
        <v>0.69812543465891119</v>
      </c>
      <c r="BA27" s="5">
        <f t="shared" si="4"/>
        <v>0.69596062608078757</v>
      </c>
      <c r="BB27" s="5">
        <f t="shared" si="4"/>
        <v>0.70574072785470743</v>
      </c>
      <c r="BC27" s="5">
        <f t="shared" si="4"/>
        <v>0.71145641295759809</v>
      </c>
      <c r="BD27" s="5">
        <f t="shared" si="4"/>
        <v>0.72032468252306403</v>
      </c>
      <c r="BE27" s="5">
        <f t="shared" si="4"/>
        <v>0.72644709618438141</v>
      </c>
      <c r="BF27" s="5">
        <f t="shared" si="4"/>
        <v>0.71958342129336428</v>
      </c>
      <c r="BG27" s="5">
        <f t="shared" si="4"/>
        <v>0.71279853718183139</v>
      </c>
      <c r="BH27" s="5">
        <f t="shared" si="4"/>
        <v>0.7051373528362469</v>
      </c>
      <c r="BI27" s="5">
        <f t="shared" si="4"/>
        <v>0.69140078468206678</v>
      </c>
      <c r="BJ27" s="5">
        <f t="shared" si="4"/>
        <v>0.68627972695243689</v>
      </c>
      <c r="BK27" s="5">
        <f t="shared" si="4"/>
        <v>0.69746999043943203</v>
      </c>
      <c r="BL27" s="5">
        <f t="shared" si="4"/>
        <v>0.70893716618711999</v>
      </c>
      <c r="BM27" s="5">
        <f t="shared" si="4"/>
        <v>0.69967624699017916</v>
      </c>
      <c r="BN27" s="5">
        <f t="shared" si="4"/>
        <v>0.6815887022559366</v>
      </c>
      <c r="BO27" s="5">
        <f t="shared" si="4"/>
        <v>0.67823455690775358</v>
      </c>
      <c r="BP27" s="5">
        <f t="shared" ref="BP27:BU27" si="5" xml:space="preserve"> BP7/(BP6-BP8)</f>
        <v>0.67203508166371184</v>
      </c>
      <c r="BQ27" s="5">
        <f t="shared" si="5"/>
        <v>0.67482488102604066</v>
      </c>
      <c r="BR27" s="5">
        <f t="shared" si="5"/>
        <v>0.67025416911269109</v>
      </c>
      <c r="BS27" s="5">
        <f t="shared" si="5"/>
        <v>0.67521290151868585</v>
      </c>
      <c r="BT27" s="5">
        <f t="shared" si="5"/>
        <v>0.68008688761988034</v>
      </c>
      <c r="BU27" s="5">
        <f t="shared" si="5"/>
        <v>0.68220672295348483</v>
      </c>
    </row>
    <row r="28" spans="1:73" s="4" customFormat="1" x14ac:dyDescent="0.2">
      <c r="B28" s="12" t="s">
        <v>90</v>
      </c>
      <c r="C28" s="5">
        <f xml:space="preserve"> C7/(C7+C9+C10+C11+C14)</f>
        <v>0.79519519519519521</v>
      </c>
      <c r="D28" s="5">
        <f t="shared" ref="D28:BO28" si="6" xml:space="preserve"> D7/(D7+D9+D10+D11+D14)</f>
        <v>0.77414163090128763</v>
      </c>
      <c r="E28" s="5">
        <f t="shared" si="6"/>
        <v>0.78126691932864101</v>
      </c>
      <c r="F28" s="5">
        <f t="shared" si="6"/>
        <v>0.76436504104297442</v>
      </c>
      <c r="G28" s="5">
        <f t="shared" si="6"/>
        <v>0.76926263463131739</v>
      </c>
      <c r="H28" s="5">
        <f t="shared" si="6"/>
        <v>0.78309968847352018</v>
      </c>
      <c r="I28" s="5">
        <f t="shared" si="6"/>
        <v>0.78770131771595897</v>
      </c>
      <c r="J28" s="5">
        <f t="shared" si="6"/>
        <v>0.78424908424908435</v>
      </c>
      <c r="K28" s="5">
        <f t="shared" si="6"/>
        <v>0.76509621765096225</v>
      </c>
      <c r="L28" s="5">
        <f t="shared" si="6"/>
        <v>0.77711970074812964</v>
      </c>
      <c r="M28" s="5">
        <f t="shared" si="6"/>
        <v>0.78317924246943027</v>
      </c>
      <c r="N28" s="5">
        <f t="shared" si="6"/>
        <v>0.79180376906969796</v>
      </c>
      <c r="O28" s="5">
        <f t="shared" si="6"/>
        <v>0.77684153302527859</v>
      </c>
      <c r="P28" s="5">
        <f t="shared" si="6"/>
        <v>0.78361508452535766</v>
      </c>
      <c r="Q28" s="5">
        <f t="shared" si="6"/>
        <v>0.78088050314465418</v>
      </c>
      <c r="R28" s="5">
        <f t="shared" si="6"/>
        <v>0.77237851662404089</v>
      </c>
      <c r="S28" s="5">
        <f t="shared" si="6"/>
        <v>0.76690741956664477</v>
      </c>
      <c r="T28" s="5">
        <f t="shared" si="6"/>
        <v>0.76345177664974617</v>
      </c>
      <c r="U28" s="5">
        <f t="shared" si="6"/>
        <v>0.75549757733879974</v>
      </c>
      <c r="V28" s="5">
        <f t="shared" si="6"/>
        <v>0.76084010840108418</v>
      </c>
      <c r="W28" s="5">
        <f t="shared" si="6"/>
        <v>0.77149719775820658</v>
      </c>
      <c r="X28" s="5">
        <f t="shared" si="6"/>
        <v>0.77625036560397764</v>
      </c>
      <c r="Y28" s="5">
        <f t="shared" si="6"/>
        <v>0.78911840151208323</v>
      </c>
      <c r="Z28" s="5">
        <f t="shared" si="6"/>
        <v>0.8051931275029065</v>
      </c>
      <c r="AA28" s="5">
        <f t="shared" si="6"/>
        <v>0.79564489112227799</v>
      </c>
      <c r="AB28" s="5">
        <f t="shared" si="6"/>
        <v>0.7914502164502164</v>
      </c>
      <c r="AC28" s="5">
        <f t="shared" si="6"/>
        <v>0.78856976518532884</v>
      </c>
      <c r="AD28" s="5">
        <f t="shared" si="6"/>
        <v>0.7960721011568469</v>
      </c>
      <c r="AE28" s="5">
        <f t="shared" si="6"/>
        <v>0.78861044042960615</v>
      </c>
      <c r="AF28" s="5">
        <f t="shared" si="6"/>
        <v>0.78266387934896231</v>
      </c>
      <c r="AG28" s="5">
        <f t="shared" si="6"/>
        <v>0.77782225780624503</v>
      </c>
      <c r="AH28" s="5">
        <f t="shared" si="6"/>
        <v>0.77591184962583226</v>
      </c>
      <c r="AI28" s="5">
        <f t="shared" si="6"/>
        <v>0.7807198351038529</v>
      </c>
      <c r="AJ28" s="5">
        <f t="shared" si="6"/>
        <v>0.78709364386220282</v>
      </c>
      <c r="AK28" s="5">
        <f t="shared" si="6"/>
        <v>0.77413085726624908</v>
      </c>
      <c r="AL28" s="5">
        <f t="shared" si="6"/>
        <v>0.77556538839724676</v>
      </c>
      <c r="AM28" s="5">
        <f t="shared" si="6"/>
        <v>0.76660825841840619</v>
      </c>
      <c r="AN28" s="5">
        <f t="shared" si="6"/>
        <v>0.75424623030055493</v>
      </c>
      <c r="AO28" s="5">
        <f t="shared" si="6"/>
        <v>0.76021399229372999</v>
      </c>
      <c r="AP28" s="5">
        <f t="shared" si="6"/>
        <v>0.77647454106722869</v>
      </c>
      <c r="AQ28" s="5">
        <f t="shared" si="6"/>
        <v>0.77961053837342498</v>
      </c>
      <c r="AR28" s="5">
        <f t="shared" si="6"/>
        <v>0.77666833522143475</v>
      </c>
      <c r="AS28" s="5">
        <f t="shared" si="6"/>
        <v>0.77707100957849662</v>
      </c>
      <c r="AT28" s="5">
        <f t="shared" si="6"/>
        <v>0.78433398295334489</v>
      </c>
      <c r="AU28" s="5">
        <f t="shared" si="6"/>
        <v>0.78915469764888857</v>
      </c>
      <c r="AV28" s="5">
        <f t="shared" si="6"/>
        <v>0.79548066705701204</v>
      </c>
      <c r="AW28" s="5">
        <f t="shared" si="6"/>
        <v>0.79123225204684422</v>
      </c>
      <c r="AX28" s="5">
        <f t="shared" si="6"/>
        <v>0.78052486995148751</v>
      </c>
      <c r="AY28" s="5">
        <f t="shared" si="6"/>
        <v>0.7729030120038296</v>
      </c>
      <c r="AZ28" s="5">
        <f t="shared" si="6"/>
        <v>0.76637054516431269</v>
      </c>
      <c r="BA28" s="5">
        <f t="shared" si="6"/>
        <v>0.76316429231292848</v>
      </c>
      <c r="BB28" s="5">
        <f t="shared" si="6"/>
        <v>0.77237419276227615</v>
      </c>
      <c r="BC28" s="5">
        <f t="shared" si="6"/>
        <v>0.77751554225189956</v>
      </c>
      <c r="BD28" s="5">
        <f t="shared" si="6"/>
        <v>0.78553870538772552</v>
      </c>
      <c r="BE28" s="5">
        <f t="shared" si="6"/>
        <v>0.79061334031550701</v>
      </c>
      <c r="BF28" s="5">
        <f t="shared" si="6"/>
        <v>0.78656496378437279</v>
      </c>
      <c r="BG28" s="5">
        <f t="shared" si="6"/>
        <v>0.77937641055833573</v>
      </c>
      <c r="BH28" s="5">
        <f t="shared" si="6"/>
        <v>0.77168021680216814</v>
      </c>
      <c r="BI28" s="5">
        <f t="shared" si="6"/>
        <v>0.75630378012757393</v>
      </c>
      <c r="BJ28" s="5">
        <f t="shared" si="6"/>
        <v>0.75094119891172295</v>
      </c>
      <c r="BK28" s="5">
        <f t="shared" si="6"/>
        <v>0.76283838735912624</v>
      </c>
      <c r="BL28" s="5">
        <f t="shared" si="6"/>
        <v>0.77576329446653636</v>
      </c>
      <c r="BM28" s="5">
        <f t="shared" si="6"/>
        <v>0.76541736136460059</v>
      </c>
      <c r="BN28" s="5">
        <f t="shared" si="6"/>
        <v>0.74483542923739154</v>
      </c>
      <c r="BO28" s="5">
        <f t="shared" si="6"/>
        <v>0.74079844381804916</v>
      </c>
      <c r="BP28" s="5">
        <f t="shared" ref="BP28:BU28" si="7" xml:space="preserve"> BP7/(BP7+BP9+BP10+BP11+BP14)</f>
        <v>0.73316159731612551</v>
      </c>
      <c r="BQ28" s="5">
        <f t="shared" si="7"/>
        <v>0.73752932435027263</v>
      </c>
      <c r="BR28" s="5">
        <f t="shared" si="7"/>
        <v>0.73245895407132855</v>
      </c>
      <c r="BS28" s="5">
        <f t="shared" si="7"/>
        <v>0.73715258772730041</v>
      </c>
      <c r="BT28" s="5">
        <f t="shared" si="7"/>
        <v>0.7429944552652592</v>
      </c>
      <c r="BU28" s="5">
        <f t="shared" si="7"/>
        <v>0.74473855577739134</v>
      </c>
    </row>
    <row r="29" spans="1:73" s="4" customFormat="1" x14ac:dyDescent="0.2">
      <c r="B29" s="12" t="s">
        <v>99</v>
      </c>
      <c r="D29" s="5">
        <f xml:space="preserve"> (D7/D18)*(D16/D6)</f>
        <v>0.72296414742671133</v>
      </c>
      <c r="E29" s="5">
        <f t="shared" ref="E29:BP29" si="8" xml:space="preserve"> (E7/E18)*(E16/E6)</f>
        <v>0.74040002154144058</v>
      </c>
      <c r="F29" s="5">
        <f t="shared" si="8"/>
        <v>0.72042677078536033</v>
      </c>
      <c r="G29" s="5">
        <f t="shared" si="8"/>
        <v>0.72194985992947636</v>
      </c>
      <c r="H29" s="5">
        <f t="shared" si="8"/>
        <v>0.7327928629718975</v>
      </c>
      <c r="I29" s="5">
        <f t="shared" si="8"/>
        <v>0.74181171753024167</v>
      </c>
      <c r="J29" s="5">
        <f t="shared" si="8"/>
        <v>0.74193616987409561</v>
      </c>
      <c r="K29" s="5">
        <f t="shared" si="8"/>
        <v>0.72324422784805664</v>
      </c>
      <c r="L29" s="5">
        <f t="shared" si="8"/>
        <v>0.73154676229233606</v>
      </c>
      <c r="M29" s="5">
        <f t="shared" si="8"/>
        <v>0.734187227180357</v>
      </c>
      <c r="N29" s="5">
        <f t="shared" si="8"/>
        <v>0.73630982572311232</v>
      </c>
      <c r="O29" s="5">
        <f t="shared" si="8"/>
        <v>0.72687231512513284</v>
      </c>
      <c r="P29" s="5">
        <f t="shared" si="8"/>
        <v>0.73014613623753877</v>
      </c>
      <c r="Q29" s="5">
        <f t="shared" si="8"/>
        <v>0.72564634561011809</v>
      </c>
      <c r="R29" s="5">
        <f t="shared" si="8"/>
        <v>0.71681280571988304</v>
      </c>
      <c r="S29" s="5">
        <f t="shared" si="8"/>
        <v>0.70910918924443078</v>
      </c>
      <c r="T29" s="5">
        <f t="shared" si="8"/>
        <v>0.70645310217053714</v>
      </c>
      <c r="U29" s="5">
        <f t="shared" si="8"/>
        <v>0.69774347512830248</v>
      </c>
      <c r="V29" s="5">
        <f t="shared" si="8"/>
        <v>0.70401857842066196</v>
      </c>
      <c r="W29" s="5">
        <f t="shared" si="8"/>
        <v>0.70305973066438776</v>
      </c>
      <c r="X29" s="5">
        <f t="shared" si="8"/>
        <v>0.70519421020139805</v>
      </c>
      <c r="Y29" s="5">
        <f t="shared" si="8"/>
        <v>0.71729306048426922</v>
      </c>
      <c r="Z29" s="5">
        <f t="shared" si="8"/>
        <v>0.73009983834248315</v>
      </c>
      <c r="AA29" s="5">
        <f t="shared" si="8"/>
        <v>0.72002015280028153</v>
      </c>
      <c r="AB29" s="5">
        <f t="shared" si="8"/>
        <v>0.71558154450944655</v>
      </c>
      <c r="AC29" s="5">
        <f t="shared" si="8"/>
        <v>0.70895846551946928</v>
      </c>
      <c r="AD29" s="5">
        <f t="shared" si="8"/>
        <v>0.72126972593389105</v>
      </c>
      <c r="AE29" s="5">
        <f t="shared" si="8"/>
        <v>0.71708818090957482</v>
      </c>
      <c r="AF29" s="5">
        <f t="shared" si="8"/>
        <v>0.7108529059721671</v>
      </c>
      <c r="AG29" s="5">
        <f t="shared" si="8"/>
        <v>0.70959879420926608</v>
      </c>
      <c r="AH29" s="5">
        <f t="shared" si="8"/>
        <v>0.71054383755816408</v>
      </c>
      <c r="AI29" s="5">
        <f t="shared" si="8"/>
        <v>0.72050165111840137</v>
      </c>
      <c r="AJ29" s="5">
        <f t="shared" si="8"/>
        <v>0.73465771136084024</v>
      </c>
      <c r="AK29" s="5">
        <f t="shared" si="8"/>
        <v>0.7232169981316523</v>
      </c>
      <c r="AL29" s="5">
        <f t="shared" si="8"/>
        <v>0.73341287109727227</v>
      </c>
      <c r="AM29" s="5">
        <f t="shared" si="8"/>
        <v>0.72524783050018171</v>
      </c>
      <c r="AN29" s="5">
        <f t="shared" si="8"/>
        <v>0.70829093373956842</v>
      </c>
      <c r="AO29" s="5">
        <f t="shared" si="8"/>
        <v>0.71210684811137981</v>
      </c>
      <c r="AP29" s="5">
        <f t="shared" si="8"/>
        <v>0.72524719374872681</v>
      </c>
      <c r="AQ29" s="5">
        <f t="shared" si="8"/>
        <v>0.72641868935084064</v>
      </c>
      <c r="AR29" s="5">
        <f t="shared" si="8"/>
        <v>0.72150521712787485</v>
      </c>
      <c r="AS29" s="5">
        <f t="shared" si="8"/>
        <v>0.72105116501258015</v>
      </c>
      <c r="AT29" s="5">
        <f t="shared" si="8"/>
        <v>0.72812948074268613</v>
      </c>
      <c r="AU29" s="5">
        <f t="shared" si="8"/>
        <v>0.73201862916629223</v>
      </c>
      <c r="AV29" s="5">
        <f t="shared" si="8"/>
        <v>0.73145039926750499</v>
      </c>
      <c r="AW29" s="5">
        <f t="shared" si="8"/>
        <v>0.72842480107122864</v>
      </c>
      <c r="AX29" s="5">
        <f t="shared" si="8"/>
        <v>0.71724067995884266</v>
      </c>
      <c r="AY29" s="5">
        <f t="shared" si="8"/>
        <v>0.71024099219876946</v>
      </c>
      <c r="AZ29" s="5">
        <f t="shared" si="8"/>
        <v>0.70089312614933852</v>
      </c>
      <c r="BA29" s="5">
        <f t="shared" si="8"/>
        <v>0.69724187109225466</v>
      </c>
      <c r="BB29" s="5">
        <f t="shared" si="8"/>
        <v>0.70311118928051863</v>
      </c>
      <c r="BC29" s="5">
        <f t="shared" si="8"/>
        <v>0.70496354586844812</v>
      </c>
      <c r="BD29" s="5">
        <f t="shared" si="8"/>
        <v>0.71226557738039631</v>
      </c>
      <c r="BE29" s="5">
        <f t="shared" si="8"/>
        <v>0.71307062697431378</v>
      </c>
      <c r="BF29" s="5">
        <f t="shared" si="8"/>
        <v>0.70418607376217723</v>
      </c>
      <c r="BG29" s="5">
        <f t="shared" si="8"/>
        <v>0.69995838677463285</v>
      </c>
      <c r="BH29" s="5">
        <f t="shared" si="8"/>
        <v>0.69234676874315715</v>
      </c>
      <c r="BI29" s="5">
        <f t="shared" si="8"/>
        <v>0.68132472491526241</v>
      </c>
      <c r="BJ29" s="5">
        <f t="shared" si="8"/>
        <v>0.6755087328483258</v>
      </c>
      <c r="BK29" s="5">
        <f t="shared" si="8"/>
        <v>0.69027671233776233</v>
      </c>
      <c r="BL29" s="5">
        <f t="shared" si="8"/>
        <v>0.70237361569990675</v>
      </c>
      <c r="BM29" s="5">
        <f t="shared" si="8"/>
        <v>0.69384493909887834</v>
      </c>
      <c r="BN29" s="5">
        <f t="shared" si="8"/>
        <v>0.66881133225710043</v>
      </c>
      <c r="BO29" s="5">
        <f t="shared" si="8"/>
        <v>0.66043365743742433</v>
      </c>
      <c r="BP29" s="5">
        <f t="shared" si="8"/>
        <v>0.65136233379146846</v>
      </c>
      <c r="BQ29" s="5">
        <f t="shared" ref="BQ29:BU29" si="9" xml:space="preserve"> (BQ7/BQ18)*(BQ16/BQ6)</f>
        <v>0.65210418723852592</v>
      </c>
      <c r="BR29" s="5">
        <f t="shared" si="9"/>
        <v>0.64806531452110794</v>
      </c>
      <c r="BS29" s="5">
        <f t="shared" si="9"/>
        <v>0.65631190431556408</v>
      </c>
      <c r="BT29" s="5">
        <f t="shared" si="9"/>
        <v>0.6619630400967349</v>
      </c>
      <c r="BU29" s="5">
        <f t="shared" si="9"/>
        <v>0.66223819442086695</v>
      </c>
    </row>
    <row r="30" spans="1:73" s="4" customFormat="1" x14ac:dyDescent="0.2">
      <c r="B30" s="12" t="s">
        <v>100</v>
      </c>
      <c r="D30" s="5">
        <f xml:space="preserve"> D20/D19</f>
        <v>0.67682020802377418</v>
      </c>
      <c r="E30" s="5">
        <f xml:space="preserve"> E20/E19</f>
        <v>0.67993874425727407</v>
      </c>
      <c r="F30" s="5">
        <f xml:space="preserve"> F20/F19</f>
        <v>0.66330645161290325</v>
      </c>
      <c r="G30" s="5">
        <f xml:space="preserve"> G20/G19</f>
        <v>0.67135325131810197</v>
      </c>
      <c r="H30" s="5">
        <f xml:space="preserve"> H20/H19</f>
        <v>0.68753493571827839</v>
      </c>
      <c r="I30" s="5">
        <f xml:space="preserve"> I20/I19</f>
        <v>0.6982803543512246</v>
      </c>
      <c r="J30" s="5">
        <f xml:space="preserve"> J20/J19</f>
        <v>0.70132625994694953</v>
      </c>
      <c r="K30" s="5">
        <f xml:space="preserve"> K20/K19</f>
        <v>0.67728337236533953</v>
      </c>
      <c r="L30" s="5">
        <f xml:space="preserve"> L20/L19</f>
        <v>0.69385964912280695</v>
      </c>
      <c r="M30" s="5">
        <f xml:space="preserve"> M20/M19</f>
        <v>0.70223534373681995</v>
      </c>
      <c r="N30" s="5">
        <f xml:space="preserve"> N20/N19</f>
        <v>0.71180555555555558</v>
      </c>
      <c r="O30" s="5">
        <f xml:space="preserve"> O20/O19</f>
        <v>0.6939953810623557</v>
      </c>
      <c r="P30" s="5">
        <f xml:space="preserve"> P20/P19</f>
        <v>0.7026529108327193</v>
      </c>
      <c r="Q30" s="5">
        <f xml:space="preserve"> Q20/Q19</f>
        <v>0.70057306590257884</v>
      </c>
      <c r="R30" s="5">
        <f xml:space="preserve"> R20/R19</f>
        <v>0.69157653228449678</v>
      </c>
      <c r="S30" s="5">
        <f xml:space="preserve"> S20/S19</f>
        <v>0.68544167436134196</v>
      </c>
      <c r="T30" s="5">
        <f xml:space="preserve"> T20/T19</f>
        <v>0.68031854379977241</v>
      </c>
      <c r="U30" s="5">
        <f xml:space="preserve"> U20/U19</f>
        <v>0.67227108122090007</v>
      </c>
      <c r="V30" s="5">
        <f xml:space="preserve"> V20/V19</f>
        <v>0.68010372465818014</v>
      </c>
      <c r="W30" s="5">
        <f xml:space="preserve"> W20/W19</f>
        <v>0.69132481506388699</v>
      </c>
      <c r="X30" s="5">
        <f xml:space="preserve"> X20/X19</f>
        <v>0.69132290184921763</v>
      </c>
      <c r="Y30" s="5">
        <f xml:space="preserve"> Y20/Y19</f>
        <v>0.70573939054028789</v>
      </c>
      <c r="Z30" s="5">
        <f xml:space="preserve"> Z20/Z19</f>
        <v>0.72324186807196078</v>
      </c>
      <c r="AA30" s="5">
        <f xml:space="preserve"> AA20/AA19</f>
        <v>0.71077026799258392</v>
      </c>
      <c r="AB30" s="5">
        <f xml:space="preserve"> AB20/AB19</f>
        <v>0.70993176648976497</v>
      </c>
      <c r="AC30" s="5">
        <f xml:space="preserve"> AC20/AC19</f>
        <v>0.71267949065293956</v>
      </c>
      <c r="AD30" s="5">
        <f xml:space="preserve"> AD20/AD19</f>
        <v>0.72753623188405792</v>
      </c>
      <c r="AE30" s="5">
        <f xml:space="preserve"> AE20/AE19</f>
        <v>0.71338028169014078</v>
      </c>
      <c r="AF30" s="5">
        <f xml:space="preserve"> AF20/AF19</f>
        <v>0.70955003637119396</v>
      </c>
      <c r="AG30" s="5">
        <f xml:space="preserve"> AG20/AG19</f>
        <v>0.70662027286878504</v>
      </c>
      <c r="AH30" s="5">
        <f xml:space="preserve"> AH20/AH19</f>
        <v>0.70912151330554674</v>
      </c>
      <c r="AI30" s="5">
        <f xml:space="preserve"> AI20/AI19</f>
        <v>0.72735172713447749</v>
      </c>
      <c r="AJ30" s="5">
        <f xml:space="preserve"> AJ20/AJ19</f>
        <v>0.73954768136366689</v>
      </c>
      <c r="AK30" s="5">
        <f xml:space="preserve"> AK20/AK19</f>
        <v>0.72229125983786013</v>
      </c>
      <c r="AL30" s="5">
        <f xml:space="preserve"> AL20/AL19</f>
        <v>0.73033965290108249</v>
      </c>
      <c r="AM30" s="5">
        <f xml:space="preserve"> AM20/AM19</f>
        <v>0.71720116618075802</v>
      </c>
      <c r="AN30" s="5">
        <f xml:space="preserve"> AN20/AN19</f>
        <v>0.7042458362655406</v>
      </c>
      <c r="AO30" s="5">
        <f xml:space="preserve"> AO20/AO19</f>
        <v>0.71047309180443197</v>
      </c>
      <c r="AP30" s="5">
        <f xml:space="preserve"> AP20/AP19</f>
        <v>0.73127678533542673</v>
      </c>
      <c r="AQ30" s="5">
        <f xml:space="preserve"> AQ20/AQ19</f>
        <v>0.73212870502456806</v>
      </c>
      <c r="AR30" s="5">
        <f xml:space="preserve"> AR20/AR19</f>
        <v>0.73010027347310846</v>
      </c>
      <c r="AS30" s="5">
        <f xml:space="preserve"> AS20/AS19</f>
        <v>0.73261200221238942</v>
      </c>
      <c r="AT30" s="5">
        <f xml:space="preserve"> AT20/AT19</f>
        <v>0.74187551867219925</v>
      </c>
      <c r="AU30" s="5">
        <f xml:space="preserve"> AU20/AU19</f>
        <v>0.74079614934304672</v>
      </c>
      <c r="AV30" s="5">
        <f xml:space="preserve"> AV20/AV19</f>
        <v>0.74531962064293633</v>
      </c>
      <c r="AW30" s="5">
        <f xml:space="preserve"> AW20/AW19</f>
        <v>0.73965071151358341</v>
      </c>
      <c r="AX30" s="5">
        <f xml:space="preserve"> AX20/AX19</f>
        <v>0.72341471407504498</v>
      </c>
      <c r="AY30" s="5">
        <f xml:space="preserve"> AY20/AY19</f>
        <v>0.71799428262381215</v>
      </c>
      <c r="AZ30" s="5">
        <f xml:space="preserve"> AZ20/AZ19</f>
        <v>0.71297190306073177</v>
      </c>
      <c r="BA30" s="5">
        <f xml:space="preserve"> BA20/BA19</f>
        <v>0.71036271747394775</v>
      </c>
      <c r="BB30" s="5">
        <f xml:space="preserve"> BB20/BB19</f>
        <v>0.72450823806321463</v>
      </c>
      <c r="BC30" s="5">
        <f xml:space="preserve"> BC20/BC19</f>
        <v>0.73210134128166915</v>
      </c>
      <c r="BD30" s="5">
        <f xml:space="preserve"> BD20/BD19</f>
        <v>0.74570312500000002</v>
      </c>
      <c r="BE30" s="5">
        <f xml:space="preserve"> BE20/BE19</f>
        <v>0.75541084804456671</v>
      </c>
      <c r="BF30" s="5">
        <f xml:space="preserve"> BF20/BF19</f>
        <v>0.73855735266778211</v>
      </c>
      <c r="BG30" s="5">
        <f xml:space="preserve"> BG20/BG19</f>
        <v>0.72378649471610246</v>
      </c>
      <c r="BH30" s="5">
        <f xml:space="preserve"> BH20/BH19</f>
        <v>0.70962127424564447</v>
      </c>
      <c r="BI30" s="5">
        <f xml:space="preserve"> BI20/BI19</f>
        <v>0.69082936841123244</v>
      </c>
      <c r="BJ30" s="5">
        <f xml:space="preserve"> BJ20/BJ19</f>
        <v>0.6794687568038319</v>
      </c>
      <c r="BK30" s="5">
        <f xml:space="preserve"> BK20/BK19</f>
        <v>0.69999141851883628</v>
      </c>
      <c r="BL30" s="5">
        <f xml:space="preserve"> BL20/BL19</f>
        <v>0.72250903081445517</v>
      </c>
      <c r="BM30" s="5">
        <f xml:space="preserve"> BM20/BM19</f>
        <v>0.70449993119371257</v>
      </c>
      <c r="BN30" s="5">
        <f xml:space="preserve"> BN20/BN19</f>
        <v>0.67531497363846638</v>
      </c>
      <c r="BO30" s="5">
        <f xml:space="preserve"> BO20/BO19</f>
        <v>0.67480042175026367</v>
      </c>
      <c r="BP30" s="5">
        <f xml:space="preserve"> BP20/BP19</f>
        <v>0.66527604841918797</v>
      </c>
      <c r="BQ30" s="5">
        <f xml:space="preserve"> BQ20/BQ19</f>
        <v>0.6667247972695225</v>
      </c>
      <c r="BR30" s="5">
        <f xml:space="preserve"> BR20/BR19</f>
        <v>0.66201166488681307</v>
      </c>
      <c r="BS30" s="5">
        <f xml:space="preserve"> BS20/BS19</f>
        <v>0.66838078091594455</v>
      </c>
      <c r="BT30" s="5">
        <f xml:space="preserve"> BT20/BT19</f>
        <v>0.67504569877582676</v>
      </c>
      <c r="BU30" s="5">
        <f xml:space="preserve"> BU20/BU19</f>
        <v>0.68288862367333025</v>
      </c>
    </row>
    <row r="31" spans="1:73" s="4" customFormat="1" x14ac:dyDescent="0.2">
      <c r="B31" s="12" t="s">
        <v>101</v>
      </c>
      <c r="D31" s="5">
        <f xml:space="preserve"> D20/(D20+D21+D22)</f>
        <v>0.75165016501650173</v>
      </c>
      <c r="E31" s="5">
        <f xml:space="preserve"> E20/(E20+E21+E22)</f>
        <v>0.76092544987146538</v>
      </c>
      <c r="F31" s="5">
        <f xml:space="preserve"> F20/(F20+F21+F22)</f>
        <v>0.73988005997001494</v>
      </c>
      <c r="G31" s="5">
        <f xml:space="preserve"> G20/(G20+G21+G22)</f>
        <v>0.74463937621832355</v>
      </c>
      <c r="H31" s="5">
        <f xml:space="preserve"> H20/(H20+H21+H22)</f>
        <v>0.76587795765877942</v>
      </c>
      <c r="I31" s="5">
        <f xml:space="preserve"> I20/(I20+I21+I22)</f>
        <v>0.77681159420289858</v>
      </c>
      <c r="J31" s="5">
        <f xml:space="preserve"> J20/(J20+J21+J22)</f>
        <v>0.77810476751030022</v>
      </c>
      <c r="K31" s="5">
        <f xml:space="preserve"> K20/(K20+K21+K22)</f>
        <v>0.75116883116883126</v>
      </c>
      <c r="L31" s="5">
        <f xml:space="preserve"> L20/(L20+L21+L22)</f>
        <v>0.77170731707317064</v>
      </c>
      <c r="M31" s="5">
        <f xml:space="preserve"> M20/(M20+M21+M22)</f>
        <v>0.78279266572637518</v>
      </c>
      <c r="N31" s="5">
        <f xml:space="preserve"> N20/(N20+N21+N22)</f>
        <v>0.79650315687226803</v>
      </c>
      <c r="O31" s="5">
        <f xml:space="preserve"> O20/(O20+O21+O22)</f>
        <v>0.77415199656504929</v>
      </c>
      <c r="P31" s="5">
        <f xml:space="preserve"> P20/(P20+P21+P22)</f>
        <v>0.7880165289256198</v>
      </c>
      <c r="Q31" s="5">
        <f xml:space="preserve"> Q20/(Q20+Q21+Q22)</f>
        <v>0.78680611423974256</v>
      </c>
      <c r="R31" s="5">
        <f xml:space="preserve"> R20/(R20+R21+R22)</f>
        <v>0.77545020213156923</v>
      </c>
      <c r="S31" s="5">
        <f xml:space="preserve"> S20/(S20+S21+S22)</f>
        <v>0.76925734024179615</v>
      </c>
      <c r="T31" s="5">
        <f xml:space="preserve"> T20/(T20+T21+T22)</f>
        <v>0.76372924648786722</v>
      </c>
      <c r="U31" s="5">
        <f xml:space="preserve"> U20/(U20+U21+U22)</f>
        <v>0.75180792594735313</v>
      </c>
      <c r="V31" s="5">
        <f xml:space="preserve"> V20/(V20+V21+V22)</f>
        <v>0.75444560669456062</v>
      </c>
      <c r="W31" s="5">
        <f xml:space="preserve"> W20/(W20+W21+W22)</f>
        <v>0.7681195516811955</v>
      </c>
      <c r="X31" s="5">
        <f xml:space="preserve"> X20/(X20+X21+X22)</f>
        <v>0.77212891511575132</v>
      </c>
      <c r="Y31" s="5">
        <f xml:space="preserve"> Y20/(Y20+Y21+Y22)</f>
        <v>0.79007953118459606</v>
      </c>
      <c r="Z31" s="5">
        <f xml:space="preserve"> Z20/(Z20+Z21+Z22)</f>
        <v>0.81290849673202614</v>
      </c>
      <c r="AA31" s="5">
        <f xml:space="preserve"> AA20/(AA20+AA21+AA22)</f>
        <v>0.80003794346423818</v>
      </c>
      <c r="AB31" s="5">
        <f xml:space="preserve"> AB20/(AB20+AB21+AB22)</f>
        <v>0.79585245622981471</v>
      </c>
      <c r="AC31" s="5">
        <f xml:space="preserve"> AC20/(AC20+AC21+AC22)</f>
        <v>0.79796754133171544</v>
      </c>
      <c r="AD31" s="5">
        <f xml:space="preserve"> AD20/(AD20+AD21+AD22)</f>
        <v>0.81470505221563638</v>
      </c>
      <c r="AE31" s="5">
        <f xml:space="preserve"> AE20/(AE20+AE21+AE22)</f>
        <v>0.80057955742887243</v>
      </c>
      <c r="AF31" s="5">
        <f xml:space="preserve"> AF20/(AF20+AF21+AF22)</f>
        <v>0.7909185682844897</v>
      </c>
      <c r="AG31" s="5">
        <f xml:space="preserve"> AG20/(AG20+AG21+AG22)</f>
        <v>0.7825778318628942</v>
      </c>
      <c r="AH31" s="5">
        <f xml:space="preserve"> AH20/(AH20+AH21+AH22)</f>
        <v>0.78222811671087533</v>
      </c>
      <c r="AI31" s="5">
        <f xml:space="preserve"> AI20/(AI20+AI21+AI22)</f>
        <v>0.80025495976416228</v>
      </c>
      <c r="AJ31" s="5">
        <f xml:space="preserve"> AJ20/(AJ20+AJ21+AJ22)</f>
        <v>0.81659874027417567</v>
      </c>
      <c r="AK31" s="5">
        <f xml:space="preserve"> AK20/(AK20+AK21+AK22)</f>
        <v>0.802392847751775</v>
      </c>
      <c r="AL31" s="5">
        <f xml:space="preserve"> AL20/(AL20+AL21+AL22)</f>
        <v>0.8132533962625168</v>
      </c>
      <c r="AM31" s="5">
        <f xml:space="preserve"> AM20/(AM20+AM21+AM22)</f>
        <v>0.80078124999999989</v>
      </c>
      <c r="AN31" s="5">
        <f xml:space="preserve"> AN20/(AN20+AN21+AN22)</f>
        <v>0.78632792037716082</v>
      </c>
      <c r="AO31" s="5">
        <f xml:space="preserve"> AO20/(AO20+AO21+AO22)</f>
        <v>0.79424920127795517</v>
      </c>
      <c r="AP31" s="5">
        <f xml:space="preserve"> AP20/(AP20+AP21+AP22)</f>
        <v>0.81762975614384659</v>
      </c>
      <c r="AQ31" s="5">
        <f xml:space="preserve"> AQ20/(AQ20+AQ21+AQ22)</f>
        <v>0.8156094115569682</v>
      </c>
      <c r="AR31" s="5">
        <f xml:space="preserve"> AR20/(AR20+AR21+AR22)</f>
        <v>0.81255579904228536</v>
      </c>
      <c r="AS31" s="5">
        <f xml:space="preserve"> AS20/(AS20+AS21+AS22)</f>
        <v>0.81772581703129232</v>
      </c>
      <c r="AT31" s="5">
        <f xml:space="preserve"> AT20/(AT20+AT21+AT22)</f>
        <v>0.82961505623816767</v>
      </c>
      <c r="AU31" s="5">
        <f xml:space="preserve"> AU20/(AU20+AU21+AU22)</f>
        <v>0.83338211620079028</v>
      </c>
      <c r="AV31" s="5">
        <f xml:space="preserve"> AV20/(AV20+AV21+AV22)</f>
        <v>0.83818131449546374</v>
      </c>
      <c r="AW31" s="5">
        <f xml:space="preserve"> AW20/(AW20+AW21+AW22)</f>
        <v>0.83147144368059223</v>
      </c>
      <c r="AX31" s="5">
        <f xml:space="preserve"> AX20/(AX20+AX21+AX22)</f>
        <v>0.81420009220839096</v>
      </c>
      <c r="AY31" s="5">
        <f xml:space="preserve"> AY20/(AY20+AY21+AY22)</f>
        <v>0.80542555035534769</v>
      </c>
      <c r="AZ31" s="5">
        <f xml:space="preserve"> AZ20/(AZ20+AZ21+AZ22)</f>
        <v>0.79816786467059397</v>
      </c>
      <c r="BA31" s="5">
        <f xml:space="preserve"> BA20/(BA20+BA21+BA22)</f>
        <v>0.79010073373958456</v>
      </c>
      <c r="BB31" s="5">
        <f xml:space="preserve"> BB20/(BB20+BB21+BB22)</f>
        <v>0.80647047815102457</v>
      </c>
      <c r="BC31" s="5">
        <f xml:space="preserve"> BC20/(BC20+BC21+BC22)</f>
        <v>0.8142639291002719</v>
      </c>
      <c r="BD31" s="5">
        <f xml:space="preserve"> BD20/(BD20+BD21+BD22)</f>
        <v>0.8310667938140055</v>
      </c>
      <c r="BE31" s="5">
        <f xml:space="preserve"> BE20/(BE20+BE21+BE22)</f>
        <v>0.84339475951335352</v>
      </c>
      <c r="BF31" s="5">
        <f xml:space="preserve"> BF20/(BF20+BF21+BF22)</f>
        <v>0.82422871843814194</v>
      </c>
      <c r="BG31" s="5">
        <f xml:space="preserve"> BG20/(BG20+BG21+BG22)</f>
        <v>0.8068567549219281</v>
      </c>
      <c r="BH31" s="5">
        <f xml:space="preserve"> BH20/(BH20+BH21+BH22)</f>
        <v>0.79236820959393051</v>
      </c>
      <c r="BI31" s="5">
        <f xml:space="preserve"> BI20/(BI20+BI21+BI22)</f>
        <v>0.77186338209235261</v>
      </c>
      <c r="BJ31" s="5">
        <f xml:space="preserve"> BJ20/(BJ20+BJ21+BJ22)</f>
        <v>0.7566676365047037</v>
      </c>
      <c r="BK31" s="5">
        <f xml:space="preserve"> BK20/(BK20+BK21+BK22)</f>
        <v>0.78356094202782534</v>
      </c>
      <c r="BL31" s="5">
        <f xml:space="preserve"> BL20/(BL20+BL21+BL22)</f>
        <v>0.81566173556993793</v>
      </c>
      <c r="BM31" s="5">
        <f xml:space="preserve"> BM20/(BM20+BM21+BM22)</f>
        <v>0.79619485389414024</v>
      </c>
      <c r="BN31" s="5">
        <f xml:space="preserve"> BN20/(BN20+BN21+BN22)</f>
        <v>0.76116454548398593</v>
      </c>
      <c r="BO31" s="5">
        <f xml:space="preserve"> BO20/(BO20+BO21+BO22)</f>
        <v>0.76094005744109205</v>
      </c>
      <c r="BP31" s="5">
        <f xml:space="preserve"> BP20/(BP20+BP21+BP22)</f>
        <v>0.74197566213314248</v>
      </c>
      <c r="BQ31" s="5">
        <f xml:space="preserve"> BQ20/(BQ20+BQ21+BQ22)</f>
        <v>0.74684303793935847</v>
      </c>
      <c r="BR31" s="5">
        <f xml:space="preserve"> BR20/(BR20+BR21+BR22)</f>
        <v>0.74260514710722036</v>
      </c>
      <c r="BS31" s="5">
        <f xml:space="preserve"> BS20/(BS20+BS21+BS22)</f>
        <v>0.75041374518350079</v>
      </c>
      <c r="BT31" s="5">
        <f xml:space="preserve"> BT20/(BT20+BT21+BT22)</f>
        <v>0.75985783763561543</v>
      </c>
      <c r="BU31" s="5">
        <f xml:space="preserve"> BU20/(BU20+BU21+BU22)</f>
        <v>0.76662200636409317</v>
      </c>
    </row>
    <row r="33" spans="2:75" s="14" customFormat="1" x14ac:dyDescent="0.2">
      <c r="B33" s="15" t="s">
        <v>126</v>
      </c>
      <c r="P33" s="16">
        <v>0.61364827397553379</v>
      </c>
      <c r="Q33" s="16">
        <v>0.6095948511697733</v>
      </c>
      <c r="R33" s="16">
        <v>0.61274532343615307</v>
      </c>
      <c r="S33" s="16">
        <v>0.63217514443248657</v>
      </c>
      <c r="T33" s="16">
        <v>0.63966836560745788</v>
      </c>
      <c r="U33" s="16">
        <v>0.64066302863917102</v>
      </c>
      <c r="V33" s="16">
        <v>0.65505174864071369</v>
      </c>
      <c r="W33" s="16">
        <v>0.66880583492364598</v>
      </c>
      <c r="X33" s="16">
        <v>0.65001095225114502</v>
      </c>
      <c r="Y33" s="16">
        <v>0.64005051552776515</v>
      </c>
      <c r="Z33" s="16">
        <v>0.63810575597646135</v>
      </c>
      <c r="AA33" s="16">
        <v>0.64570768939390721</v>
      </c>
      <c r="AB33" s="16">
        <v>0.64977699782038534</v>
      </c>
      <c r="AC33" s="16">
        <v>0.6505236652353894</v>
      </c>
      <c r="AD33" s="16">
        <v>0.64873040132970128</v>
      </c>
      <c r="AE33" s="16">
        <v>0.6657602191635924</v>
      </c>
      <c r="AF33" s="16">
        <v>0.67527095763200506</v>
      </c>
      <c r="AG33" s="16">
        <v>0.66990838558605215</v>
      </c>
      <c r="AH33" s="16">
        <v>0.67112143995368356</v>
      </c>
      <c r="AI33" s="16">
        <v>0.67106573963254634</v>
      </c>
      <c r="AJ33" s="16">
        <v>0.66405547110197038</v>
      </c>
      <c r="AK33" s="16">
        <v>0.66669268619801059</v>
      </c>
      <c r="AL33" s="16">
        <v>0.65358800424286823</v>
      </c>
      <c r="AM33" s="16">
        <v>0.65103479151224475</v>
      </c>
      <c r="AN33" s="16">
        <v>0.62197912799496202</v>
      </c>
      <c r="AO33" s="16">
        <v>0.60453668732601196</v>
      </c>
      <c r="AP33" s="16">
        <v>0.59166264081670306</v>
      </c>
      <c r="AQ33" s="16">
        <v>0.59346394343640507</v>
      </c>
      <c r="AR33" s="16">
        <v>0.59287340869920602</v>
      </c>
      <c r="AS33" s="16">
        <v>0.58855153647989078</v>
      </c>
      <c r="AT33" s="16">
        <v>0.60379120687474885</v>
      </c>
      <c r="AU33" s="16">
        <v>0.61299256017026482</v>
      </c>
      <c r="AV33" s="16">
        <v>0.62412994207758077</v>
      </c>
      <c r="AW33" s="16">
        <v>0.62916031961977437</v>
      </c>
      <c r="AX33" s="16">
        <v>0.61041977069289755</v>
      </c>
      <c r="AY33" s="16">
        <v>0.59826696205130925</v>
      </c>
      <c r="AZ33" s="16">
        <v>0.59592791293330805</v>
      </c>
      <c r="BA33" s="16">
        <v>0.59569040336767243</v>
      </c>
      <c r="BB33" s="16">
        <v>0.59173903340168887</v>
      </c>
      <c r="BC33" s="16">
        <v>0.58854506108311111</v>
      </c>
      <c r="BD33" s="16">
        <v>0.5839237818416787</v>
      </c>
      <c r="BE33" s="16">
        <v>0.57876604320913427</v>
      </c>
      <c r="BF33" s="16">
        <v>0.5739149262594182</v>
      </c>
      <c r="BG33" s="16">
        <v>0.56872043006676976</v>
      </c>
      <c r="BH33" s="16">
        <v>0.56294369185249937</v>
      </c>
      <c r="BI33" s="16">
        <v>0.5594144831642478</v>
      </c>
      <c r="BJ33" s="16">
        <v>0.55575269375865877</v>
      </c>
      <c r="BK33" s="16">
        <v>0.56002839643391689</v>
      </c>
      <c r="BL33" s="16">
        <v>0.57957781469465675</v>
      </c>
      <c r="BM33" s="16">
        <v>0.58738773425294222</v>
      </c>
      <c r="BN33" s="16">
        <v>0.5770661915504981</v>
      </c>
      <c r="BO33" s="16">
        <v>0.57117391045163102</v>
      </c>
      <c r="BP33" s="16">
        <v>0.55617544026205779</v>
      </c>
      <c r="BQ33" s="16">
        <v>0.55092361361454045</v>
      </c>
      <c r="BR33" s="16">
        <v>0.55036173337959837</v>
      </c>
      <c r="BS33" s="16">
        <v>0.55474936660711338</v>
      </c>
      <c r="BT33" s="16">
        <v>0.54923950001238875</v>
      </c>
      <c r="BU33" s="16">
        <v>0.54356191960968725</v>
      </c>
      <c r="BV33" s="16"/>
      <c r="BW33" s="1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1"/>
  <sheetViews>
    <sheetView tabSelected="1" topLeftCell="A19" workbookViewId="0">
      <selection activeCell="F39" sqref="F39"/>
    </sheetView>
  </sheetViews>
  <sheetFormatPr baseColWidth="10" defaultRowHeight="16" x14ac:dyDescent="0.2"/>
  <cols>
    <col min="1" max="1" width="58.6640625" customWidth="1"/>
  </cols>
  <sheetData>
    <row r="1" spans="1:62" x14ac:dyDescent="0.2">
      <c r="A1" t="s">
        <v>103</v>
      </c>
    </row>
    <row r="3" spans="1:62" s="1" customFormat="1" ht="13" x14ac:dyDescent="0.15">
      <c r="A3" s="1" t="s">
        <v>104</v>
      </c>
      <c r="B3" s="1" t="s">
        <v>105</v>
      </c>
      <c r="C3" s="1">
        <v>1960</v>
      </c>
      <c r="D3" s="1">
        <v>1961</v>
      </c>
      <c r="E3" s="1">
        <v>1962</v>
      </c>
      <c r="F3" s="1">
        <v>1963</v>
      </c>
      <c r="G3" s="1">
        <v>1964</v>
      </c>
      <c r="H3" s="1">
        <v>1965</v>
      </c>
      <c r="I3" s="1">
        <v>1966</v>
      </c>
      <c r="J3" s="1">
        <v>1967</v>
      </c>
      <c r="K3" s="1">
        <v>1968</v>
      </c>
      <c r="L3" s="1">
        <v>1969</v>
      </c>
      <c r="M3" s="1">
        <v>1970</v>
      </c>
      <c r="N3" s="1">
        <v>1971</v>
      </c>
      <c r="O3" s="1">
        <v>1972</v>
      </c>
      <c r="P3" s="1">
        <v>1973</v>
      </c>
      <c r="Q3" s="1">
        <v>1974</v>
      </c>
      <c r="R3" s="1">
        <v>1975</v>
      </c>
      <c r="S3" s="1">
        <v>1976</v>
      </c>
      <c r="T3" s="1">
        <v>1977</v>
      </c>
      <c r="U3" s="1">
        <v>1978</v>
      </c>
      <c r="V3" s="1">
        <v>1979</v>
      </c>
      <c r="W3" s="1">
        <v>1980</v>
      </c>
      <c r="X3" s="1">
        <v>1981</v>
      </c>
      <c r="Y3" s="1">
        <v>1982</v>
      </c>
      <c r="Z3" s="1">
        <v>1983</v>
      </c>
      <c r="AA3" s="1">
        <v>1984</v>
      </c>
      <c r="AB3" s="1">
        <v>1985</v>
      </c>
      <c r="AC3" s="1">
        <v>1986</v>
      </c>
      <c r="AD3" s="1">
        <v>1987</v>
      </c>
      <c r="AE3" s="1">
        <v>1988</v>
      </c>
      <c r="AF3" s="1">
        <v>1989</v>
      </c>
      <c r="AG3" s="1">
        <v>1990</v>
      </c>
      <c r="AH3" s="1">
        <v>1991</v>
      </c>
      <c r="AI3" s="1">
        <v>1992</v>
      </c>
      <c r="AJ3" s="1">
        <v>1993</v>
      </c>
      <c r="AK3" s="1">
        <v>1994</v>
      </c>
      <c r="AL3" s="1">
        <v>1995</v>
      </c>
      <c r="AM3" s="1">
        <v>1996</v>
      </c>
      <c r="AN3" s="1">
        <v>1997</v>
      </c>
      <c r="AO3" s="1">
        <v>1998</v>
      </c>
      <c r="AP3" s="1">
        <v>1999</v>
      </c>
      <c r="AQ3" s="1">
        <v>2000</v>
      </c>
      <c r="AR3" s="1">
        <v>2001</v>
      </c>
      <c r="AS3" s="1">
        <v>2002</v>
      </c>
      <c r="AT3" s="1">
        <v>2003</v>
      </c>
      <c r="AU3" s="1">
        <v>2004</v>
      </c>
      <c r="AV3" s="1">
        <v>2005</v>
      </c>
      <c r="AW3" s="1">
        <v>2006</v>
      </c>
      <c r="AX3" s="1">
        <v>2007</v>
      </c>
      <c r="AY3" s="1">
        <v>2008</v>
      </c>
      <c r="AZ3" s="1">
        <v>2009</v>
      </c>
      <c r="BA3" s="1">
        <v>2010</v>
      </c>
      <c r="BB3" s="1">
        <v>2011</v>
      </c>
      <c r="BC3" s="1">
        <v>2012</v>
      </c>
      <c r="BD3" s="1">
        <v>2013</v>
      </c>
      <c r="BE3" s="1">
        <v>2014</v>
      </c>
      <c r="BF3" s="1">
        <v>2015</v>
      </c>
      <c r="BG3" s="1">
        <v>2016</v>
      </c>
      <c r="BH3" s="1">
        <v>2017</v>
      </c>
      <c r="BI3" s="1">
        <v>2018</v>
      </c>
      <c r="BJ3" s="1">
        <v>2019</v>
      </c>
    </row>
    <row r="4" spans="1:62" s="13" customFormat="1" x14ac:dyDescent="0.2">
      <c r="A4" s="13" t="s">
        <v>106</v>
      </c>
      <c r="B4" s="13" t="s">
        <v>107</v>
      </c>
      <c r="C4" s="13" t="s">
        <v>108</v>
      </c>
      <c r="D4" s="13" t="s">
        <v>108</v>
      </c>
      <c r="E4" s="13" t="s">
        <v>108</v>
      </c>
      <c r="F4" s="13" t="s">
        <v>108</v>
      </c>
      <c r="G4" s="13" t="s">
        <v>108</v>
      </c>
      <c r="H4" s="13" t="s">
        <v>108</v>
      </c>
      <c r="I4" s="13" t="s">
        <v>108</v>
      </c>
      <c r="J4" s="13" t="s">
        <v>108</v>
      </c>
      <c r="K4" s="13" t="s">
        <v>108</v>
      </c>
      <c r="L4" s="13" t="s">
        <v>108</v>
      </c>
      <c r="M4" s="13" t="s">
        <v>108</v>
      </c>
      <c r="N4" s="13" t="s">
        <v>108</v>
      </c>
      <c r="O4" s="13" t="s">
        <v>108</v>
      </c>
      <c r="P4" s="13" t="s">
        <v>108</v>
      </c>
      <c r="Q4" s="13" t="s">
        <v>108</v>
      </c>
      <c r="R4" s="13" t="s">
        <v>108</v>
      </c>
      <c r="S4" s="13" t="s">
        <v>108</v>
      </c>
      <c r="T4" s="13" t="s">
        <v>108</v>
      </c>
      <c r="U4" s="13" t="s">
        <v>108</v>
      </c>
      <c r="V4" s="13" t="s">
        <v>108</v>
      </c>
      <c r="W4" s="13" t="s">
        <v>108</v>
      </c>
      <c r="X4" s="13" t="s">
        <v>108</v>
      </c>
      <c r="Y4" s="13" t="s">
        <v>108</v>
      </c>
      <c r="Z4" s="13" t="s">
        <v>108</v>
      </c>
      <c r="AA4" s="13" t="s">
        <v>108</v>
      </c>
      <c r="AB4" s="13" t="s">
        <v>108</v>
      </c>
      <c r="AC4" s="13" t="s">
        <v>108</v>
      </c>
      <c r="AD4" s="13" t="s">
        <v>108</v>
      </c>
      <c r="AE4" s="13" t="s">
        <v>108</v>
      </c>
      <c r="AF4" s="13" t="s">
        <v>108</v>
      </c>
      <c r="AG4" s="13" t="s">
        <v>108</v>
      </c>
      <c r="AH4" s="13" t="s">
        <v>108</v>
      </c>
      <c r="AI4" s="13" t="s">
        <v>108</v>
      </c>
      <c r="AJ4" s="13" t="s">
        <v>108</v>
      </c>
      <c r="AK4" s="13" t="s">
        <v>108</v>
      </c>
      <c r="AL4" s="13">
        <v>13827.3</v>
      </c>
      <c r="AM4" s="13">
        <v>14023.9</v>
      </c>
      <c r="AN4" s="13">
        <v>14545.7</v>
      </c>
      <c r="AO4" s="13">
        <v>15180.8</v>
      </c>
      <c r="AP4" s="13">
        <v>15871.2</v>
      </c>
      <c r="AQ4" s="13">
        <v>16648.900000000001</v>
      </c>
      <c r="AR4" s="13">
        <v>17212.900000000001</v>
      </c>
      <c r="AS4" s="13">
        <v>17666.3</v>
      </c>
      <c r="AT4" s="13">
        <v>18265.2</v>
      </c>
      <c r="AU4" s="13">
        <v>18947.099999999999</v>
      </c>
      <c r="AV4" s="13">
        <v>19766</v>
      </c>
      <c r="AW4" s="13">
        <v>20592.599999999999</v>
      </c>
      <c r="AX4" s="13">
        <v>21274.799999999999</v>
      </c>
      <c r="AY4" s="13">
        <v>21328.9</v>
      </c>
      <c r="AZ4" s="13">
        <v>19996.099999999999</v>
      </c>
      <c r="BA4" s="13">
        <v>19655.900000000001</v>
      </c>
      <c r="BB4" s="13">
        <v>19128.3</v>
      </c>
      <c r="BC4" s="13">
        <v>18371.82</v>
      </c>
      <c r="BD4" s="13">
        <v>17911.189999999999</v>
      </c>
      <c r="BE4" s="13">
        <v>18087.349999999999</v>
      </c>
      <c r="BF4" s="13">
        <v>18569.25</v>
      </c>
      <c r="BG4" s="13">
        <v>19043.810000000001</v>
      </c>
      <c r="BH4" s="13">
        <v>19535.23</v>
      </c>
      <c r="BI4" s="13">
        <v>20001.850999999999</v>
      </c>
      <c r="BJ4" s="13">
        <v>20419.87</v>
      </c>
    </row>
    <row r="5" spans="1:62" s="13" customFormat="1" x14ac:dyDescent="0.2">
      <c r="A5" s="13" t="s">
        <v>109</v>
      </c>
      <c r="B5" s="13" t="s">
        <v>107</v>
      </c>
      <c r="C5" s="13">
        <v>12674.98</v>
      </c>
      <c r="D5" s="13">
        <v>12700.878000000001</v>
      </c>
      <c r="E5" s="13">
        <v>12808.787</v>
      </c>
      <c r="F5" s="13">
        <v>12874.611000000001</v>
      </c>
      <c r="G5" s="13">
        <v>12941.371999999999</v>
      </c>
      <c r="H5" s="13">
        <v>13005.656000000001</v>
      </c>
      <c r="I5" s="13">
        <v>13068.540999999999</v>
      </c>
      <c r="J5" s="13">
        <v>13173.635</v>
      </c>
      <c r="K5" s="13">
        <v>13284.437</v>
      </c>
      <c r="L5" s="13">
        <v>13397.607</v>
      </c>
      <c r="M5" s="13">
        <v>13486.334000000001</v>
      </c>
      <c r="N5" s="13">
        <v>13556.864</v>
      </c>
      <c r="O5" s="13">
        <v>13598.32</v>
      </c>
      <c r="P5" s="13">
        <v>13868.808999999999</v>
      </c>
      <c r="Q5" s="13">
        <v>13965.936</v>
      </c>
      <c r="R5" s="13">
        <v>13738.626</v>
      </c>
      <c r="S5" s="13">
        <v>13591.752</v>
      </c>
      <c r="T5" s="13">
        <v>13497.339</v>
      </c>
      <c r="U5" s="13">
        <v>13262.645</v>
      </c>
      <c r="V5" s="13">
        <v>13038.668</v>
      </c>
      <c r="W5" s="13">
        <v>12642.047</v>
      </c>
      <c r="X5" s="13">
        <v>12339.287</v>
      </c>
      <c r="Y5" s="13">
        <v>12233.126</v>
      </c>
      <c r="Z5" s="13">
        <v>12190.825000000001</v>
      </c>
      <c r="AA5" s="13">
        <v>11918.204</v>
      </c>
      <c r="AB5" s="13">
        <v>11795.851000000001</v>
      </c>
      <c r="AC5" s="13">
        <v>12069.288</v>
      </c>
      <c r="AD5" s="13">
        <v>12647.536</v>
      </c>
      <c r="AE5" s="13">
        <v>13090.688</v>
      </c>
      <c r="AF5" s="13">
        <v>13565.072</v>
      </c>
      <c r="AG5" s="13">
        <v>14080.715</v>
      </c>
      <c r="AH5" s="13">
        <v>14249.767</v>
      </c>
      <c r="AI5" s="13">
        <v>14050.984</v>
      </c>
      <c r="AJ5" s="13">
        <v>13652.235000000001</v>
      </c>
      <c r="AK5" s="13">
        <v>13588.028</v>
      </c>
      <c r="AL5" s="13">
        <v>13844.6</v>
      </c>
      <c r="AM5" s="13">
        <v>14044.9</v>
      </c>
      <c r="AN5" s="13">
        <v>14570.1</v>
      </c>
      <c r="AO5" s="13">
        <v>15208.8</v>
      </c>
      <c r="AP5" s="13">
        <v>15900.9</v>
      </c>
      <c r="AQ5" s="13">
        <v>16691</v>
      </c>
      <c r="AR5" s="13">
        <v>17247.8</v>
      </c>
      <c r="AS5" s="13">
        <v>17692.900000000001</v>
      </c>
      <c r="AT5" s="13">
        <v>18281.8</v>
      </c>
      <c r="AU5" s="13">
        <v>18970.099999999999</v>
      </c>
      <c r="AV5" s="13">
        <v>19784</v>
      </c>
      <c r="AW5" s="13">
        <v>20609.2</v>
      </c>
      <c r="AX5" s="13">
        <v>21284.9</v>
      </c>
      <c r="AY5" s="13">
        <v>21324.1</v>
      </c>
      <c r="AZ5" s="13">
        <v>19986.8</v>
      </c>
      <c r="BA5" s="13">
        <v>19639.5</v>
      </c>
      <c r="BB5" s="13">
        <v>19112.5</v>
      </c>
      <c r="BC5" s="13">
        <v>18342.64</v>
      </c>
      <c r="BD5" s="13">
        <v>17861.89</v>
      </c>
      <c r="BE5" s="13">
        <v>18039.150000000001</v>
      </c>
      <c r="BF5" s="13">
        <v>18521.34</v>
      </c>
      <c r="BG5" s="13">
        <v>18987.37</v>
      </c>
      <c r="BH5" s="13">
        <v>19478.759999999998</v>
      </c>
      <c r="BI5" s="13">
        <v>19944.031999999999</v>
      </c>
      <c r="BJ5" s="13">
        <v>20360.843000000001</v>
      </c>
    </row>
    <row r="6" spans="1:62" s="13" customFormat="1" x14ac:dyDescent="0.2">
      <c r="A6" s="13" t="s">
        <v>110</v>
      </c>
      <c r="B6" s="13" t="s">
        <v>107</v>
      </c>
      <c r="C6" s="13">
        <v>4154.5339999999997</v>
      </c>
      <c r="D6" s="13">
        <v>4172.68</v>
      </c>
      <c r="E6" s="13">
        <v>4219.4780000000001</v>
      </c>
      <c r="F6" s="13">
        <v>4248.13</v>
      </c>
      <c r="G6" s="13">
        <v>4256.5600000000004</v>
      </c>
      <c r="H6" s="13">
        <v>4186.4290000000001</v>
      </c>
      <c r="I6" s="13">
        <v>4160.3829999999998</v>
      </c>
      <c r="J6" s="13">
        <v>4176.2299999999996</v>
      </c>
      <c r="K6" s="13">
        <v>4170.835</v>
      </c>
      <c r="L6" s="13">
        <v>4112.9269999999997</v>
      </c>
      <c r="M6" s="13">
        <v>3965.585</v>
      </c>
      <c r="N6" s="13">
        <v>3890.65</v>
      </c>
      <c r="O6" s="13">
        <v>3710.4340000000002</v>
      </c>
      <c r="P6" s="13">
        <v>3711.8670000000002</v>
      </c>
      <c r="Q6" s="13">
        <v>3623.0239999999999</v>
      </c>
      <c r="R6" s="13">
        <v>3482.172</v>
      </c>
      <c r="S6" s="13">
        <v>3389.03</v>
      </c>
      <c r="T6" s="13">
        <v>3304.7809999999999</v>
      </c>
      <c r="U6" s="13">
        <v>3247.116</v>
      </c>
      <c r="V6" s="13">
        <v>3214.366</v>
      </c>
      <c r="W6" s="13">
        <v>3139.8670000000002</v>
      </c>
      <c r="X6" s="13">
        <v>3105.3429999999998</v>
      </c>
      <c r="Y6" s="13">
        <v>3038.328</v>
      </c>
      <c r="Z6" s="13">
        <v>3056.2469999999998</v>
      </c>
      <c r="AA6" s="13">
        <v>3067.8090000000002</v>
      </c>
      <c r="AB6" s="13">
        <v>2982.7449999999999</v>
      </c>
      <c r="AC6" s="13">
        <v>2944.873</v>
      </c>
      <c r="AD6" s="13">
        <v>3059.2220000000002</v>
      </c>
      <c r="AE6" s="13">
        <v>3080.0619999999999</v>
      </c>
      <c r="AF6" s="13">
        <v>2971.105</v>
      </c>
      <c r="AG6" s="13">
        <v>2958.6669999999999</v>
      </c>
      <c r="AH6" s="13">
        <v>2867.192</v>
      </c>
      <c r="AI6" s="13">
        <v>2914.538</v>
      </c>
      <c r="AJ6" s="13">
        <v>2815.7550000000001</v>
      </c>
      <c r="AK6" s="13">
        <v>2785.683</v>
      </c>
      <c r="AL6" s="13">
        <v>2786.7</v>
      </c>
      <c r="AM6" s="13">
        <v>2789.2</v>
      </c>
      <c r="AN6" s="13">
        <v>2704.6</v>
      </c>
      <c r="AO6" s="13">
        <v>2759.6</v>
      </c>
      <c r="AP6" s="13">
        <v>2780.2</v>
      </c>
      <c r="AQ6" s="13">
        <v>2835.1</v>
      </c>
      <c r="AR6" s="13">
        <v>2855.5</v>
      </c>
      <c r="AS6" s="13">
        <v>2852.8</v>
      </c>
      <c r="AT6" s="13">
        <v>2829.7</v>
      </c>
      <c r="AU6" s="13">
        <v>2879.6</v>
      </c>
      <c r="AV6" s="13">
        <v>2908.4</v>
      </c>
      <c r="AW6" s="13">
        <v>2907.6</v>
      </c>
      <c r="AX6" s="13">
        <v>2909.1</v>
      </c>
      <c r="AY6" s="13">
        <v>2873</v>
      </c>
      <c r="AZ6" s="13">
        <v>2669.3</v>
      </c>
      <c r="BA6" s="13">
        <v>2591.1</v>
      </c>
      <c r="BB6" s="13">
        <v>2514.1</v>
      </c>
      <c r="BC6" s="13">
        <v>2522.4499999999998</v>
      </c>
      <c r="BD6" s="13">
        <v>2521.29</v>
      </c>
      <c r="BE6" s="13">
        <v>2511.86</v>
      </c>
      <c r="BF6" s="13">
        <v>2515</v>
      </c>
      <c r="BG6" s="13">
        <v>2518.4499999999998</v>
      </c>
      <c r="BH6" s="13">
        <v>2532.9299999999998</v>
      </c>
      <c r="BI6" s="13">
        <v>2558.259</v>
      </c>
      <c r="BJ6" s="13">
        <v>2586.4</v>
      </c>
    </row>
    <row r="7" spans="1:62" s="13" customFormat="1" x14ac:dyDescent="0.2">
      <c r="A7" s="13" t="s">
        <v>111</v>
      </c>
      <c r="B7" s="13" t="s">
        <v>107</v>
      </c>
      <c r="C7" s="13">
        <v>8146.1620000000003</v>
      </c>
      <c r="D7" s="13">
        <v>8151.6689999999999</v>
      </c>
      <c r="E7" s="13">
        <v>8207.8420000000006</v>
      </c>
      <c r="F7" s="13">
        <v>8241.9869999999992</v>
      </c>
      <c r="G7" s="13">
        <v>8303.9500000000007</v>
      </c>
      <c r="H7" s="13">
        <v>8474.2309999999998</v>
      </c>
      <c r="I7" s="13">
        <v>8580.6409999999996</v>
      </c>
      <c r="J7" s="13">
        <v>8674.5400000000009</v>
      </c>
      <c r="K7" s="13">
        <v>8804.7819999999992</v>
      </c>
      <c r="L7" s="13">
        <v>9011.884</v>
      </c>
      <c r="M7" s="13">
        <v>9318.3649999999998</v>
      </c>
      <c r="N7" s="13">
        <v>9502.3490000000002</v>
      </c>
      <c r="O7" s="13">
        <v>9802.991</v>
      </c>
      <c r="P7" s="13">
        <v>10100.297</v>
      </c>
      <c r="Q7" s="13">
        <v>10333.376</v>
      </c>
      <c r="R7" s="13">
        <v>10280.945</v>
      </c>
      <c r="S7" s="13">
        <v>10250.082</v>
      </c>
      <c r="T7" s="13">
        <v>10265.548000000001</v>
      </c>
      <c r="U7" s="13">
        <v>10087.337</v>
      </c>
      <c r="V7" s="13">
        <v>9885.4519999999993</v>
      </c>
      <c r="W7" s="13">
        <v>9551.5159999999996</v>
      </c>
      <c r="X7" s="13">
        <v>9285.4699999999993</v>
      </c>
      <c r="Y7" s="13">
        <v>9242.5400000000009</v>
      </c>
      <c r="Z7" s="13">
        <v>9184.5110000000004</v>
      </c>
      <c r="AA7" s="13">
        <v>8905.8340000000007</v>
      </c>
      <c r="AB7" s="13">
        <v>8863.5360000000001</v>
      </c>
      <c r="AC7" s="13">
        <v>9167.1440000000002</v>
      </c>
      <c r="AD7" s="13">
        <v>9630.8739999999998</v>
      </c>
      <c r="AE7" s="13">
        <v>10047.521000000001</v>
      </c>
      <c r="AF7" s="13">
        <v>10613.915000000001</v>
      </c>
      <c r="AG7" s="13">
        <v>11132.361999999999</v>
      </c>
      <c r="AH7" s="13">
        <v>11382.486999999999</v>
      </c>
      <c r="AI7" s="13">
        <v>11143.599</v>
      </c>
      <c r="AJ7" s="13">
        <v>10842.097</v>
      </c>
      <c r="AK7" s="13">
        <v>10806.541999999999</v>
      </c>
      <c r="AL7" s="13">
        <v>11057.9</v>
      </c>
      <c r="AM7" s="13">
        <v>11255.7</v>
      </c>
      <c r="AN7" s="13">
        <v>11865.5</v>
      </c>
      <c r="AO7" s="13">
        <v>12449.2</v>
      </c>
      <c r="AP7" s="13">
        <v>13120.7</v>
      </c>
      <c r="AQ7" s="13">
        <v>13855.9</v>
      </c>
      <c r="AR7" s="13">
        <v>14392.3</v>
      </c>
      <c r="AS7" s="13">
        <v>14840.1</v>
      </c>
      <c r="AT7" s="13">
        <v>15452.1</v>
      </c>
      <c r="AU7" s="13">
        <v>16090.5</v>
      </c>
      <c r="AV7" s="13">
        <v>16875.599999999999</v>
      </c>
      <c r="AW7" s="13">
        <v>17701.599999999999</v>
      </c>
      <c r="AX7" s="13">
        <v>18375.8</v>
      </c>
      <c r="AY7" s="13">
        <v>18451.099999999999</v>
      </c>
      <c r="AZ7" s="13">
        <v>17317.5</v>
      </c>
      <c r="BA7" s="13">
        <v>17048.400000000001</v>
      </c>
      <c r="BB7" s="13">
        <v>16598.400000000001</v>
      </c>
      <c r="BC7" s="13">
        <v>15820.19</v>
      </c>
      <c r="BD7" s="13">
        <v>15340.6</v>
      </c>
      <c r="BE7" s="13">
        <v>15527.29</v>
      </c>
      <c r="BF7" s="13">
        <v>16006.34</v>
      </c>
      <c r="BG7" s="13">
        <v>16468.919999999998</v>
      </c>
      <c r="BH7" s="13">
        <v>16945.830000000002</v>
      </c>
      <c r="BI7" s="13">
        <v>17385.773000000001</v>
      </c>
      <c r="BJ7" s="13">
        <v>17774.442999999999</v>
      </c>
    </row>
    <row r="8" spans="1:62" s="13" customFormat="1" x14ac:dyDescent="0.2">
      <c r="A8" s="13" t="s">
        <v>112</v>
      </c>
      <c r="B8" s="13" t="s">
        <v>113</v>
      </c>
      <c r="C8" s="13">
        <v>1.6772</v>
      </c>
      <c r="D8" s="13">
        <v>1.9636</v>
      </c>
      <c r="E8" s="13">
        <v>2.3205</v>
      </c>
      <c r="F8" s="13">
        <v>2.6898</v>
      </c>
      <c r="G8" s="13">
        <v>2.9411</v>
      </c>
      <c r="H8" s="13">
        <v>3.3801999999999999</v>
      </c>
      <c r="I8" s="13">
        <v>3.8144999999999998</v>
      </c>
      <c r="J8" s="13">
        <v>4.2813999999999997</v>
      </c>
      <c r="K8" s="13">
        <v>4.9541000000000004</v>
      </c>
      <c r="L8" s="13">
        <v>5.6276999999999999</v>
      </c>
      <c r="M8" s="13">
        <v>5.9642999999999997</v>
      </c>
      <c r="N8" s="13">
        <v>6.6124999999999998</v>
      </c>
      <c r="O8" s="13">
        <v>7.52</v>
      </c>
      <c r="P8" s="13">
        <v>8.9023000000000003</v>
      </c>
      <c r="Q8" s="13">
        <v>10.896100000000001</v>
      </c>
      <c r="R8" s="13">
        <v>12.035399999999999</v>
      </c>
      <c r="S8" s="13">
        <v>14.0806</v>
      </c>
      <c r="T8" s="13">
        <v>17.9148</v>
      </c>
      <c r="U8" s="13">
        <v>22.6432</v>
      </c>
      <c r="V8" s="13">
        <v>25.909400000000002</v>
      </c>
      <c r="W8" s="13">
        <v>29.986999999999998</v>
      </c>
      <c r="X8" s="13">
        <v>31.5242</v>
      </c>
      <c r="Y8" s="13">
        <v>36.968800000000002</v>
      </c>
      <c r="Z8" s="13">
        <v>40.881799999999998</v>
      </c>
      <c r="AA8" s="13">
        <v>49.4071</v>
      </c>
      <c r="AB8" s="13">
        <v>55.942599999999999</v>
      </c>
      <c r="AC8" s="13">
        <v>67.037099999999995</v>
      </c>
      <c r="AD8" s="13">
        <v>76.177599999999998</v>
      </c>
      <c r="AE8" s="13">
        <v>86.174999999999997</v>
      </c>
      <c r="AF8" s="13">
        <v>95.153300000000002</v>
      </c>
      <c r="AG8" s="13">
        <v>100.7865</v>
      </c>
      <c r="AH8" s="13">
        <v>106.28270000000001</v>
      </c>
      <c r="AI8" s="13">
        <v>109.5878</v>
      </c>
      <c r="AJ8" s="13">
        <v>115.0646</v>
      </c>
      <c r="AK8" s="13">
        <v>127.0346</v>
      </c>
      <c r="AL8" s="13">
        <v>142.155</v>
      </c>
      <c r="AM8" s="13">
        <v>150.0377</v>
      </c>
      <c r="AN8" s="13">
        <v>152.4255</v>
      </c>
      <c r="AO8" s="13">
        <v>162.81790000000001</v>
      </c>
      <c r="AP8" s="13">
        <v>169.495</v>
      </c>
      <c r="AQ8" s="13">
        <v>182.83199999999999</v>
      </c>
      <c r="AR8" s="13">
        <v>200.68700000000001</v>
      </c>
      <c r="AS8" s="13">
        <v>215.459</v>
      </c>
      <c r="AT8" s="13">
        <v>226.54499999999999</v>
      </c>
      <c r="AU8" s="13">
        <v>237.45099999999999</v>
      </c>
      <c r="AV8" s="13">
        <v>249.364</v>
      </c>
      <c r="AW8" s="13">
        <v>266.32900000000001</v>
      </c>
      <c r="AX8" s="13">
        <v>286.40600000000001</v>
      </c>
      <c r="AY8" s="13">
        <v>290.89699999999999</v>
      </c>
      <c r="AZ8" s="13">
        <v>278.14499999999998</v>
      </c>
      <c r="BA8" s="13">
        <v>263.82400000000001</v>
      </c>
      <c r="BB8" s="13">
        <v>263.58199999999999</v>
      </c>
      <c r="BC8" s="13">
        <v>260.27699999999999</v>
      </c>
      <c r="BD8" s="13">
        <v>257.40600000000001</v>
      </c>
      <c r="BE8" s="13">
        <v>256.911</v>
      </c>
      <c r="BF8" s="13">
        <v>259.96199999999999</v>
      </c>
      <c r="BG8" s="13">
        <v>276.03699999999998</v>
      </c>
      <c r="BH8" s="13">
        <v>291.584</v>
      </c>
      <c r="BI8" s="13">
        <v>304.44380000000001</v>
      </c>
      <c r="BJ8" s="13">
        <v>317.8304</v>
      </c>
    </row>
    <row r="9" spans="1:62" s="13" customFormat="1" x14ac:dyDescent="0.2">
      <c r="A9" s="13" t="s">
        <v>114</v>
      </c>
      <c r="B9" s="13" t="s">
        <v>113</v>
      </c>
      <c r="C9" s="13">
        <v>0.67710000000000004</v>
      </c>
      <c r="D9" s="13">
        <v>0.82920000000000005</v>
      </c>
      <c r="E9" s="13">
        <v>0.99890000000000001</v>
      </c>
      <c r="F9" s="13">
        <v>1.0778000000000001</v>
      </c>
      <c r="G9" s="13">
        <v>1.1072</v>
      </c>
      <c r="H9" s="13">
        <v>1.3084</v>
      </c>
      <c r="I9" s="13">
        <v>1.3920999999999999</v>
      </c>
      <c r="J9" s="13">
        <v>1.4961</v>
      </c>
      <c r="K9" s="13">
        <v>1.9363999999999999</v>
      </c>
      <c r="L9" s="13">
        <v>2.3246000000000002</v>
      </c>
      <c r="M9" s="13">
        <v>2.5299</v>
      </c>
      <c r="N9" s="13">
        <v>2.8163</v>
      </c>
      <c r="O9" s="13">
        <v>3.3346</v>
      </c>
      <c r="P9" s="13">
        <v>3.9836999999999998</v>
      </c>
      <c r="Q9" s="13">
        <v>5.1448999999999998</v>
      </c>
      <c r="R9" s="13">
        <v>5.3291000000000004</v>
      </c>
      <c r="S9" s="13">
        <v>6.0830000000000002</v>
      </c>
      <c r="T9" s="13">
        <v>8.1092999999999993</v>
      </c>
      <c r="U9" s="13">
        <v>10.620799999999999</v>
      </c>
      <c r="V9" s="13">
        <v>11.7056</v>
      </c>
      <c r="W9" s="13">
        <v>13.6629</v>
      </c>
      <c r="X9" s="13">
        <v>12.885300000000001</v>
      </c>
      <c r="Y9" s="13">
        <v>16.202200000000001</v>
      </c>
      <c r="Z9" s="13">
        <v>17.104299999999999</v>
      </c>
      <c r="AA9" s="13">
        <v>23.093800000000002</v>
      </c>
      <c r="AB9" s="13">
        <v>27.978000000000002</v>
      </c>
      <c r="AC9" s="13">
        <v>36.742400000000004</v>
      </c>
      <c r="AD9" s="13">
        <v>42.463200000000001</v>
      </c>
      <c r="AE9" s="13">
        <v>49.637700000000002</v>
      </c>
      <c r="AF9" s="13">
        <v>57.125100000000003</v>
      </c>
      <c r="AG9" s="13">
        <v>58.9681</v>
      </c>
      <c r="AH9" s="13">
        <v>61.531300000000002</v>
      </c>
      <c r="AI9" s="13">
        <v>59.069200000000002</v>
      </c>
      <c r="AJ9" s="13">
        <v>62.601799999999997</v>
      </c>
      <c r="AK9" s="13">
        <v>73.182500000000005</v>
      </c>
      <c r="AL9" s="13">
        <v>86.312600000000003</v>
      </c>
      <c r="AM9" s="13">
        <v>93.171000000000006</v>
      </c>
      <c r="AN9" s="13">
        <v>96.775099999999995</v>
      </c>
      <c r="AO9" s="13">
        <v>104.95829999999999</v>
      </c>
      <c r="AP9" s="13">
        <v>110.0872</v>
      </c>
      <c r="AQ9" s="13">
        <v>120.568</v>
      </c>
      <c r="AR9" s="13">
        <v>135.42529999999999</v>
      </c>
      <c r="AS9" s="13">
        <v>148.44030000000001</v>
      </c>
      <c r="AT9" s="13">
        <v>157.5307</v>
      </c>
      <c r="AU9" s="13">
        <v>165.29519999999999</v>
      </c>
      <c r="AV9" s="13">
        <v>174.15479999999999</v>
      </c>
      <c r="AW9" s="13">
        <v>187.9973</v>
      </c>
      <c r="AX9" s="13">
        <v>204.1019</v>
      </c>
      <c r="AY9" s="13">
        <v>203.18690000000001</v>
      </c>
      <c r="AZ9" s="13">
        <v>192.69890000000001</v>
      </c>
      <c r="BA9" s="13">
        <v>180.97450000000001</v>
      </c>
      <c r="BB9" s="13">
        <v>182.25460000000001</v>
      </c>
      <c r="BC9" s="13">
        <v>179.76900000000001</v>
      </c>
      <c r="BD9" s="13">
        <v>175.52160000000001</v>
      </c>
      <c r="BE9" s="13">
        <v>174.8844</v>
      </c>
      <c r="BF9" s="13">
        <v>176.3124</v>
      </c>
      <c r="BG9" s="13">
        <v>191.5256</v>
      </c>
      <c r="BH9" s="13">
        <v>206.21289999999999</v>
      </c>
      <c r="BI9" s="13">
        <v>217.00540000000001</v>
      </c>
      <c r="BJ9" s="13">
        <v>227.53039999999999</v>
      </c>
    </row>
    <row r="10" spans="1:62" s="13" customFormat="1" x14ac:dyDescent="0.2">
      <c r="A10" s="13" t="s">
        <v>115</v>
      </c>
      <c r="B10" s="13" t="s">
        <v>113</v>
      </c>
      <c r="C10" s="13">
        <v>3.887</v>
      </c>
      <c r="D10" s="13">
        <v>4.45</v>
      </c>
      <c r="E10" s="13">
        <v>5.1870000000000003</v>
      </c>
      <c r="F10" s="13">
        <v>6.18</v>
      </c>
      <c r="G10" s="13">
        <v>6.9530000000000003</v>
      </c>
      <c r="H10" s="13">
        <v>8.1300000000000008</v>
      </c>
      <c r="I10" s="13">
        <v>9.452</v>
      </c>
      <c r="J10" s="13">
        <v>10.773999999999999</v>
      </c>
      <c r="K10" s="13">
        <v>12.08</v>
      </c>
      <c r="L10" s="13">
        <v>13.835000000000001</v>
      </c>
      <c r="M10" s="13">
        <v>15.202999999999999</v>
      </c>
      <c r="N10" s="13">
        <v>17.202000000000002</v>
      </c>
      <c r="O10" s="13">
        <v>20.361999999999998</v>
      </c>
      <c r="P10" s="13">
        <v>24.683</v>
      </c>
      <c r="Q10" s="13">
        <v>30.184999999999999</v>
      </c>
      <c r="R10" s="13">
        <v>35.137999999999998</v>
      </c>
      <c r="S10" s="13">
        <v>42.176000000000002</v>
      </c>
      <c r="T10" s="13">
        <v>53.463999999999999</v>
      </c>
      <c r="U10" s="13">
        <v>65.436999999999998</v>
      </c>
      <c r="V10" s="13">
        <v>76.241</v>
      </c>
      <c r="W10" s="13">
        <v>86.798000000000002</v>
      </c>
      <c r="X10" s="13">
        <v>95.85</v>
      </c>
      <c r="Y10" s="13">
        <v>109.889</v>
      </c>
      <c r="Z10" s="13">
        <v>124.331</v>
      </c>
      <c r="AA10" s="13">
        <v>139.91900000000001</v>
      </c>
      <c r="AB10" s="13">
        <v>156.18600000000001</v>
      </c>
      <c r="AC10" s="13">
        <v>181.214</v>
      </c>
      <c r="AD10" s="13">
        <v>203.83600000000001</v>
      </c>
      <c r="AE10" s="13">
        <v>226.86699999999999</v>
      </c>
      <c r="AF10" s="13">
        <v>255.62</v>
      </c>
      <c r="AG10" s="13">
        <v>285.029</v>
      </c>
      <c r="AH10" s="13">
        <v>312.61599999999999</v>
      </c>
      <c r="AI10" s="13">
        <v>336.262</v>
      </c>
      <c r="AJ10" s="13">
        <v>346.88900000000001</v>
      </c>
      <c r="AK10" s="13">
        <v>364.96</v>
      </c>
      <c r="AL10" s="13">
        <v>398.19900000000001</v>
      </c>
      <c r="AM10" s="13">
        <v>421.13099999999997</v>
      </c>
      <c r="AN10" s="13">
        <v>446.51299999999998</v>
      </c>
      <c r="AO10" s="13">
        <v>478.55500000000001</v>
      </c>
      <c r="AP10" s="13">
        <v>511.803</v>
      </c>
      <c r="AQ10" s="13">
        <v>555.84699999999998</v>
      </c>
      <c r="AR10" s="13">
        <v>596.64200000000005</v>
      </c>
      <c r="AS10" s="13">
        <v>637.35199999999998</v>
      </c>
      <c r="AT10" s="13">
        <v>684.14300000000003</v>
      </c>
      <c r="AU10" s="13">
        <v>728.82600000000002</v>
      </c>
      <c r="AV10" s="13">
        <v>779.59400000000005</v>
      </c>
      <c r="AW10" s="13">
        <v>839.27300000000002</v>
      </c>
      <c r="AX10" s="13">
        <v>890.90899999999999</v>
      </c>
      <c r="AY10" s="13">
        <v>912.01099999999997</v>
      </c>
      <c r="AZ10" s="13">
        <v>882.25900000000001</v>
      </c>
      <c r="BA10" s="13">
        <v>883.755</v>
      </c>
      <c r="BB10" s="13">
        <v>866.12599999999998</v>
      </c>
      <c r="BC10" s="13">
        <v>846.08500000000004</v>
      </c>
      <c r="BD10" s="13">
        <v>837.41800000000001</v>
      </c>
      <c r="BE10" s="13">
        <v>849.48</v>
      </c>
      <c r="BF10" s="13">
        <v>888.53300000000002</v>
      </c>
      <c r="BG10" s="13">
        <v>923.28499999999997</v>
      </c>
      <c r="BH10" s="13">
        <v>961.43200000000002</v>
      </c>
      <c r="BI10" s="13">
        <v>1003.12</v>
      </c>
      <c r="BJ10" s="13">
        <v>1044.4570000000001</v>
      </c>
    </row>
    <row r="11" spans="1:62" s="13" customFormat="1" x14ac:dyDescent="0.2">
      <c r="A11" s="13" t="s">
        <v>116</v>
      </c>
      <c r="B11" s="13" t="s">
        <v>113</v>
      </c>
      <c r="C11" s="13">
        <v>4.5449999999999999</v>
      </c>
      <c r="D11" s="13">
        <v>5.1769999999999996</v>
      </c>
      <c r="E11" s="13">
        <v>5.9829999999999997</v>
      </c>
      <c r="F11" s="13">
        <v>7.0609999999999999</v>
      </c>
      <c r="G11" s="13">
        <v>7.9720000000000004</v>
      </c>
      <c r="H11" s="13">
        <v>9.2469999999999999</v>
      </c>
      <c r="I11" s="13">
        <v>10.728</v>
      </c>
      <c r="J11" s="13">
        <v>12.148</v>
      </c>
      <c r="K11" s="13">
        <v>13.715</v>
      </c>
      <c r="L11" s="13">
        <v>15.702999999999999</v>
      </c>
      <c r="M11" s="13">
        <v>17.343</v>
      </c>
      <c r="N11" s="13">
        <v>19.573</v>
      </c>
      <c r="O11" s="13">
        <v>22.972000000000001</v>
      </c>
      <c r="P11" s="13">
        <v>27.693999999999999</v>
      </c>
      <c r="Q11" s="13">
        <v>33.915999999999997</v>
      </c>
      <c r="R11" s="13">
        <v>39.82</v>
      </c>
      <c r="S11" s="13">
        <v>47.92</v>
      </c>
      <c r="T11" s="13">
        <v>60.802999999999997</v>
      </c>
      <c r="U11" s="13">
        <v>74.421000000000006</v>
      </c>
      <c r="V11" s="13">
        <v>87.058000000000007</v>
      </c>
      <c r="W11" s="13">
        <v>100.02800000000001</v>
      </c>
      <c r="X11" s="13">
        <v>112.232</v>
      </c>
      <c r="Y11" s="13">
        <v>129.066</v>
      </c>
      <c r="Z11" s="13">
        <v>146.96100000000001</v>
      </c>
      <c r="AA11" s="13">
        <v>165.83500000000001</v>
      </c>
      <c r="AB11" s="13">
        <v>184.27</v>
      </c>
      <c r="AC11" s="13">
        <v>210.96199999999999</v>
      </c>
      <c r="AD11" s="13">
        <v>235.9</v>
      </c>
      <c r="AE11" s="13">
        <v>262.63200000000001</v>
      </c>
      <c r="AF11" s="13">
        <v>294.29899999999998</v>
      </c>
      <c r="AG11" s="13">
        <v>327.80099999999999</v>
      </c>
      <c r="AH11" s="13">
        <v>359.46199999999999</v>
      </c>
      <c r="AI11" s="13">
        <v>387.15</v>
      </c>
      <c r="AJ11" s="13">
        <v>400.53800000000001</v>
      </c>
      <c r="AK11" s="13">
        <v>425.99700000000001</v>
      </c>
      <c r="AL11" s="13">
        <v>459.33699999999999</v>
      </c>
      <c r="AM11" s="13">
        <v>487.99200000000002</v>
      </c>
      <c r="AN11" s="13">
        <v>518.04899999999998</v>
      </c>
      <c r="AO11" s="13">
        <v>554.04200000000003</v>
      </c>
      <c r="AP11" s="13">
        <v>594.31600000000003</v>
      </c>
      <c r="AQ11" s="13">
        <v>646.25</v>
      </c>
      <c r="AR11" s="13">
        <v>699.52800000000002</v>
      </c>
      <c r="AS11" s="13">
        <v>749.28800000000001</v>
      </c>
      <c r="AT11" s="13">
        <v>803.47199999999998</v>
      </c>
      <c r="AU11" s="13">
        <v>861.42</v>
      </c>
      <c r="AV11" s="13">
        <v>930.56600000000003</v>
      </c>
      <c r="AW11" s="13">
        <v>1007.974</v>
      </c>
      <c r="AX11" s="13">
        <v>1080.807</v>
      </c>
      <c r="AY11" s="13">
        <v>1116.2249999999999</v>
      </c>
      <c r="AZ11" s="13">
        <v>1079.0519999999999</v>
      </c>
      <c r="BA11" s="13">
        <v>1080.9349999999999</v>
      </c>
      <c r="BB11" s="13">
        <v>1070.4490000000001</v>
      </c>
      <c r="BC11" s="13">
        <v>1039.8150000000001</v>
      </c>
      <c r="BD11" s="13">
        <v>1025.693</v>
      </c>
      <c r="BE11" s="13">
        <v>1037.82</v>
      </c>
      <c r="BF11" s="13">
        <v>1079.998</v>
      </c>
      <c r="BG11" s="13">
        <v>1118.5219999999999</v>
      </c>
      <c r="BH11" s="13">
        <v>1163.662</v>
      </c>
      <c r="BI11" s="13">
        <v>1213.0070000000001</v>
      </c>
      <c r="BJ11" s="13">
        <v>1261.472</v>
      </c>
    </row>
    <row r="12" spans="1:62" s="13" customFormat="1" x14ac:dyDescent="0.2">
      <c r="A12" s="13" t="s">
        <v>117</v>
      </c>
      <c r="B12" s="13" t="s">
        <v>113</v>
      </c>
      <c r="C12" s="13">
        <v>1.7925</v>
      </c>
      <c r="D12" s="13">
        <v>2.0255000000000001</v>
      </c>
      <c r="E12" s="13">
        <v>2.3492000000000002</v>
      </c>
      <c r="F12" s="13">
        <v>2.8576000000000001</v>
      </c>
      <c r="G12" s="13">
        <v>3.2721</v>
      </c>
      <c r="H12" s="13">
        <v>3.8601000000000001</v>
      </c>
      <c r="I12" s="13">
        <v>4.6140999999999996</v>
      </c>
      <c r="J12" s="13">
        <v>5.3498999999999999</v>
      </c>
      <c r="K12" s="13">
        <v>5.9086999999999996</v>
      </c>
      <c r="L12" s="13">
        <v>6.7606000000000002</v>
      </c>
      <c r="M12" s="13">
        <v>7.6464999999999996</v>
      </c>
      <c r="N12" s="13">
        <v>8.8585999999999991</v>
      </c>
      <c r="O12" s="13">
        <v>10.7606</v>
      </c>
      <c r="P12" s="13">
        <v>13.1203</v>
      </c>
      <c r="Q12" s="13">
        <v>16.279499999999999</v>
      </c>
      <c r="R12" s="13">
        <v>19.8385</v>
      </c>
      <c r="S12" s="13">
        <v>24.403199999999998</v>
      </c>
      <c r="T12" s="13">
        <v>30.979500000000002</v>
      </c>
      <c r="U12" s="13">
        <v>37.987699999999997</v>
      </c>
      <c r="V12" s="13">
        <v>44.293199999999999</v>
      </c>
      <c r="W12" s="13">
        <v>50.1858</v>
      </c>
      <c r="X12" s="13">
        <v>56.306199999999997</v>
      </c>
      <c r="Y12" s="13">
        <v>63.733800000000002</v>
      </c>
      <c r="Z12" s="13">
        <v>72.082400000000007</v>
      </c>
      <c r="AA12" s="13">
        <v>77.075400000000002</v>
      </c>
      <c r="AB12" s="13">
        <v>83.705699999999993</v>
      </c>
      <c r="AC12" s="13">
        <v>94.804900000000004</v>
      </c>
      <c r="AD12" s="13">
        <v>106.6061</v>
      </c>
      <c r="AE12" s="13">
        <v>119.51049999999999</v>
      </c>
      <c r="AF12" s="13">
        <v>135.5273</v>
      </c>
      <c r="AG12" s="13">
        <v>156.4803</v>
      </c>
      <c r="AH12" s="13">
        <v>176.01009999999999</v>
      </c>
      <c r="AI12" s="13">
        <v>191.63419999999999</v>
      </c>
      <c r="AJ12" s="13">
        <v>200.1311</v>
      </c>
      <c r="AK12" s="13">
        <v>206.80709999999999</v>
      </c>
      <c r="AL12" s="13">
        <v>219.49199999999999</v>
      </c>
      <c r="AM12" s="13">
        <v>233.05600000000001</v>
      </c>
      <c r="AN12" s="13">
        <v>251.31299999999999</v>
      </c>
      <c r="AO12" s="13">
        <v>268.36099999999999</v>
      </c>
      <c r="AP12" s="13">
        <v>288.62400000000002</v>
      </c>
      <c r="AQ12" s="13">
        <v>313.26299999999998</v>
      </c>
      <c r="AR12" s="13">
        <v>337.83499999999998</v>
      </c>
      <c r="AS12" s="13">
        <v>360.69</v>
      </c>
      <c r="AT12" s="13">
        <v>386.22300000000001</v>
      </c>
      <c r="AU12" s="13">
        <v>411.32</v>
      </c>
      <c r="AV12" s="13">
        <v>444.04399999999998</v>
      </c>
      <c r="AW12" s="13">
        <v>481.15199999999999</v>
      </c>
      <c r="AX12" s="13">
        <v>522.55600000000004</v>
      </c>
      <c r="AY12" s="13">
        <v>559.77700000000004</v>
      </c>
      <c r="AZ12" s="13">
        <v>549.173</v>
      </c>
      <c r="BA12" s="13">
        <v>541.47500000000002</v>
      </c>
      <c r="BB12" s="13">
        <v>530.98599999999999</v>
      </c>
      <c r="BC12" s="13">
        <v>498.79</v>
      </c>
      <c r="BD12" s="13">
        <v>485.315</v>
      </c>
      <c r="BE12" s="13">
        <v>491.64299999999997</v>
      </c>
      <c r="BF12" s="13">
        <v>517.77300000000002</v>
      </c>
      <c r="BG12" s="13">
        <v>532.85199999999998</v>
      </c>
      <c r="BH12" s="13">
        <v>550.27200000000005</v>
      </c>
      <c r="BI12" s="13">
        <v>571.88149999999996</v>
      </c>
      <c r="BJ12" s="13">
        <v>594.97839999999997</v>
      </c>
    </row>
    <row r="13" spans="1:62" s="9" customFormat="1" x14ac:dyDescent="0.2">
      <c r="A13" s="9" t="s">
        <v>121</v>
      </c>
    </row>
    <row r="14" spans="1:62" s="9" customFormat="1" x14ac:dyDescent="0.2">
      <c r="A14" s="9" t="s">
        <v>118</v>
      </c>
      <c r="B14" s="9" t="s">
        <v>113</v>
      </c>
      <c r="C14" s="9" t="s">
        <v>108</v>
      </c>
      <c r="D14" s="9" t="s">
        <v>108</v>
      </c>
      <c r="E14" s="9" t="s">
        <v>108</v>
      </c>
      <c r="F14" s="9" t="s">
        <v>108</v>
      </c>
      <c r="G14" s="9" t="s">
        <v>108</v>
      </c>
      <c r="H14" s="9" t="s">
        <v>108</v>
      </c>
      <c r="I14" s="9" t="s">
        <v>108</v>
      </c>
      <c r="J14" s="9" t="s">
        <v>108</v>
      </c>
      <c r="K14" s="9" t="s">
        <v>108</v>
      </c>
      <c r="L14" s="9" t="s">
        <v>108</v>
      </c>
      <c r="M14" s="9" t="s">
        <v>108</v>
      </c>
      <c r="N14" s="9" t="s">
        <v>108</v>
      </c>
      <c r="O14" s="9" t="s">
        <v>108</v>
      </c>
      <c r="P14" s="9" t="s">
        <v>108</v>
      </c>
      <c r="Q14" s="9" t="s">
        <v>108</v>
      </c>
      <c r="R14" s="9" t="s">
        <v>108</v>
      </c>
      <c r="S14" s="9" t="s">
        <v>108</v>
      </c>
      <c r="T14" s="9" t="s">
        <v>108</v>
      </c>
      <c r="U14" s="9" t="s">
        <v>108</v>
      </c>
      <c r="V14" s="9" t="s">
        <v>108</v>
      </c>
      <c r="W14" s="9" t="s">
        <v>108</v>
      </c>
      <c r="X14" s="9" t="s">
        <v>108</v>
      </c>
      <c r="Y14" s="9" t="s">
        <v>108</v>
      </c>
      <c r="Z14" s="9" t="s">
        <v>108</v>
      </c>
      <c r="AA14" s="9" t="s">
        <v>108</v>
      </c>
      <c r="AB14" s="9" t="s">
        <v>108</v>
      </c>
      <c r="AC14" s="9" t="s">
        <v>108</v>
      </c>
      <c r="AD14" s="9" t="s">
        <v>108</v>
      </c>
      <c r="AE14" s="9" t="s">
        <v>108</v>
      </c>
      <c r="AF14" s="9" t="s">
        <v>108</v>
      </c>
      <c r="AG14" s="9" t="s">
        <v>108</v>
      </c>
      <c r="AH14" s="9" t="s">
        <v>108</v>
      </c>
      <c r="AI14" s="9" t="s">
        <v>108</v>
      </c>
      <c r="AJ14" s="9" t="s">
        <v>108</v>
      </c>
      <c r="AK14" s="9" t="s">
        <v>108</v>
      </c>
      <c r="AL14" s="9">
        <v>242.35400000000001</v>
      </c>
      <c r="AM14" s="9">
        <v>253.33</v>
      </c>
      <c r="AN14" s="9">
        <v>271</v>
      </c>
      <c r="AO14" s="9">
        <v>289.99200000000002</v>
      </c>
      <c r="AP14" s="9">
        <v>321.27300000000002</v>
      </c>
      <c r="AQ14" s="9">
        <v>350.80500000000001</v>
      </c>
      <c r="AR14" s="9">
        <v>382.24900000000002</v>
      </c>
      <c r="AS14" s="9">
        <v>408.81599999999997</v>
      </c>
      <c r="AT14" s="9">
        <v>433.447</v>
      </c>
      <c r="AU14" s="9">
        <v>462.02800000000002</v>
      </c>
      <c r="AV14" s="9">
        <v>496.755</v>
      </c>
      <c r="AW14" s="9">
        <v>541.13900000000001</v>
      </c>
      <c r="AX14" s="9">
        <v>602.80899999999997</v>
      </c>
      <c r="AY14" s="9">
        <v>658.72400000000005</v>
      </c>
      <c r="AZ14" s="9">
        <v>646.49300000000005</v>
      </c>
      <c r="BA14" s="9">
        <v>624.48400000000004</v>
      </c>
      <c r="BB14" s="9">
        <v>612.77599999999995</v>
      </c>
      <c r="BC14" s="9">
        <v>594.17999999999995</v>
      </c>
      <c r="BD14" s="9">
        <v>576.87400000000002</v>
      </c>
      <c r="BE14" s="9">
        <v>590.20399999999995</v>
      </c>
      <c r="BF14" s="9">
        <v>617.83199999999999</v>
      </c>
      <c r="BG14" s="9">
        <v>644.01400000000001</v>
      </c>
      <c r="BH14" s="9">
        <v>674.26099999999997</v>
      </c>
      <c r="BI14" s="9">
        <v>701.8587</v>
      </c>
      <c r="BJ14" s="9">
        <v>730.9742</v>
      </c>
    </row>
    <row r="15" spans="1:62" s="9" customFormat="1" x14ac:dyDescent="0.2">
      <c r="A15" s="9" t="s">
        <v>119</v>
      </c>
      <c r="B15" s="9" t="s">
        <v>113</v>
      </c>
      <c r="C15" s="9" t="s">
        <v>108</v>
      </c>
      <c r="D15" s="9" t="s">
        <v>108</v>
      </c>
      <c r="E15" s="9" t="s">
        <v>108</v>
      </c>
      <c r="F15" s="9" t="s">
        <v>108</v>
      </c>
      <c r="G15" s="9" t="s">
        <v>108</v>
      </c>
      <c r="H15" s="9" t="s">
        <v>108</v>
      </c>
      <c r="I15" s="9" t="s">
        <v>108</v>
      </c>
      <c r="J15" s="9" t="s">
        <v>108</v>
      </c>
      <c r="K15" s="9" t="s">
        <v>108</v>
      </c>
      <c r="L15" s="9" t="s">
        <v>108</v>
      </c>
      <c r="M15" s="9" t="s">
        <v>108</v>
      </c>
      <c r="N15" s="9" t="s">
        <v>108</v>
      </c>
      <c r="O15" s="9" t="s">
        <v>108</v>
      </c>
      <c r="P15" s="9" t="s">
        <v>108</v>
      </c>
      <c r="Q15" s="9" t="s">
        <v>108</v>
      </c>
      <c r="R15" s="9" t="s">
        <v>108</v>
      </c>
      <c r="S15" s="9" t="s">
        <v>108</v>
      </c>
      <c r="T15" s="9" t="s">
        <v>108</v>
      </c>
      <c r="U15" s="9" t="s">
        <v>108</v>
      </c>
      <c r="V15" s="9" t="s">
        <v>108</v>
      </c>
      <c r="W15" s="9" t="s">
        <v>108</v>
      </c>
      <c r="X15" s="9" t="s">
        <v>108</v>
      </c>
      <c r="Y15" s="9" t="s">
        <v>108</v>
      </c>
      <c r="Z15" s="9" t="s">
        <v>108</v>
      </c>
      <c r="AA15" s="9" t="s">
        <v>108</v>
      </c>
      <c r="AB15" s="9" t="s">
        <v>108</v>
      </c>
      <c r="AC15" s="9" t="s">
        <v>108</v>
      </c>
      <c r="AD15" s="9" t="s">
        <v>108</v>
      </c>
      <c r="AE15" s="9" t="s">
        <v>108</v>
      </c>
      <c r="AF15" s="9" t="s">
        <v>108</v>
      </c>
      <c r="AG15" s="9" t="s">
        <v>108</v>
      </c>
      <c r="AH15" s="9" t="s">
        <v>108</v>
      </c>
      <c r="AI15" s="9" t="s">
        <v>108</v>
      </c>
      <c r="AJ15" s="9" t="s">
        <v>108</v>
      </c>
      <c r="AK15" s="9" t="s">
        <v>108</v>
      </c>
      <c r="AL15" s="9">
        <v>96.3</v>
      </c>
      <c r="AM15" s="9">
        <v>98.778999999999996</v>
      </c>
      <c r="AN15" s="9">
        <v>105.398</v>
      </c>
      <c r="AO15" s="9">
        <v>112.169</v>
      </c>
      <c r="AP15" s="9">
        <v>120.577</v>
      </c>
      <c r="AQ15" s="9">
        <v>131.744</v>
      </c>
      <c r="AR15" s="9">
        <v>142.56</v>
      </c>
      <c r="AS15" s="9">
        <v>152.50800000000001</v>
      </c>
      <c r="AT15" s="9">
        <v>160.72499999999999</v>
      </c>
      <c r="AU15" s="9">
        <v>172.44</v>
      </c>
      <c r="AV15" s="9">
        <v>186.364</v>
      </c>
      <c r="AW15" s="9">
        <v>204.16900000000001</v>
      </c>
      <c r="AX15" s="9">
        <v>236.23599999999999</v>
      </c>
      <c r="AY15" s="9">
        <v>265.577</v>
      </c>
      <c r="AZ15" s="9">
        <v>268.55500000000001</v>
      </c>
      <c r="BA15" s="9">
        <v>254.85400000000001</v>
      </c>
      <c r="BB15" s="9">
        <v>249.23599999999999</v>
      </c>
      <c r="BC15" s="9">
        <v>248.893</v>
      </c>
      <c r="BD15" s="9">
        <v>245.1</v>
      </c>
      <c r="BE15" s="9">
        <v>250.80600000000001</v>
      </c>
      <c r="BF15" s="9">
        <v>257.697</v>
      </c>
      <c r="BG15" s="9">
        <v>274.27100000000002</v>
      </c>
      <c r="BH15" s="9">
        <v>289.97399999999999</v>
      </c>
      <c r="BI15" s="9">
        <v>301.18340000000001</v>
      </c>
      <c r="BJ15" s="9">
        <v>313.31360000000001</v>
      </c>
    </row>
    <row r="16" spans="1:62" s="9" customFormat="1" x14ac:dyDescent="0.2">
      <c r="A16" s="9" t="s">
        <v>120</v>
      </c>
      <c r="B16" s="9" t="s">
        <v>113</v>
      </c>
      <c r="C16" s="9" t="s">
        <v>108</v>
      </c>
      <c r="D16" s="9" t="s">
        <v>108</v>
      </c>
      <c r="E16" s="9" t="s">
        <v>108</v>
      </c>
      <c r="F16" s="9" t="s">
        <v>108</v>
      </c>
      <c r="G16" s="9" t="s">
        <v>108</v>
      </c>
      <c r="H16" s="9" t="s">
        <v>108</v>
      </c>
      <c r="I16" s="9" t="s">
        <v>108</v>
      </c>
      <c r="J16" s="9" t="s">
        <v>108</v>
      </c>
      <c r="K16" s="9" t="s">
        <v>108</v>
      </c>
      <c r="L16" s="9" t="s">
        <v>108</v>
      </c>
      <c r="M16" s="9" t="s">
        <v>108</v>
      </c>
      <c r="N16" s="9" t="s">
        <v>108</v>
      </c>
      <c r="O16" s="9" t="s">
        <v>108</v>
      </c>
      <c r="P16" s="9" t="s">
        <v>108</v>
      </c>
      <c r="Q16" s="9" t="s">
        <v>108</v>
      </c>
      <c r="R16" s="9" t="s">
        <v>108</v>
      </c>
      <c r="S16" s="9" t="s">
        <v>108</v>
      </c>
      <c r="T16" s="9" t="s">
        <v>108</v>
      </c>
      <c r="U16" s="9" t="s">
        <v>108</v>
      </c>
      <c r="V16" s="9" t="s">
        <v>108</v>
      </c>
      <c r="W16" s="9" t="s">
        <v>108</v>
      </c>
      <c r="X16" s="9" t="s">
        <v>108</v>
      </c>
      <c r="Y16" s="9" t="s">
        <v>108</v>
      </c>
      <c r="Z16" s="9" t="s">
        <v>108</v>
      </c>
      <c r="AA16" s="9" t="s">
        <v>108</v>
      </c>
      <c r="AB16" s="9" t="s">
        <v>108</v>
      </c>
      <c r="AC16" s="9" t="s">
        <v>108</v>
      </c>
      <c r="AD16" s="9" t="s">
        <v>108</v>
      </c>
      <c r="AE16" s="9" t="s">
        <v>108</v>
      </c>
      <c r="AF16" s="9" t="s">
        <v>108</v>
      </c>
      <c r="AG16" s="9" t="s">
        <v>108</v>
      </c>
      <c r="AH16" s="9" t="s">
        <v>108</v>
      </c>
      <c r="AI16" s="9" t="s">
        <v>108</v>
      </c>
      <c r="AJ16" s="9" t="s">
        <v>108</v>
      </c>
      <c r="AK16" s="9" t="s">
        <v>108</v>
      </c>
      <c r="AL16" s="9">
        <v>144.15299999999999</v>
      </c>
      <c r="AM16" s="9">
        <v>152.56899999999999</v>
      </c>
      <c r="AN16" s="9">
        <v>163.70099999999999</v>
      </c>
      <c r="AO16" s="9">
        <v>176.131</v>
      </c>
      <c r="AP16" s="9">
        <v>200.74</v>
      </c>
      <c r="AQ16" s="9">
        <v>218.864</v>
      </c>
      <c r="AR16" s="9">
        <v>239.18100000000001</v>
      </c>
      <c r="AS16" s="9">
        <v>256.08199999999999</v>
      </c>
      <c r="AT16" s="9">
        <v>272.77199999999999</v>
      </c>
      <c r="AU16" s="9">
        <v>289.31099999999998</v>
      </c>
      <c r="AV16" s="9">
        <v>309.94900000000001</v>
      </c>
      <c r="AW16" s="9">
        <v>337.91699999999997</v>
      </c>
      <c r="AX16" s="9">
        <v>368.65800000000002</v>
      </c>
      <c r="AY16" s="9">
        <v>394.23599999999999</v>
      </c>
      <c r="AZ16" s="9">
        <v>378.61900000000003</v>
      </c>
      <c r="BA16" s="9">
        <v>370.39499999999998</v>
      </c>
      <c r="BB16" s="9">
        <v>363.83199999999999</v>
      </c>
      <c r="BC16" s="9">
        <v>342.089</v>
      </c>
      <c r="BD16" s="9">
        <v>328.20400000000001</v>
      </c>
      <c r="BE16" s="9">
        <v>335.25799999999998</v>
      </c>
      <c r="BF16" s="9">
        <v>354.50700000000001</v>
      </c>
      <c r="BG16" s="9">
        <v>365.57499999999999</v>
      </c>
      <c r="BH16" s="9">
        <v>380.339</v>
      </c>
      <c r="BI16" s="9">
        <v>396.06529999999998</v>
      </c>
      <c r="BJ16" s="9">
        <v>412.86829999999998</v>
      </c>
    </row>
    <row r="17" spans="1:62" s="9" customFormat="1" x14ac:dyDescent="0.2"/>
    <row r="18" spans="1:62" s="4" customFormat="1" x14ac:dyDescent="0.2">
      <c r="A18" s="4" t="s">
        <v>122</v>
      </c>
      <c r="C18" s="5">
        <f xml:space="preserve"> (C12/C11)</f>
        <v>0.39438943894389439</v>
      </c>
      <c r="D18" s="5">
        <f t="shared" ref="D18:BJ18" si="0" xml:space="preserve"> (D12/D11)</f>
        <v>0.39124975854742133</v>
      </c>
      <c r="E18" s="5">
        <f t="shared" si="0"/>
        <v>0.39264582985124524</v>
      </c>
      <c r="F18" s="5">
        <f t="shared" si="0"/>
        <v>0.40470188358589437</v>
      </c>
      <c r="G18" s="5">
        <f t="shared" si="0"/>
        <v>0.41044907175112894</v>
      </c>
      <c r="H18" s="5">
        <f t="shared" si="0"/>
        <v>0.41744349518762841</v>
      </c>
      <c r="I18" s="5">
        <f t="shared" si="0"/>
        <v>0.4300988068605518</v>
      </c>
      <c r="J18" s="5">
        <f t="shared" si="0"/>
        <v>0.44039348040829768</v>
      </c>
      <c r="K18" s="5">
        <f t="shared" si="0"/>
        <v>0.43082026977761573</v>
      </c>
      <c r="L18" s="5">
        <f t="shared" si="0"/>
        <v>0.43052919824237412</v>
      </c>
      <c r="M18" s="5">
        <f t="shared" si="0"/>
        <v>0.44089834515366427</v>
      </c>
      <c r="N18" s="5">
        <f t="shared" si="0"/>
        <v>0.45259285750779127</v>
      </c>
      <c r="O18" s="5">
        <f t="shared" si="0"/>
        <v>0.46842242730280337</v>
      </c>
      <c r="P18" s="5">
        <f t="shared" si="0"/>
        <v>0.47375965913194196</v>
      </c>
      <c r="Q18" s="5">
        <f t="shared" si="0"/>
        <v>0.47999469277037388</v>
      </c>
      <c r="R18" s="5">
        <f t="shared" si="0"/>
        <v>0.49820441988950276</v>
      </c>
      <c r="S18" s="5">
        <f t="shared" si="0"/>
        <v>0.50924874791318864</v>
      </c>
      <c r="T18" s="5">
        <f t="shared" si="0"/>
        <v>0.50950610989589329</v>
      </c>
      <c r="U18" s="5">
        <f t="shared" si="0"/>
        <v>0.51044328885663981</v>
      </c>
      <c r="V18" s="5">
        <f t="shared" si="0"/>
        <v>0.5087780560086379</v>
      </c>
      <c r="W18" s="5">
        <f t="shared" si="0"/>
        <v>0.50171751909465345</v>
      </c>
      <c r="X18" s="5">
        <f t="shared" si="0"/>
        <v>0.50169470382778525</v>
      </c>
      <c r="Y18" s="5">
        <f t="shared" si="0"/>
        <v>0.49380781925526473</v>
      </c>
      <c r="Z18" s="5">
        <f t="shared" si="0"/>
        <v>0.49048659168078607</v>
      </c>
      <c r="AA18" s="5">
        <f t="shared" si="0"/>
        <v>0.46477161033557451</v>
      </c>
      <c r="AB18" s="5">
        <f t="shared" si="0"/>
        <v>0.45425571172735651</v>
      </c>
      <c r="AC18" s="5">
        <f t="shared" si="0"/>
        <v>0.449393255657417</v>
      </c>
      <c r="AD18" s="5">
        <f t="shared" si="0"/>
        <v>0.45191225095379395</v>
      </c>
      <c r="AE18" s="5">
        <f t="shared" si="0"/>
        <v>0.45504927046209143</v>
      </c>
      <c r="AF18" s="5">
        <f t="shared" si="0"/>
        <v>0.46050887023061582</v>
      </c>
      <c r="AG18" s="5">
        <f t="shared" si="0"/>
        <v>0.47736370541883644</v>
      </c>
      <c r="AH18" s="5">
        <f t="shared" si="0"/>
        <v>0.48964869721973392</v>
      </c>
      <c r="AI18" s="5">
        <f t="shared" si="0"/>
        <v>0.49498695596022213</v>
      </c>
      <c r="AJ18" s="5">
        <f t="shared" si="0"/>
        <v>0.49965571306592632</v>
      </c>
      <c r="AK18" s="5">
        <f t="shared" si="0"/>
        <v>0.48546609483165371</v>
      </c>
      <c r="AL18" s="5">
        <f t="shared" si="0"/>
        <v>0.47784524216424978</v>
      </c>
      <c r="AM18" s="5">
        <f t="shared" si="0"/>
        <v>0.47758159969835573</v>
      </c>
      <c r="AN18" s="5">
        <f t="shared" si="0"/>
        <v>0.48511434246567409</v>
      </c>
      <c r="AO18" s="5">
        <f t="shared" si="0"/>
        <v>0.4843694160370513</v>
      </c>
      <c r="AP18" s="5">
        <f t="shared" si="0"/>
        <v>0.48564063562145393</v>
      </c>
      <c r="AQ18" s="5">
        <f t="shared" si="0"/>
        <v>0.48473965183752415</v>
      </c>
      <c r="AR18" s="5">
        <f t="shared" si="0"/>
        <v>0.48294707288342992</v>
      </c>
      <c r="AS18" s="5">
        <f t="shared" si="0"/>
        <v>0.48137698721986738</v>
      </c>
      <c r="AT18" s="5">
        <f t="shared" si="0"/>
        <v>0.48069254435748854</v>
      </c>
      <c r="AU18" s="5">
        <f t="shared" si="0"/>
        <v>0.47749065496505771</v>
      </c>
      <c r="AV18" s="5">
        <f t="shared" si="0"/>
        <v>0.47717625617097548</v>
      </c>
      <c r="AW18" s="5">
        <f t="shared" si="0"/>
        <v>0.47734564582022948</v>
      </c>
      <c r="AX18" s="5">
        <f t="shared" si="0"/>
        <v>0.48348687601024054</v>
      </c>
      <c r="AY18" s="5">
        <f t="shared" si="0"/>
        <v>0.50149118681269467</v>
      </c>
      <c r="AZ18" s="5">
        <f t="shared" si="0"/>
        <v>0.50894025496454298</v>
      </c>
      <c r="BA18" s="5">
        <f t="shared" si="0"/>
        <v>0.50093206344507302</v>
      </c>
      <c r="BB18" s="5">
        <f t="shared" si="0"/>
        <v>0.4960404465789589</v>
      </c>
      <c r="BC18" s="5">
        <f t="shared" si="0"/>
        <v>0.47969109889740003</v>
      </c>
      <c r="BD18" s="5">
        <f t="shared" si="0"/>
        <v>0.47315814771086478</v>
      </c>
      <c r="BE18" s="5">
        <f t="shared" si="0"/>
        <v>0.47372665780193096</v>
      </c>
      <c r="BF18" s="5">
        <f t="shared" si="0"/>
        <v>0.47942033225987457</v>
      </c>
      <c r="BG18" s="5">
        <f t="shared" si="0"/>
        <v>0.4763893781257767</v>
      </c>
      <c r="BH18" s="5">
        <f t="shared" si="0"/>
        <v>0.47287958187171192</v>
      </c>
      <c r="BI18" s="5">
        <f t="shared" si="0"/>
        <v>0.47145770799344106</v>
      </c>
      <c r="BJ18" s="5">
        <f t="shared" si="0"/>
        <v>0.4716540676289287</v>
      </c>
    </row>
    <row r="19" spans="1:62" s="4" customFormat="1" x14ac:dyDescent="0.2">
      <c r="A19" s="4" t="s">
        <v>123</v>
      </c>
      <c r="C19" s="5">
        <f xml:space="preserve"> C12/C10</f>
        <v>0.46115255981476716</v>
      </c>
      <c r="D19" s="5">
        <f t="shared" ref="D19:BJ19" si="1" xml:space="preserve"> D12/D10</f>
        <v>0.45516853932584267</v>
      </c>
      <c r="E19" s="5">
        <f t="shared" si="1"/>
        <v>0.45290148448043188</v>
      </c>
      <c r="F19" s="5">
        <f t="shared" si="1"/>
        <v>0.46239482200647253</v>
      </c>
      <c r="G19" s="5">
        <f t="shared" si="1"/>
        <v>0.47060261757514738</v>
      </c>
      <c r="H19" s="5">
        <f t="shared" si="1"/>
        <v>0.47479704797047967</v>
      </c>
      <c r="I19" s="5">
        <f t="shared" si="1"/>
        <v>0.48816123571730846</v>
      </c>
      <c r="J19" s="5">
        <f t="shared" si="1"/>
        <v>0.4965565249675144</v>
      </c>
      <c r="K19" s="5">
        <f t="shared" si="1"/>
        <v>0.48913079470198673</v>
      </c>
      <c r="L19" s="5">
        <f t="shared" si="1"/>
        <v>0.48865919768702565</v>
      </c>
      <c r="M19" s="5">
        <f t="shared" si="1"/>
        <v>0.50295994211668749</v>
      </c>
      <c r="N19" s="5">
        <f t="shared" si="1"/>
        <v>0.51497500290663867</v>
      </c>
      <c r="O19" s="5">
        <f t="shared" si="1"/>
        <v>0.5284647873489835</v>
      </c>
      <c r="P19" s="5">
        <f t="shared" si="1"/>
        <v>0.53155208037920842</v>
      </c>
      <c r="Q19" s="5">
        <f t="shared" si="1"/>
        <v>0.53932416763293023</v>
      </c>
      <c r="R19" s="5">
        <f t="shared" si="1"/>
        <v>0.56458819511639824</v>
      </c>
      <c r="S19" s="5">
        <f t="shared" si="1"/>
        <v>0.5786039453717754</v>
      </c>
      <c r="T19" s="5">
        <f t="shared" si="1"/>
        <v>0.57944598234325906</v>
      </c>
      <c r="U19" s="5">
        <f t="shared" si="1"/>
        <v>0.58052325137154814</v>
      </c>
      <c r="V19" s="5">
        <f t="shared" si="1"/>
        <v>0.58096299891134695</v>
      </c>
      <c r="W19" s="5">
        <f t="shared" si="1"/>
        <v>0.57819074172215945</v>
      </c>
      <c r="X19" s="5">
        <f t="shared" si="1"/>
        <v>0.5874407929055816</v>
      </c>
      <c r="Y19" s="5">
        <f t="shared" si="1"/>
        <v>0.5799834378327221</v>
      </c>
      <c r="Z19" s="5">
        <f t="shared" si="1"/>
        <v>0.57976208668795393</v>
      </c>
      <c r="AA19" s="5">
        <f t="shared" si="1"/>
        <v>0.55085728171299109</v>
      </c>
      <c r="AB19" s="5">
        <f t="shared" si="1"/>
        <v>0.53593599938534819</v>
      </c>
      <c r="AC19" s="5">
        <f t="shared" si="1"/>
        <v>0.52316542871963534</v>
      </c>
      <c r="AD19" s="5">
        <f t="shared" si="1"/>
        <v>0.52299937204419233</v>
      </c>
      <c r="AE19" s="5">
        <f t="shared" si="1"/>
        <v>0.52678661947308336</v>
      </c>
      <c r="AF19" s="5">
        <f t="shared" si="1"/>
        <v>0.53019051717393006</v>
      </c>
      <c r="AG19" s="5">
        <f t="shared" si="1"/>
        <v>0.5489978212743265</v>
      </c>
      <c r="AH19" s="5">
        <f t="shared" si="1"/>
        <v>0.56302332574148473</v>
      </c>
      <c r="AI19" s="5">
        <f t="shared" si="1"/>
        <v>0.56989549815322571</v>
      </c>
      <c r="AJ19" s="5">
        <f t="shared" si="1"/>
        <v>0.57693123736987917</v>
      </c>
      <c r="AK19" s="5">
        <f t="shared" si="1"/>
        <v>0.56665689390618146</v>
      </c>
      <c r="AL19" s="5">
        <f t="shared" si="1"/>
        <v>0.55121183127029449</v>
      </c>
      <c r="AM19" s="5">
        <f t="shared" si="1"/>
        <v>0.55340499749484129</v>
      </c>
      <c r="AN19" s="5">
        <f t="shared" si="1"/>
        <v>0.56283467670594134</v>
      </c>
      <c r="AO19" s="5">
        <f t="shared" si="1"/>
        <v>0.56077357879449585</v>
      </c>
      <c r="AP19" s="5">
        <f t="shared" si="1"/>
        <v>0.56393573308480027</v>
      </c>
      <c r="AQ19" s="5">
        <f t="shared" si="1"/>
        <v>0.56357774711386399</v>
      </c>
      <c r="AR19" s="5">
        <f t="shared" si="1"/>
        <v>0.56622731889474753</v>
      </c>
      <c r="AS19" s="5">
        <f t="shared" si="1"/>
        <v>0.56591961741706309</v>
      </c>
      <c r="AT19" s="5">
        <f t="shared" si="1"/>
        <v>0.56453548454051272</v>
      </c>
      <c r="AU19" s="5">
        <f t="shared" si="1"/>
        <v>0.56435966883728073</v>
      </c>
      <c r="AV19" s="5">
        <f t="shared" si="1"/>
        <v>0.56958365508200415</v>
      </c>
      <c r="AW19" s="5">
        <f t="shared" si="1"/>
        <v>0.57329617418885148</v>
      </c>
      <c r="AX19" s="5">
        <f t="shared" si="1"/>
        <v>0.58654250883086834</v>
      </c>
      <c r="AY19" s="5">
        <f t="shared" si="1"/>
        <v>0.6137831670889935</v>
      </c>
      <c r="AZ19" s="5">
        <f t="shared" si="1"/>
        <v>0.62246233815693575</v>
      </c>
      <c r="BA19" s="5">
        <f t="shared" si="1"/>
        <v>0.61269808940260595</v>
      </c>
      <c r="BB19" s="5">
        <f t="shared" si="1"/>
        <v>0.61305860810089985</v>
      </c>
      <c r="BC19" s="5">
        <f t="shared" si="1"/>
        <v>0.58952705697418106</v>
      </c>
      <c r="BD19" s="5">
        <f t="shared" si="1"/>
        <v>0.57953733977535715</v>
      </c>
      <c r="BE19" s="5">
        <f t="shared" si="1"/>
        <v>0.57875759288035034</v>
      </c>
      <c r="BF19" s="5">
        <f t="shared" si="1"/>
        <v>0.58272793469685424</v>
      </c>
      <c r="BG19" s="5">
        <f t="shared" si="1"/>
        <v>0.57712623946018837</v>
      </c>
      <c r="BH19" s="5">
        <f t="shared" si="1"/>
        <v>0.57234625017681962</v>
      </c>
      <c r="BI19" s="5">
        <f t="shared" si="1"/>
        <v>0.57010277932849507</v>
      </c>
      <c r="BJ19" s="5">
        <f t="shared" si="1"/>
        <v>0.56965332225261534</v>
      </c>
    </row>
    <row r="20" spans="1:62" s="4" customFormat="1" x14ac:dyDescent="0.2">
      <c r="A20" s="4" t="s">
        <v>124</v>
      </c>
      <c r="C20" s="5">
        <f xml:space="preserve"> (C12/C7)*C5/C11</f>
        <v>0.61364827397553379</v>
      </c>
      <c r="D20" s="5">
        <f xml:space="preserve"> (D12/D7)*D5/D11</f>
        <v>0.6095948511697733</v>
      </c>
      <c r="E20" s="5">
        <f xml:space="preserve"> (E12/E7)*E5/E11</f>
        <v>0.61274532343615307</v>
      </c>
      <c r="F20" s="5">
        <f xml:space="preserve"> (F12/F7)*F5/F11</f>
        <v>0.63217514443248657</v>
      </c>
      <c r="G20" s="5">
        <f xml:space="preserve"> (G12/G7)*G5/G11</f>
        <v>0.63966836560745788</v>
      </c>
      <c r="H20" s="5">
        <f xml:space="preserve"> (H12/H7)*H5/H11</f>
        <v>0.64066302863917102</v>
      </c>
      <c r="I20" s="5">
        <f xml:space="preserve"> (I12/I7)*I5/I11</f>
        <v>0.65505174864071369</v>
      </c>
      <c r="J20" s="5">
        <f xml:space="preserve"> (J12/J7)*J5/J11</f>
        <v>0.66880583492364598</v>
      </c>
      <c r="K20" s="5">
        <f xml:space="preserve"> (K12/K7)*K5/K11</f>
        <v>0.65001095225114502</v>
      </c>
      <c r="L20" s="5">
        <f xml:space="preserve"> (L12/L7)*L5/L11</f>
        <v>0.64005051552776515</v>
      </c>
      <c r="M20" s="5">
        <f xml:space="preserve"> (M12/M7)*M5/M11</f>
        <v>0.63810575597646135</v>
      </c>
      <c r="N20" s="5">
        <f xml:space="preserve"> (N12/N7)*N5/N11</f>
        <v>0.64570768939390721</v>
      </c>
      <c r="O20" s="5">
        <f xml:space="preserve"> (O12/O7)*O5/O11</f>
        <v>0.64977699782038534</v>
      </c>
      <c r="P20" s="5">
        <f xml:space="preserve"> (P12/P7)*P5/P11</f>
        <v>0.6505236652353894</v>
      </c>
      <c r="Q20" s="5">
        <f xml:space="preserve"> (Q12/Q7)*Q5/Q11</f>
        <v>0.64873040132970128</v>
      </c>
      <c r="R20" s="5">
        <f xml:space="preserve"> (R12/R7)*R5/R11</f>
        <v>0.6657602191635924</v>
      </c>
      <c r="S20" s="5">
        <f xml:space="preserve"> (S12/S7)*S5/S11</f>
        <v>0.67527095763200506</v>
      </c>
      <c r="T20" s="5">
        <f xml:space="preserve"> (T12/T7)*T5/T11</f>
        <v>0.66990838558605215</v>
      </c>
      <c r="U20" s="5">
        <f xml:space="preserve"> (U12/U7)*U5/U11</f>
        <v>0.67112143995368356</v>
      </c>
      <c r="V20" s="5">
        <f xml:space="preserve"> (V12/V7)*V5/V11</f>
        <v>0.67106573963254634</v>
      </c>
      <c r="W20" s="5">
        <f xml:space="preserve"> (W12/W7)*W5/W11</f>
        <v>0.66405547110197038</v>
      </c>
      <c r="X20" s="5">
        <f xml:space="preserve"> (X12/X7)*X5/X11</f>
        <v>0.66669268619801059</v>
      </c>
      <c r="Y20" s="5">
        <f xml:space="preserve"> (Y12/Y7)*Y5/Y11</f>
        <v>0.65358800424286823</v>
      </c>
      <c r="Z20" s="5">
        <f xml:space="preserve"> (Z12/Z7)*Z5/Z11</f>
        <v>0.65103479151224475</v>
      </c>
      <c r="AA20" s="5">
        <f xml:space="preserve"> (AA12/AA7)*AA5/AA11</f>
        <v>0.62197912799496202</v>
      </c>
      <c r="AB20" s="5">
        <f xml:space="preserve"> (AB12/AB7)*AB5/AB11</f>
        <v>0.60453668732601196</v>
      </c>
      <c r="AC20" s="5">
        <f xml:space="preserve"> (AC12/AC7)*AC5/AC11</f>
        <v>0.59166264081670306</v>
      </c>
      <c r="AD20" s="5">
        <f xml:space="preserve"> (AD12/AD7)*AD5/AD11</f>
        <v>0.59346394343640507</v>
      </c>
      <c r="AE20" s="5">
        <f xml:space="preserve"> (AE12/AE7)*AE5/AE11</f>
        <v>0.59287340869920602</v>
      </c>
      <c r="AF20" s="5">
        <f xml:space="preserve"> (AF12/AF7)*AF5/AF11</f>
        <v>0.58855153647989078</v>
      </c>
      <c r="AG20" s="5">
        <f xml:space="preserve"> (AG12/AG7)*AG5/AG11</f>
        <v>0.60379120687474885</v>
      </c>
      <c r="AH20" s="5">
        <f xml:space="preserve"> (AH12/AH7)*AH5/AH11</f>
        <v>0.61299256017026482</v>
      </c>
      <c r="AI20" s="5">
        <f xml:space="preserve"> (AI12/AI7)*AI5/AI11</f>
        <v>0.62412994207758077</v>
      </c>
      <c r="AJ20" s="5">
        <f xml:space="preserve"> (AJ12/AJ7)*AJ5/AJ11</f>
        <v>0.62916031961977437</v>
      </c>
      <c r="AK20" s="5">
        <f xml:space="preserve"> (AK12/AK7)*AK5/AK11</f>
        <v>0.61041977069289755</v>
      </c>
      <c r="AL20" s="5">
        <f xml:space="preserve"> (AL12/AL7)*AL5/AL11</f>
        <v>0.59826696205130925</v>
      </c>
      <c r="AM20" s="5">
        <f xml:space="preserve"> (AM12/AM7)*AM5/AM11</f>
        <v>0.59592791293330805</v>
      </c>
      <c r="AN20" s="5">
        <f xml:space="preserve"> (AN12/AN7)*AN5/AN11</f>
        <v>0.59569040336767243</v>
      </c>
      <c r="AO20" s="5">
        <f xml:space="preserve"> (AO12/AO7)*AO5/AO11</f>
        <v>0.59173903340168887</v>
      </c>
      <c r="AP20" s="5">
        <f xml:space="preserve"> (AP12/AP7)*AP5/AP11</f>
        <v>0.58854506108311111</v>
      </c>
      <c r="AQ20" s="5">
        <f xml:space="preserve"> (AQ12/AQ7)*AQ5/AQ11</f>
        <v>0.5839237818416787</v>
      </c>
      <c r="AR20" s="5">
        <f xml:space="preserve"> (AR12/AR7)*AR5/AR11</f>
        <v>0.57876604320913427</v>
      </c>
      <c r="AS20" s="5">
        <f xml:space="preserve"> (AS12/AS7)*AS5/AS11</f>
        <v>0.5739149262594182</v>
      </c>
      <c r="AT20" s="5">
        <f xml:space="preserve"> (AT12/AT7)*AT5/AT11</f>
        <v>0.56872043006676976</v>
      </c>
      <c r="AU20" s="5">
        <f xml:space="preserve"> (AU12/AU7)*AU5/AU11</f>
        <v>0.56294369185249937</v>
      </c>
      <c r="AV20" s="5">
        <f xml:space="preserve"> (AV12/AV7)*AV5/AV11</f>
        <v>0.5594144831642478</v>
      </c>
      <c r="AW20" s="5">
        <f xml:space="preserve"> (AW12/AW7)*AW5/AW11</f>
        <v>0.55575269375865877</v>
      </c>
      <c r="AX20" s="5">
        <f xml:space="preserve"> (AX12/AX7)*AX5/AX11</f>
        <v>0.56002839643391689</v>
      </c>
      <c r="AY20" s="5">
        <f xml:space="preserve"> (AY12/AY7)*AY5/AY11</f>
        <v>0.57957781469465675</v>
      </c>
      <c r="AZ20" s="5">
        <f xml:space="preserve"> (AZ12/AZ7)*AZ5/AZ11</f>
        <v>0.58738773425294222</v>
      </c>
      <c r="BA20" s="5">
        <f xml:space="preserve"> (BA12/BA7)*BA5/BA11</f>
        <v>0.5770661915504981</v>
      </c>
      <c r="BB20" s="5">
        <f xml:space="preserve"> (BB12/BB7)*BB5/BB11</f>
        <v>0.57117391045163102</v>
      </c>
      <c r="BC20" s="5">
        <f xml:space="preserve"> (BC12/BC7)*BC5/BC11</f>
        <v>0.55617544026205779</v>
      </c>
      <c r="BD20" s="5">
        <f xml:space="preserve"> (BD12/BD7)*BD5/BD11</f>
        <v>0.55092361361454045</v>
      </c>
      <c r="BE20" s="5">
        <f xml:space="preserve"> (BE12/BE7)*BE5/BE11</f>
        <v>0.55036173337959837</v>
      </c>
      <c r="BF20" s="5">
        <f xml:space="preserve"> (BF12/BF7)*BF5/BF11</f>
        <v>0.55474936660711338</v>
      </c>
      <c r="BG20" s="5">
        <f xml:space="preserve"> (BG12/BG7)*BG5/BG11</f>
        <v>0.54923950001238875</v>
      </c>
      <c r="BH20" s="5">
        <f xml:space="preserve"> (BH12/BH7)*BH5/BH11</f>
        <v>0.54356191960968725</v>
      </c>
      <c r="BI20" s="5">
        <f xml:space="preserve"> (BI12/BI7)*BI5/BI11</f>
        <v>0.54083115055441267</v>
      </c>
      <c r="BJ20" s="5">
        <f xml:space="preserve"> (BJ12/BJ7)*BJ5/BJ11</f>
        <v>0.54028553363410603</v>
      </c>
    </row>
    <row r="21" spans="1:62" s="4" customFormat="1" x14ac:dyDescent="0.2">
      <c r="A21" s="4" t="s">
        <v>125</v>
      </c>
      <c r="AL21" s="5">
        <f xml:space="preserve"> AL16/AL14</f>
        <v>0.59480346930523109</v>
      </c>
      <c r="AM21" s="5">
        <f t="shared" ref="AM21:BJ21" si="2" xml:space="preserve"> AM16/AM14</f>
        <v>0.60225397702601347</v>
      </c>
      <c r="AN21" s="5">
        <f t="shared" si="2"/>
        <v>0.6040627306273062</v>
      </c>
      <c r="AO21" s="5">
        <f t="shared" si="2"/>
        <v>0.60736503075946924</v>
      </c>
      <c r="AP21" s="5">
        <f t="shared" si="2"/>
        <v>0.6248268606449966</v>
      </c>
      <c r="AQ21" s="5">
        <f t="shared" si="2"/>
        <v>0.62389076552500677</v>
      </c>
      <c r="AR21" s="5">
        <f t="shared" si="2"/>
        <v>0.62572040737843659</v>
      </c>
      <c r="AS21" s="5">
        <f t="shared" si="2"/>
        <v>0.62639916245939498</v>
      </c>
      <c r="AT21" s="5">
        <f t="shared" si="2"/>
        <v>0.62930877362168847</v>
      </c>
      <c r="AU21" s="5">
        <f t="shared" si="2"/>
        <v>0.62617633563333819</v>
      </c>
      <c r="AV21" s="5">
        <f t="shared" si="2"/>
        <v>0.62394741874767246</v>
      </c>
      <c r="AW21" s="5">
        <f t="shared" si="2"/>
        <v>0.62445508455313692</v>
      </c>
      <c r="AX21" s="5">
        <f t="shared" si="2"/>
        <v>0.6115668478738705</v>
      </c>
      <c r="AY21" s="5">
        <f t="shared" si="2"/>
        <v>0.598484342456021</v>
      </c>
      <c r="AZ21" s="5">
        <f t="shared" si="2"/>
        <v>0.58565057935662101</v>
      </c>
      <c r="BA21" s="5">
        <f t="shared" si="2"/>
        <v>0.59312168126004827</v>
      </c>
      <c r="BB21" s="5">
        <f t="shared" si="2"/>
        <v>0.59374388030862835</v>
      </c>
      <c r="BC21" s="5">
        <f t="shared" si="2"/>
        <v>0.57573294287926224</v>
      </c>
      <c r="BD21" s="5">
        <f t="shared" si="2"/>
        <v>0.56893533076547043</v>
      </c>
      <c r="BE21" s="5">
        <f t="shared" si="2"/>
        <v>0.56803749212136823</v>
      </c>
      <c r="BF21" s="5">
        <f t="shared" si="2"/>
        <v>0.57379190459542406</v>
      </c>
      <c r="BG21" s="5">
        <f t="shared" si="2"/>
        <v>0.56765070324558164</v>
      </c>
      <c r="BH21" s="5">
        <f t="shared" si="2"/>
        <v>0.56408275133813168</v>
      </c>
      <c r="BI21" s="5">
        <f t="shared" si="2"/>
        <v>0.56430916935274866</v>
      </c>
      <c r="BJ21" s="5">
        <f t="shared" si="2"/>
        <v>0.56481925080255913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US</vt:lpstr>
      <vt:lpstr>SPAIN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2018-10-03T11:22:25Z</dcterms:created>
  <dcterms:modified xsi:type="dcterms:W3CDTF">2018-10-03T12:08:46Z</dcterms:modified>
</cp:coreProperties>
</file>