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rogerserret/Desktop/Roger/IronHack_Data_Analytics_Bootcamp/Course_materials/Prework/Excel/"/>
    </mc:Choice>
  </mc:AlternateContent>
  <xr:revisionPtr revIDLastSave="0" documentId="13_ncr:1_{CB6ADCCF-D09D-3448-A8D2-55F609E6B9DF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SalesOrders" sheetId="1" r:id="rId1"/>
    <sheet name="East" sheetId="2" r:id="rId2"/>
    <sheet name="SalesOrderds_StringFunctions" sheetId="3" r:id="rId3"/>
    <sheet name="bar plots" sheetId="4" r:id="rId4"/>
    <sheet name="histograms" sheetId="5" r:id="rId5"/>
  </sheets>
  <definedNames>
    <definedName name="_xlnm._FilterDatabase" localSheetId="2" hidden="1">SalesOrderds_StringFunctions!$A$1:$G$44</definedName>
    <definedName name="_xlnm._FilterDatabase" localSheetId="0" hidden="1">SalesOrders!$A$1:$G$44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o/BJRImrr7tXiaYZv6+NaV/r+Dg=="/>
    </ext>
  </extLst>
</workbook>
</file>

<file path=xl/calcChain.xml><?xml version="1.0" encoding="utf-8"?>
<calcChain xmlns="http://schemas.openxmlformats.org/spreadsheetml/2006/main">
  <c r="C2" i="5" l="1" a="1"/>
  <c r="C2" i="5" s="1"/>
  <c r="B19" i="5"/>
  <c r="B20" i="5"/>
  <c r="B21" i="5"/>
  <c r="B22" i="5"/>
  <c r="B18" i="5"/>
  <c r="B23" i="4"/>
  <c r="B24" i="4"/>
  <c r="B25" i="4"/>
  <c r="B26" i="4"/>
  <c r="B22" i="4"/>
  <c r="B4" i="4"/>
  <c r="B3" i="4"/>
  <c r="B2" i="4"/>
  <c r="M2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  <c r="F48" i="3"/>
  <c r="E48" i="3"/>
  <c r="F47" i="3"/>
  <c r="E47" i="3"/>
  <c r="F46" i="3"/>
  <c r="E46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8" i="2"/>
  <c r="F17" i="2"/>
  <c r="G17" i="2"/>
  <c r="F18" i="2"/>
  <c r="E18" i="2"/>
  <c r="E17" i="2"/>
  <c r="G16" i="2"/>
  <c r="F16" i="2"/>
  <c r="E16" i="2"/>
  <c r="F48" i="1"/>
  <c r="F47" i="1"/>
  <c r="F46" i="1"/>
  <c r="E48" i="1"/>
  <c r="E47" i="1"/>
  <c r="E46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C7" i="5" l="1"/>
  <c r="C9" i="5"/>
  <c r="C6" i="5"/>
  <c r="C10" i="5"/>
  <c r="C8" i="5"/>
  <c r="C5" i="5"/>
  <c r="C4" i="5"/>
  <c r="C12" i="5"/>
  <c r="C11" i="5"/>
  <c r="C3" i="5"/>
  <c r="G48" i="3"/>
  <c r="G46" i="3"/>
  <c r="G47" i="3"/>
  <c r="G48" i="1"/>
  <c r="G47" i="1"/>
  <c r="G46" i="1"/>
</calcChain>
</file>

<file path=xl/sharedStrings.xml><?xml version="1.0" encoding="utf-8"?>
<sst xmlns="http://schemas.openxmlformats.org/spreadsheetml/2006/main" count="365" uniqueCount="50">
  <si>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</si>
  <si>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</si>
  <si>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</si>
  <si>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</si>
  <si>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</si>
  <si>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</si>
  <si>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</si>
  <si>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</si>
  <si>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</si>
  <si>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</si>
  <si>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</si>
  <si>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</si>
  <si>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</si>
  <si>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</si>
  <si>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</si>
  <si>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</si>
  <si>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</si>
  <si>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</si>
  <si>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</si>
  <si>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</si>
  <si>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</si>
  <si>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</si>
  <si>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</si>
  <si>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</si>
  <si>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</si>
  <si>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</si>
  <si>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Mean</t>
  </si>
  <si>
    <t>Median</t>
  </si>
  <si>
    <t>Mode</t>
  </si>
  <si>
    <t>Concatenate</t>
  </si>
  <si>
    <t>Left</t>
  </si>
  <si>
    <t>Right</t>
  </si>
  <si>
    <t>Lower</t>
  </si>
  <si>
    <t>Substitute</t>
  </si>
  <si>
    <t>Total sales</t>
  </si>
  <si>
    <t>Average total</t>
  </si>
  <si>
    <t>Bins</t>
  </si>
  <si>
    <t>Intervals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</si>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</sst>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"/>
  </numFmts>
  <fonts count="6" x14ac:knownFonts="1">
    <font>
      <sz val="12"/>
      <color rgb="FF000000"/>
      <name val="Arial Narrow"/>
    </font>
    <font>
      <b/>
      <sz val="14"/>
      <color theme="1"/>
      <name val="Arial"/>
    </font>
    <font>
      <sz val="12"/>
      <color theme="1"/>
      <name val="Arial Narrow"/>
    </font>
    <font>
      <sz val="10"/>
      <color theme="1"/>
      <name val="Arial"/>
    </font>
    <font>
      <sz val="11"/>
      <color rgb="FF24292E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/>
    <xf numFmtId="0" fontId="5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0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Total Sales by Region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plots'!$B$1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plots'!$A$2:$A$4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'bar plots'!$B$2:$B$4</c:f>
              <c:numCache>
                <c:formatCode>General</c:formatCode>
                <c:ptCount val="3"/>
                <c:pt idx="0">
                  <c:v>11139.07</c:v>
                </c:pt>
                <c:pt idx="1">
                  <c:v>6002.09</c:v>
                </c:pt>
                <c:pt idx="2">
                  <c:v>2486.7199999999993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7-9341-BA67-D770A0FDA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7930303"/>
        <c:axId val="1297317391"/>
      </c:barChart>
      <c:catAx>
        <c:axId val="129793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Region in the 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97317391"/>
        <c:crosses val="autoZero"/>
        <c:auto val="1"/>
        <c:lblAlgn val="ctr"/>
        <c:lblOffset val="100"/>
        <c:noMultiLvlLbl val="0"/>
      </c:catAx>
      <c:valAx>
        <c:axId val="129731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9793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total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plots'!$B$21</c:f>
              <c:strCache>
                <c:ptCount val="1"/>
                <c:pt idx="0">
                  <c:v>Average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plots'!$A$22:$A$26</c:f>
              <c:strCache>
                <c:ptCount val="5"/>
                <c:pt idx="0">
                  <c:v>Desk</c:v>
                </c:pt>
                <c:pt idx="1">
                  <c:v>Pencil</c:v>
                </c:pt>
                <c:pt idx="2">
                  <c:v>Binder</c:v>
                </c:pt>
                <c:pt idx="3">
                  <c:v>Pen</c:v>
                </c:pt>
                <c:pt idx="4">
                  <c:v>Pen Set</c:v>
                </c:pt>
              </c:strCache>
            </c:strRef>
          </c:cat>
          <c:val>
            <c:numRef>
              <c:f>'bar plots'!$B$22:$B$26</c:f>
              <c:numCache>
                <c:formatCode>0.0</c:formatCode>
                <c:ptCount val="5"/>
                <c:pt idx="0">
                  <c:v>566.66666666666663</c:v>
                </c:pt>
                <c:pt idx="1">
                  <c:v>164.24153846153848</c:v>
                </c:pt>
                <c:pt idx="2">
                  <c:v>638.51</c:v>
                </c:pt>
                <c:pt idx="3">
                  <c:v>409.04399999999998</c:v>
                </c:pt>
                <c:pt idx="4">
                  <c:v>595.69571428571442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3-8849-89E5-CD1F1AF49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3360191"/>
        <c:axId val="1296914175"/>
      </c:barChart>
      <c:catAx>
        <c:axId val="1223360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96914175"/>
        <c:crosses val="autoZero"/>
        <c:auto val="1"/>
        <c:lblAlgn val="ctr"/>
        <c:lblOffset val="100"/>
        <c:noMultiLvlLbl val="0"/>
      </c:catAx>
      <c:valAx>
        <c:axId val="129691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2336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Frequency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histograms!$C$1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histograms!$B$2:$B$12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histograms!$C$2:$C$12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0-AB4F-8B15-C59A6F46D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9902687"/>
        <c:axId val="1299375391"/>
      </c:barChart>
      <c:catAx>
        <c:axId val="1299902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99375391"/>
        <c:crosses val="autoZero"/>
        <c:auto val="1"/>
        <c:lblAlgn val="ctr"/>
        <c:lblOffset val="100"/>
        <c:noMultiLvlLbl val="0"/>
      </c:catAx>
      <c:valAx>
        <c:axId val="129937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9990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histograms!$B$17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histograms!$A$18:$A$22</c:f>
              <c:strCache>
                <c:ptCount val="5"/>
                <c:pt idx="0">
                  <c:v>Desk</c:v>
                </c:pt>
                <c:pt idx="1">
                  <c:v>Pencil</c:v>
                </c:pt>
                <c:pt idx="2">
                  <c:v>Binder</c:v>
                </c:pt>
                <c:pt idx="3">
                  <c:v>Pen</c:v>
                </c:pt>
                <c:pt idx="4">
                  <c:v>Pen Set</c:v>
                </c:pt>
              </c:strCache>
            </c:strRef>
          </c:cat>
          <c:val>
            <c:numRef>
              <c:f>histograms!$B$18:$B$22</c:f>
              <c:numCache>
                <c:formatCode>General</c:formatCode>
                <c:ptCount val="5"/>
                <c:pt idx="0">
                  <c:v>3</c:v>
                </c:pt>
                <c:pt idx="1">
                  <c:v>13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3-E147-A9B4-24FB66549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3481375"/>
        <c:axId val="1323483023"/>
      </c:barChart>
      <c:catAx>
        <c:axId val="1323481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323483023"/>
        <c:crosses val="autoZero"/>
        <c:auto val="1"/>
        <c:lblAlgn val="ctr"/>
        <c:lblOffset val="100"/>
        <c:noMultiLvlLbl val="0"/>
      </c:catAx>
      <c:valAx>
        <c:axId val="132348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32348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463550</xdr:colOff>
      <xdr:row>1</xdr:row>
      <xdr:rowOff>139700</xdr:rowOff>
    </xdr:from>
    <xdr:to>
      <xdr:col>10</xdr:col>
      <xdr:colOff>146050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37E6B-372F-304B-8840-80A8D01EA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438150</xdr:colOff>
      <xdr:row>18</xdr:row>
      <xdr:rowOff>88900</xdr:rowOff>
    </xdr:from>
    <xdr:to>
      <xdr:col>10</xdr:col>
      <xdr:colOff>120650</xdr:colOff>
      <xdr:row>31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880304-6FEF-1343-A7DB-30FC924DD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</xdr:row>
      <xdr:rowOff>177800</xdr:rowOff>
    </xdr:from>
    <xdr:to>
      <xdr:col>10</xdr:col>
      <xdr:colOff>514350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B43C6-0C75-5A46-A957-295A68D26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158750</xdr:colOff>
      <xdr:row>16</xdr:row>
      <xdr:rowOff>177800</xdr:rowOff>
    </xdr:from>
    <xdr:to>
      <xdr:col>10</xdr:col>
      <xdr:colOff>539750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CE0E8-A95A-474F-8965-20061D30A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workbookViewId="0">
      <selection activeCell="D46" sqref="D46:G48"/>
    </sheetView>
  </sheetViews>
  <sheetFormatPr baseColWidth="10" defaultColWidth="11.19921875" defaultRowHeight="15" customHeight="1" x14ac:dyDescent="0.2"/>
  <cols>
    <col min="1" max="7" width="17" customWidth="1"/>
    <col min="8" max="26" width="9.1992187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hidden="1" customHeight="1" x14ac:dyDescent="0.2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10">
        <v>125</v>
      </c>
      <c r="G2" s="6">
        <f t="shared" ref="G2:G44" si="0">F2*E2</f>
        <v>250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hidden="1" customHeight="1" x14ac:dyDescent="0.2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10">
        <v>125</v>
      </c>
      <c r="G3" s="6">
        <f t="shared" si="0"/>
        <v>625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hidden="1" customHeight="1" x14ac:dyDescent="0.2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10">
        <v>1.29</v>
      </c>
      <c r="G4" s="6">
        <f t="shared" si="0"/>
        <v>9.0300000000000011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hidden="1" customHeight="1" x14ac:dyDescent="0.2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10">
        <v>4.99</v>
      </c>
      <c r="G5" s="6">
        <f t="shared" si="0"/>
        <v>54.89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hidden="1" customHeight="1" x14ac:dyDescent="0.2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10">
        <v>1.29</v>
      </c>
      <c r="G6" s="6">
        <f t="shared" si="0"/>
        <v>18.060000000000002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hidden="1" customHeight="1" x14ac:dyDescent="0.2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10">
        <v>19.989999999999998</v>
      </c>
      <c r="G7" s="6">
        <f t="shared" si="0"/>
        <v>539.7299999999999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hidden="1" customHeight="1" x14ac:dyDescent="0.2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10">
        <v>8.99</v>
      </c>
      <c r="G8" s="6">
        <f t="shared" si="0"/>
        <v>251.72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hidden="1" customHeight="1" x14ac:dyDescent="0.2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10">
        <v>4.99</v>
      </c>
      <c r="G9" s="6">
        <f t="shared" si="0"/>
        <v>139.72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hidden="1" customHeight="1" x14ac:dyDescent="0.2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10">
        <v>4.99</v>
      </c>
      <c r="G10" s="6">
        <f t="shared" si="0"/>
        <v>179.64000000000001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hidden="1" customHeight="1" x14ac:dyDescent="0.2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10">
        <v>23.95</v>
      </c>
      <c r="G11" s="6">
        <f t="shared" si="0"/>
        <v>1005.9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hidden="1" customHeight="1" x14ac:dyDescent="0.2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10">
        <v>8.99</v>
      </c>
      <c r="G12" s="6">
        <f t="shared" si="0"/>
        <v>413.54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hidden="1" customHeight="1" x14ac:dyDescent="0.2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10">
        <v>19.989999999999998</v>
      </c>
      <c r="G13" s="6">
        <f t="shared" si="0"/>
        <v>999.49999999999989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hidden="1" customHeight="1" x14ac:dyDescent="0.2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10">
        <v>4.99</v>
      </c>
      <c r="G14" s="6">
        <f t="shared" si="0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hidden="1" customHeight="1" x14ac:dyDescent="0.2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10">
        <v>1.29</v>
      </c>
      <c r="G15" s="6">
        <f t="shared" si="0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hidden="1" customHeight="1" x14ac:dyDescent="0.2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10">
        <v>12.49</v>
      </c>
      <c r="G16" s="6">
        <f t="shared" si="0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hidden="1" customHeight="1" x14ac:dyDescent="0.2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10">
        <v>1.99</v>
      </c>
      <c r="G17" s="6">
        <f t="shared" si="0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hidden="1" customHeight="1" x14ac:dyDescent="0.2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10">
        <v>1.29</v>
      </c>
      <c r="G18" s="6">
        <f t="shared" si="0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hidden="1" customHeight="1" x14ac:dyDescent="0.2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10">
        <v>1.99</v>
      </c>
      <c r="G19" s="6">
        <f t="shared" si="0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hidden="1" customHeight="1" x14ac:dyDescent="0.2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10">
        <v>8.99</v>
      </c>
      <c r="G20" s="6">
        <f t="shared" si="0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hidden="1" customHeight="1" x14ac:dyDescent="0.2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10">
        <v>15</v>
      </c>
      <c r="G21" s="6">
        <f t="shared" si="0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hidden="1" customHeight="1" x14ac:dyDescent="0.2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10">
        <v>4.99</v>
      </c>
      <c r="G22" s="6">
        <f t="shared" si="0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hidden="1" customHeight="1" x14ac:dyDescent="0.2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10">
        <v>4.99</v>
      </c>
      <c r="G23" s="6">
        <f t="shared" si="0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hidden="1" customHeight="1" x14ac:dyDescent="0.2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10">
        <v>19.989999999999998</v>
      </c>
      <c r="G24" s="6">
        <f t="shared" si="0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hidden="1" customHeight="1" x14ac:dyDescent="0.2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10">
        <v>4.99</v>
      </c>
      <c r="G25" s="6">
        <f t="shared" si="0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10">
        <v>4.99</v>
      </c>
      <c r="G26" s="6">
        <f t="shared" si="0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10">
        <v>19.989999999999998</v>
      </c>
      <c r="G27" s="6">
        <f t="shared" si="0"/>
        <v>299.84999999999997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10">
        <v>15.99</v>
      </c>
      <c r="G28" s="6">
        <f t="shared" si="0"/>
        <v>255.84</v>
      </c>
      <c r="H28" s="3"/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10">
        <v>1.99</v>
      </c>
      <c r="G29" s="6">
        <f t="shared" si="0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10">
        <v>4.99</v>
      </c>
      <c r="G30" s="6">
        <f t="shared" si="0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10">
        <v>4.99</v>
      </c>
      <c r="G31" s="6">
        <f t="shared" si="0"/>
        <v>299.40000000000003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10">
        <v>8.99</v>
      </c>
      <c r="G32" s="6">
        <f t="shared" si="0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10">
        <v>4.99</v>
      </c>
      <c r="G33" s="6">
        <f t="shared" si="0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10">
        <v>8.99</v>
      </c>
      <c r="G34" s="6">
        <f t="shared" si="0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10">
        <v>15.99</v>
      </c>
      <c r="G35" s="6">
        <f t="shared" si="0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10">
        <v>19.989999999999998</v>
      </c>
      <c r="G36" s="6">
        <f t="shared" si="0"/>
        <v>1619.1899999999998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10">
        <v>1.99</v>
      </c>
      <c r="G37" s="6">
        <f t="shared" si="0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10">
        <v>4.99</v>
      </c>
      <c r="G38" s="6">
        <f t="shared" si="0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hidden="1" customHeight="1" x14ac:dyDescent="0.2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10">
        <v>275</v>
      </c>
      <c r="G39" s="6">
        <f t="shared" si="0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hidden="1" customHeight="1" x14ac:dyDescent="0.2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10">
        <v>19.989999999999998</v>
      </c>
      <c r="G40" s="6">
        <f t="shared" si="0"/>
        <v>139.92999999999998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hidden="1" customHeight="1" x14ac:dyDescent="0.2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10">
        <v>1.99</v>
      </c>
      <c r="G41" s="6">
        <f t="shared" si="0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hidden="1" customHeight="1" x14ac:dyDescent="0.2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10">
        <v>2.99</v>
      </c>
      <c r="G42" s="6">
        <f t="shared" si="0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hidden="1" customHeight="1" x14ac:dyDescent="0.2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10">
        <v>19.989999999999998</v>
      </c>
      <c r="G43" s="6">
        <f t="shared" si="0"/>
        <v>1139.4299999999998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hidden="1" customHeight="1" x14ac:dyDescent="0.2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10">
        <v>1.99</v>
      </c>
      <c r="G44" s="6">
        <f t="shared" si="0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7"/>
      <c r="B46" s="8"/>
      <c r="C46" s="7"/>
      <c r="D46" s="9" t="s">
        <v>26</v>
      </c>
      <c r="E46" s="6">
        <f>AVERAGE(E2:E44)</f>
        <v>49.325581395348834</v>
      </c>
      <c r="F46" s="6">
        <f>AVERAGE(F2:F44)</f>
        <v>20.308604651162799</v>
      </c>
      <c r="G46" s="6">
        <f>AVERAGE(G2:G44)</f>
        <v>456.46232558139531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7"/>
      <c r="B47" s="7"/>
      <c r="C47" s="7"/>
      <c r="D47" s="9" t="s">
        <v>27</v>
      </c>
      <c r="E47" s="6">
        <f>MEDIAN(E2:E44)</f>
        <v>53</v>
      </c>
      <c r="F47" s="6">
        <f>MEDIAN(F2:F44)</f>
        <v>4.99</v>
      </c>
      <c r="G47" s="6">
        <f>MEDIAN(G2:G44)</f>
        <v>299.40000000000003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7"/>
      <c r="B48" s="7"/>
      <c r="C48" s="7"/>
      <c r="D48" s="9" t="s">
        <v>28</v>
      </c>
      <c r="E48" s="6">
        <f>MODE(E2:E44)</f>
        <v>7</v>
      </c>
      <c r="F48" s="6">
        <f>MODE(F2:F44)</f>
        <v>4.99</v>
      </c>
      <c r="G48" s="6">
        <f>MODE(G2:G44)</f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7"/>
      <c r="B50" s="7"/>
      <c r="C50" s="7"/>
      <c r="D50" s="7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7"/>
      <c r="B51" s="7"/>
      <c r="C51" s="7"/>
      <c r="D51" s="7"/>
      <c r="E51" s="7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7"/>
      <c r="B52" s="7"/>
      <c r="C52" s="7"/>
      <c r="D52" s="7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7"/>
      <c r="B53" s="7"/>
      <c r="C53" s="7"/>
      <c r="D53" s="7"/>
      <c r="E53" s="7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7"/>
      <c r="B54" s="7"/>
      <c r="C54" s="7"/>
      <c r="D54" s="7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7"/>
      <c r="B55" s="7"/>
      <c r="C55" s="7"/>
      <c r="D55" s="7"/>
      <c r="E55" s="7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G44" xr:uid="{00000000-0001-0000-0000-000000000000}">
    <filterColumn colId="1">
      <filters>
        <filter val="East"/>
      </filters>
    </filterColumn>
  </autoFilter>
  <pageMargins left="0.75" right="0.75" top="1" bottom="1" header="0" footer="0"/>
  <pageSetup orientation="portrait"/>
  <headerFooter>
    <oddFooter>&amp;LDeveloped by Contextures Inc.&amp;Cwww.contextures.com&amp;R&amp;D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1030-8DB9-194F-891E-B00A1E9B34D5}">
  <dimension ref="A1:G18"/>
  <sheetViews>
    <sheetView workbookViewId="0">
      <selection activeCell="G19" sqref="G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42053</v>
      </c>
      <c r="B2" t="s">
        <v>19</v>
      </c>
      <c r="C2" t="s">
        <v>20</v>
      </c>
      <c r="D2" t="s">
        <v>14</v>
      </c>
      <c r="E2">
        <v>4</v>
      </c>
      <c r="F2">
        <v>4.99</v>
      </c>
      <c r="G2">
        <v>19.96</v>
      </c>
    </row>
    <row r="3" spans="1:7" x14ac:dyDescent="0.2">
      <c r="A3">
        <v>41951</v>
      </c>
      <c r="B3" t="s">
        <v>19</v>
      </c>
      <c r="C3" t="s">
        <v>21</v>
      </c>
      <c r="D3" t="s">
        <v>16</v>
      </c>
      <c r="E3">
        <v>15</v>
      </c>
      <c r="F3">
        <v>19.989999999999998</v>
      </c>
      <c r="G3">
        <v>299.84999999999997</v>
      </c>
    </row>
    <row r="4" spans="1:7" x14ac:dyDescent="0.2">
      <c r="A4">
        <v>41900</v>
      </c>
      <c r="B4" t="s">
        <v>19</v>
      </c>
      <c r="C4" t="s">
        <v>20</v>
      </c>
      <c r="D4" t="s">
        <v>18</v>
      </c>
      <c r="E4">
        <v>16</v>
      </c>
      <c r="F4">
        <v>15.99</v>
      </c>
      <c r="G4">
        <v>255.84</v>
      </c>
    </row>
    <row r="5" spans="1:7" x14ac:dyDescent="0.2">
      <c r="A5">
        <v>41832</v>
      </c>
      <c r="B5" t="s">
        <v>19</v>
      </c>
      <c r="C5" t="s">
        <v>22</v>
      </c>
      <c r="D5" t="s">
        <v>14</v>
      </c>
      <c r="E5">
        <v>29</v>
      </c>
      <c r="F5">
        <v>1.99</v>
      </c>
      <c r="G5">
        <v>57.71</v>
      </c>
    </row>
    <row r="6" spans="1:7" x14ac:dyDescent="0.2">
      <c r="A6">
        <v>41866</v>
      </c>
      <c r="B6" t="s">
        <v>19</v>
      </c>
      <c r="C6" t="s">
        <v>20</v>
      </c>
      <c r="D6" t="s">
        <v>12</v>
      </c>
      <c r="E6">
        <v>35</v>
      </c>
      <c r="F6">
        <v>4.99</v>
      </c>
      <c r="G6">
        <v>174.65</v>
      </c>
    </row>
    <row r="7" spans="1:7" x14ac:dyDescent="0.2">
      <c r="A7">
        <v>41730</v>
      </c>
      <c r="B7" t="s">
        <v>19</v>
      </c>
      <c r="C7" t="s">
        <v>20</v>
      </c>
      <c r="D7" t="s">
        <v>14</v>
      </c>
      <c r="E7">
        <v>60</v>
      </c>
      <c r="F7">
        <v>4.99</v>
      </c>
      <c r="G7">
        <v>299.40000000000003</v>
      </c>
    </row>
    <row r="8" spans="1:7" x14ac:dyDescent="0.2">
      <c r="A8">
        <v>41798</v>
      </c>
      <c r="B8" t="s">
        <v>19</v>
      </c>
      <c r="C8" t="s">
        <v>20</v>
      </c>
      <c r="D8" t="s">
        <v>14</v>
      </c>
      <c r="E8">
        <v>60</v>
      </c>
      <c r="F8">
        <v>8.99</v>
      </c>
      <c r="G8">
        <v>539.4</v>
      </c>
    </row>
    <row r="9" spans="1:7" x14ac:dyDescent="0.2">
      <c r="A9">
        <v>42189</v>
      </c>
      <c r="B9" t="s">
        <v>19</v>
      </c>
      <c r="C9" t="s">
        <v>20</v>
      </c>
      <c r="D9" t="s">
        <v>18</v>
      </c>
      <c r="E9">
        <v>62</v>
      </c>
      <c r="F9">
        <v>4.99</v>
      </c>
      <c r="G9">
        <v>309.38</v>
      </c>
    </row>
    <row r="10" spans="1:7" x14ac:dyDescent="0.2">
      <c r="A10">
        <v>41934</v>
      </c>
      <c r="B10" t="s">
        <v>19</v>
      </c>
      <c r="C10" t="s">
        <v>20</v>
      </c>
      <c r="D10" t="s">
        <v>16</v>
      </c>
      <c r="E10">
        <v>64</v>
      </c>
      <c r="F10">
        <v>8.99</v>
      </c>
      <c r="G10">
        <v>575.36</v>
      </c>
    </row>
    <row r="11" spans="1:7" x14ac:dyDescent="0.2">
      <c r="A11">
        <v>42002</v>
      </c>
      <c r="B11" t="s">
        <v>19</v>
      </c>
      <c r="C11" t="s">
        <v>21</v>
      </c>
      <c r="D11" t="s">
        <v>18</v>
      </c>
      <c r="E11">
        <v>74</v>
      </c>
      <c r="F11">
        <v>15.99</v>
      </c>
      <c r="G11">
        <v>1183.26</v>
      </c>
    </row>
    <row r="12" spans="1:7" x14ac:dyDescent="0.2">
      <c r="A12">
        <v>41849</v>
      </c>
      <c r="B12" t="s">
        <v>19</v>
      </c>
      <c r="C12" t="s">
        <v>21</v>
      </c>
      <c r="D12" t="s">
        <v>14</v>
      </c>
      <c r="E12">
        <v>81</v>
      </c>
      <c r="F12">
        <v>19.989999999999998</v>
      </c>
      <c r="G12">
        <v>1619.1899999999998</v>
      </c>
    </row>
    <row r="13" spans="1:7" x14ac:dyDescent="0.2">
      <c r="A13">
        <v>41645</v>
      </c>
      <c r="B13" t="s">
        <v>19</v>
      </c>
      <c r="C13" t="s">
        <v>20</v>
      </c>
      <c r="D13" t="s">
        <v>12</v>
      </c>
      <c r="E13">
        <v>95</v>
      </c>
      <c r="F13">
        <v>1.99</v>
      </c>
      <c r="G13">
        <v>189.05</v>
      </c>
    </row>
    <row r="14" spans="1:7" x14ac:dyDescent="0.2">
      <c r="A14">
        <v>42121</v>
      </c>
      <c r="B14" t="s">
        <v>19</v>
      </c>
      <c r="C14" t="s">
        <v>22</v>
      </c>
      <c r="D14" t="s">
        <v>16</v>
      </c>
      <c r="E14">
        <v>96</v>
      </c>
      <c r="F14">
        <v>4.99</v>
      </c>
      <c r="G14">
        <v>479.04</v>
      </c>
    </row>
    <row r="16" spans="1:7" x14ac:dyDescent="0.2">
      <c r="D16" t="s">
        <v>26</v>
      </c>
      <c r="E16">
        <f>AVERAGE(E2:E14)</f>
        <v>53.153846153846153</v>
      </c>
      <c r="F16">
        <f>AVERAGE(F2:F14)</f>
        <v>9.1438461538461517</v>
      </c>
      <c r="G16">
        <f>AVERAGE(G2:G14)</f>
        <v>461.69923076923078</v>
      </c>
    </row>
    <row r="17" spans="4:7" x14ac:dyDescent="0.2">
      <c r="D17" t="s">
        <v>27</v>
      </c>
      <c r="E17">
        <f>MEDIAN(E2:E14)</f>
        <v>60</v>
      </c>
      <c r="F17">
        <f t="shared" ref="F17:G17" si="0">MEDIAN(F2:F14)</f>
        <v>4.99</v>
      </c>
      <c r="G17">
        <f t="shared" si="0"/>
        <v>299.84999999999997</v>
      </c>
    </row>
    <row r="18" spans="4:7" x14ac:dyDescent="0.2">
      <c r="D18" t="s">
        <v>28</v>
      </c>
      <c r="E18">
        <f>MODE(E2:E14)</f>
        <v>60</v>
      </c>
      <c r="F18">
        <f t="shared" ref="F18" si="1">MODE(F2:F14)</f>
        <v>4.99</v>
      </c>
      <c r="G18" t="e">
        <f>MODE(G2:G14)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50A0-6596-EF4E-8DCA-E51861F1F8C7}">
  <dimension ref="A1:Z1000"/>
  <sheetViews>
    <sheetView workbookViewId="0">
      <selection activeCell="E2" sqref="E2"/>
    </sheetView>
  </sheetViews>
  <sheetFormatPr baseColWidth="10" defaultColWidth="11.19921875" defaultRowHeight="15" customHeight="1" x14ac:dyDescent="0.2"/>
  <cols>
    <col min="1" max="7" width="17" customWidth="1"/>
    <col min="8" max="8" width="17.59765625" bestFit="1" customWidth="1"/>
    <col min="9" max="26" width="9.1992187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10">
        <v>125</v>
      </c>
      <c r="G2" s="6">
        <f t="shared" ref="G2:G44" si="0">F2*E2</f>
        <v>250</v>
      </c>
      <c r="H2" s="3" t="str">
        <f>CONCATENATE(C2," in ",B2)</f>
        <v>Smith in Central</v>
      </c>
      <c r="I2" s="3" t="str">
        <f>LEFT(B2,3)</f>
        <v>Cen</v>
      </c>
      <c r="J2" s="3" t="str">
        <f>RIGHT(D2,3)</f>
        <v>esk</v>
      </c>
      <c r="K2" s="3" t="str">
        <f>LOWER(B2)</f>
        <v>central</v>
      </c>
      <c r="L2" s="3" t="str">
        <f>SUBSTITUTE(C2,"Smi","sus")</f>
        <v>susth</v>
      </c>
      <c r="M2" s="3" t="str">
        <f>C2 &amp; " " &amp; D3</f>
        <v>Smith Desk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10">
        <v>125</v>
      </c>
      <c r="G3" s="6">
        <f t="shared" si="0"/>
        <v>625</v>
      </c>
      <c r="H3" s="3" t="str">
        <f t="shared" ref="H3:H44" si="1">CONCATENATE(C3," in ",B3)</f>
        <v>Kivell in Central</v>
      </c>
      <c r="I3" s="3" t="str">
        <f t="shared" ref="I3:I44" si="2">LEFT(B3,3)</f>
        <v>Cen</v>
      </c>
      <c r="J3" s="3" t="str">
        <f t="shared" ref="J3:J44" si="3">RIGHT(D3,3)</f>
        <v>esk</v>
      </c>
      <c r="K3" s="3" t="str">
        <f t="shared" ref="K3:K44" si="4">LOWER(B3)</f>
        <v>central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10">
        <v>1.29</v>
      </c>
      <c r="G4" s="6">
        <f t="shared" si="0"/>
        <v>9.0300000000000011</v>
      </c>
      <c r="H4" s="3" t="str">
        <f t="shared" si="1"/>
        <v>Gill in Central</v>
      </c>
      <c r="I4" s="3" t="str">
        <f t="shared" si="2"/>
        <v>Cen</v>
      </c>
      <c r="J4" s="3" t="str">
        <f t="shared" si="3"/>
        <v>cil</v>
      </c>
      <c r="K4" s="3" t="str">
        <f t="shared" si="4"/>
        <v>central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10">
        <v>4.99</v>
      </c>
      <c r="G5" s="6">
        <f t="shared" si="0"/>
        <v>54.89</v>
      </c>
      <c r="H5" s="3" t="str">
        <f t="shared" si="1"/>
        <v>Jardine in Central</v>
      </c>
      <c r="I5" s="3" t="str">
        <f t="shared" si="2"/>
        <v>Cen</v>
      </c>
      <c r="J5" s="3" t="str">
        <f t="shared" si="3"/>
        <v>der</v>
      </c>
      <c r="K5" s="3" t="str">
        <f t="shared" si="4"/>
        <v>central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10">
        <v>1.29</v>
      </c>
      <c r="G6" s="6">
        <f t="shared" si="0"/>
        <v>18.060000000000002</v>
      </c>
      <c r="H6" s="3" t="str">
        <f t="shared" si="1"/>
        <v>Andrews in Central</v>
      </c>
      <c r="I6" s="3" t="str">
        <f t="shared" si="2"/>
        <v>Cen</v>
      </c>
      <c r="J6" s="3" t="str">
        <f t="shared" si="3"/>
        <v>cil</v>
      </c>
      <c r="K6" s="3" t="str">
        <f t="shared" si="4"/>
        <v>central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10">
        <v>19.989999999999998</v>
      </c>
      <c r="G7" s="6">
        <f t="shared" si="0"/>
        <v>539.7299999999999</v>
      </c>
      <c r="H7" s="3" t="str">
        <f t="shared" si="1"/>
        <v>Gill in Central</v>
      </c>
      <c r="I7" s="3" t="str">
        <f t="shared" si="2"/>
        <v>Cen</v>
      </c>
      <c r="J7" s="3" t="str">
        <f t="shared" si="3"/>
        <v>Pen</v>
      </c>
      <c r="K7" s="3" t="str">
        <f t="shared" si="4"/>
        <v>central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10">
        <v>8.99</v>
      </c>
      <c r="G8" s="6">
        <f t="shared" si="0"/>
        <v>251.72</v>
      </c>
      <c r="H8" s="3" t="str">
        <f t="shared" si="1"/>
        <v>Morgan in Central</v>
      </c>
      <c r="I8" s="3" t="str">
        <f t="shared" si="2"/>
        <v>Cen</v>
      </c>
      <c r="J8" s="3" t="str">
        <f t="shared" si="3"/>
        <v>der</v>
      </c>
      <c r="K8" s="3" t="str">
        <f t="shared" si="4"/>
        <v>central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10">
        <v>4.99</v>
      </c>
      <c r="G9" s="6">
        <f t="shared" si="0"/>
        <v>139.72</v>
      </c>
      <c r="H9" s="3" t="str">
        <f t="shared" si="1"/>
        <v>Andrews in Central</v>
      </c>
      <c r="I9" s="3" t="str">
        <f t="shared" si="2"/>
        <v>Cen</v>
      </c>
      <c r="J9" s="3" t="str">
        <f t="shared" si="3"/>
        <v>der</v>
      </c>
      <c r="K9" s="3" t="str">
        <f t="shared" si="4"/>
        <v>central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10">
        <v>4.99</v>
      </c>
      <c r="G10" s="6">
        <f t="shared" si="0"/>
        <v>179.64000000000001</v>
      </c>
      <c r="H10" s="3" t="str">
        <f t="shared" si="1"/>
        <v>Jardine in Central</v>
      </c>
      <c r="I10" s="3" t="str">
        <f t="shared" si="2"/>
        <v>Cen</v>
      </c>
      <c r="J10" s="3" t="str">
        <f t="shared" si="3"/>
        <v>cil</v>
      </c>
      <c r="K10" s="3" t="str">
        <f t="shared" si="4"/>
        <v>central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10">
        <v>23.95</v>
      </c>
      <c r="G11" s="6">
        <f t="shared" si="0"/>
        <v>1005.9</v>
      </c>
      <c r="H11" s="3" t="str">
        <f t="shared" si="1"/>
        <v>Kivell in Central</v>
      </c>
      <c r="I11" s="3" t="str">
        <f t="shared" si="2"/>
        <v>Cen</v>
      </c>
      <c r="J11" s="3" t="str">
        <f t="shared" si="3"/>
        <v>Set</v>
      </c>
      <c r="K11" s="3" t="str">
        <f t="shared" si="4"/>
        <v>central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10">
        <v>8.99</v>
      </c>
      <c r="G12" s="6">
        <f t="shared" si="0"/>
        <v>413.54</v>
      </c>
      <c r="H12" s="3" t="str">
        <f t="shared" si="1"/>
        <v>Gill in Central</v>
      </c>
      <c r="I12" s="3" t="str">
        <f t="shared" si="2"/>
        <v>Cen</v>
      </c>
      <c r="J12" s="3" t="str">
        <f t="shared" si="3"/>
        <v>der</v>
      </c>
      <c r="K12" s="3" t="str">
        <f t="shared" si="4"/>
        <v>central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10">
        <v>19.989999999999998</v>
      </c>
      <c r="G13" s="6">
        <f t="shared" si="0"/>
        <v>999.49999999999989</v>
      </c>
      <c r="H13" s="3" t="str">
        <f t="shared" si="1"/>
        <v>Kivell in Central</v>
      </c>
      <c r="I13" s="3" t="str">
        <f t="shared" si="2"/>
        <v>Cen</v>
      </c>
      <c r="J13" s="3" t="str">
        <f t="shared" si="3"/>
        <v>der</v>
      </c>
      <c r="K13" s="3" t="str">
        <f t="shared" si="4"/>
        <v>central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10">
        <v>4.99</v>
      </c>
      <c r="G14" s="6">
        <f t="shared" si="0"/>
        <v>249.5</v>
      </c>
      <c r="H14" s="3" t="str">
        <f t="shared" si="1"/>
        <v>Jardine in Central</v>
      </c>
      <c r="I14" s="3" t="str">
        <f t="shared" si="2"/>
        <v>Cen</v>
      </c>
      <c r="J14" s="3" t="str">
        <f t="shared" si="3"/>
        <v>Set</v>
      </c>
      <c r="K14" s="3" t="str">
        <f t="shared" si="4"/>
        <v>central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10">
        <v>1.29</v>
      </c>
      <c r="G15" s="6">
        <f t="shared" si="0"/>
        <v>68.37</v>
      </c>
      <c r="H15" s="3" t="str">
        <f t="shared" si="1"/>
        <v>Gill in Central</v>
      </c>
      <c r="I15" s="3" t="str">
        <f t="shared" si="2"/>
        <v>Cen</v>
      </c>
      <c r="J15" s="3" t="str">
        <f t="shared" si="3"/>
        <v>cil</v>
      </c>
      <c r="K15" s="3" t="str">
        <f t="shared" si="4"/>
        <v>central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10">
        <v>12.49</v>
      </c>
      <c r="G16" s="6">
        <f t="shared" si="0"/>
        <v>686.95</v>
      </c>
      <c r="H16" s="3" t="str">
        <f t="shared" si="1"/>
        <v>Morgan in Central</v>
      </c>
      <c r="I16" s="3" t="str">
        <f t="shared" si="2"/>
        <v>Cen</v>
      </c>
      <c r="J16" s="3" t="str">
        <f t="shared" si="3"/>
        <v>Set</v>
      </c>
      <c r="K16" s="3" t="str">
        <f t="shared" si="4"/>
        <v>central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10">
        <v>1.99</v>
      </c>
      <c r="G17" s="6">
        <f t="shared" si="0"/>
        <v>131.34</v>
      </c>
      <c r="H17" s="3" t="str">
        <f t="shared" si="1"/>
        <v>Andrews in Central</v>
      </c>
      <c r="I17" s="3" t="str">
        <f t="shared" si="2"/>
        <v>Cen</v>
      </c>
      <c r="J17" s="3" t="str">
        <f t="shared" si="3"/>
        <v>cil</v>
      </c>
      <c r="K17" s="3" t="str">
        <f t="shared" si="4"/>
        <v>central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10">
        <v>1.29</v>
      </c>
      <c r="G18" s="6">
        <f t="shared" si="0"/>
        <v>86.43</v>
      </c>
      <c r="H18" s="3" t="str">
        <f t="shared" si="1"/>
        <v>Smith in Central</v>
      </c>
      <c r="I18" s="3" t="str">
        <f t="shared" si="2"/>
        <v>Cen</v>
      </c>
      <c r="J18" s="3" t="str">
        <f t="shared" si="3"/>
        <v>cil</v>
      </c>
      <c r="K18" s="3" t="str">
        <f t="shared" si="4"/>
        <v>central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10">
        <v>1.99</v>
      </c>
      <c r="G19" s="6">
        <f t="shared" si="0"/>
        <v>149.25</v>
      </c>
      <c r="H19" s="3" t="str">
        <f t="shared" si="1"/>
        <v>Andrews in Central</v>
      </c>
      <c r="I19" s="3" t="str">
        <f t="shared" si="2"/>
        <v>Cen</v>
      </c>
      <c r="J19" s="3" t="str">
        <f t="shared" si="3"/>
        <v>cil</v>
      </c>
      <c r="K19" s="3" t="str">
        <f t="shared" si="4"/>
        <v>central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10">
        <v>8.99</v>
      </c>
      <c r="G20" s="6">
        <f t="shared" si="0"/>
        <v>719.2</v>
      </c>
      <c r="H20" s="3" t="str">
        <f t="shared" si="1"/>
        <v>Gill in Central</v>
      </c>
      <c r="I20" s="3" t="str">
        <f t="shared" si="2"/>
        <v>Cen</v>
      </c>
      <c r="J20" s="3" t="str">
        <f t="shared" si="3"/>
        <v>der</v>
      </c>
      <c r="K20" s="3" t="str">
        <f t="shared" si="4"/>
        <v>central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10">
        <v>15</v>
      </c>
      <c r="G21" s="6">
        <f t="shared" si="0"/>
        <v>1305</v>
      </c>
      <c r="H21" s="3" t="str">
        <f t="shared" si="1"/>
        <v>Smith in Central</v>
      </c>
      <c r="I21" s="3" t="str">
        <f t="shared" si="2"/>
        <v>Cen</v>
      </c>
      <c r="J21" s="3" t="str">
        <f t="shared" si="3"/>
        <v>der</v>
      </c>
      <c r="K21" s="3" t="str">
        <f t="shared" si="4"/>
        <v>central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10">
        <v>4.99</v>
      </c>
      <c r="G22" s="6">
        <f t="shared" si="0"/>
        <v>449.1</v>
      </c>
      <c r="H22" s="3" t="str">
        <f t="shared" si="1"/>
        <v>Jardine in Central</v>
      </c>
      <c r="I22" s="3" t="str">
        <f t="shared" si="2"/>
        <v>Cen</v>
      </c>
      <c r="J22" s="3" t="str">
        <f t="shared" si="3"/>
        <v>cil</v>
      </c>
      <c r="K22" s="3" t="str">
        <f t="shared" si="4"/>
        <v>central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10">
        <v>4.99</v>
      </c>
      <c r="G23" s="6">
        <f t="shared" si="0"/>
        <v>449.1</v>
      </c>
      <c r="H23" s="3" t="str">
        <f t="shared" si="1"/>
        <v>Morgan in Central</v>
      </c>
      <c r="I23" s="3" t="str">
        <f t="shared" si="2"/>
        <v>Cen</v>
      </c>
      <c r="J23" s="3" t="str">
        <f t="shared" si="3"/>
        <v>cil</v>
      </c>
      <c r="K23" s="3" t="str">
        <f t="shared" si="4"/>
        <v>central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10">
        <v>19.989999999999998</v>
      </c>
      <c r="G24" s="6">
        <f t="shared" si="0"/>
        <v>1879.06</v>
      </c>
      <c r="H24" s="3" t="str">
        <f t="shared" si="1"/>
        <v>Jardine in Central</v>
      </c>
      <c r="I24" s="3" t="str">
        <f t="shared" si="2"/>
        <v>Cen</v>
      </c>
      <c r="J24" s="3" t="str">
        <f t="shared" si="3"/>
        <v>der</v>
      </c>
      <c r="K24" s="3" t="str">
        <f t="shared" si="4"/>
        <v>central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10">
        <v>4.99</v>
      </c>
      <c r="G25" s="6">
        <f t="shared" si="0"/>
        <v>479.04</v>
      </c>
      <c r="H25" s="3" t="str">
        <f t="shared" si="1"/>
        <v>Kivell in Central</v>
      </c>
      <c r="I25" s="3" t="str">
        <f t="shared" si="2"/>
        <v>Cen</v>
      </c>
      <c r="J25" s="3" t="str">
        <f t="shared" si="3"/>
        <v>Set</v>
      </c>
      <c r="K25" s="3" t="str">
        <f t="shared" si="4"/>
        <v>central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10">
        <v>4.99</v>
      </c>
      <c r="G26" s="6">
        <f t="shared" si="0"/>
        <v>19.96</v>
      </c>
      <c r="H26" s="3" t="str">
        <f t="shared" si="1"/>
        <v>Jones in East</v>
      </c>
      <c r="I26" s="3" t="str">
        <f t="shared" si="2"/>
        <v>Eas</v>
      </c>
      <c r="J26" s="3" t="str">
        <f t="shared" si="3"/>
        <v>der</v>
      </c>
      <c r="K26" s="3" t="str">
        <f t="shared" si="4"/>
        <v>east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10">
        <v>19.989999999999998</v>
      </c>
      <c r="G27" s="6">
        <f t="shared" si="0"/>
        <v>299.84999999999997</v>
      </c>
      <c r="H27" s="3" t="str">
        <f t="shared" si="1"/>
        <v>Parent in East</v>
      </c>
      <c r="I27" s="3" t="str">
        <f t="shared" si="2"/>
        <v>Eas</v>
      </c>
      <c r="J27" s="3" t="str">
        <f t="shared" si="3"/>
        <v>Pen</v>
      </c>
      <c r="K27" s="3" t="str">
        <f t="shared" si="4"/>
        <v>east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10">
        <v>15.99</v>
      </c>
      <c r="G28" s="6">
        <f t="shared" si="0"/>
        <v>255.84</v>
      </c>
      <c r="H28" s="3" t="str">
        <f t="shared" si="1"/>
        <v>Jones in East</v>
      </c>
      <c r="I28" s="3" t="str">
        <f t="shared" si="2"/>
        <v>Eas</v>
      </c>
      <c r="J28" s="3" t="str">
        <f t="shared" si="3"/>
        <v>Set</v>
      </c>
      <c r="K28" s="3" t="str">
        <f t="shared" si="4"/>
        <v>east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10">
        <v>1.99</v>
      </c>
      <c r="G29" s="6">
        <f t="shared" si="0"/>
        <v>57.71</v>
      </c>
      <c r="H29" s="3" t="str">
        <f t="shared" si="1"/>
        <v>Howard in East</v>
      </c>
      <c r="I29" s="3" t="str">
        <f t="shared" si="2"/>
        <v>Eas</v>
      </c>
      <c r="J29" s="3" t="str">
        <f t="shared" si="3"/>
        <v>der</v>
      </c>
      <c r="K29" s="3" t="str">
        <f t="shared" si="4"/>
        <v>east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10">
        <v>4.99</v>
      </c>
      <c r="G30" s="6">
        <f t="shared" si="0"/>
        <v>174.65</v>
      </c>
      <c r="H30" s="3" t="str">
        <f t="shared" si="1"/>
        <v>Jones in East</v>
      </c>
      <c r="I30" s="3" t="str">
        <f t="shared" si="2"/>
        <v>Eas</v>
      </c>
      <c r="J30" s="3" t="str">
        <f t="shared" si="3"/>
        <v>cil</v>
      </c>
      <c r="K30" s="3" t="str">
        <f t="shared" si="4"/>
        <v>east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10">
        <v>4.99</v>
      </c>
      <c r="G31" s="6">
        <f t="shared" si="0"/>
        <v>299.40000000000003</v>
      </c>
      <c r="H31" s="3" t="str">
        <f t="shared" si="1"/>
        <v>Jones in East</v>
      </c>
      <c r="I31" s="3" t="str">
        <f t="shared" si="2"/>
        <v>Eas</v>
      </c>
      <c r="J31" s="3" t="str">
        <f t="shared" si="3"/>
        <v>der</v>
      </c>
      <c r="K31" s="3" t="str">
        <f t="shared" si="4"/>
        <v>east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10">
        <v>8.99</v>
      </c>
      <c r="G32" s="6">
        <f t="shared" si="0"/>
        <v>539.4</v>
      </c>
      <c r="H32" s="3" t="str">
        <f t="shared" si="1"/>
        <v>Jones in East</v>
      </c>
      <c r="I32" s="3" t="str">
        <f t="shared" si="2"/>
        <v>Eas</v>
      </c>
      <c r="J32" s="3" t="str">
        <f t="shared" si="3"/>
        <v>der</v>
      </c>
      <c r="K32" s="3" t="str">
        <f t="shared" si="4"/>
        <v>east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10">
        <v>4.99</v>
      </c>
      <c r="G33" s="6">
        <f t="shared" si="0"/>
        <v>309.38</v>
      </c>
      <c r="H33" s="3" t="str">
        <f t="shared" si="1"/>
        <v>Jones in East</v>
      </c>
      <c r="I33" s="3" t="str">
        <f t="shared" si="2"/>
        <v>Eas</v>
      </c>
      <c r="J33" s="3" t="str">
        <f t="shared" si="3"/>
        <v>Set</v>
      </c>
      <c r="K33" s="3" t="str">
        <f t="shared" si="4"/>
        <v>east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10">
        <v>8.99</v>
      </c>
      <c r="G34" s="6">
        <f t="shared" si="0"/>
        <v>575.36</v>
      </c>
      <c r="H34" s="3" t="str">
        <f t="shared" si="1"/>
        <v>Jones in East</v>
      </c>
      <c r="I34" s="3" t="str">
        <f t="shared" si="2"/>
        <v>Eas</v>
      </c>
      <c r="J34" s="3" t="str">
        <f t="shared" si="3"/>
        <v>Pen</v>
      </c>
      <c r="K34" s="3" t="str">
        <f t="shared" si="4"/>
        <v>east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10">
        <v>15.99</v>
      </c>
      <c r="G35" s="6">
        <f t="shared" si="0"/>
        <v>1183.26</v>
      </c>
      <c r="H35" s="3" t="str">
        <f t="shared" si="1"/>
        <v>Parent in East</v>
      </c>
      <c r="I35" s="3" t="str">
        <f t="shared" si="2"/>
        <v>Eas</v>
      </c>
      <c r="J35" s="3" t="str">
        <f t="shared" si="3"/>
        <v>Set</v>
      </c>
      <c r="K35" s="3" t="str">
        <f t="shared" si="4"/>
        <v>east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10">
        <v>19.989999999999998</v>
      </c>
      <c r="G36" s="6">
        <f t="shared" si="0"/>
        <v>1619.1899999999998</v>
      </c>
      <c r="H36" s="3" t="str">
        <f t="shared" si="1"/>
        <v>Parent in East</v>
      </c>
      <c r="I36" s="3" t="str">
        <f t="shared" si="2"/>
        <v>Eas</v>
      </c>
      <c r="J36" s="3" t="str">
        <f t="shared" si="3"/>
        <v>der</v>
      </c>
      <c r="K36" s="3" t="str">
        <f t="shared" si="4"/>
        <v>east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10">
        <v>1.99</v>
      </c>
      <c r="G37" s="6">
        <f t="shared" si="0"/>
        <v>189.05</v>
      </c>
      <c r="H37" s="3" t="str">
        <f t="shared" si="1"/>
        <v>Jones in East</v>
      </c>
      <c r="I37" s="3" t="str">
        <f t="shared" si="2"/>
        <v>Eas</v>
      </c>
      <c r="J37" s="3" t="str">
        <f t="shared" si="3"/>
        <v>cil</v>
      </c>
      <c r="K37" s="3" t="str">
        <f t="shared" si="4"/>
        <v>east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10">
        <v>4.99</v>
      </c>
      <c r="G38" s="6">
        <f t="shared" si="0"/>
        <v>479.04</v>
      </c>
      <c r="H38" s="3" t="str">
        <f t="shared" si="1"/>
        <v>Howard in East</v>
      </c>
      <c r="I38" s="3" t="str">
        <f t="shared" si="2"/>
        <v>Eas</v>
      </c>
      <c r="J38" s="3" t="str">
        <f t="shared" si="3"/>
        <v>Pen</v>
      </c>
      <c r="K38" s="3" t="str">
        <f t="shared" si="4"/>
        <v>east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10">
        <v>275</v>
      </c>
      <c r="G39" s="6">
        <f t="shared" si="0"/>
        <v>825</v>
      </c>
      <c r="H39" s="3" t="str">
        <f t="shared" si="1"/>
        <v>Sorvino in West</v>
      </c>
      <c r="I39" s="3" t="str">
        <f t="shared" si="2"/>
        <v>Wes</v>
      </c>
      <c r="J39" s="3" t="str">
        <f t="shared" si="3"/>
        <v>esk</v>
      </c>
      <c r="K39" s="3" t="str">
        <f t="shared" si="4"/>
        <v>west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10">
        <v>19.989999999999998</v>
      </c>
      <c r="G40" s="6">
        <f t="shared" si="0"/>
        <v>139.92999999999998</v>
      </c>
      <c r="H40" s="3" t="str">
        <f t="shared" si="1"/>
        <v>Sorvino in West</v>
      </c>
      <c r="I40" s="3" t="str">
        <f t="shared" si="2"/>
        <v>Wes</v>
      </c>
      <c r="J40" s="3" t="str">
        <f t="shared" si="3"/>
        <v>der</v>
      </c>
      <c r="K40" s="3" t="str">
        <f t="shared" si="4"/>
        <v>west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10">
        <v>1.99</v>
      </c>
      <c r="G41" s="6">
        <f t="shared" si="0"/>
        <v>63.68</v>
      </c>
      <c r="H41" s="3" t="str">
        <f t="shared" si="1"/>
        <v>Thompson in West</v>
      </c>
      <c r="I41" s="3" t="str">
        <f t="shared" si="2"/>
        <v>Wes</v>
      </c>
      <c r="J41" s="3" t="str">
        <f t="shared" si="3"/>
        <v>cil</v>
      </c>
      <c r="K41" s="3" t="str">
        <f t="shared" si="4"/>
        <v>west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10">
        <v>2.99</v>
      </c>
      <c r="G42" s="6">
        <f t="shared" si="0"/>
        <v>167.44</v>
      </c>
      <c r="H42" s="3" t="str">
        <f t="shared" si="1"/>
        <v>Sorvino in West</v>
      </c>
      <c r="I42" s="3" t="str">
        <f t="shared" si="2"/>
        <v>Wes</v>
      </c>
      <c r="J42" s="3" t="str">
        <f t="shared" si="3"/>
        <v>cil</v>
      </c>
      <c r="K42" s="3" t="str">
        <f t="shared" si="4"/>
        <v>west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10">
        <v>19.989999999999998</v>
      </c>
      <c r="G43" s="6">
        <f t="shared" si="0"/>
        <v>1139.4299999999998</v>
      </c>
      <c r="H43" s="3" t="str">
        <f t="shared" si="1"/>
        <v>Thompson in West</v>
      </c>
      <c r="I43" s="3" t="str">
        <f t="shared" si="2"/>
        <v>Wes</v>
      </c>
      <c r="J43" s="3" t="str">
        <f t="shared" si="3"/>
        <v>der</v>
      </c>
      <c r="K43" s="3" t="str">
        <f t="shared" si="4"/>
        <v>west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10">
        <v>1.99</v>
      </c>
      <c r="G44" s="6">
        <f t="shared" si="0"/>
        <v>151.24</v>
      </c>
      <c r="H44" s="3" t="str">
        <f t="shared" si="1"/>
        <v>Sorvino in West</v>
      </c>
      <c r="I44" s="3" t="str">
        <f t="shared" si="2"/>
        <v>Wes</v>
      </c>
      <c r="J44" s="3" t="str">
        <f t="shared" si="3"/>
        <v>Pen</v>
      </c>
      <c r="K44" s="3" t="str">
        <f t="shared" si="4"/>
        <v>west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7"/>
      <c r="B46" s="8"/>
      <c r="C46" s="7"/>
      <c r="D46" s="9" t="s">
        <v>26</v>
      </c>
      <c r="E46" s="6">
        <f>AVERAGE(E2:E44)</f>
        <v>49.325581395348834</v>
      </c>
      <c r="F46" s="6">
        <f>AVERAGE(F2:F44)</f>
        <v>20.308604651162799</v>
      </c>
      <c r="G46" s="6">
        <f>AVERAGE(G2:G44)</f>
        <v>456.46232558139531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7"/>
      <c r="B47" s="7"/>
      <c r="C47" s="7"/>
      <c r="D47" s="9" t="s">
        <v>27</v>
      </c>
      <c r="E47" s="6">
        <f>MEDIAN(E2:E44)</f>
        <v>53</v>
      </c>
      <c r="F47" s="6">
        <f>MEDIAN(F2:F44)</f>
        <v>4.99</v>
      </c>
      <c r="G47" s="6">
        <f>MEDIAN(G2:G44)</f>
        <v>299.40000000000003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7"/>
      <c r="B48" s="7"/>
      <c r="C48" s="7"/>
      <c r="D48" s="9" t="s">
        <v>28</v>
      </c>
      <c r="E48" s="6">
        <f>MODE(E2:E44)</f>
        <v>7</v>
      </c>
      <c r="F48" s="6">
        <f>MODE(F2:F44)</f>
        <v>4.99</v>
      </c>
      <c r="G48" s="6">
        <f>MODE(G2:G44)</f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7"/>
      <c r="B50" s="7"/>
      <c r="C50" s="7"/>
      <c r="D50" s="7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7"/>
      <c r="B51" s="7"/>
      <c r="C51" s="7"/>
      <c r="D51" s="7"/>
      <c r="E51" s="7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7"/>
      <c r="B52" s="7"/>
      <c r="C52" s="7"/>
      <c r="D52" s="7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7"/>
      <c r="B53" s="7"/>
      <c r="C53" s="7"/>
      <c r="D53" s="7"/>
      <c r="E53" s="7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7"/>
      <c r="B54" s="7"/>
      <c r="C54" s="7"/>
      <c r="D54" s="7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7"/>
      <c r="B55" s="7"/>
      <c r="C55" s="7"/>
      <c r="D55" s="7"/>
      <c r="E55" s="7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  <headerFooter>
    <oddFooter>&amp;LDeveloped by Contextures Inc.&amp;Cwww.contextures.com&amp;R&amp;D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93E7-8B11-4E4B-A2C5-5AFEE98E34B0}">
  <dimension ref="A1:B26"/>
  <sheetViews>
    <sheetView workbookViewId="0">
      <selection activeCell="G36" sqref="G36"/>
    </sheetView>
  </sheetViews>
  <sheetFormatPr baseColWidth="10" defaultRowHeight="16" x14ac:dyDescent="0.2"/>
  <cols>
    <col min="2" max="2" width="12" bestFit="1" customWidth="1"/>
  </cols>
  <sheetData>
    <row r="1" spans="1:2" x14ac:dyDescent="0.2">
      <c r="A1" t="s">
        <v>1</v>
      </c>
      <c r="B1" t="s">
        <v>34</v>
      </c>
    </row>
    <row r="2" spans="1:2" x14ac:dyDescent="0.2">
      <c r="A2" t="s">
        <v>7</v>
      </c>
      <c r="B2">
        <f>SUMIF(SalesOrderds_StringFunctions!B2:B44,"=central",SalesOrderds_StringFunctions!G2:G44)</f>
        <v>11139.07</v>
      </c>
    </row>
    <row r="3" spans="1:2" x14ac:dyDescent="0.2">
      <c r="A3" t="s">
        <v>19</v>
      </c>
      <c r="B3">
        <f>SUMIF(SalesOrderds_StringFunctions!B3:B45,"=East",SalesOrderds_StringFunctions!G3:G45)</f>
        <v>6002.09</v>
      </c>
    </row>
    <row r="4" spans="1:2" x14ac:dyDescent="0.2">
      <c r="A4" t="s">
        <v>23</v>
      </c>
      <c r="B4">
        <f>SUMIF(SalesOrderds_StringFunctions!B4:B46,"=West",SalesOrderds_StringFunctions!G4:G46)</f>
        <v>2486.7199999999993</v>
      </c>
    </row>
    <row r="21" spans="1:2" x14ac:dyDescent="0.2">
      <c r="A21" t="s">
        <v>3</v>
      </c>
      <c r="B21" t="s">
        <v>35</v>
      </c>
    </row>
    <row r="22" spans="1:2" x14ac:dyDescent="0.2">
      <c r="A22" s="11" t="s">
        <v>9</v>
      </c>
      <c r="B22" s="12">
        <f>AVERAGEIF(SalesOrderds_StringFunctions!D2:D44,'bar plots'!A22,SalesOrderds_StringFunctions!G2:G44)</f>
        <v>566.66666666666663</v>
      </c>
    </row>
    <row r="23" spans="1:2" x14ac:dyDescent="0.2">
      <c r="A23" s="11" t="s">
        <v>12</v>
      </c>
      <c r="B23" s="12">
        <f>AVERAGEIF(SalesOrderds_StringFunctions!D3:D45,'bar plots'!A23,SalesOrderds_StringFunctions!G3:G45)</f>
        <v>164.24153846153848</v>
      </c>
    </row>
    <row r="24" spans="1:2" x14ac:dyDescent="0.2">
      <c r="A24" s="11" t="s">
        <v>14</v>
      </c>
      <c r="B24" s="12">
        <f>AVERAGEIF(SalesOrderds_StringFunctions!D4:D46,'bar plots'!A24,SalesOrderds_StringFunctions!G4:G46)</f>
        <v>638.51</v>
      </c>
    </row>
    <row r="25" spans="1:2" x14ac:dyDescent="0.2">
      <c r="A25" s="11" t="s">
        <v>16</v>
      </c>
      <c r="B25" s="12">
        <f>AVERAGEIF(SalesOrderds_StringFunctions!D5:D47,'bar plots'!A25,SalesOrderds_StringFunctions!G5:G47)</f>
        <v>409.04399999999998</v>
      </c>
    </row>
    <row r="26" spans="1:2" x14ac:dyDescent="0.2">
      <c r="A26" s="11" t="s">
        <v>18</v>
      </c>
      <c r="B26" s="12">
        <f>AVERAGEIF(SalesOrderds_StringFunctions!D6:D48,'bar plots'!A26,SalesOrderds_StringFunctions!G6:G48)</f>
        <v>595.69571428571442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7FE2-B217-DA4B-8F3C-F5BF2E681FA6}">
  <dimension ref="A1:C22"/>
  <sheetViews>
    <sheetView tabSelected="1" workbookViewId="0">
      <selection activeCell="R7" sqref="R7"/>
    </sheetView>
  </sheetViews>
  <sheetFormatPr baseColWidth="10" defaultRowHeight="16" x14ac:dyDescent="0.2"/>
  <sheetData>
    <row r="1" spans="1:3" x14ac:dyDescent="0.2">
      <c r="A1" t="s">
        <v>36</v>
      </c>
      <c r="B1" t="s">
        <v>37</v>
      </c>
      <c r="C1" t="s">
        <v>49</v>
      </c>
    </row>
    <row r="2" spans="1:3" x14ac:dyDescent="0.2">
      <c r="A2">
        <v>9</v>
      </c>
      <c r="B2" t="s">
        <v>38</v>
      </c>
      <c r="C2">
        <f t="array" ref="C2:C12">FREQUENCY(SalesOrderds_StringFunctions!E2:E44,A2:A11)</f>
        <v>6</v>
      </c>
    </row>
    <row r="3" spans="1:3" x14ac:dyDescent="0.2">
      <c r="A3">
        <v>19</v>
      </c>
      <c r="B3" s="13" t="s">
        <v>39</v>
      </c>
      <c r="C3">
        <v>4</v>
      </c>
    </row>
    <row r="4" spans="1:3" x14ac:dyDescent="0.2">
      <c r="A4">
        <v>29</v>
      </c>
      <c r="B4" s="13" t="s">
        <v>40</v>
      </c>
      <c r="C4">
        <v>4</v>
      </c>
    </row>
    <row r="5" spans="1:3" x14ac:dyDescent="0.2">
      <c r="A5">
        <v>39</v>
      </c>
      <c r="B5" s="13" t="s">
        <v>41</v>
      </c>
      <c r="C5">
        <v>3</v>
      </c>
    </row>
    <row r="6" spans="1:3" x14ac:dyDescent="0.2">
      <c r="A6">
        <v>49</v>
      </c>
      <c r="B6" s="13" t="s">
        <v>42</v>
      </c>
      <c r="C6">
        <v>2</v>
      </c>
    </row>
    <row r="7" spans="1:3" x14ac:dyDescent="0.2">
      <c r="A7">
        <v>59</v>
      </c>
      <c r="B7" s="13" t="s">
        <v>43</v>
      </c>
      <c r="C7">
        <v>6</v>
      </c>
    </row>
    <row r="8" spans="1:3" x14ac:dyDescent="0.2">
      <c r="A8">
        <v>69</v>
      </c>
      <c r="B8" s="13" t="s">
        <v>44</v>
      </c>
      <c r="C8">
        <v>6</v>
      </c>
    </row>
    <row r="9" spans="1:3" x14ac:dyDescent="0.2">
      <c r="A9">
        <v>79</v>
      </c>
      <c r="B9" s="13" t="s">
        <v>45</v>
      </c>
      <c r="C9">
        <v>3</v>
      </c>
    </row>
    <row r="10" spans="1:3" x14ac:dyDescent="0.2">
      <c r="A10">
        <v>89</v>
      </c>
      <c r="B10" s="13" t="s">
        <v>46</v>
      </c>
      <c r="C10">
        <v>3</v>
      </c>
    </row>
    <row r="11" spans="1:3" x14ac:dyDescent="0.2">
      <c r="A11">
        <v>99</v>
      </c>
      <c r="B11" s="13" t="s">
        <v>47</v>
      </c>
      <c r="C11">
        <v>6</v>
      </c>
    </row>
    <row r="12" spans="1:3" x14ac:dyDescent="0.2">
      <c r="B12" s="13" t="s">
        <v>48</v>
      </c>
      <c r="C12">
        <v>0</v>
      </c>
    </row>
    <row r="17" spans="1:2" x14ac:dyDescent="0.2">
      <c r="A17" t="s">
        <v>3</v>
      </c>
      <c r="B17" t="s">
        <v>49</v>
      </c>
    </row>
    <row r="18" spans="1:2" x14ac:dyDescent="0.2">
      <c r="A18" t="s">
        <v>9</v>
      </c>
      <c r="B18">
        <f>COUNTIF(SalesOrderds_StringFunctions!D2:D44,A18)</f>
        <v>3</v>
      </c>
    </row>
    <row r="19" spans="1:2" x14ac:dyDescent="0.2">
      <c r="A19" t="s">
        <v>12</v>
      </c>
      <c r="B19">
        <f>COUNTIF(SalesOrderds_StringFunctions!D3:D45,A19)</f>
        <v>13</v>
      </c>
    </row>
    <row r="20" spans="1:2" x14ac:dyDescent="0.2">
      <c r="A20" t="s">
        <v>14</v>
      </c>
      <c r="B20">
        <f>COUNTIF(SalesOrderds_StringFunctions!D4:D46,A20)</f>
        <v>15</v>
      </c>
    </row>
    <row r="21" spans="1:2" x14ac:dyDescent="0.2">
      <c r="A21" t="s">
        <v>16</v>
      </c>
      <c r="B21">
        <f>COUNTIF(SalesOrderds_StringFunctions!D5:D47,A21)</f>
        <v>5</v>
      </c>
    </row>
    <row r="22" spans="1:2" x14ac:dyDescent="0.2">
      <c r="A22" t="s">
        <v>18</v>
      </c>
      <c r="B22">
        <f>COUNTIF(SalesOrderds_StringFunctions!D6:D48,A22)</f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SalesOrders</vt:lpstr>
      <vt:lpstr>East</vt:lpstr>
      <vt:lpstr>SalesOrderds_StringFunctions</vt:lpstr>
      <vt:lpstr>bar plots</vt:lpstr>
      <vt:lpstr>histograms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Microsoft Office User</cp:lastModifiedBy>
  <dcterms:created xsi:type="dcterms:W3CDTF">2004-05-01T18:16:56Z</dcterms:created>
  <dcterms:modified xsi:type="dcterms:W3CDTF">2022-04-01T10:16:48Z</dcterms:modified>
</cp:coreProperties>
</file>