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edlop\Desktop\Master riesgos financieros\Modelos de Valoración y Riesgo\"/>
    </mc:Choice>
  </mc:AlternateContent>
  <xr:revisionPtr revIDLastSave="0" documentId="8_{43F16F8D-8798-4ACA-BBA7-A71305FE6CF0}" xr6:coauthVersionLast="47" xr6:coauthVersionMax="47" xr10:uidLastSave="{00000000-0000-0000-0000-000000000000}"/>
  <bookViews>
    <workbookView xWindow="20370" yWindow="-120" windowWidth="20730" windowHeight="11160" firstSheet="1" activeTab="3" xr2:uid="{00000000-000D-0000-FFFF-FFFF00000000}"/>
  </bookViews>
  <sheets>
    <sheet name="Integrantes" sheetId="13" r:id="rId1"/>
    <sheet name="Criterio 1 Adidas" sheetId="1" r:id="rId2"/>
    <sheet name="Criterio 1 Banco Santander" sheetId="8" r:id="rId3"/>
    <sheet name="Criterio 2 Adidas" sheetId="3" r:id="rId4"/>
    <sheet name="Criterio 2 Banco Santander" sheetId="9" r:id="rId5"/>
    <sheet name="Criterio 3 Adidas" sheetId="4" r:id="rId6"/>
    <sheet name="Criterio 3 Banco Santander" sheetId="10" r:id="rId7"/>
    <sheet name="Criterio 4 Adidas" sheetId="5" r:id="rId8"/>
    <sheet name="Criterio 4 Banco Santander" sheetId="11" r:id="rId9"/>
    <sheet name="Criterio 5 Adidas" sheetId="7" r:id="rId10"/>
    <sheet name="Criterio 5 Banco Santander" sheetId="12" r:id="rId11"/>
  </sheets>
  <definedNames>
    <definedName name="_xlnm._FilterDatabase" localSheetId="2" hidden="1">'Criterio 1 Banco Santander'!$A$1:$A$1</definedName>
    <definedName name="_xlchart.v1.0" hidden="1">'Criterio 1 Adidas'!$M$2:$M$1274</definedName>
    <definedName name="_xlchart.v1.1" hidden="1">'Criterio 1 Banco Santander'!$M$2:$M$1283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 l="1"/>
  <c r="J7" i="11"/>
  <c r="J6" i="11"/>
  <c r="J11" i="5"/>
  <c r="M5" i="12" l="1"/>
  <c r="L14" i="12" s="1"/>
  <c r="C10" i="7"/>
  <c r="I5" i="7" s="1"/>
  <c r="C22" i="4"/>
  <c r="C22" i="10"/>
  <c r="C20" i="10"/>
  <c r="D20" i="10" s="1"/>
  <c r="M4" i="8" l="1"/>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1028" i="8"/>
  <c r="M1029" i="8"/>
  <c r="M1030" i="8"/>
  <c r="M1031" i="8"/>
  <c r="M1032" i="8"/>
  <c r="M1033" i="8"/>
  <c r="M1034" i="8"/>
  <c r="M1035" i="8"/>
  <c r="M1036" i="8"/>
  <c r="M1037" i="8"/>
  <c r="M1038" i="8"/>
  <c r="M1039" i="8"/>
  <c r="M1040" i="8"/>
  <c r="M1041" i="8"/>
  <c r="M1042" i="8"/>
  <c r="M1043" i="8"/>
  <c r="M1044" i="8"/>
  <c r="M1045" i="8"/>
  <c r="M1046" i="8"/>
  <c r="M1047" i="8"/>
  <c r="M1048" i="8"/>
  <c r="M1049" i="8"/>
  <c r="M1050" i="8"/>
  <c r="M1051" i="8"/>
  <c r="M1052" i="8"/>
  <c r="M1053" i="8"/>
  <c r="M1054" i="8"/>
  <c r="M1055" i="8"/>
  <c r="M1056" i="8"/>
  <c r="M1057" i="8"/>
  <c r="M1058" i="8"/>
  <c r="M1059" i="8"/>
  <c r="M1060" i="8"/>
  <c r="M1061" i="8"/>
  <c r="M1062" i="8"/>
  <c r="M1063" i="8"/>
  <c r="M1064" i="8"/>
  <c r="M1065" i="8"/>
  <c r="M1066" i="8"/>
  <c r="M1067" i="8"/>
  <c r="M1068" i="8"/>
  <c r="M1069" i="8"/>
  <c r="M1070" i="8"/>
  <c r="M1071" i="8"/>
  <c r="M1072" i="8"/>
  <c r="M1073" i="8"/>
  <c r="M1074" i="8"/>
  <c r="M1075" i="8"/>
  <c r="M1076" i="8"/>
  <c r="M1077" i="8"/>
  <c r="M1078" i="8"/>
  <c r="M1079" i="8"/>
  <c r="M1080" i="8"/>
  <c r="M1081" i="8"/>
  <c r="M1082" i="8"/>
  <c r="M1083" i="8"/>
  <c r="M1084" i="8"/>
  <c r="M1085" i="8"/>
  <c r="M1086" i="8"/>
  <c r="M1087" i="8"/>
  <c r="M1088" i="8"/>
  <c r="M1089" i="8"/>
  <c r="M1090" i="8"/>
  <c r="M1091" i="8"/>
  <c r="M1092" i="8"/>
  <c r="M1093" i="8"/>
  <c r="M1094" i="8"/>
  <c r="M1095" i="8"/>
  <c r="M1096" i="8"/>
  <c r="M1097" i="8"/>
  <c r="M1098" i="8"/>
  <c r="M1099" i="8"/>
  <c r="M1100" i="8"/>
  <c r="M1101" i="8"/>
  <c r="M1102" i="8"/>
  <c r="M1103" i="8"/>
  <c r="M1104" i="8"/>
  <c r="M1105" i="8"/>
  <c r="M1106" i="8"/>
  <c r="M1107" i="8"/>
  <c r="M1108" i="8"/>
  <c r="M1109" i="8"/>
  <c r="M1110" i="8"/>
  <c r="M1111" i="8"/>
  <c r="M1112" i="8"/>
  <c r="M1113" i="8"/>
  <c r="M1114" i="8"/>
  <c r="M1115" i="8"/>
  <c r="M1116" i="8"/>
  <c r="M1117" i="8"/>
  <c r="M1118" i="8"/>
  <c r="M1119" i="8"/>
  <c r="M1120" i="8"/>
  <c r="M1121" i="8"/>
  <c r="M1122" i="8"/>
  <c r="M1123" i="8"/>
  <c r="M1124" i="8"/>
  <c r="M1125" i="8"/>
  <c r="M1126" i="8"/>
  <c r="M1127" i="8"/>
  <c r="M1128" i="8"/>
  <c r="M1129" i="8"/>
  <c r="M1130" i="8"/>
  <c r="M1131" i="8"/>
  <c r="M1132" i="8"/>
  <c r="M1133" i="8"/>
  <c r="M1134" i="8"/>
  <c r="M1135" i="8"/>
  <c r="M1136" i="8"/>
  <c r="M1137" i="8"/>
  <c r="M1138" i="8"/>
  <c r="M1139" i="8"/>
  <c r="M1140" i="8"/>
  <c r="M1141" i="8"/>
  <c r="M1142" i="8"/>
  <c r="M1143" i="8"/>
  <c r="M1144" i="8"/>
  <c r="M1145" i="8"/>
  <c r="M1146" i="8"/>
  <c r="M1147" i="8"/>
  <c r="M1148" i="8"/>
  <c r="M1149" i="8"/>
  <c r="M1150" i="8"/>
  <c r="M1151" i="8"/>
  <c r="M1152" i="8"/>
  <c r="M1153" i="8"/>
  <c r="M1154" i="8"/>
  <c r="M1155" i="8"/>
  <c r="M1156" i="8"/>
  <c r="M1157" i="8"/>
  <c r="M1158" i="8"/>
  <c r="M1159" i="8"/>
  <c r="M1160" i="8"/>
  <c r="M1161" i="8"/>
  <c r="M1162" i="8"/>
  <c r="M1163" i="8"/>
  <c r="M1164" i="8"/>
  <c r="M1165" i="8"/>
  <c r="M1166" i="8"/>
  <c r="M1167" i="8"/>
  <c r="M1168" i="8"/>
  <c r="M1169" i="8"/>
  <c r="M1170" i="8"/>
  <c r="M1171" i="8"/>
  <c r="M1172" i="8"/>
  <c r="M1173" i="8"/>
  <c r="M1174" i="8"/>
  <c r="M1175" i="8"/>
  <c r="M1176" i="8"/>
  <c r="M1177" i="8"/>
  <c r="M1178" i="8"/>
  <c r="M1179" i="8"/>
  <c r="M1180" i="8"/>
  <c r="M1181" i="8"/>
  <c r="M1182" i="8"/>
  <c r="M1183" i="8"/>
  <c r="M1184" i="8"/>
  <c r="M1185" i="8"/>
  <c r="M1186" i="8"/>
  <c r="M1187" i="8"/>
  <c r="M1188" i="8"/>
  <c r="M1189" i="8"/>
  <c r="M1190" i="8"/>
  <c r="M1191" i="8"/>
  <c r="M1192" i="8"/>
  <c r="M1193" i="8"/>
  <c r="M1194" i="8"/>
  <c r="M1195" i="8"/>
  <c r="M1196" i="8"/>
  <c r="M1197" i="8"/>
  <c r="M1198" i="8"/>
  <c r="M1199" i="8"/>
  <c r="M1200" i="8"/>
  <c r="M1201" i="8"/>
  <c r="M1202" i="8"/>
  <c r="M1203" i="8"/>
  <c r="M1204" i="8"/>
  <c r="M1205" i="8"/>
  <c r="M1206" i="8"/>
  <c r="M1207" i="8"/>
  <c r="M1208" i="8"/>
  <c r="M1209" i="8"/>
  <c r="M1210" i="8"/>
  <c r="M1211" i="8"/>
  <c r="M1212" i="8"/>
  <c r="M1213" i="8"/>
  <c r="M1214" i="8"/>
  <c r="M1215" i="8"/>
  <c r="M1216" i="8"/>
  <c r="M1217" i="8"/>
  <c r="M1218" i="8"/>
  <c r="M1219" i="8"/>
  <c r="M1220" i="8"/>
  <c r="M1221" i="8"/>
  <c r="M1222" i="8"/>
  <c r="M1223" i="8"/>
  <c r="M1224" i="8"/>
  <c r="M1225" i="8"/>
  <c r="M1226" i="8"/>
  <c r="M1227" i="8"/>
  <c r="M1228" i="8"/>
  <c r="M1229" i="8"/>
  <c r="M1230" i="8"/>
  <c r="M1231" i="8"/>
  <c r="M1232" i="8"/>
  <c r="M1233" i="8"/>
  <c r="M1234" i="8"/>
  <c r="M1235" i="8"/>
  <c r="M1236" i="8"/>
  <c r="M1237" i="8"/>
  <c r="M1238" i="8"/>
  <c r="M1239" i="8"/>
  <c r="M1240" i="8"/>
  <c r="M1241" i="8"/>
  <c r="M1242" i="8"/>
  <c r="M1243" i="8"/>
  <c r="M1244" i="8"/>
  <c r="M1245" i="8"/>
  <c r="M1246" i="8"/>
  <c r="M1247" i="8"/>
  <c r="M1248" i="8"/>
  <c r="M1249" i="8"/>
  <c r="M1250" i="8"/>
  <c r="M1251" i="8"/>
  <c r="M1252" i="8"/>
  <c r="M1253" i="8"/>
  <c r="M1254" i="8"/>
  <c r="M1255" i="8"/>
  <c r="M1256" i="8"/>
  <c r="M1257" i="8"/>
  <c r="M1258" i="8"/>
  <c r="M1259" i="8"/>
  <c r="M1260" i="8"/>
  <c r="M1261" i="8"/>
  <c r="M1262" i="8"/>
  <c r="M1263" i="8"/>
  <c r="M1264" i="8"/>
  <c r="M1265" i="8"/>
  <c r="M1266" i="8"/>
  <c r="M1267" i="8"/>
  <c r="M1268" i="8"/>
  <c r="M1269" i="8"/>
  <c r="M1270" i="8"/>
  <c r="M1271" i="8"/>
  <c r="M1272" i="8"/>
  <c r="M1273" i="8"/>
  <c r="M1274" i="8"/>
  <c r="M1275" i="8"/>
  <c r="M1276" i="8"/>
  <c r="M1277" i="8"/>
  <c r="M1278" i="8"/>
  <c r="M1279" i="8"/>
  <c r="M1280" i="8"/>
  <c r="M1281" i="8"/>
  <c r="M1282" i="8"/>
  <c r="M1283" i="8"/>
  <c r="M3" i="8"/>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3" i="1"/>
  <c r="C10" i="12"/>
  <c r="C11" i="12" s="1"/>
  <c r="C13" i="12" s="1"/>
  <c r="C18" i="12" s="1"/>
  <c r="H5" i="12"/>
  <c r="I6" i="12" s="1"/>
  <c r="J7" i="12" s="1"/>
  <c r="K8" i="12" s="1"/>
  <c r="L9" i="12" s="1"/>
  <c r="C21" i="10"/>
  <c r="E13" i="10"/>
  <c r="C11" i="7"/>
  <c r="C13" i="7" s="1"/>
  <c r="C18" i="7" s="1"/>
  <c r="H5" i="7"/>
  <c r="N9" i="12" l="1"/>
  <c r="L26" i="12" s="1"/>
  <c r="M9" i="12"/>
  <c r="L18" i="12" s="1"/>
  <c r="I5" i="12"/>
  <c r="D22" i="10"/>
  <c r="D21" i="10"/>
  <c r="J6" i="7"/>
  <c r="K7" i="7" s="1"/>
  <c r="L8" i="7" s="1"/>
  <c r="J5" i="7"/>
  <c r="I6" i="7"/>
  <c r="J7" i="7" s="1"/>
  <c r="K8" i="7" s="1"/>
  <c r="L9" i="7" s="1"/>
  <c r="J6" i="12" l="1"/>
  <c r="K7" i="12" s="1"/>
  <c r="L8" i="12" s="1"/>
  <c r="J5" i="12"/>
  <c r="F21" i="10"/>
  <c r="G21" i="10" s="1"/>
  <c r="J21" i="10" s="1"/>
  <c r="E21" i="10"/>
  <c r="I21" i="10" s="1"/>
  <c r="K21" i="10" s="1"/>
  <c r="F22" i="10"/>
  <c r="G22" i="10" s="1"/>
  <c r="E22" i="10"/>
  <c r="M9" i="7"/>
  <c r="L18" i="7" s="1"/>
  <c r="N9" i="7"/>
  <c r="L26" i="7" s="1"/>
  <c r="K5" i="7"/>
  <c r="K6" i="7"/>
  <c r="L7" i="7" s="1"/>
  <c r="N8" i="7"/>
  <c r="L25" i="7" s="1"/>
  <c r="K25" i="7" s="1"/>
  <c r="M8" i="7"/>
  <c r="L17" i="7" s="1"/>
  <c r="I22" i="10" l="1"/>
  <c r="K22" i="10" s="1"/>
  <c r="K17" i="7"/>
  <c r="J22" i="10"/>
  <c r="K6" i="12"/>
  <c r="L7" i="12" s="1"/>
  <c r="K5" i="12"/>
  <c r="N8" i="12"/>
  <c r="L25" i="12" s="1"/>
  <c r="K25" i="12" s="1"/>
  <c r="M8" i="12"/>
  <c r="L17" i="12" s="1"/>
  <c r="K17" i="12" s="1"/>
  <c r="F20" i="10"/>
  <c r="G20" i="10" s="1"/>
  <c r="E20" i="10"/>
  <c r="N7" i="7"/>
  <c r="L24" i="7" s="1"/>
  <c r="K24" i="7" s="1"/>
  <c r="J24" i="7" s="1"/>
  <c r="M7" i="7"/>
  <c r="L16" i="7" s="1"/>
  <c r="K16" i="7" s="1"/>
  <c r="J16" i="7" s="1"/>
  <c r="L5" i="7"/>
  <c r="L6" i="7"/>
  <c r="I20" i="10" l="1"/>
  <c r="K20" i="10" s="1"/>
  <c r="L6" i="12"/>
  <c r="L5" i="12"/>
  <c r="N7" i="12"/>
  <c r="L24" i="12" s="1"/>
  <c r="K24" i="12" s="1"/>
  <c r="J24" i="12" s="1"/>
  <c r="M7" i="12"/>
  <c r="L16" i="12" s="1"/>
  <c r="K16" i="12" s="1"/>
  <c r="J16" i="12" s="1"/>
  <c r="J20" i="10"/>
  <c r="N5" i="7"/>
  <c r="L22" i="7" s="1"/>
  <c r="M5" i="7"/>
  <c r="L14" i="7" s="1"/>
  <c r="N6" i="7"/>
  <c r="L23" i="7" s="1"/>
  <c r="K23" i="7" s="1"/>
  <c r="J23" i="7" s="1"/>
  <c r="I23" i="7" s="1"/>
  <c r="M6" i="7"/>
  <c r="L15" i="7" s="1"/>
  <c r="K15" i="7" s="1"/>
  <c r="J15" i="7" s="1"/>
  <c r="I15" i="7" s="1"/>
  <c r="N5" i="12" l="1"/>
  <c r="L22" i="12" s="1"/>
  <c r="N6" i="12"/>
  <c r="L23" i="12" s="1"/>
  <c r="K23" i="12" s="1"/>
  <c r="J23" i="12" s="1"/>
  <c r="I23" i="12" s="1"/>
  <c r="M6" i="12"/>
  <c r="L15" i="12" s="1"/>
  <c r="K15" i="12" s="1"/>
  <c r="J15" i="12" s="1"/>
  <c r="I15" i="12" s="1"/>
  <c r="K14" i="7"/>
  <c r="J14" i="7" s="1"/>
  <c r="I14" i="7" s="1"/>
  <c r="H14" i="7" s="1"/>
  <c r="N14" i="7" s="1"/>
  <c r="K22" i="7"/>
  <c r="J22" i="7" s="1"/>
  <c r="I22" i="7" s="1"/>
  <c r="H22" i="7" s="1"/>
  <c r="N22" i="7" s="1"/>
  <c r="K14" i="12" l="1"/>
  <c r="J14" i="12" s="1"/>
  <c r="I14" i="12" s="1"/>
  <c r="H14" i="12" s="1"/>
  <c r="N14" i="12" s="1"/>
  <c r="K22" i="12"/>
  <c r="J22" i="12" s="1"/>
  <c r="I22" i="12" s="1"/>
  <c r="H22" i="12" s="1"/>
  <c r="N22" i="12" s="1"/>
  <c r="K21" i="4"/>
  <c r="J21" i="4"/>
  <c r="D22" i="4"/>
  <c r="E22" i="4" s="1"/>
  <c r="D21" i="4"/>
  <c r="D20" i="4"/>
  <c r="F20" i="4" s="1"/>
  <c r="E20" i="4" l="1"/>
  <c r="C21" i="4"/>
  <c r="E13" i="4"/>
  <c r="F21" i="4" l="1"/>
  <c r="G21" i="4" s="1"/>
  <c r="E21" i="4"/>
  <c r="I21" i="4" s="1"/>
  <c r="F22" i="4"/>
  <c r="G22" i="4" s="1"/>
  <c r="J22" i="4" s="1"/>
  <c r="I22" i="4" l="1"/>
  <c r="K22" i="4" s="1"/>
  <c r="G20" i="4"/>
  <c r="J20" i="4" s="1"/>
  <c r="I20" i="4" l="1"/>
  <c r="K20" i="4" l="1"/>
  <c r="J10" i="5"/>
</calcChain>
</file>

<file path=xl/sharedStrings.xml><?xml version="1.0" encoding="utf-8"?>
<sst xmlns="http://schemas.openxmlformats.org/spreadsheetml/2006/main" count="196" uniqueCount="94">
  <si>
    <t>Date</t>
  </si>
  <si>
    <t>Adj Close</t>
  </si>
  <si>
    <t>Rentabilidades</t>
  </si>
  <si>
    <t>OBJETIVO</t>
  </si>
  <si>
    <t>Aplicación del modelo de valoración BSM y su contraste con la paridad put-call.</t>
  </si>
  <si>
    <t>INPUTS</t>
  </si>
  <si>
    <t>Underlying and Contract Infomation</t>
  </si>
  <si>
    <t>Range of stock prices</t>
  </si>
  <si>
    <t>Stock (S)</t>
  </si>
  <si>
    <t>Riskfree rate</t>
  </si>
  <si>
    <t>Strike (K)</t>
  </si>
  <si>
    <t>Term (T)</t>
  </si>
  <si>
    <t>Volatity</t>
  </si>
  <si>
    <t>Div Yield</t>
  </si>
  <si>
    <t>Variance</t>
  </si>
  <si>
    <t>CALCULO DE LA DELTA DE UNA OPCIÓN CALL EN DISTINTOS ESCENARIOS</t>
  </si>
  <si>
    <t>Stock</t>
  </si>
  <si>
    <t>d1</t>
  </si>
  <si>
    <t>N(d1)</t>
  </si>
  <si>
    <t>d2</t>
  </si>
  <si>
    <t>N(d2)</t>
  </si>
  <si>
    <t>VALUE OF CALL OPTION (BSM)</t>
  </si>
  <si>
    <t>VALUE OF PUT OPTION (BSM)</t>
  </si>
  <si>
    <t>VALUE OF PUT OPTION (PARITY)</t>
  </si>
  <si>
    <t>FORMULAS UTLIZADAS</t>
  </si>
  <si>
    <t>Volatilidad</t>
  </si>
  <si>
    <t>Valor Subyacente</t>
  </si>
  <si>
    <t>Time step</t>
  </si>
  <si>
    <t>Risk free rate</t>
  </si>
  <si>
    <t>T_0</t>
  </si>
  <si>
    <t>T=0.5</t>
  </si>
  <si>
    <t>T=1</t>
  </si>
  <si>
    <t>T=1.5</t>
  </si>
  <si>
    <t>T=2</t>
  </si>
  <si>
    <t>Valor intrínseco call</t>
  </si>
  <si>
    <t>Valor intrínseco put</t>
  </si>
  <si>
    <t>Dividend yield</t>
  </si>
  <si>
    <t>Spot</t>
  </si>
  <si>
    <t>Strike</t>
  </si>
  <si>
    <t>Vencimiento años</t>
  </si>
  <si>
    <t>U</t>
  </si>
  <si>
    <t>D</t>
  </si>
  <si>
    <t>Probabilidades</t>
  </si>
  <si>
    <t>P_up</t>
  </si>
  <si>
    <t>Valor call europea</t>
  </si>
  <si>
    <t>P_down</t>
  </si>
  <si>
    <t>Valor put europea</t>
  </si>
  <si>
    <t>Open</t>
  </si>
  <si>
    <t>High</t>
  </si>
  <si>
    <t>Low</t>
  </si>
  <si>
    <t>Close</t>
  </si>
  <si>
    <t>Volume</t>
  </si>
  <si>
    <t>XETRA</t>
  </si>
  <si>
    <t>Mercado</t>
  </si>
  <si>
    <t>MCE</t>
  </si>
  <si>
    <t>Escenario Desfavorable</t>
  </si>
  <si>
    <t>Escenario Actual</t>
  </si>
  <si>
    <t>Escenario Favorable</t>
  </si>
  <si>
    <t>Valor de la opción Call, me van a pedir o estar cerca de 25.02 euros</t>
  </si>
  <si>
    <t>Valor de la opción Put, me van a pedir o estar cerca de 0.45 euros</t>
  </si>
  <si>
    <t>Mean</t>
  </si>
  <si>
    <t>Standard Error</t>
  </si>
  <si>
    <t>Median</t>
  </si>
  <si>
    <t>Mode</t>
  </si>
  <si>
    <t>Standard Deviation</t>
  </si>
  <si>
    <t>Sample Variance</t>
  </si>
  <si>
    <t>Kurtosis</t>
  </si>
  <si>
    <t>Skewness</t>
  </si>
  <si>
    <t>Range</t>
  </si>
  <si>
    <t>Minimum</t>
  </si>
  <si>
    <t>Maximum</t>
  </si>
  <si>
    <t>Sum</t>
  </si>
  <si>
    <t>Count</t>
  </si>
  <si>
    <t>Sensibilidad</t>
  </si>
  <si>
    <t>Si baja el precio de la acción un 13.4% el precio de la call baja un 45.39%</t>
  </si>
  <si>
    <t>Si sube el precio de la acción un 21.4% el precio de la call sube un 96.27%</t>
  </si>
  <si>
    <t>Si baja el precio de la acción un 16.86% el precio de la put sube un 66.74%</t>
  </si>
  <si>
    <t>Si sube el precio de la acción un 19.22% el precio de la put baja un 47.35%</t>
  </si>
  <si>
    <t>En el gráfico podemos observar en color naranja el precio de la acción en los tres escenarios, siendo 1 el escenario desfavorable, 2 el escenario actual, y 3 el escenario favorable. El escenario desfavorable se basa en la rentabilidad más negativa en esos 5 periodos, y el favorable es la rentabilidad más positiva. La líne azul, representa el precio de compra de la opción put. Como es de sentido común, el precio de la put es mucho más alto en el escenario desfavorable ya que la probabilidad de ejercer la opción put al final de los dos años es más alta y por ende la prima sube, mientras que en el escenario favorable es a la inversa. Recordemos que  el Strike es 3.5 euros, mientras que el Spot en el escenario desfavorable es 2.82, en el actual 3.42 y en el favorable 4.08 euros. Es por ello, que si actualmente la acción tiene un valor más alto que el strike, la posibilidad de que al final de los dos  años ejerzamos la opción put es relativamente más baja que en el escenario desfavorable.</t>
  </si>
  <si>
    <t>En el gráfico podemos observar en color naranja el precio de la acción en los tres escenarios, siendo 1 el escenario desfavorable, 2 el escenario actual, y 3 el escenario favorable. El escenario desfavorable se basa en la rentabilidad más negativa en esos 5 periodos, y el favorable es la rentabilidad más positiva. La líne azul, representa el precio de compra de la opción call. Como es de sentido común, el precio de la call es más alto en el escenario favorable ya que la probabilidad de ejercer la opción call al final de los dos años es más alta y por ende la prima sube, mientras que en el escenario desfavorable es a la inversa. Recordemos que  el Strike es 160 euros, mientras que el Spot en el escenario desfavorable es 140, en el actual 162 y en el favorable 197 euros. Es por ello, que si actualmente la acción tiene un valor más alto que el strike, la posibilidad de que al final de los dos  años ejerzamos la opción call es relativamente más alta que en el escenario desfavorable, ya que el precio es más probable que esté por debajo de los 160 euros (probable que no certero).</t>
  </si>
  <si>
    <t>Nombre</t>
  </si>
  <si>
    <t>Apellidos</t>
  </si>
  <si>
    <t>Diego William</t>
  </si>
  <si>
    <t>Frament Diaz</t>
  </si>
  <si>
    <t>Eduardo Daniel</t>
  </si>
  <si>
    <t>López Vila</t>
  </si>
  <si>
    <t>Markel</t>
  </si>
  <si>
    <t>Orue Sangroniz</t>
  </si>
  <si>
    <t>Pau</t>
  </si>
  <si>
    <t>Riera Guardia</t>
  </si>
  <si>
    <t>La bajada más fuerte que tuvo la acción de Adidas en estos últimos 5 años es el 12 de marzo de 2020, lo cual, coincide con los inicios de la pandemia y el caos tanto a nivel sociedad como búrsatil debido a la incertidumbre sobre el futuro desarrollo de la pandemia y un día después de la declaración de pandemia global por parte de la OMS. Lo cual es visible ya que el 17 y el 20 de marzo de ese mismo año la acción subiria un ambos días más de un 8%.</t>
  </si>
  <si>
    <t>La subida del 9 de marzo de más del 13% se debe a la presentación de los resultados financieros del cuatro trimiestre y del año fiscal 2021, los cuales, aunque no llegaron a niveles pre-pandemia multiplicaron los resultados por 4. La subida más grande en estos 5 años fue el sobre el 4 de Noviembre de 2022, la cual, asciende a más de un 21%. Las razones detrás de esa fluctuación fueron firmas de patrocinios con la selección Española y Alemana de fútbol, así como rumores sobre el fichaje de Bjorn Gulden, antiguo CEO de Puma, que en ese mismo se harían oficiales.</t>
  </si>
  <si>
    <t>La mayor baja fue de casi un 17% el 12 de marzo de 2020, un día depués de la declaración de pandemia global por parte de la OMS. La segunda mayor bajada fue sobre el 9 de marzo en un contexto de caos búrsatil e incentidumbre sobre el futuro desarrollo de la pandemia.</t>
  </si>
  <si>
    <t>La mayor subida del banco Santander fue el 9 de noviembre de 2020 coincidiendo con el anuncio de Pfizer de que su vacuna desarrollada contra el coronavirus es efectiva en un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</si>
</sst>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4">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sz val="10"/>
      <color indexed="8"/>
      <name val="Calibri"/>
      <family val="2"/>
    </font>
    <font>
      <sz val="10"/>
      <name val="Calibri"/>
      <family val="2"/>
    </font>
    <font>
      <u/>
      <sz val="10"/>
      <name val="Calibri"/>
      <family val="2"/>
    </font>
    <font>
      <sz val="10"/>
      <name val="Arial"/>
      <family val="2"/>
    </font>
    <font>
      <b/>
      <sz val="10"/>
      <color indexed="9"/>
      <name val="Calibri"/>
      <family val="2"/>
    </font>
    <font>
      <sz val="10"/>
      <name val="Gill Sans"/>
    </font>
    <font>
      <sz val="10"/>
      <name val="Geneva"/>
      <family val="2"/>
    </font>
    <font>
      <b/>
      <sz val="12"/>
      <name val="Calibri"/>
      <family val="2"/>
    </font>
    <font>
      <sz val="12"/>
      <name val="Calibri"/>
      <family val="2"/>
    </font>
    <font>
      <sz val="10"/>
      <color indexed="9"/>
      <name val="Calibri"/>
      <family val="2"/>
    </font>
    <font>
      <sz val="11"/>
      <color indexed="8"/>
      <name val="Calibri"/>
      <family val="2"/>
    </font>
    <font>
      <b/>
      <sz val="10"/>
      <name val="Calibri"/>
      <family val="2"/>
    </font>
    <font>
      <b/>
      <sz val="12"/>
      <color indexed="10"/>
      <name val="Calibri"/>
      <family val="2"/>
    </font>
    <font>
      <b/>
      <sz val="11"/>
      <name val="Arial"/>
      <family val="2"/>
    </font>
    <font>
      <sz val="1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indexed="55"/>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3F3F3F"/>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 fillId="0" borderId="0"/>
    <xf numFmtId="0" fontId="22" fillId="0" borderId="0"/>
    <xf numFmtId="0" fontId="25" fillId="0" borderId="0"/>
    <xf numFmtId="9" fontId="29" fillId="0" borderId="0" applyFont="0" applyFill="0" applyBorder="0" applyAlignment="0" applyProtection="0"/>
    <xf numFmtId="4" fontId="25" fillId="0" borderId="0" applyFont="0" applyFill="0" applyBorder="0" applyAlignment="0" applyProtection="0"/>
  </cellStyleXfs>
  <cellXfs count="100">
    <xf numFmtId="0" fontId="0" fillId="0" borderId="0" xfId="0"/>
    <xf numFmtId="14" fontId="0" fillId="0" borderId="0" xfId="0" applyNumberFormat="1"/>
    <xf numFmtId="0" fontId="16" fillId="0" borderId="0" xfId="0" applyFont="1"/>
    <xf numFmtId="0" fontId="19" fillId="0" borderId="0" xfId="43" applyFont="1"/>
    <xf numFmtId="0" fontId="20" fillId="0" borderId="0" xfId="43" applyFont="1"/>
    <xf numFmtId="0" fontId="21" fillId="0" borderId="0" xfId="43" applyFont="1"/>
    <xf numFmtId="0" fontId="20" fillId="0" borderId="0" xfId="43" applyFont="1" applyAlignment="1">
      <alignment horizontal="right"/>
    </xf>
    <xf numFmtId="0" fontId="20" fillId="0" borderId="0" xfId="0" applyFont="1"/>
    <xf numFmtId="0" fontId="23" fillId="33" borderId="13" xfId="44" applyFont="1" applyFill="1" applyBorder="1" applyAlignment="1">
      <alignment vertical="center"/>
    </xf>
    <xf numFmtId="0" fontId="23" fillId="33" borderId="12" xfId="44" applyFont="1" applyFill="1" applyBorder="1" applyAlignment="1">
      <alignment vertical="center"/>
    </xf>
    <xf numFmtId="0" fontId="26" fillId="0" borderId="0" xfId="45" applyFont="1"/>
    <xf numFmtId="0" fontId="20" fillId="0" borderId="0" xfId="45" applyFont="1"/>
    <xf numFmtId="0" fontId="27" fillId="0" borderId="0" xfId="45" applyFont="1"/>
    <xf numFmtId="0" fontId="28" fillId="34" borderId="13" xfId="43" applyFont="1" applyFill="1" applyBorder="1" applyAlignment="1">
      <alignment horizontal="center" vertical="center" wrapText="1"/>
    </xf>
    <xf numFmtId="0" fontId="27" fillId="34" borderId="14" xfId="45" applyFont="1" applyFill="1" applyBorder="1"/>
    <xf numFmtId="3" fontId="20" fillId="35" borderId="14" xfId="0" applyNumberFormat="1" applyFont="1" applyFill="1" applyBorder="1"/>
    <xf numFmtId="0" fontId="28" fillId="34" borderId="13" xfId="43" applyFont="1" applyFill="1" applyBorder="1" applyAlignment="1">
      <alignment horizontal="left" vertical="center" indent="1"/>
    </xf>
    <xf numFmtId="10" fontId="20" fillId="35" borderId="15" xfId="46" applyNumberFormat="1" applyFont="1" applyFill="1" applyBorder="1"/>
    <xf numFmtId="3" fontId="20" fillId="35" borderId="15" xfId="0" applyNumberFormat="1" applyFont="1" applyFill="1" applyBorder="1"/>
    <xf numFmtId="4" fontId="20" fillId="35" borderId="15" xfId="0" applyNumberFormat="1" applyFont="1" applyFill="1" applyBorder="1"/>
    <xf numFmtId="0" fontId="28" fillId="34" borderId="13" xfId="43" applyFont="1" applyFill="1" applyBorder="1" applyAlignment="1">
      <alignment horizontal="center" vertical="center"/>
    </xf>
    <xf numFmtId="0" fontId="28" fillId="34" borderId="15" xfId="43" applyFont="1" applyFill="1" applyBorder="1" applyAlignment="1">
      <alignment horizontal="center" vertical="center" wrapText="1"/>
    </xf>
    <xf numFmtId="10" fontId="20" fillId="0" borderId="15" xfId="46" applyNumberFormat="1" applyFont="1" applyFill="1" applyBorder="1"/>
    <xf numFmtId="0" fontId="30" fillId="0" borderId="0" xfId="45" applyFont="1" applyAlignment="1">
      <alignment horizontal="centerContinuous"/>
    </xf>
    <xf numFmtId="0" fontId="19" fillId="0" borderId="0" xfId="0" applyFont="1"/>
    <xf numFmtId="0" fontId="23" fillId="34" borderId="13" xfId="43" applyFont="1" applyFill="1" applyBorder="1" applyAlignment="1">
      <alignment horizontal="center" vertical="center" wrapText="1"/>
    </xf>
    <xf numFmtId="0" fontId="23" fillId="34" borderId="15" xfId="43" applyFont="1" applyFill="1" applyBorder="1" applyAlignment="1">
      <alignment horizontal="center" vertical="center" wrapText="1"/>
    </xf>
    <xf numFmtId="0" fontId="23" fillId="33" borderId="15" xfId="44" applyFont="1" applyFill="1" applyBorder="1" applyAlignment="1">
      <alignment horizontal="center" vertical="center" wrapText="1"/>
    </xf>
    <xf numFmtId="0" fontId="23" fillId="33" borderId="13" xfId="44" applyFont="1" applyFill="1" applyBorder="1" applyAlignment="1">
      <alignment horizontal="center" vertical="center" wrapText="1"/>
    </xf>
    <xf numFmtId="0" fontId="0" fillId="0" borderId="0" xfId="0" applyAlignment="1">
      <alignment vertical="center" wrapText="1"/>
    </xf>
    <xf numFmtId="0" fontId="20" fillId="0" borderId="0" xfId="45" applyFont="1" applyAlignment="1">
      <alignment vertical="center" wrapText="1"/>
    </xf>
    <xf numFmtId="0" fontId="19" fillId="0" borderId="0" xfId="0" applyFont="1" applyAlignment="1">
      <alignment vertical="center" wrapText="1"/>
    </xf>
    <xf numFmtId="0" fontId="31" fillId="0" borderId="0" xfId="45" applyFont="1" applyAlignment="1">
      <alignment horizontal="center"/>
    </xf>
    <xf numFmtId="1" fontId="30" fillId="0" borderId="16" xfId="45" applyNumberFormat="1" applyFont="1" applyBorder="1" applyAlignment="1">
      <alignment horizontal="right"/>
    </xf>
    <xf numFmtId="4" fontId="20" fillId="0" borderId="17" xfId="47" applyFont="1" applyBorder="1"/>
    <xf numFmtId="4" fontId="20" fillId="0" borderId="18" xfId="45" applyNumberFormat="1" applyFont="1" applyBorder="1"/>
    <xf numFmtId="164" fontId="20" fillId="36" borderId="16" xfId="47" quotePrefix="1" applyNumberFormat="1" applyFont="1" applyFill="1" applyBorder="1"/>
    <xf numFmtId="4" fontId="20" fillId="0" borderId="17" xfId="47" quotePrefix="1" applyFont="1" applyBorder="1"/>
    <xf numFmtId="4" fontId="20" fillId="0" borderId="18" xfId="47" quotePrefix="1" applyFont="1" applyBorder="1"/>
    <xf numFmtId="1" fontId="30" fillId="0" borderId="19" xfId="45" applyNumberFormat="1" applyFont="1" applyBorder="1" applyAlignment="1">
      <alignment horizontal="right"/>
    </xf>
    <xf numFmtId="4" fontId="20" fillId="0" borderId="0" xfId="47" applyFont="1" applyBorder="1"/>
    <xf numFmtId="4" fontId="20" fillId="0" borderId="20" xfId="45" applyNumberFormat="1" applyFont="1" applyBorder="1"/>
    <xf numFmtId="164" fontId="20" fillId="36" borderId="19" xfId="47" quotePrefix="1" applyNumberFormat="1" applyFont="1" applyFill="1" applyBorder="1"/>
    <xf numFmtId="4" fontId="20" fillId="0" borderId="0" xfId="47" quotePrefix="1" applyFont="1" applyBorder="1"/>
    <xf numFmtId="4" fontId="20" fillId="0" borderId="20" xfId="47" quotePrefix="1" applyFont="1" applyBorder="1"/>
    <xf numFmtId="1" fontId="30" fillId="0" borderId="21" xfId="45" applyNumberFormat="1" applyFont="1" applyBorder="1" applyAlignment="1">
      <alignment horizontal="right"/>
    </xf>
    <xf numFmtId="4" fontId="20" fillId="0" borderId="22" xfId="47" applyFont="1" applyBorder="1"/>
    <xf numFmtId="4" fontId="20" fillId="0" borderId="23" xfId="45" applyNumberFormat="1" applyFont="1" applyBorder="1"/>
    <xf numFmtId="4" fontId="20" fillId="0" borderId="0" xfId="45" applyNumberFormat="1" applyFont="1"/>
    <xf numFmtId="164" fontId="20" fillId="36" borderId="21" xfId="47" quotePrefix="1" applyNumberFormat="1" applyFont="1" applyFill="1" applyBorder="1"/>
    <xf numFmtId="4" fontId="20" fillId="0" borderId="22" xfId="47" quotePrefix="1" applyFont="1" applyBorder="1"/>
    <xf numFmtId="4" fontId="20" fillId="0" borderId="23" xfId="47" quotePrefix="1" applyFont="1" applyBorder="1"/>
    <xf numFmtId="0" fontId="28" fillId="34" borderId="15" xfId="43" applyFont="1" applyFill="1" applyBorder="1" applyAlignment="1">
      <alignment horizontal="center" vertical="center"/>
    </xf>
    <xf numFmtId="165" fontId="0" fillId="0" borderId="15" xfId="0" applyNumberFormat="1" applyBorder="1"/>
    <xf numFmtId="0" fontId="0" fillId="0" borderId="15" xfId="0" applyBorder="1"/>
    <xf numFmtId="0" fontId="28" fillId="33" borderId="12" xfId="44" applyFont="1" applyFill="1" applyBorder="1" applyAlignment="1">
      <alignment horizontal="center" vertical="center"/>
    </xf>
    <xf numFmtId="4" fontId="0" fillId="0" borderId="15" xfId="0" applyNumberFormat="1" applyBorder="1"/>
    <xf numFmtId="4" fontId="0" fillId="0" borderId="24" xfId="0" applyNumberFormat="1" applyBorder="1"/>
    <xf numFmtId="4" fontId="0" fillId="0" borderId="0" xfId="0" applyNumberFormat="1"/>
    <xf numFmtId="4" fontId="0" fillId="0" borderId="25" xfId="0" applyNumberFormat="1" applyBorder="1"/>
    <xf numFmtId="4" fontId="0" fillId="0" borderId="26" xfId="0" applyNumberFormat="1" applyBorder="1"/>
    <xf numFmtId="0" fontId="10" fillId="6" borderId="27" xfId="10" applyBorder="1" applyAlignment="1">
      <alignment horizontal="center" vertical="center"/>
    </xf>
    <xf numFmtId="4" fontId="0" fillId="0" borderId="13" xfId="0" applyNumberFormat="1" applyBorder="1"/>
    <xf numFmtId="4" fontId="0" fillId="0" borderId="15" xfId="0" applyNumberFormat="1" applyBorder="1" applyAlignment="1">
      <alignment horizontal="center"/>
    </xf>
    <xf numFmtId="10" fontId="0" fillId="0" borderId="0" xfId="0" applyNumberFormat="1"/>
    <xf numFmtId="0" fontId="0" fillId="0" borderId="0" xfId="0" applyAlignment="1">
      <alignment horizontal="center"/>
    </xf>
    <xf numFmtId="10" fontId="0" fillId="0" borderId="0" xfId="0" applyNumberFormat="1" applyAlignment="1">
      <alignment horizontal="center"/>
    </xf>
    <xf numFmtId="0" fontId="10" fillId="6" borderId="5" xfId="10" applyAlignment="1">
      <alignment horizontal="center" vertical="center"/>
    </xf>
    <xf numFmtId="4" fontId="20" fillId="35" borderId="14" xfId="0" applyNumberFormat="1" applyFont="1" applyFill="1" applyBorder="1"/>
    <xf numFmtId="164" fontId="20" fillId="0" borderId="16" xfId="47" quotePrefix="1" applyNumberFormat="1" applyFont="1" applyFill="1" applyBorder="1"/>
    <xf numFmtId="164" fontId="20" fillId="0" borderId="19" xfId="47" quotePrefix="1" applyNumberFormat="1" applyFont="1" applyFill="1" applyBorder="1"/>
    <xf numFmtId="164" fontId="20" fillId="0" borderId="21" xfId="47" quotePrefix="1" applyNumberFormat="1" applyFont="1" applyFill="1" applyBorder="1"/>
    <xf numFmtId="4" fontId="20" fillId="36" borderId="17" xfId="47" quotePrefix="1" applyFont="1" applyFill="1" applyBorder="1"/>
    <xf numFmtId="4" fontId="20" fillId="36" borderId="0" xfId="47" quotePrefix="1" applyFont="1" applyFill="1" applyBorder="1"/>
    <xf numFmtId="4" fontId="20" fillId="36" borderId="22" xfId="47" quotePrefix="1" applyFont="1" applyFill="1" applyBorder="1"/>
    <xf numFmtId="2" fontId="30" fillId="0" borderId="19" xfId="45" applyNumberFormat="1" applyFont="1" applyBorder="1" applyAlignment="1">
      <alignment horizontal="right"/>
    </xf>
    <xf numFmtId="2" fontId="30" fillId="0" borderId="21" xfId="45" applyNumberFormat="1" applyFont="1" applyBorder="1" applyAlignment="1">
      <alignment horizontal="right"/>
    </xf>
    <xf numFmtId="0" fontId="16" fillId="0" borderId="0" xfId="0" applyFont="1" applyAlignment="1">
      <alignment horizontal="center"/>
    </xf>
    <xf numFmtId="14" fontId="0" fillId="0" borderId="0" xfId="0" applyNumberFormat="1" applyAlignment="1">
      <alignment horizontal="center"/>
    </xf>
    <xf numFmtId="4" fontId="0" fillId="0" borderId="0" xfId="0" applyNumberFormat="1" applyAlignment="1">
      <alignment horizontal="center"/>
    </xf>
    <xf numFmtId="3" fontId="0" fillId="0" borderId="0" xfId="0" applyNumberFormat="1" applyAlignment="1">
      <alignment horizontal="center"/>
    </xf>
    <xf numFmtId="10" fontId="0" fillId="0" borderId="0" xfId="42" applyNumberFormat="1" applyFont="1" applyAlignment="1">
      <alignment horizontal="center"/>
    </xf>
    <xf numFmtId="0" fontId="0" fillId="0" borderId="10" xfId="0" applyBorder="1"/>
    <xf numFmtId="0" fontId="18" fillId="0" borderId="11" xfId="0" applyFont="1" applyBorder="1" applyAlignment="1">
      <alignment horizontal="centerContinuous"/>
    </xf>
    <xf numFmtId="165" fontId="0" fillId="0" borderId="0" xfId="42" applyNumberFormat="1" applyFont="1" applyFill="1" applyBorder="1" applyAlignment="1"/>
    <xf numFmtId="10" fontId="0" fillId="0" borderId="0" xfId="42" applyNumberFormat="1" applyFont="1" applyFill="1" applyBorder="1" applyAlignment="1"/>
    <xf numFmtId="0" fontId="0" fillId="0" borderId="0" xfId="0" applyAlignment="1">
      <alignment vertical="center"/>
    </xf>
    <xf numFmtId="10" fontId="0" fillId="0" borderId="0" xfId="42" applyNumberFormat="1" applyFont="1" applyAlignment="1">
      <alignment vertical="center"/>
    </xf>
    <xf numFmtId="165" fontId="0" fillId="0" borderId="0" xfId="42" applyNumberFormat="1" applyFont="1" applyFill="1" applyBorder="1" applyAlignment="1">
      <alignment vertical="center"/>
    </xf>
    <xf numFmtId="10" fontId="0" fillId="0" borderId="0" xfId="42" applyNumberFormat="1" applyFont="1" applyFill="1" applyBorder="1" applyAlignment="1">
      <alignment vertical="center"/>
    </xf>
    <xf numFmtId="2" fontId="30" fillId="0" borderId="16" xfId="45" applyNumberFormat="1" applyFont="1" applyBorder="1" applyAlignment="1">
      <alignment horizontal="right"/>
    </xf>
    <xf numFmtId="0" fontId="32" fillId="37" borderId="0" xfId="0" applyFont="1" applyFill="1"/>
    <xf numFmtId="0" fontId="0" fillId="37" borderId="0" xfId="0" applyFill="1"/>
    <xf numFmtId="0" fontId="33" fillId="37" borderId="0" xfId="0" applyFont="1" applyFill="1"/>
    <xf numFmtId="0" fontId="24" fillId="0" borderId="0" xfId="0" applyFont="1" applyAlignment="1">
      <alignment vertical="center" wrapText="1"/>
    </xf>
    <xf numFmtId="0" fontId="20" fillId="0" borderId="0" xfId="0" applyFont="1"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38" borderId="0" xfId="0" applyFill="1" applyAlignment="1">
      <alignment horizontal="left" vertical="top" wrapText="1"/>
    </xf>
    <xf numFmtId="0" fontId="0" fillId="39" borderId="0" xfId="0" applyFill="1" applyAlignment="1">
      <alignment horizontal="left" vertical="top"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_BlackScholes v9" xfId="47" xr:uid="{8D4FBCCE-E760-43AD-BFFB-C6F74680B66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833436D7-319C-4129-8CBB-7FCE071E4932}"/>
    <cellStyle name="Normal 2 2" xfId="44" xr:uid="{C96D0196-2FBB-4D76-97EE-8B48456F5D35}"/>
    <cellStyle name="Normal_BlackScholes v9" xfId="45" xr:uid="{CF3534FA-12D2-4930-BF58-CFB9551209BB}"/>
    <cellStyle name="Note" xfId="15" builtinId="10" customBuiltin="1"/>
    <cellStyle name="Output" xfId="10" builtinId="21" customBuiltin="1"/>
    <cellStyle name="Percent" xfId="42" builtinId="5"/>
    <cellStyle name="Porcentaje 2" xfId="46" xr:uid="{11C9581C-B3E1-429A-815F-D6A6391086D6}"/>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Rentabilidades diarias a 5 años Adidas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'Criterio 1 Adidas'!$M$1</c:f>
              <c:strCache>
                <c:ptCount val="1"/>
                <c:pt idx="0">
                  <c:v>Rentabilidades</c:v>
                </c:pt>
              </c:strCache>
            </c:strRef>
          </c:tx>
          <c:spPr>
            <a:ln w="28575" cap="rnd">
              <a:solidFill>
                <a:schemeClr val="accent1"/>
              </a:solidFill>
              <a:round/>
            </a:ln>
            <a:effectLst/>
          </c:spPr>
          <c:marker>
            <c:symbol val="none"/>
          </c:marker>
          <c:cat>
            <c:numRef>
              <c:f>'Criterio 1 Adidas'!$A$2:$A$1274</c:f>
              <c:numCache>
                <c:formatCode>m/d/yyyy</c:formatCode>
                <c:ptCount val="1273"/>
                <c:pt idx="0">
                  <c:v>43578</c:v>
                </c:pt>
                <c:pt idx="1">
                  <c:v>43579</c:v>
                </c:pt>
                <c:pt idx="2">
                  <c:v>43580</c:v>
                </c:pt>
                <c:pt idx="3">
                  <c:v>43581</c:v>
                </c:pt>
                <c:pt idx="4">
                  <c:v>43584</c:v>
                </c:pt>
                <c:pt idx="5">
                  <c:v>43585</c:v>
                </c:pt>
                <c:pt idx="6">
                  <c:v>43587</c:v>
                </c:pt>
                <c:pt idx="7">
                  <c:v>43588</c:v>
                </c:pt>
                <c:pt idx="8">
                  <c:v>43591</c:v>
                </c:pt>
                <c:pt idx="9">
                  <c:v>43592</c:v>
                </c:pt>
                <c:pt idx="10">
                  <c:v>43593</c:v>
                </c:pt>
                <c:pt idx="11">
                  <c:v>43594</c:v>
                </c:pt>
                <c:pt idx="12">
                  <c:v>43595</c:v>
                </c:pt>
                <c:pt idx="13">
                  <c:v>43598</c:v>
                </c:pt>
                <c:pt idx="14">
                  <c:v>43599</c:v>
                </c:pt>
                <c:pt idx="15">
                  <c:v>43600</c:v>
                </c:pt>
                <c:pt idx="16">
                  <c:v>43601</c:v>
                </c:pt>
                <c:pt idx="17">
                  <c:v>43602</c:v>
                </c:pt>
                <c:pt idx="18">
                  <c:v>43605</c:v>
                </c:pt>
                <c:pt idx="19">
                  <c:v>43606</c:v>
                </c:pt>
                <c:pt idx="20">
                  <c:v>43607</c:v>
                </c:pt>
                <c:pt idx="21">
                  <c:v>43608</c:v>
                </c:pt>
                <c:pt idx="22">
                  <c:v>43609</c:v>
                </c:pt>
                <c:pt idx="23">
                  <c:v>43612</c:v>
                </c:pt>
                <c:pt idx="24">
                  <c:v>43613</c:v>
                </c:pt>
                <c:pt idx="25">
                  <c:v>43614</c:v>
                </c:pt>
                <c:pt idx="26">
                  <c:v>43615</c:v>
                </c:pt>
                <c:pt idx="27">
                  <c:v>43616</c:v>
                </c:pt>
                <c:pt idx="28">
                  <c:v>43619</c:v>
                </c:pt>
                <c:pt idx="29">
                  <c:v>43620</c:v>
                </c:pt>
                <c:pt idx="30">
                  <c:v>43621</c:v>
                </c:pt>
                <c:pt idx="31">
                  <c:v>43622</c:v>
                </c:pt>
                <c:pt idx="32">
                  <c:v>43623</c:v>
                </c:pt>
                <c:pt idx="33">
                  <c:v>43627</c:v>
                </c:pt>
                <c:pt idx="34">
                  <c:v>43628</c:v>
                </c:pt>
                <c:pt idx="35">
                  <c:v>43629</c:v>
                </c:pt>
                <c:pt idx="36">
                  <c:v>43630</c:v>
                </c:pt>
                <c:pt idx="37">
                  <c:v>43633</c:v>
                </c:pt>
                <c:pt idx="38">
                  <c:v>43634</c:v>
                </c:pt>
                <c:pt idx="39">
                  <c:v>43635</c:v>
                </c:pt>
                <c:pt idx="40">
                  <c:v>43636</c:v>
                </c:pt>
                <c:pt idx="41">
                  <c:v>43637</c:v>
                </c:pt>
                <c:pt idx="42">
                  <c:v>43640</c:v>
                </c:pt>
                <c:pt idx="43">
                  <c:v>43641</c:v>
                </c:pt>
                <c:pt idx="44">
                  <c:v>43642</c:v>
                </c:pt>
                <c:pt idx="45">
                  <c:v>43643</c:v>
                </c:pt>
                <c:pt idx="46">
                  <c:v>43644</c:v>
                </c:pt>
                <c:pt idx="47">
                  <c:v>43647</c:v>
                </c:pt>
                <c:pt idx="48">
                  <c:v>43648</c:v>
                </c:pt>
                <c:pt idx="49">
                  <c:v>43649</c:v>
                </c:pt>
                <c:pt idx="50">
                  <c:v>43650</c:v>
                </c:pt>
                <c:pt idx="51">
                  <c:v>43651</c:v>
                </c:pt>
                <c:pt idx="52">
                  <c:v>43654</c:v>
                </c:pt>
                <c:pt idx="53">
                  <c:v>43655</c:v>
                </c:pt>
                <c:pt idx="54">
                  <c:v>43656</c:v>
                </c:pt>
                <c:pt idx="55">
                  <c:v>43657</c:v>
                </c:pt>
                <c:pt idx="56">
                  <c:v>43658</c:v>
                </c:pt>
                <c:pt idx="57">
                  <c:v>43661</c:v>
                </c:pt>
                <c:pt idx="58">
                  <c:v>43662</c:v>
                </c:pt>
                <c:pt idx="59">
                  <c:v>43663</c:v>
                </c:pt>
                <c:pt idx="60">
                  <c:v>43664</c:v>
                </c:pt>
                <c:pt idx="61">
                  <c:v>43665</c:v>
                </c:pt>
                <c:pt idx="62">
                  <c:v>43668</c:v>
                </c:pt>
                <c:pt idx="63">
                  <c:v>43669</c:v>
                </c:pt>
                <c:pt idx="64">
                  <c:v>43670</c:v>
                </c:pt>
                <c:pt idx="65">
                  <c:v>43671</c:v>
                </c:pt>
                <c:pt idx="66">
                  <c:v>43672</c:v>
                </c:pt>
                <c:pt idx="67">
                  <c:v>43675</c:v>
                </c:pt>
                <c:pt idx="68">
                  <c:v>43676</c:v>
                </c:pt>
                <c:pt idx="69">
                  <c:v>43677</c:v>
                </c:pt>
                <c:pt idx="70">
                  <c:v>43678</c:v>
                </c:pt>
                <c:pt idx="71">
                  <c:v>43679</c:v>
                </c:pt>
                <c:pt idx="72">
                  <c:v>43682</c:v>
                </c:pt>
                <c:pt idx="73">
                  <c:v>43683</c:v>
                </c:pt>
                <c:pt idx="74">
                  <c:v>43684</c:v>
                </c:pt>
                <c:pt idx="75">
                  <c:v>43685</c:v>
                </c:pt>
                <c:pt idx="76">
                  <c:v>43686</c:v>
                </c:pt>
                <c:pt idx="77">
                  <c:v>43689</c:v>
                </c:pt>
                <c:pt idx="78">
                  <c:v>43690</c:v>
                </c:pt>
                <c:pt idx="79">
                  <c:v>43691</c:v>
                </c:pt>
                <c:pt idx="80">
                  <c:v>43692</c:v>
                </c:pt>
                <c:pt idx="81">
                  <c:v>43693</c:v>
                </c:pt>
                <c:pt idx="82">
                  <c:v>43696</c:v>
                </c:pt>
                <c:pt idx="83">
                  <c:v>43697</c:v>
                </c:pt>
                <c:pt idx="84">
                  <c:v>43698</c:v>
                </c:pt>
                <c:pt idx="85">
                  <c:v>43699</c:v>
                </c:pt>
                <c:pt idx="86">
                  <c:v>43700</c:v>
                </c:pt>
                <c:pt idx="87">
                  <c:v>43703</c:v>
                </c:pt>
                <c:pt idx="88">
                  <c:v>43704</c:v>
                </c:pt>
                <c:pt idx="89">
                  <c:v>43705</c:v>
                </c:pt>
                <c:pt idx="90">
                  <c:v>43706</c:v>
                </c:pt>
                <c:pt idx="91">
                  <c:v>43707</c:v>
                </c:pt>
                <c:pt idx="92">
                  <c:v>43710</c:v>
                </c:pt>
                <c:pt idx="93">
                  <c:v>43711</c:v>
                </c:pt>
                <c:pt idx="94">
                  <c:v>43712</c:v>
                </c:pt>
                <c:pt idx="95">
                  <c:v>43713</c:v>
                </c:pt>
                <c:pt idx="96">
                  <c:v>43714</c:v>
                </c:pt>
                <c:pt idx="97">
                  <c:v>43717</c:v>
                </c:pt>
                <c:pt idx="98">
                  <c:v>43718</c:v>
                </c:pt>
                <c:pt idx="99">
                  <c:v>43719</c:v>
                </c:pt>
                <c:pt idx="100">
                  <c:v>43720</c:v>
                </c:pt>
                <c:pt idx="101">
                  <c:v>43721</c:v>
                </c:pt>
                <c:pt idx="102">
                  <c:v>43724</c:v>
                </c:pt>
                <c:pt idx="103">
                  <c:v>43725</c:v>
                </c:pt>
                <c:pt idx="104">
                  <c:v>43726</c:v>
                </c:pt>
                <c:pt idx="105">
                  <c:v>43727</c:v>
                </c:pt>
                <c:pt idx="106">
                  <c:v>43728</c:v>
                </c:pt>
                <c:pt idx="107">
                  <c:v>43731</c:v>
                </c:pt>
                <c:pt idx="108">
                  <c:v>43732</c:v>
                </c:pt>
                <c:pt idx="109">
                  <c:v>43733</c:v>
                </c:pt>
                <c:pt idx="110">
                  <c:v>43734</c:v>
                </c:pt>
                <c:pt idx="111">
                  <c:v>43735</c:v>
                </c:pt>
                <c:pt idx="112">
                  <c:v>43738</c:v>
                </c:pt>
                <c:pt idx="113">
                  <c:v>43739</c:v>
                </c:pt>
                <c:pt idx="114">
                  <c:v>43740</c:v>
                </c:pt>
                <c:pt idx="115">
                  <c:v>43742</c:v>
                </c:pt>
                <c:pt idx="116">
                  <c:v>43745</c:v>
                </c:pt>
                <c:pt idx="117">
                  <c:v>43746</c:v>
                </c:pt>
                <c:pt idx="118">
                  <c:v>43747</c:v>
                </c:pt>
                <c:pt idx="119">
                  <c:v>43748</c:v>
                </c:pt>
                <c:pt idx="120">
                  <c:v>43749</c:v>
                </c:pt>
                <c:pt idx="121">
                  <c:v>43752</c:v>
                </c:pt>
                <c:pt idx="122">
                  <c:v>43753</c:v>
                </c:pt>
                <c:pt idx="123">
                  <c:v>43754</c:v>
                </c:pt>
                <c:pt idx="124">
                  <c:v>43755</c:v>
                </c:pt>
                <c:pt idx="125">
                  <c:v>43756</c:v>
                </c:pt>
                <c:pt idx="126">
                  <c:v>43759</c:v>
                </c:pt>
                <c:pt idx="127">
                  <c:v>43760</c:v>
                </c:pt>
                <c:pt idx="128">
                  <c:v>43761</c:v>
                </c:pt>
                <c:pt idx="129">
                  <c:v>43762</c:v>
                </c:pt>
                <c:pt idx="130">
                  <c:v>43763</c:v>
                </c:pt>
                <c:pt idx="131">
                  <c:v>43766</c:v>
                </c:pt>
                <c:pt idx="132">
                  <c:v>43767</c:v>
                </c:pt>
                <c:pt idx="133">
                  <c:v>43768</c:v>
                </c:pt>
                <c:pt idx="134">
                  <c:v>43769</c:v>
                </c:pt>
                <c:pt idx="135">
                  <c:v>43770</c:v>
                </c:pt>
                <c:pt idx="136">
                  <c:v>43773</c:v>
                </c:pt>
                <c:pt idx="137">
                  <c:v>43774</c:v>
                </c:pt>
                <c:pt idx="138">
                  <c:v>43775</c:v>
                </c:pt>
                <c:pt idx="139">
                  <c:v>43776</c:v>
                </c:pt>
                <c:pt idx="140">
                  <c:v>43777</c:v>
                </c:pt>
                <c:pt idx="141">
                  <c:v>43780</c:v>
                </c:pt>
                <c:pt idx="142">
                  <c:v>43781</c:v>
                </c:pt>
                <c:pt idx="143">
                  <c:v>43782</c:v>
                </c:pt>
                <c:pt idx="144">
                  <c:v>43783</c:v>
                </c:pt>
                <c:pt idx="145">
                  <c:v>43784</c:v>
                </c:pt>
                <c:pt idx="146">
                  <c:v>43787</c:v>
                </c:pt>
                <c:pt idx="147">
                  <c:v>43788</c:v>
                </c:pt>
                <c:pt idx="148">
                  <c:v>43789</c:v>
                </c:pt>
                <c:pt idx="149">
                  <c:v>43790</c:v>
                </c:pt>
                <c:pt idx="150">
                  <c:v>43791</c:v>
                </c:pt>
                <c:pt idx="151">
                  <c:v>43794</c:v>
                </c:pt>
                <c:pt idx="152">
                  <c:v>43795</c:v>
                </c:pt>
                <c:pt idx="153">
                  <c:v>43796</c:v>
                </c:pt>
                <c:pt idx="154">
                  <c:v>43797</c:v>
                </c:pt>
                <c:pt idx="155">
                  <c:v>43798</c:v>
                </c:pt>
                <c:pt idx="156">
                  <c:v>43801</c:v>
                </c:pt>
                <c:pt idx="157">
                  <c:v>43802</c:v>
                </c:pt>
                <c:pt idx="158">
                  <c:v>43803</c:v>
                </c:pt>
                <c:pt idx="159">
                  <c:v>43804</c:v>
                </c:pt>
                <c:pt idx="160">
                  <c:v>43805</c:v>
                </c:pt>
                <c:pt idx="161">
                  <c:v>43808</c:v>
                </c:pt>
                <c:pt idx="162">
                  <c:v>43809</c:v>
                </c:pt>
                <c:pt idx="163">
                  <c:v>43810</c:v>
                </c:pt>
                <c:pt idx="164">
                  <c:v>43811</c:v>
                </c:pt>
                <c:pt idx="165">
                  <c:v>43812</c:v>
                </c:pt>
                <c:pt idx="166">
                  <c:v>43815</c:v>
                </c:pt>
                <c:pt idx="167">
                  <c:v>43816</c:v>
                </c:pt>
                <c:pt idx="168">
                  <c:v>43817</c:v>
                </c:pt>
                <c:pt idx="169">
                  <c:v>43818</c:v>
                </c:pt>
                <c:pt idx="170">
                  <c:v>43819</c:v>
                </c:pt>
                <c:pt idx="171">
                  <c:v>43822</c:v>
                </c:pt>
                <c:pt idx="172">
                  <c:v>43826</c:v>
                </c:pt>
                <c:pt idx="173">
                  <c:v>43829</c:v>
                </c:pt>
                <c:pt idx="174">
                  <c:v>43832</c:v>
                </c:pt>
                <c:pt idx="175">
                  <c:v>43833</c:v>
                </c:pt>
                <c:pt idx="176">
                  <c:v>43836</c:v>
                </c:pt>
                <c:pt idx="177">
                  <c:v>43837</c:v>
                </c:pt>
                <c:pt idx="178">
                  <c:v>43838</c:v>
                </c:pt>
                <c:pt idx="179">
                  <c:v>43839</c:v>
                </c:pt>
                <c:pt idx="180">
                  <c:v>43840</c:v>
                </c:pt>
                <c:pt idx="181">
                  <c:v>43843</c:v>
                </c:pt>
                <c:pt idx="182">
                  <c:v>43844</c:v>
                </c:pt>
                <c:pt idx="183">
                  <c:v>43845</c:v>
                </c:pt>
                <c:pt idx="184">
                  <c:v>43846</c:v>
                </c:pt>
                <c:pt idx="185">
                  <c:v>43847</c:v>
                </c:pt>
                <c:pt idx="186">
                  <c:v>43850</c:v>
                </c:pt>
                <c:pt idx="187">
                  <c:v>43851</c:v>
                </c:pt>
                <c:pt idx="188">
                  <c:v>43852</c:v>
                </c:pt>
                <c:pt idx="189">
                  <c:v>43853</c:v>
                </c:pt>
                <c:pt idx="190">
                  <c:v>43854</c:v>
                </c:pt>
                <c:pt idx="191">
                  <c:v>43857</c:v>
                </c:pt>
                <c:pt idx="192">
                  <c:v>43858</c:v>
                </c:pt>
                <c:pt idx="193">
                  <c:v>43859</c:v>
                </c:pt>
                <c:pt idx="194">
                  <c:v>43860</c:v>
                </c:pt>
                <c:pt idx="195">
                  <c:v>43861</c:v>
                </c:pt>
                <c:pt idx="196">
                  <c:v>43864</c:v>
                </c:pt>
                <c:pt idx="197">
                  <c:v>43865</c:v>
                </c:pt>
                <c:pt idx="198">
                  <c:v>43866</c:v>
                </c:pt>
                <c:pt idx="199">
                  <c:v>43867</c:v>
                </c:pt>
                <c:pt idx="200">
                  <c:v>43868</c:v>
                </c:pt>
                <c:pt idx="201">
                  <c:v>43871</c:v>
                </c:pt>
                <c:pt idx="202">
                  <c:v>43872</c:v>
                </c:pt>
                <c:pt idx="203">
                  <c:v>43873</c:v>
                </c:pt>
                <c:pt idx="204">
                  <c:v>43874</c:v>
                </c:pt>
                <c:pt idx="205">
                  <c:v>43875</c:v>
                </c:pt>
                <c:pt idx="206">
                  <c:v>43878</c:v>
                </c:pt>
                <c:pt idx="207">
                  <c:v>43879</c:v>
                </c:pt>
                <c:pt idx="208">
                  <c:v>43880</c:v>
                </c:pt>
                <c:pt idx="209">
                  <c:v>43881</c:v>
                </c:pt>
                <c:pt idx="210">
                  <c:v>43882</c:v>
                </c:pt>
                <c:pt idx="211">
                  <c:v>43885</c:v>
                </c:pt>
                <c:pt idx="212">
                  <c:v>43886</c:v>
                </c:pt>
                <c:pt idx="213">
                  <c:v>43887</c:v>
                </c:pt>
                <c:pt idx="214">
                  <c:v>43888</c:v>
                </c:pt>
                <c:pt idx="215">
                  <c:v>43889</c:v>
                </c:pt>
                <c:pt idx="216">
                  <c:v>43892</c:v>
                </c:pt>
                <c:pt idx="217">
                  <c:v>43893</c:v>
                </c:pt>
                <c:pt idx="218">
                  <c:v>43894</c:v>
                </c:pt>
                <c:pt idx="219">
                  <c:v>43895</c:v>
                </c:pt>
                <c:pt idx="220">
                  <c:v>43896</c:v>
                </c:pt>
                <c:pt idx="221">
                  <c:v>43899</c:v>
                </c:pt>
                <c:pt idx="222">
                  <c:v>43900</c:v>
                </c:pt>
                <c:pt idx="223">
                  <c:v>43901</c:v>
                </c:pt>
                <c:pt idx="224">
                  <c:v>43902</c:v>
                </c:pt>
                <c:pt idx="225">
                  <c:v>43903</c:v>
                </c:pt>
                <c:pt idx="226">
                  <c:v>43906</c:v>
                </c:pt>
                <c:pt idx="227">
                  <c:v>43907</c:v>
                </c:pt>
                <c:pt idx="228">
                  <c:v>43908</c:v>
                </c:pt>
                <c:pt idx="229">
                  <c:v>43909</c:v>
                </c:pt>
                <c:pt idx="230">
                  <c:v>43910</c:v>
                </c:pt>
                <c:pt idx="231">
                  <c:v>43913</c:v>
                </c:pt>
                <c:pt idx="232">
                  <c:v>43914</c:v>
                </c:pt>
                <c:pt idx="233">
                  <c:v>43915</c:v>
                </c:pt>
                <c:pt idx="234">
                  <c:v>43916</c:v>
                </c:pt>
                <c:pt idx="235">
                  <c:v>43917</c:v>
                </c:pt>
                <c:pt idx="236">
                  <c:v>43920</c:v>
                </c:pt>
                <c:pt idx="237">
                  <c:v>43921</c:v>
                </c:pt>
                <c:pt idx="238">
                  <c:v>43922</c:v>
                </c:pt>
                <c:pt idx="239">
                  <c:v>43923</c:v>
                </c:pt>
                <c:pt idx="240">
                  <c:v>43924</c:v>
                </c:pt>
                <c:pt idx="241">
                  <c:v>43927</c:v>
                </c:pt>
                <c:pt idx="242">
                  <c:v>43928</c:v>
                </c:pt>
                <c:pt idx="243">
                  <c:v>43929</c:v>
                </c:pt>
                <c:pt idx="244">
                  <c:v>43930</c:v>
                </c:pt>
                <c:pt idx="245">
                  <c:v>43935</c:v>
                </c:pt>
                <c:pt idx="246">
                  <c:v>43936</c:v>
                </c:pt>
                <c:pt idx="247">
                  <c:v>43937</c:v>
                </c:pt>
                <c:pt idx="248">
                  <c:v>43938</c:v>
                </c:pt>
                <c:pt idx="249">
                  <c:v>43941</c:v>
                </c:pt>
                <c:pt idx="250">
                  <c:v>43942</c:v>
                </c:pt>
                <c:pt idx="251">
                  <c:v>43943</c:v>
                </c:pt>
                <c:pt idx="252">
                  <c:v>43944</c:v>
                </c:pt>
                <c:pt idx="253">
                  <c:v>43945</c:v>
                </c:pt>
                <c:pt idx="254">
                  <c:v>43948</c:v>
                </c:pt>
                <c:pt idx="255">
                  <c:v>43949</c:v>
                </c:pt>
                <c:pt idx="256">
                  <c:v>43950</c:v>
                </c:pt>
                <c:pt idx="257">
                  <c:v>43951</c:v>
                </c:pt>
                <c:pt idx="258">
                  <c:v>43955</c:v>
                </c:pt>
                <c:pt idx="259">
                  <c:v>43956</c:v>
                </c:pt>
                <c:pt idx="260">
                  <c:v>43957</c:v>
                </c:pt>
                <c:pt idx="261">
                  <c:v>43958</c:v>
                </c:pt>
                <c:pt idx="262">
                  <c:v>43959</c:v>
                </c:pt>
                <c:pt idx="263">
                  <c:v>43962</c:v>
                </c:pt>
                <c:pt idx="264">
                  <c:v>43963</c:v>
                </c:pt>
                <c:pt idx="265">
                  <c:v>43964</c:v>
                </c:pt>
                <c:pt idx="266">
                  <c:v>43965</c:v>
                </c:pt>
                <c:pt idx="267">
                  <c:v>43966</c:v>
                </c:pt>
                <c:pt idx="268">
                  <c:v>43969</c:v>
                </c:pt>
                <c:pt idx="269">
                  <c:v>43970</c:v>
                </c:pt>
                <c:pt idx="270">
                  <c:v>43971</c:v>
                </c:pt>
                <c:pt idx="271">
                  <c:v>43972</c:v>
                </c:pt>
                <c:pt idx="272">
                  <c:v>43973</c:v>
                </c:pt>
                <c:pt idx="273">
                  <c:v>43976</c:v>
                </c:pt>
                <c:pt idx="274">
                  <c:v>43977</c:v>
                </c:pt>
                <c:pt idx="275">
                  <c:v>43978</c:v>
                </c:pt>
                <c:pt idx="276">
                  <c:v>43979</c:v>
                </c:pt>
                <c:pt idx="277">
                  <c:v>43980</c:v>
                </c:pt>
                <c:pt idx="278">
                  <c:v>43984</c:v>
                </c:pt>
                <c:pt idx="279">
                  <c:v>43985</c:v>
                </c:pt>
                <c:pt idx="280">
                  <c:v>43986</c:v>
                </c:pt>
                <c:pt idx="281">
                  <c:v>43987</c:v>
                </c:pt>
                <c:pt idx="282">
                  <c:v>43990</c:v>
                </c:pt>
                <c:pt idx="283">
                  <c:v>43991</c:v>
                </c:pt>
                <c:pt idx="284">
                  <c:v>43992</c:v>
                </c:pt>
                <c:pt idx="285">
                  <c:v>43993</c:v>
                </c:pt>
                <c:pt idx="286">
                  <c:v>43994</c:v>
                </c:pt>
                <c:pt idx="287">
                  <c:v>43997</c:v>
                </c:pt>
                <c:pt idx="288">
                  <c:v>43998</c:v>
                </c:pt>
                <c:pt idx="289">
                  <c:v>43999</c:v>
                </c:pt>
                <c:pt idx="290">
                  <c:v>44000</c:v>
                </c:pt>
                <c:pt idx="291">
                  <c:v>44001</c:v>
                </c:pt>
                <c:pt idx="292">
                  <c:v>44004</c:v>
                </c:pt>
                <c:pt idx="293">
                  <c:v>44005</c:v>
                </c:pt>
                <c:pt idx="294">
                  <c:v>44006</c:v>
                </c:pt>
                <c:pt idx="295">
                  <c:v>44007</c:v>
                </c:pt>
                <c:pt idx="296">
                  <c:v>44008</c:v>
                </c:pt>
                <c:pt idx="297">
                  <c:v>44011</c:v>
                </c:pt>
                <c:pt idx="298">
                  <c:v>44012</c:v>
                </c:pt>
                <c:pt idx="299">
                  <c:v>44013</c:v>
                </c:pt>
                <c:pt idx="300">
                  <c:v>44014</c:v>
                </c:pt>
                <c:pt idx="301">
                  <c:v>44015</c:v>
                </c:pt>
                <c:pt idx="302">
                  <c:v>44018</c:v>
                </c:pt>
                <c:pt idx="303">
                  <c:v>44019</c:v>
                </c:pt>
                <c:pt idx="304">
                  <c:v>44020</c:v>
                </c:pt>
                <c:pt idx="305">
                  <c:v>44021</c:v>
                </c:pt>
                <c:pt idx="306">
                  <c:v>44022</c:v>
                </c:pt>
                <c:pt idx="307">
                  <c:v>44025</c:v>
                </c:pt>
                <c:pt idx="308">
                  <c:v>44026</c:v>
                </c:pt>
                <c:pt idx="309">
                  <c:v>44027</c:v>
                </c:pt>
                <c:pt idx="310">
                  <c:v>44028</c:v>
                </c:pt>
                <c:pt idx="311">
                  <c:v>44029</c:v>
                </c:pt>
                <c:pt idx="312">
                  <c:v>44032</c:v>
                </c:pt>
                <c:pt idx="313">
                  <c:v>44033</c:v>
                </c:pt>
                <c:pt idx="314">
                  <c:v>44034</c:v>
                </c:pt>
                <c:pt idx="315">
                  <c:v>44035</c:v>
                </c:pt>
                <c:pt idx="316">
                  <c:v>44036</c:v>
                </c:pt>
                <c:pt idx="317">
                  <c:v>44039</c:v>
                </c:pt>
                <c:pt idx="318">
                  <c:v>44040</c:v>
                </c:pt>
                <c:pt idx="319">
                  <c:v>44041</c:v>
                </c:pt>
                <c:pt idx="320">
                  <c:v>44042</c:v>
                </c:pt>
                <c:pt idx="321">
                  <c:v>44043</c:v>
                </c:pt>
                <c:pt idx="322">
                  <c:v>44046</c:v>
                </c:pt>
                <c:pt idx="323">
                  <c:v>44047</c:v>
                </c:pt>
                <c:pt idx="324">
                  <c:v>44048</c:v>
                </c:pt>
                <c:pt idx="325">
                  <c:v>44049</c:v>
                </c:pt>
                <c:pt idx="326">
                  <c:v>44050</c:v>
                </c:pt>
                <c:pt idx="327">
                  <c:v>44053</c:v>
                </c:pt>
                <c:pt idx="328">
                  <c:v>44054</c:v>
                </c:pt>
                <c:pt idx="329">
                  <c:v>44055</c:v>
                </c:pt>
                <c:pt idx="330">
                  <c:v>44056</c:v>
                </c:pt>
                <c:pt idx="331">
                  <c:v>44057</c:v>
                </c:pt>
                <c:pt idx="332">
                  <c:v>44060</c:v>
                </c:pt>
                <c:pt idx="333">
                  <c:v>44061</c:v>
                </c:pt>
                <c:pt idx="334">
                  <c:v>44062</c:v>
                </c:pt>
                <c:pt idx="335">
                  <c:v>44063</c:v>
                </c:pt>
                <c:pt idx="336">
                  <c:v>44064</c:v>
                </c:pt>
                <c:pt idx="337">
                  <c:v>44067</c:v>
                </c:pt>
                <c:pt idx="338">
                  <c:v>44068</c:v>
                </c:pt>
                <c:pt idx="339">
                  <c:v>44069</c:v>
                </c:pt>
                <c:pt idx="340">
                  <c:v>44070</c:v>
                </c:pt>
                <c:pt idx="341">
                  <c:v>44071</c:v>
                </c:pt>
                <c:pt idx="342">
                  <c:v>44074</c:v>
                </c:pt>
                <c:pt idx="343">
                  <c:v>44075</c:v>
                </c:pt>
                <c:pt idx="344">
                  <c:v>44076</c:v>
                </c:pt>
                <c:pt idx="345">
                  <c:v>44077</c:v>
                </c:pt>
                <c:pt idx="346">
                  <c:v>44078</c:v>
                </c:pt>
                <c:pt idx="347">
                  <c:v>44081</c:v>
                </c:pt>
                <c:pt idx="348">
                  <c:v>44082</c:v>
                </c:pt>
                <c:pt idx="349">
                  <c:v>44083</c:v>
                </c:pt>
                <c:pt idx="350">
                  <c:v>44084</c:v>
                </c:pt>
                <c:pt idx="351">
                  <c:v>44085</c:v>
                </c:pt>
                <c:pt idx="352">
                  <c:v>44088</c:v>
                </c:pt>
                <c:pt idx="353">
                  <c:v>44089</c:v>
                </c:pt>
                <c:pt idx="354">
                  <c:v>44090</c:v>
                </c:pt>
                <c:pt idx="355">
                  <c:v>44091</c:v>
                </c:pt>
                <c:pt idx="356">
                  <c:v>44092</c:v>
                </c:pt>
                <c:pt idx="357">
                  <c:v>44095</c:v>
                </c:pt>
                <c:pt idx="358">
                  <c:v>44096</c:v>
                </c:pt>
                <c:pt idx="359">
                  <c:v>44097</c:v>
                </c:pt>
                <c:pt idx="360">
                  <c:v>44098</c:v>
                </c:pt>
                <c:pt idx="361">
                  <c:v>44099</c:v>
                </c:pt>
                <c:pt idx="362">
                  <c:v>44102</c:v>
                </c:pt>
                <c:pt idx="363">
                  <c:v>44103</c:v>
                </c:pt>
                <c:pt idx="364">
                  <c:v>44104</c:v>
                </c:pt>
                <c:pt idx="365">
                  <c:v>44105</c:v>
                </c:pt>
                <c:pt idx="366">
                  <c:v>44106</c:v>
                </c:pt>
                <c:pt idx="367">
                  <c:v>44109</c:v>
                </c:pt>
                <c:pt idx="368">
                  <c:v>44110</c:v>
                </c:pt>
                <c:pt idx="369">
                  <c:v>44111</c:v>
                </c:pt>
                <c:pt idx="370">
                  <c:v>44112</c:v>
                </c:pt>
                <c:pt idx="371">
                  <c:v>44113</c:v>
                </c:pt>
                <c:pt idx="372">
                  <c:v>44116</c:v>
                </c:pt>
                <c:pt idx="373">
                  <c:v>44117</c:v>
                </c:pt>
                <c:pt idx="374">
                  <c:v>44118</c:v>
                </c:pt>
                <c:pt idx="375">
                  <c:v>44119</c:v>
                </c:pt>
                <c:pt idx="376">
                  <c:v>44120</c:v>
                </c:pt>
                <c:pt idx="377">
                  <c:v>44123</c:v>
                </c:pt>
                <c:pt idx="378">
                  <c:v>44124</c:v>
                </c:pt>
                <c:pt idx="379">
                  <c:v>44125</c:v>
                </c:pt>
                <c:pt idx="380">
                  <c:v>44126</c:v>
                </c:pt>
                <c:pt idx="381">
                  <c:v>44127</c:v>
                </c:pt>
                <c:pt idx="382">
                  <c:v>44130</c:v>
                </c:pt>
                <c:pt idx="383">
                  <c:v>44131</c:v>
                </c:pt>
                <c:pt idx="384">
                  <c:v>44132</c:v>
                </c:pt>
                <c:pt idx="385">
                  <c:v>44133</c:v>
                </c:pt>
                <c:pt idx="386">
                  <c:v>44134</c:v>
                </c:pt>
                <c:pt idx="387">
                  <c:v>44137</c:v>
                </c:pt>
                <c:pt idx="388">
                  <c:v>44138</c:v>
                </c:pt>
                <c:pt idx="389">
                  <c:v>44139</c:v>
                </c:pt>
                <c:pt idx="390">
                  <c:v>44140</c:v>
                </c:pt>
                <c:pt idx="391">
                  <c:v>44141</c:v>
                </c:pt>
                <c:pt idx="392">
                  <c:v>44144</c:v>
                </c:pt>
                <c:pt idx="393">
                  <c:v>44145</c:v>
                </c:pt>
                <c:pt idx="394">
                  <c:v>44146</c:v>
                </c:pt>
                <c:pt idx="395">
                  <c:v>44147</c:v>
                </c:pt>
                <c:pt idx="396">
                  <c:v>44148</c:v>
                </c:pt>
                <c:pt idx="397">
                  <c:v>44151</c:v>
                </c:pt>
                <c:pt idx="398">
                  <c:v>44152</c:v>
                </c:pt>
                <c:pt idx="399">
                  <c:v>44153</c:v>
                </c:pt>
                <c:pt idx="400">
                  <c:v>44154</c:v>
                </c:pt>
                <c:pt idx="401">
                  <c:v>44155</c:v>
                </c:pt>
                <c:pt idx="402">
                  <c:v>44158</c:v>
                </c:pt>
                <c:pt idx="403">
                  <c:v>44159</c:v>
                </c:pt>
                <c:pt idx="404">
                  <c:v>44160</c:v>
                </c:pt>
                <c:pt idx="405">
                  <c:v>44161</c:v>
                </c:pt>
                <c:pt idx="406">
                  <c:v>44162</c:v>
                </c:pt>
                <c:pt idx="407">
                  <c:v>44165</c:v>
                </c:pt>
                <c:pt idx="408">
                  <c:v>44166</c:v>
                </c:pt>
                <c:pt idx="409">
                  <c:v>44167</c:v>
                </c:pt>
                <c:pt idx="410">
                  <c:v>44168</c:v>
                </c:pt>
                <c:pt idx="411">
                  <c:v>44169</c:v>
                </c:pt>
                <c:pt idx="412">
                  <c:v>44172</c:v>
                </c:pt>
                <c:pt idx="413">
                  <c:v>44173</c:v>
                </c:pt>
                <c:pt idx="414">
                  <c:v>44174</c:v>
                </c:pt>
                <c:pt idx="415">
                  <c:v>44175</c:v>
                </c:pt>
                <c:pt idx="416">
                  <c:v>44176</c:v>
                </c:pt>
                <c:pt idx="417">
                  <c:v>44179</c:v>
                </c:pt>
                <c:pt idx="418">
                  <c:v>44180</c:v>
                </c:pt>
                <c:pt idx="419">
                  <c:v>44181</c:v>
                </c:pt>
                <c:pt idx="420">
                  <c:v>44182</c:v>
                </c:pt>
                <c:pt idx="421">
                  <c:v>44183</c:v>
                </c:pt>
                <c:pt idx="422">
                  <c:v>44186</c:v>
                </c:pt>
                <c:pt idx="423">
                  <c:v>44187</c:v>
                </c:pt>
                <c:pt idx="424">
                  <c:v>44188</c:v>
                </c:pt>
                <c:pt idx="425">
                  <c:v>44193</c:v>
                </c:pt>
                <c:pt idx="426">
                  <c:v>44194</c:v>
                </c:pt>
                <c:pt idx="427">
                  <c:v>44195</c:v>
                </c:pt>
                <c:pt idx="428">
                  <c:v>44200</c:v>
                </c:pt>
                <c:pt idx="429">
                  <c:v>44201</c:v>
                </c:pt>
                <c:pt idx="430">
                  <c:v>44202</c:v>
                </c:pt>
                <c:pt idx="431">
                  <c:v>44203</c:v>
                </c:pt>
                <c:pt idx="432">
                  <c:v>44204</c:v>
                </c:pt>
                <c:pt idx="433">
                  <c:v>44207</c:v>
                </c:pt>
                <c:pt idx="434">
                  <c:v>44208</c:v>
                </c:pt>
                <c:pt idx="435">
                  <c:v>44209</c:v>
                </c:pt>
                <c:pt idx="436">
                  <c:v>44210</c:v>
                </c:pt>
                <c:pt idx="437">
                  <c:v>44211</c:v>
                </c:pt>
                <c:pt idx="438">
                  <c:v>44214</c:v>
                </c:pt>
                <c:pt idx="439">
                  <c:v>44215</c:v>
                </c:pt>
                <c:pt idx="440">
                  <c:v>44216</c:v>
                </c:pt>
                <c:pt idx="441">
                  <c:v>44217</c:v>
                </c:pt>
                <c:pt idx="442">
                  <c:v>44218</c:v>
                </c:pt>
                <c:pt idx="443">
                  <c:v>44221</c:v>
                </c:pt>
                <c:pt idx="444">
                  <c:v>44222</c:v>
                </c:pt>
                <c:pt idx="445">
                  <c:v>44223</c:v>
                </c:pt>
                <c:pt idx="446">
                  <c:v>44224</c:v>
                </c:pt>
                <c:pt idx="447">
                  <c:v>44225</c:v>
                </c:pt>
                <c:pt idx="448">
                  <c:v>44228</c:v>
                </c:pt>
                <c:pt idx="449">
                  <c:v>44229</c:v>
                </c:pt>
                <c:pt idx="450">
                  <c:v>44230</c:v>
                </c:pt>
                <c:pt idx="451">
                  <c:v>44231</c:v>
                </c:pt>
                <c:pt idx="452">
                  <c:v>44232</c:v>
                </c:pt>
                <c:pt idx="453">
                  <c:v>44235</c:v>
                </c:pt>
                <c:pt idx="454">
                  <c:v>44236</c:v>
                </c:pt>
                <c:pt idx="455">
                  <c:v>44237</c:v>
                </c:pt>
                <c:pt idx="456">
                  <c:v>44238</c:v>
                </c:pt>
                <c:pt idx="457">
                  <c:v>44239</c:v>
                </c:pt>
                <c:pt idx="458">
                  <c:v>44242</c:v>
                </c:pt>
                <c:pt idx="459">
                  <c:v>44243</c:v>
                </c:pt>
                <c:pt idx="460">
                  <c:v>44244</c:v>
                </c:pt>
                <c:pt idx="461">
                  <c:v>44245</c:v>
                </c:pt>
                <c:pt idx="462">
                  <c:v>44246</c:v>
                </c:pt>
                <c:pt idx="463">
                  <c:v>44249</c:v>
                </c:pt>
                <c:pt idx="464">
                  <c:v>44250</c:v>
                </c:pt>
                <c:pt idx="465">
                  <c:v>44251</c:v>
                </c:pt>
                <c:pt idx="466">
                  <c:v>44252</c:v>
                </c:pt>
                <c:pt idx="467">
                  <c:v>44253</c:v>
                </c:pt>
                <c:pt idx="468">
                  <c:v>44256</c:v>
                </c:pt>
                <c:pt idx="469">
                  <c:v>44257</c:v>
                </c:pt>
                <c:pt idx="470">
                  <c:v>44258</c:v>
                </c:pt>
                <c:pt idx="471">
                  <c:v>44259</c:v>
                </c:pt>
                <c:pt idx="472">
                  <c:v>44260</c:v>
                </c:pt>
                <c:pt idx="473">
                  <c:v>44263</c:v>
                </c:pt>
                <c:pt idx="474">
                  <c:v>44264</c:v>
                </c:pt>
                <c:pt idx="475">
                  <c:v>44265</c:v>
                </c:pt>
                <c:pt idx="476">
                  <c:v>44266</c:v>
                </c:pt>
                <c:pt idx="477">
                  <c:v>44267</c:v>
                </c:pt>
                <c:pt idx="478">
                  <c:v>44270</c:v>
                </c:pt>
                <c:pt idx="479">
                  <c:v>44271</c:v>
                </c:pt>
                <c:pt idx="480">
                  <c:v>44272</c:v>
                </c:pt>
                <c:pt idx="481">
                  <c:v>44273</c:v>
                </c:pt>
                <c:pt idx="482">
                  <c:v>44274</c:v>
                </c:pt>
                <c:pt idx="483">
                  <c:v>44277</c:v>
                </c:pt>
                <c:pt idx="484">
                  <c:v>44278</c:v>
                </c:pt>
                <c:pt idx="485">
                  <c:v>44279</c:v>
                </c:pt>
                <c:pt idx="486">
                  <c:v>44280</c:v>
                </c:pt>
                <c:pt idx="487">
                  <c:v>44281</c:v>
                </c:pt>
                <c:pt idx="488">
                  <c:v>44284</c:v>
                </c:pt>
                <c:pt idx="489">
                  <c:v>44285</c:v>
                </c:pt>
                <c:pt idx="490">
                  <c:v>44286</c:v>
                </c:pt>
                <c:pt idx="491">
                  <c:v>44287</c:v>
                </c:pt>
                <c:pt idx="492">
                  <c:v>44292</c:v>
                </c:pt>
                <c:pt idx="493">
                  <c:v>44293</c:v>
                </c:pt>
                <c:pt idx="494">
                  <c:v>44294</c:v>
                </c:pt>
                <c:pt idx="495">
                  <c:v>44295</c:v>
                </c:pt>
                <c:pt idx="496">
                  <c:v>44298</c:v>
                </c:pt>
                <c:pt idx="497">
                  <c:v>44299</c:v>
                </c:pt>
                <c:pt idx="498">
                  <c:v>44300</c:v>
                </c:pt>
                <c:pt idx="499">
                  <c:v>44301</c:v>
                </c:pt>
                <c:pt idx="500">
                  <c:v>44302</c:v>
                </c:pt>
                <c:pt idx="501">
                  <c:v>44305</c:v>
                </c:pt>
                <c:pt idx="502">
                  <c:v>44306</c:v>
                </c:pt>
                <c:pt idx="503">
                  <c:v>44307</c:v>
                </c:pt>
                <c:pt idx="504">
                  <c:v>44308</c:v>
                </c:pt>
                <c:pt idx="505">
                  <c:v>44309</c:v>
                </c:pt>
                <c:pt idx="506">
                  <c:v>44312</c:v>
                </c:pt>
                <c:pt idx="507">
                  <c:v>44313</c:v>
                </c:pt>
                <c:pt idx="508">
                  <c:v>44314</c:v>
                </c:pt>
                <c:pt idx="509">
                  <c:v>44315</c:v>
                </c:pt>
                <c:pt idx="510">
                  <c:v>44316</c:v>
                </c:pt>
                <c:pt idx="511">
                  <c:v>44319</c:v>
                </c:pt>
                <c:pt idx="512">
                  <c:v>44320</c:v>
                </c:pt>
                <c:pt idx="513">
                  <c:v>44321</c:v>
                </c:pt>
                <c:pt idx="514">
                  <c:v>44322</c:v>
                </c:pt>
                <c:pt idx="515">
                  <c:v>44323</c:v>
                </c:pt>
                <c:pt idx="516">
                  <c:v>44326</c:v>
                </c:pt>
                <c:pt idx="517">
                  <c:v>44327</c:v>
                </c:pt>
                <c:pt idx="518">
                  <c:v>44328</c:v>
                </c:pt>
                <c:pt idx="519">
                  <c:v>44329</c:v>
                </c:pt>
                <c:pt idx="520">
                  <c:v>44330</c:v>
                </c:pt>
                <c:pt idx="521">
                  <c:v>44333</c:v>
                </c:pt>
                <c:pt idx="522">
                  <c:v>44334</c:v>
                </c:pt>
                <c:pt idx="523">
                  <c:v>44335</c:v>
                </c:pt>
                <c:pt idx="524">
                  <c:v>44336</c:v>
                </c:pt>
                <c:pt idx="525">
                  <c:v>44337</c:v>
                </c:pt>
                <c:pt idx="526">
                  <c:v>44341</c:v>
                </c:pt>
                <c:pt idx="527">
                  <c:v>44342</c:v>
                </c:pt>
                <c:pt idx="528">
                  <c:v>44343</c:v>
                </c:pt>
                <c:pt idx="529">
                  <c:v>44344</c:v>
                </c:pt>
                <c:pt idx="530">
                  <c:v>44347</c:v>
                </c:pt>
                <c:pt idx="531">
                  <c:v>44348</c:v>
                </c:pt>
                <c:pt idx="532">
                  <c:v>44349</c:v>
                </c:pt>
                <c:pt idx="533">
                  <c:v>44350</c:v>
                </c:pt>
                <c:pt idx="534">
                  <c:v>44351</c:v>
                </c:pt>
                <c:pt idx="535">
                  <c:v>44354</c:v>
                </c:pt>
                <c:pt idx="536">
                  <c:v>44355</c:v>
                </c:pt>
                <c:pt idx="537">
                  <c:v>44356</c:v>
                </c:pt>
                <c:pt idx="538">
                  <c:v>44357</c:v>
                </c:pt>
                <c:pt idx="539">
                  <c:v>44358</c:v>
                </c:pt>
                <c:pt idx="540">
                  <c:v>44361</c:v>
                </c:pt>
                <c:pt idx="541">
                  <c:v>44362</c:v>
                </c:pt>
                <c:pt idx="542">
                  <c:v>44363</c:v>
                </c:pt>
                <c:pt idx="543">
                  <c:v>44364</c:v>
                </c:pt>
                <c:pt idx="544">
                  <c:v>44365</c:v>
                </c:pt>
                <c:pt idx="545">
                  <c:v>44368</c:v>
                </c:pt>
                <c:pt idx="546">
                  <c:v>44369</c:v>
                </c:pt>
                <c:pt idx="547">
                  <c:v>44370</c:v>
                </c:pt>
                <c:pt idx="548">
                  <c:v>44371</c:v>
                </c:pt>
                <c:pt idx="549">
                  <c:v>44372</c:v>
                </c:pt>
                <c:pt idx="550">
                  <c:v>44375</c:v>
                </c:pt>
                <c:pt idx="551">
                  <c:v>44376</c:v>
                </c:pt>
                <c:pt idx="552">
                  <c:v>44377</c:v>
                </c:pt>
                <c:pt idx="553">
                  <c:v>44378</c:v>
                </c:pt>
                <c:pt idx="554">
                  <c:v>44379</c:v>
                </c:pt>
                <c:pt idx="555">
                  <c:v>44382</c:v>
                </c:pt>
                <c:pt idx="556">
                  <c:v>44383</c:v>
                </c:pt>
                <c:pt idx="557">
                  <c:v>44384</c:v>
                </c:pt>
                <c:pt idx="558">
                  <c:v>44385</c:v>
                </c:pt>
                <c:pt idx="559">
                  <c:v>44386</c:v>
                </c:pt>
                <c:pt idx="560">
                  <c:v>44389</c:v>
                </c:pt>
                <c:pt idx="561">
                  <c:v>44390</c:v>
                </c:pt>
                <c:pt idx="562">
                  <c:v>44391</c:v>
                </c:pt>
                <c:pt idx="563">
                  <c:v>44392</c:v>
                </c:pt>
                <c:pt idx="564">
                  <c:v>44393</c:v>
                </c:pt>
                <c:pt idx="565">
                  <c:v>44396</c:v>
                </c:pt>
                <c:pt idx="566">
                  <c:v>44397</c:v>
                </c:pt>
                <c:pt idx="567">
                  <c:v>44398</c:v>
                </c:pt>
                <c:pt idx="568">
                  <c:v>44399</c:v>
                </c:pt>
                <c:pt idx="569">
                  <c:v>44400</c:v>
                </c:pt>
                <c:pt idx="570">
                  <c:v>44403</c:v>
                </c:pt>
                <c:pt idx="571">
                  <c:v>44404</c:v>
                </c:pt>
                <c:pt idx="572">
                  <c:v>44405</c:v>
                </c:pt>
                <c:pt idx="573">
                  <c:v>44406</c:v>
                </c:pt>
                <c:pt idx="574">
                  <c:v>44407</c:v>
                </c:pt>
                <c:pt idx="575">
                  <c:v>44410</c:v>
                </c:pt>
                <c:pt idx="576">
                  <c:v>44411</c:v>
                </c:pt>
                <c:pt idx="577">
                  <c:v>44412</c:v>
                </c:pt>
                <c:pt idx="578">
                  <c:v>44413</c:v>
                </c:pt>
                <c:pt idx="579">
                  <c:v>44414</c:v>
                </c:pt>
                <c:pt idx="580">
                  <c:v>44417</c:v>
                </c:pt>
                <c:pt idx="581">
                  <c:v>44418</c:v>
                </c:pt>
                <c:pt idx="582">
                  <c:v>44419</c:v>
                </c:pt>
                <c:pt idx="583">
                  <c:v>44420</c:v>
                </c:pt>
                <c:pt idx="584">
                  <c:v>44421</c:v>
                </c:pt>
                <c:pt idx="585">
                  <c:v>44424</c:v>
                </c:pt>
                <c:pt idx="586">
                  <c:v>44425</c:v>
                </c:pt>
                <c:pt idx="587">
                  <c:v>44426</c:v>
                </c:pt>
                <c:pt idx="588">
                  <c:v>44427</c:v>
                </c:pt>
                <c:pt idx="589">
                  <c:v>44428</c:v>
                </c:pt>
                <c:pt idx="590">
                  <c:v>44431</c:v>
                </c:pt>
                <c:pt idx="591">
                  <c:v>44432</c:v>
                </c:pt>
                <c:pt idx="592">
                  <c:v>44433</c:v>
                </c:pt>
                <c:pt idx="593">
                  <c:v>44434</c:v>
                </c:pt>
                <c:pt idx="594">
                  <c:v>44435</c:v>
                </c:pt>
                <c:pt idx="595">
                  <c:v>44438</c:v>
                </c:pt>
                <c:pt idx="596">
                  <c:v>44439</c:v>
                </c:pt>
                <c:pt idx="597">
                  <c:v>44440</c:v>
                </c:pt>
                <c:pt idx="598">
                  <c:v>44441</c:v>
                </c:pt>
                <c:pt idx="599">
                  <c:v>44442</c:v>
                </c:pt>
                <c:pt idx="600">
                  <c:v>44445</c:v>
                </c:pt>
                <c:pt idx="601">
                  <c:v>44446</c:v>
                </c:pt>
                <c:pt idx="602">
                  <c:v>44447</c:v>
                </c:pt>
                <c:pt idx="603">
                  <c:v>44448</c:v>
                </c:pt>
                <c:pt idx="604">
                  <c:v>44449</c:v>
                </c:pt>
                <c:pt idx="605">
                  <c:v>44452</c:v>
                </c:pt>
                <c:pt idx="606">
                  <c:v>44453</c:v>
                </c:pt>
                <c:pt idx="607">
                  <c:v>44454</c:v>
                </c:pt>
                <c:pt idx="608">
                  <c:v>44455</c:v>
                </c:pt>
                <c:pt idx="609">
                  <c:v>44456</c:v>
                </c:pt>
                <c:pt idx="610">
                  <c:v>44459</c:v>
                </c:pt>
                <c:pt idx="611">
                  <c:v>44460</c:v>
                </c:pt>
                <c:pt idx="612">
                  <c:v>44461</c:v>
                </c:pt>
                <c:pt idx="613">
                  <c:v>44462</c:v>
                </c:pt>
                <c:pt idx="614">
                  <c:v>44463</c:v>
                </c:pt>
                <c:pt idx="615">
                  <c:v>44466</c:v>
                </c:pt>
                <c:pt idx="616">
                  <c:v>44467</c:v>
                </c:pt>
                <c:pt idx="617">
                  <c:v>44468</c:v>
                </c:pt>
                <c:pt idx="618">
                  <c:v>44469</c:v>
                </c:pt>
                <c:pt idx="619">
                  <c:v>44470</c:v>
                </c:pt>
                <c:pt idx="620">
                  <c:v>44473</c:v>
                </c:pt>
                <c:pt idx="621">
                  <c:v>44474</c:v>
                </c:pt>
                <c:pt idx="622">
                  <c:v>44475</c:v>
                </c:pt>
                <c:pt idx="623">
                  <c:v>44476</c:v>
                </c:pt>
                <c:pt idx="624">
                  <c:v>44477</c:v>
                </c:pt>
                <c:pt idx="625">
                  <c:v>44480</c:v>
                </c:pt>
                <c:pt idx="626">
                  <c:v>44481</c:v>
                </c:pt>
                <c:pt idx="627">
                  <c:v>44482</c:v>
                </c:pt>
                <c:pt idx="628">
                  <c:v>44483</c:v>
                </c:pt>
                <c:pt idx="629">
                  <c:v>44484</c:v>
                </c:pt>
                <c:pt idx="630">
                  <c:v>44487</c:v>
                </c:pt>
                <c:pt idx="631">
                  <c:v>44488</c:v>
                </c:pt>
                <c:pt idx="632">
                  <c:v>44489</c:v>
                </c:pt>
                <c:pt idx="633">
                  <c:v>44490</c:v>
                </c:pt>
                <c:pt idx="634">
                  <c:v>44491</c:v>
                </c:pt>
                <c:pt idx="635">
                  <c:v>44494</c:v>
                </c:pt>
                <c:pt idx="636">
                  <c:v>44495</c:v>
                </c:pt>
                <c:pt idx="637">
                  <c:v>44496</c:v>
                </c:pt>
                <c:pt idx="638">
                  <c:v>44497</c:v>
                </c:pt>
                <c:pt idx="639">
                  <c:v>44498</c:v>
                </c:pt>
                <c:pt idx="640">
                  <c:v>44501</c:v>
                </c:pt>
                <c:pt idx="641">
                  <c:v>44502</c:v>
                </c:pt>
                <c:pt idx="642">
                  <c:v>44503</c:v>
                </c:pt>
                <c:pt idx="643">
                  <c:v>44504</c:v>
                </c:pt>
                <c:pt idx="644">
                  <c:v>44505</c:v>
                </c:pt>
                <c:pt idx="645">
                  <c:v>44508</c:v>
                </c:pt>
                <c:pt idx="646">
                  <c:v>44509</c:v>
                </c:pt>
                <c:pt idx="647">
                  <c:v>44510</c:v>
                </c:pt>
                <c:pt idx="648">
                  <c:v>44511</c:v>
                </c:pt>
                <c:pt idx="649">
                  <c:v>44512</c:v>
                </c:pt>
                <c:pt idx="650">
                  <c:v>44515</c:v>
                </c:pt>
                <c:pt idx="651">
                  <c:v>44516</c:v>
                </c:pt>
                <c:pt idx="652">
                  <c:v>44517</c:v>
                </c:pt>
                <c:pt idx="653">
                  <c:v>44518</c:v>
                </c:pt>
                <c:pt idx="654">
                  <c:v>44519</c:v>
                </c:pt>
                <c:pt idx="655">
                  <c:v>44522</c:v>
                </c:pt>
                <c:pt idx="656">
                  <c:v>44523</c:v>
                </c:pt>
                <c:pt idx="657">
                  <c:v>44524</c:v>
                </c:pt>
                <c:pt idx="658">
                  <c:v>44525</c:v>
                </c:pt>
                <c:pt idx="659">
                  <c:v>44526</c:v>
                </c:pt>
                <c:pt idx="660">
                  <c:v>44529</c:v>
                </c:pt>
                <c:pt idx="661">
                  <c:v>44530</c:v>
                </c:pt>
                <c:pt idx="662">
                  <c:v>44531</c:v>
                </c:pt>
                <c:pt idx="663">
                  <c:v>44532</c:v>
                </c:pt>
                <c:pt idx="664">
                  <c:v>44533</c:v>
                </c:pt>
                <c:pt idx="665">
                  <c:v>44536</c:v>
                </c:pt>
                <c:pt idx="666">
                  <c:v>44537</c:v>
                </c:pt>
                <c:pt idx="667">
                  <c:v>44538</c:v>
                </c:pt>
                <c:pt idx="668">
                  <c:v>44539</c:v>
                </c:pt>
                <c:pt idx="669">
                  <c:v>44540</c:v>
                </c:pt>
                <c:pt idx="670">
                  <c:v>44543</c:v>
                </c:pt>
                <c:pt idx="671">
                  <c:v>44544</c:v>
                </c:pt>
                <c:pt idx="672">
                  <c:v>44545</c:v>
                </c:pt>
                <c:pt idx="673">
                  <c:v>44546</c:v>
                </c:pt>
                <c:pt idx="674">
                  <c:v>44547</c:v>
                </c:pt>
                <c:pt idx="675">
                  <c:v>44550</c:v>
                </c:pt>
                <c:pt idx="676">
                  <c:v>44551</c:v>
                </c:pt>
                <c:pt idx="677">
                  <c:v>44552</c:v>
                </c:pt>
                <c:pt idx="678">
                  <c:v>44553</c:v>
                </c:pt>
                <c:pt idx="679">
                  <c:v>44557</c:v>
                </c:pt>
                <c:pt idx="680">
                  <c:v>44558</c:v>
                </c:pt>
                <c:pt idx="681">
                  <c:v>44559</c:v>
                </c:pt>
                <c:pt idx="682">
                  <c:v>44560</c:v>
                </c:pt>
                <c:pt idx="683">
                  <c:v>44564</c:v>
                </c:pt>
                <c:pt idx="684">
                  <c:v>44565</c:v>
                </c:pt>
                <c:pt idx="685">
                  <c:v>44566</c:v>
                </c:pt>
                <c:pt idx="686">
                  <c:v>44567</c:v>
                </c:pt>
                <c:pt idx="687">
                  <c:v>44568</c:v>
                </c:pt>
                <c:pt idx="688">
                  <c:v>44571</c:v>
                </c:pt>
                <c:pt idx="689">
                  <c:v>44572</c:v>
                </c:pt>
                <c:pt idx="690">
                  <c:v>44573</c:v>
                </c:pt>
                <c:pt idx="691">
                  <c:v>44574</c:v>
                </c:pt>
                <c:pt idx="692">
                  <c:v>44575</c:v>
                </c:pt>
                <c:pt idx="693">
                  <c:v>44578</c:v>
                </c:pt>
                <c:pt idx="694">
                  <c:v>44579</c:v>
                </c:pt>
                <c:pt idx="695">
                  <c:v>44580</c:v>
                </c:pt>
                <c:pt idx="696">
                  <c:v>44581</c:v>
                </c:pt>
                <c:pt idx="697">
                  <c:v>44582</c:v>
                </c:pt>
                <c:pt idx="698">
                  <c:v>44585</c:v>
                </c:pt>
                <c:pt idx="699">
                  <c:v>44586</c:v>
                </c:pt>
                <c:pt idx="700">
                  <c:v>44587</c:v>
                </c:pt>
                <c:pt idx="701">
                  <c:v>44588</c:v>
                </c:pt>
                <c:pt idx="702">
                  <c:v>44589</c:v>
                </c:pt>
                <c:pt idx="703">
                  <c:v>44592</c:v>
                </c:pt>
                <c:pt idx="704">
                  <c:v>44593</c:v>
                </c:pt>
                <c:pt idx="705">
                  <c:v>44594</c:v>
                </c:pt>
                <c:pt idx="706">
                  <c:v>44595</c:v>
                </c:pt>
                <c:pt idx="707">
                  <c:v>44596</c:v>
                </c:pt>
                <c:pt idx="708">
                  <c:v>44599</c:v>
                </c:pt>
                <c:pt idx="709">
                  <c:v>44600</c:v>
                </c:pt>
                <c:pt idx="710">
                  <c:v>44601</c:v>
                </c:pt>
                <c:pt idx="711">
                  <c:v>44602</c:v>
                </c:pt>
                <c:pt idx="712">
                  <c:v>44603</c:v>
                </c:pt>
                <c:pt idx="713">
                  <c:v>44606</c:v>
                </c:pt>
                <c:pt idx="714">
                  <c:v>44607</c:v>
                </c:pt>
                <c:pt idx="715">
                  <c:v>44608</c:v>
                </c:pt>
                <c:pt idx="716">
                  <c:v>44609</c:v>
                </c:pt>
                <c:pt idx="717">
                  <c:v>44610</c:v>
                </c:pt>
                <c:pt idx="718">
                  <c:v>44613</c:v>
                </c:pt>
                <c:pt idx="719">
                  <c:v>44614</c:v>
                </c:pt>
                <c:pt idx="720">
                  <c:v>44615</c:v>
                </c:pt>
                <c:pt idx="721">
                  <c:v>44616</c:v>
                </c:pt>
                <c:pt idx="722">
                  <c:v>44617</c:v>
                </c:pt>
                <c:pt idx="723">
                  <c:v>44620</c:v>
                </c:pt>
                <c:pt idx="724">
                  <c:v>44621</c:v>
                </c:pt>
                <c:pt idx="725">
                  <c:v>44622</c:v>
                </c:pt>
                <c:pt idx="726">
                  <c:v>44623</c:v>
                </c:pt>
                <c:pt idx="727">
                  <c:v>44624</c:v>
                </c:pt>
                <c:pt idx="728">
                  <c:v>44627</c:v>
                </c:pt>
                <c:pt idx="729">
                  <c:v>44628</c:v>
                </c:pt>
                <c:pt idx="730">
                  <c:v>44629</c:v>
                </c:pt>
                <c:pt idx="731">
                  <c:v>44630</c:v>
                </c:pt>
                <c:pt idx="732">
                  <c:v>44631</c:v>
                </c:pt>
                <c:pt idx="733">
                  <c:v>44634</c:v>
                </c:pt>
                <c:pt idx="734">
                  <c:v>44635</c:v>
                </c:pt>
                <c:pt idx="735">
                  <c:v>44636</c:v>
                </c:pt>
                <c:pt idx="736">
                  <c:v>44637</c:v>
                </c:pt>
                <c:pt idx="737">
                  <c:v>44638</c:v>
                </c:pt>
                <c:pt idx="738">
                  <c:v>44641</c:v>
                </c:pt>
                <c:pt idx="739">
                  <c:v>44642</c:v>
                </c:pt>
                <c:pt idx="740">
                  <c:v>44643</c:v>
                </c:pt>
                <c:pt idx="741">
                  <c:v>44644</c:v>
                </c:pt>
                <c:pt idx="742">
                  <c:v>44645</c:v>
                </c:pt>
                <c:pt idx="743">
                  <c:v>44648</c:v>
                </c:pt>
                <c:pt idx="744">
                  <c:v>44649</c:v>
                </c:pt>
                <c:pt idx="745">
                  <c:v>44650</c:v>
                </c:pt>
                <c:pt idx="746">
                  <c:v>44651</c:v>
                </c:pt>
                <c:pt idx="747">
                  <c:v>44652</c:v>
                </c:pt>
                <c:pt idx="748">
                  <c:v>44655</c:v>
                </c:pt>
                <c:pt idx="749">
                  <c:v>44656</c:v>
                </c:pt>
                <c:pt idx="750">
                  <c:v>44657</c:v>
                </c:pt>
                <c:pt idx="751">
                  <c:v>44658</c:v>
                </c:pt>
                <c:pt idx="752">
                  <c:v>44659</c:v>
                </c:pt>
                <c:pt idx="753">
                  <c:v>44662</c:v>
                </c:pt>
                <c:pt idx="754">
                  <c:v>44663</c:v>
                </c:pt>
                <c:pt idx="755">
                  <c:v>44664</c:v>
                </c:pt>
                <c:pt idx="756">
                  <c:v>44665</c:v>
                </c:pt>
                <c:pt idx="757">
                  <c:v>44670</c:v>
                </c:pt>
                <c:pt idx="758">
                  <c:v>44671</c:v>
                </c:pt>
                <c:pt idx="759">
                  <c:v>44672</c:v>
                </c:pt>
                <c:pt idx="760">
                  <c:v>44673</c:v>
                </c:pt>
                <c:pt idx="761">
                  <c:v>44676</c:v>
                </c:pt>
                <c:pt idx="762">
                  <c:v>44677</c:v>
                </c:pt>
                <c:pt idx="763">
                  <c:v>44678</c:v>
                </c:pt>
                <c:pt idx="764">
                  <c:v>44679</c:v>
                </c:pt>
                <c:pt idx="765">
                  <c:v>44680</c:v>
                </c:pt>
                <c:pt idx="766">
                  <c:v>44683</c:v>
                </c:pt>
                <c:pt idx="767">
                  <c:v>44684</c:v>
                </c:pt>
                <c:pt idx="768">
                  <c:v>44685</c:v>
                </c:pt>
                <c:pt idx="769">
                  <c:v>44686</c:v>
                </c:pt>
                <c:pt idx="770">
                  <c:v>44687</c:v>
                </c:pt>
                <c:pt idx="771">
                  <c:v>44690</c:v>
                </c:pt>
                <c:pt idx="772">
                  <c:v>44691</c:v>
                </c:pt>
                <c:pt idx="773">
                  <c:v>44692</c:v>
                </c:pt>
                <c:pt idx="774">
                  <c:v>44693</c:v>
                </c:pt>
                <c:pt idx="775">
                  <c:v>44694</c:v>
                </c:pt>
                <c:pt idx="776">
                  <c:v>44697</c:v>
                </c:pt>
                <c:pt idx="777">
                  <c:v>44698</c:v>
                </c:pt>
                <c:pt idx="778">
                  <c:v>44699</c:v>
                </c:pt>
                <c:pt idx="779">
                  <c:v>44700</c:v>
                </c:pt>
                <c:pt idx="780">
                  <c:v>44701</c:v>
                </c:pt>
                <c:pt idx="781">
                  <c:v>44704</c:v>
                </c:pt>
                <c:pt idx="782">
                  <c:v>44705</c:v>
                </c:pt>
                <c:pt idx="783">
                  <c:v>44706</c:v>
                </c:pt>
                <c:pt idx="784">
                  <c:v>44707</c:v>
                </c:pt>
                <c:pt idx="785">
                  <c:v>44708</c:v>
                </c:pt>
                <c:pt idx="786">
                  <c:v>44711</c:v>
                </c:pt>
                <c:pt idx="787">
                  <c:v>44712</c:v>
                </c:pt>
                <c:pt idx="788">
                  <c:v>44713</c:v>
                </c:pt>
                <c:pt idx="789">
                  <c:v>44714</c:v>
                </c:pt>
                <c:pt idx="790">
                  <c:v>44715</c:v>
                </c:pt>
                <c:pt idx="791">
                  <c:v>44718</c:v>
                </c:pt>
                <c:pt idx="792">
                  <c:v>44719</c:v>
                </c:pt>
                <c:pt idx="793">
                  <c:v>44720</c:v>
                </c:pt>
                <c:pt idx="794">
                  <c:v>44721</c:v>
                </c:pt>
                <c:pt idx="795">
                  <c:v>44722</c:v>
                </c:pt>
                <c:pt idx="796">
                  <c:v>44725</c:v>
                </c:pt>
                <c:pt idx="797">
                  <c:v>44726</c:v>
                </c:pt>
                <c:pt idx="798">
                  <c:v>44727</c:v>
                </c:pt>
                <c:pt idx="799">
                  <c:v>44728</c:v>
                </c:pt>
                <c:pt idx="800">
                  <c:v>44729</c:v>
                </c:pt>
                <c:pt idx="801">
                  <c:v>44732</c:v>
                </c:pt>
                <c:pt idx="802">
                  <c:v>44733</c:v>
                </c:pt>
                <c:pt idx="803">
                  <c:v>44734</c:v>
                </c:pt>
                <c:pt idx="804">
                  <c:v>44735</c:v>
                </c:pt>
                <c:pt idx="805">
                  <c:v>44736</c:v>
                </c:pt>
                <c:pt idx="806">
                  <c:v>44739</c:v>
                </c:pt>
                <c:pt idx="807">
                  <c:v>44740</c:v>
                </c:pt>
                <c:pt idx="808">
                  <c:v>44741</c:v>
                </c:pt>
                <c:pt idx="809">
                  <c:v>44742</c:v>
                </c:pt>
                <c:pt idx="810">
                  <c:v>44743</c:v>
                </c:pt>
                <c:pt idx="811">
                  <c:v>44746</c:v>
                </c:pt>
                <c:pt idx="812">
                  <c:v>44747</c:v>
                </c:pt>
                <c:pt idx="813">
                  <c:v>44748</c:v>
                </c:pt>
                <c:pt idx="814">
                  <c:v>44749</c:v>
                </c:pt>
                <c:pt idx="815">
                  <c:v>44750</c:v>
                </c:pt>
                <c:pt idx="816">
                  <c:v>44753</c:v>
                </c:pt>
                <c:pt idx="817">
                  <c:v>44754</c:v>
                </c:pt>
                <c:pt idx="818">
                  <c:v>44755</c:v>
                </c:pt>
                <c:pt idx="819">
                  <c:v>44756</c:v>
                </c:pt>
                <c:pt idx="820">
                  <c:v>44757</c:v>
                </c:pt>
                <c:pt idx="821">
                  <c:v>44760</c:v>
                </c:pt>
                <c:pt idx="822">
                  <c:v>44761</c:v>
                </c:pt>
                <c:pt idx="823">
                  <c:v>44762</c:v>
                </c:pt>
                <c:pt idx="824">
                  <c:v>44763</c:v>
                </c:pt>
                <c:pt idx="825">
                  <c:v>44764</c:v>
                </c:pt>
                <c:pt idx="826">
                  <c:v>44767</c:v>
                </c:pt>
                <c:pt idx="827">
                  <c:v>44768</c:v>
                </c:pt>
                <c:pt idx="828">
                  <c:v>44769</c:v>
                </c:pt>
                <c:pt idx="829">
                  <c:v>44770</c:v>
                </c:pt>
                <c:pt idx="830">
                  <c:v>44771</c:v>
                </c:pt>
                <c:pt idx="831">
                  <c:v>44774</c:v>
                </c:pt>
                <c:pt idx="832">
                  <c:v>44775</c:v>
                </c:pt>
                <c:pt idx="833">
                  <c:v>44776</c:v>
                </c:pt>
                <c:pt idx="834">
                  <c:v>44777</c:v>
                </c:pt>
                <c:pt idx="835">
                  <c:v>44778</c:v>
                </c:pt>
                <c:pt idx="836">
                  <c:v>44781</c:v>
                </c:pt>
                <c:pt idx="837">
                  <c:v>44782</c:v>
                </c:pt>
                <c:pt idx="838">
                  <c:v>44783</c:v>
                </c:pt>
                <c:pt idx="839">
                  <c:v>44784</c:v>
                </c:pt>
                <c:pt idx="840">
                  <c:v>44785</c:v>
                </c:pt>
                <c:pt idx="841">
                  <c:v>44788</c:v>
                </c:pt>
                <c:pt idx="842">
                  <c:v>44789</c:v>
                </c:pt>
                <c:pt idx="843">
                  <c:v>44790</c:v>
                </c:pt>
                <c:pt idx="844">
                  <c:v>44791</c:v>
                </c:pt>
                <c:pt idx="845">
                  <c:v>44792</c:v>
                </c:pt>
                <c:pt idx="846">
                  <c:v>44795</c:v>
                </c:pt>
                <c:pt idx="847">
                  <c:v>44796</c:v>
                </c:pt>
                <c:pt idx="848">
                  <c:v>44797</c:v>
                </c:pt>
                <c:pt idx="849">
                  <c:v>44798</c:v>
                </c:pt>
                <c:pt idx="850">
                  <c:v>44799</c:v>
                </c:pt>
                <c:pt idx="851">
                  <c:v>44802</c:v>
                </c:pt>
                <c:pt idx="852">
                  <c:v>44803</c:v>
                </c:pt>
                <c:pt idx="853">
                  <c:v>44804</c:v>
                </c:pt>
                <c:pt idx="854">
                  <c:v>44805</c:v>
                </c:pt>
                <c:pt idx="855">
                  <c:v>44806</c:v>
                </c:pt>
                <c:pt idx="856">
                  <c:v>44809</c:v>
                </c:pt>
                <c:pt idx="857">
                  <c:v>44810</c:v>
                </c:pt>
                <c:pt idx="858">
                  <c:v>44811</c:v>
                </c:pt>
                <c:pt idx="859">
                  <c:v>44812</c:v>
                </c:pt>
                <c:pt idx="860">
                  <c:v>44813</c:v>
                </c:pt>
                <c:pt idx="861">
                  <c:v>44816</c:v>
                </c:pt>
                <c:pt idx="862">
                  <c:v>44817</c:v>
                </c:pt>
                <c:pt idx="863">
                  <c:v>44818</c:v>
                </c:pt>
                <c:pt idx="864">
                  <c:v>44819</c:v>
                </c:pt>
                <c:pt idx="865">
                  <c:v>44820</c:v>
                </c:pt>
                <c:pt idx="866">
                  <c:v>44823</c:v>
                </c:pt>
                <c:pt idx="867">
                  <c:v>44824</c:v>
                </c:pt>
                <c:pt idx="868">
                  <c:v>44825</c:v>
                </c:pt>
                <c:pt idx="869">
                  <c:v>44826</c:v>
                </c:pt>
                <c:pt idx="870">
                  <c:v>44827</c:v>
                </c:pt>
                <c:pt idx="871">
                  <c:v>44830</c:v>
                </c:pt>
                <c:pt idx="872">
                  <c:v>44831</c:v>
                </c:pt>
                <c:pt idx="873">
                  <c:v>44832</c:v>
                </c:pt>
                <c:pt idx="874">
                  <c:v>44833</c:v>
                </c:pt>
                <c:pt idx="875">
                  <c:v>44834</c:v>
                </c:pt>
                <c:pt idx="876">
                  <c:v>44837</c:v>
                </c:pt>
                <c:pt idx="877">
                  <c:v>44838</c:v>
                </c:pt>
                <c:pt idx="878">
                  <c:v>44839</c:v>
                </c:pt>
                <c:pt idx="879">
                  <c:v>44840</c:v>
                </c:pt>
                <c:pt idx="880">
                  <c:v>44841</c:v>
                </c:pt>
                <c:pt idx="881">
                  <c:v>44844</c:v>
                </c:pt>
                <c:pt idx="882">
                  <c:v>44845</c:v>
                </c:pt>
                <c:pt idx="883">
                  <c:v>44846</c:v>
                </c:pt>
                <c:pt idx="884">
                  <c:v>44847</c:v>
                </c:pt>
                <c:pt idx="885">
                  <c:v>44848</c:v>
                </c:pt>
                <c:pt idx="886">
                  <c:v>44851</c:v>
                </c:pt>
                <c:pt idx="887">
                  <c:v>44852</c:v>
                </c:pt>
                <c:pt idx="888">
                  <c:v>44853</c:v>
                </c:pt>
                <c:pt idx="889">
                  <c:v>44854</c:v>
                </c:pt>
                <c:pt idx="890">
                  <c:v>44855</c:v>
                </c:pt>
                <c:pt idx="891">
                  <c:v>44858</c:v>
                </c:pt>
                <c:pt idx="892">
                  <c:v>44859</c:v>
                </c:pt>
                <c:pt idx="893">
                  <c:v>44860</c:v>
                </c:pt>
                <c:pt idx="894">
                  <c:v>44861</c:v>
                </c:pt>
                <c:pt idx="895">
                  <c:v>44862</c:v>
                </c:pt>
                <c:pt idx="896">
                  <c:v>44865</c:v>
                </c:pt>
                <c:pt idx="897">
                  <c:v>44866</c:v>
                </c:pt>
                <c:pt idx="898">
                  <c:v>44867</c:v>
                </c:pt>
                <c:pt idx="899">
                  <c:v>44868</c:v>
                </c:pt>
                <c:pt idx="900">
                  <c:v>44869</c:v>
                </c:pt>
                <c:pt idx="901">
                  <c:v>44872</c:v>
                </c:pt>
                <c:pt idx="902">
                  <c:v>44873</c:v>
                </c:pt>
                <c:pt idx="903">
                  <c:v>44874</c:v>
                </c:pt>
                <c:pt idx="904">
                  <c:v>44875</c:v>
                </c:pt>
                <c:pt idx="905">
                  <c:v>44876</c:v>
                </c:pt>
                <c:pt idx="906">
                  <c:v>44879</c:v>
                </c:pt>
                <c:pt idx="907">
                  <c:v>44880</c:v>
                </c:pt>
                <c:pt idx="908">
                  <c:v>44881</c:v>
                </c:pt>
                <c:pt idx="909">
                  <c:v>44882</c:v>
                </c:pt>
                <c:pt idx="910">
                  <c:v>44883</c:v>
                </c:pt>
                <c:pt idx="911">
                  <c:v>44886</c:v>
                </c:pt>
                <c:pt idx="912">
                  <c:v>44887</c:v>
                </c:pt>
                <c:pt idx="913">
                  <c:v>44888</c:v>
                </c:pt>
                <c:pt idx="914">
                  <c:v>44889</c:v>
                </c:pt>
                <c:pt idx="915">
                  <c:v>44890</c:v>
                </c:pt>
                <c:pt idx="916">
                  <c:v>44893</c:v>
                </c:pt>
                <c:pt idx="917">
                  <c:v>44894</c:v>
                </c:pt>
                <c:pt idx="918">
                  <c:v>44895</c:v>
                </c:pt>
                <c:pt idx="919">
                  <c:v>44896</c:v>
                </c:pt>
                <c:pt idx="920">
                  <c:v>44897</c:v>
                </c:pt>
                <c:pt idx="921">
                  <c:v>44900</c:v>
                </c:pt>
                <c:pt idx="922">
                  <c:v>44901</c:v>
                </c:pt>
                <c:pt idx="923">
                  <c:v>44902</c:v>
                </c:pt>
                <c:pt idx="924">
                  <c:v>44903</c:v>
                </c:pt>
                <c:pt idx="925">
                  <c:v>44904</c:v>
                </c:pt>
                <c:pt idx="926">
                  <c:v>44907</c:v>
                </c:pt>
                <c:pt idx="927">
                  <c:v>44908</c:v>
                </c:pt>
                <c:pt idx="928">
                  <c:v>44909</c:v>
                </c:pt>
                <c:pt idx="929">
                  <c:v>44910</c:v>
                </c:pt>
                <c:pt idx="930">
                  <c:v>44911</c:v>
                </c:pt>
                <c:pt idx="931">
                  <c:v>44914</c:v>
                </c:pt>
                <c:pt idx="932">
                  <c:v>44915</c:v>
                </c:pt>
                <c:pt idx="933">
                  <c:v>44916</c:v>
                </c:pt>
                <c:pt idx="934">
                  <c:v>44917</c:v>
                </c:pt>
                <c:pt idx="935">
                  <c:v>44918</c:v>
                </c:pt>
                <c:pt idx="936">
                  <c:v>44922</c:v>
                </c:pt>
                <c:pt idx="937">
                  <c:v>44923</c:v>
                </c:pt>
                <c:pt idx="938">
                  <c:v>44924</c:v>
                </c:pt>
                <c:pt idx="939">
                  <c:v>44925</c:v>
                </c:pt>
                <c:pt idx="940">
                  <c:v>44928</c:v>
                </c:pt>
                <c:pt idx="941">
                  <c:v>44929</c:v>
                </c:pt>
                <c:pt idx="942">
                  <c:v>44930</c:v>
                </c:pt>
                <c:pt idx="943">
                  <c:v>44931</c:v>
                </c:pt>
                <c:pt idx="944">
                  <c:v>44932</c:v>
                </c:pt>
                <c:pt idx="945">
                  <c:v>44935</c:v>
                </c:pt>
                <c:pt idx="946">
                  <c:v>44936</c:v>
                </c:pt>
                <c:pt idx="947">
                  <c:v>44937</c:v>
                </c:pt>
                <c:pt idx="948">
                  <c:v>44938</c:v>
                </c:pt>
                <c:pt idx="949">
                  <c:v>44939</c:v>
                </c:pt>
                <c:pt idx="950">
                  <c:v>44942</c:v>
                </c:pt>
                <c:pt idx="951">
                  <c:v>44943</c:v>
                </c:pt>
                <c:pt idx="952">
                  <c:v>44944</c:v>
                </c:pt>
                <c:pt idx="953">
                  <c:v>44945</c:v>
                </c:pt>
                <c:pt idx="954">
                  <c:v>44946</c:v>
                </c:pt>
                <c:pt idx="955">
                  <c:v>44949</c:v>
                </c:pt>
                <c:pt idx="956">
                  <c:v>44950</c:v>
                </c:pt>
                <c:pt idx="957">
                  <c:v>44951</c:v>
                </c:pt>
                <c:pt idx="958">
                  <c:v>44952</c:v>
                </c:pt>
                <c:pt idx="959">
                  <c:v>44953</c:v>
                </c:pt>
                <c:pt idx="960">
                  <c:v>44956</c:v>
                </c:pt>
                <c:pt idx="961">
                  <c:v>44957</c:v>
                </c:pt>
                <c:pt idx="962">
                  <c:v>44958</c:v>
                </c:pt>
                <c:pt idx="963">
                  <c:v>44959</c:v>
                </c:pt>
                <c:pt idx="964">
                  <c:v>44960</c:v>
                </c:pt>
                <c:pt idx="965">
                  <c:v>44963</c:v>
                </c:pt>
                <c:pt idx="966">
                  <c:v>44964</c:v>
                </c:pt>
                <c:pt idx="967">
                  <c:v>44965</c:v>
                </c:pt>
                <c:pt idx="968">
                  <c:v>44966</c:v>
                </c:pt>
                <c:pt idx="969">
                  <c:v>44967</c:v>
                </c:pt>
                <c:pt idx="970">
                  <c:v>44970</c:v>
                </c:pt>
                <c:pt idx="971">
                  <c:v>44971</c:v>
                </c:pt>
                <c:pt idx="972">
                  <c:v>44972</c:v>
                </c:pt>
                <c:pt idx="973">
                  <c:v>44973</c:v>
                </c:pt>
                <c:pt idx="974">
                  <c:v>44974</c:v>
                </c:pt>
                <c:pt idx="975">
                  <c:v>44977</c:v>
                </c:pt>
                <c:pt idx="976">
                  <c:v>44978</c:v>
                </c:pt>
                <c:pt idx="977">
                  <c:v>44979</c:v>
                </c:pt>
                <c:pt idx="978">
                  <c:v>44980</c:v>
                </c:pt>
                <c:pt idx="979">
                  <c:v>44981</c:v>
                </c:pt>
                <c:pt idx="980">
                  <c:v>44984</c:v>
                </c:pt>
                <c:pt idx="981">
                  <c:v>44985</c:v>
                </c:pt>
                <c:pt idx="982">
                  <c:v>44986</c:v>
                </c:pt>
                <c:pt idx="983">
                  <c:v>44987</c:v>
                </c:pt>
                <c:pt idx="984">
                  <c:v>44988</c:v>
                </c:pt>
                <c:pt idx="985">
                  <c:v>44991</c:v>
                </c:pt>
                <c:pt idx="986">
                  <c:v>44992</c:v>
                </c:pt>
                <c:pt idx="987">
                  <c:v>44993</c:v>
                </c:pt>
                <c:pt idx="988">
                  <c:v>44994</c:v>
                </c:pt>
                <c:pt idx="989">
                  <c:v>44995</c:v>
                </c:pt>
                <c:pt idx="990">
                  <c:v>44998</c:v>
                </c:pt>
                <c:pt idx="991">
                  <c:v>44999</c:v>
                </c:pt>
                <c:pt idx="992">
                  <c:v>45000</c:v>
                </c:pt>
                <c:pt idx="993">
                  <c:v>45001</c:v>
                </c:pt>
                <c:pt idx="994">
                  <c:v>45002</c:v>
                </c:pt>
                <c:pt idx="995">
                  <c:v>45005</c:v>
                </c:pt>
                <c:pt idx="996">
                  <c:v>45006</c:v>
                </c:pt>
                <c:pt idx="997">
                  <c:v>45007</c:v>
                </c:pt>
                <c:pt idx="998">
                  <c:v>45008</c:v>
                </c:pt>
                <c:pt idx="999">
                  <c:v>45009</c:v>
                </c:pt>
                <c:pt idx="1000">
                  <c:v>45012</c:v>
                </c:pt>
                <c:pt idx="1001">
                  <c:v>45013</c:v>
                </c:pt>
                <c:pt idx="1002">
                  <c:v>45014</c:v>
                </c:pt>
                <c:pt idx="1003">
                  <c:v>45015</c:v>
                </c:pt>
                <c:pt idx="1004">
                  <c:v>45016</c:v>
                </c:pt>
                <c:pt idx="1005">
                  <c:v>45019</c:v>
                </c:pt>
                <c:pt idx="1006">
                  <c:v>45020</c:v>
                </c:pt>
                <c:pt idx="1007">
                  <c:v>45021</c:v>
                </c:pt>
                <c:pt idx="1008">
                  <c:v>45022</c:v>
                </c:pt>
                <c:pt idx="1009">
                  <c:v>45027</c:v>
                </c:pt>
                <c:pt idx="1010">
                  <c:v>45028</c:v>
                </c:pt>
                <c:pt idx="1011">
                  <c:v>45029</c:v>
                </c:pt>
                <c:pt idx="1012">
                  <c:v>45030</c:v>
                </c:pt>
                <c:pt idx="1013">
                  <c:v>45033</c:v>
                </c:pt>
                <c:pt idx="1014">
                  <c:v>45034</c:v>
                </c:pt>
                <c:pt idx="1015">
                  <c:v>45035</c:v>
                </c:pt>
                <c:pt idx="1016">
                  <c:v>45036</c:v>
                </c:pt>
                <c:pt idx="1017">
                  <c:v>45037</c:v>
                </c:pt>
                <c:pt idx="1018">
                  <c:v>45040</c:v>
                </c:pt>
                <c:pt idx="1019">
                  <c:v>45041</c:v>
                </c:pt>
                <c:pt idx="1020">
                  <c:v>45042</c:v>
                </c:pt>
                <c:pt idx="1021">
                  <c:v>45043</c:v>
                </c:pt>
                <c:pt idx="1022">
                  <c:v>45044</c:v>
                </c:pt>
                <c:pt idx="1023">
                  <c:v>45048</c:v>
                </c:pt>
                <c:pt idx="1024">
                  <c:v>45049</c:v>
                </c:pt>
                <c:pt idx="1025">
                  <c:v>45050</c:v>
                </c:pt>
                <c:pt idx="1026">
                  <c:v>45051</c:v>
                </c:pt>
                <c:pt idx="1027">
                  <c:v>45054</c:v>
                </c:pt>
                <c:pt idx="1028">
                  <c:v>45055</c:v>
                </c:pt>
                <c:pt idx="1029">
                  <c:v>45056</c:v>
                </c:pt>
                <c:pt idx="1030">
                  <c:v>45057</c:v>
                </c:pt>
                <c:pt idx="1031">
                  <c:v>45058</c:v>
                </c:pt>
                <c:pt idx="1032">
                  <c:v>45061</c:v>
                </c:pt>
                <c:pt idx="1033">
                  <c:v>45062</c:v>
                </c:pt>
                <c:pt idx="1034">
                  <c:v>45063</c:v>
                </c:pt>
                <c:pt idx="1035">
                  <c:v>45064</c:v>
                </c:pt>
                <c:pt idx="1036">
                  <c:v>45065</c:v>
                </c:pt>
                <c:pt idx="1037">
                  <c:v>45068</c:v>
                </c:pt>
                <c:pt idx="1038">
                  <c:v>45069</c:v>
                </c:pt>
                <c:pt idx="1039">
                  <c:v>45070</c:v>
                </c:pt>
                <c:pt idx="1040">
                  <c:v>45071</c:v>
                </c:pt>
                <c:pt idx="1041">
                  <c:v>45072</c:v>
                </c:pt>
                <c:pt idx="1042">
                  <c:v>45075</c:v>
                </c:pt>
                <c:pt idx="1043">
                  <c:v>45076</c:v>
                </c:pt>
                <c:pt idx="1044">
                  <c:v>45077</c:v>
                </c:pt>
                <c:pt idx="1045">
                  <c:v>45078</c:v>
                </c:pt>
                <c:pt idx="1046">
                  <c:v>45079</c:v>
                </c:pt>
                <c:pt idx="1047">
                  <c:v>45082</c:v>
                </c:pt>
                <c:pt idx="1048">
                  <c:v>45083</c:v>
                </c:pt>
                <c:pt idx="1049">
                  <c:v>45084</c:v>
                </c:pt>
                <c:pt idx="1050">
                  <c:v>45085</c:v>
                </c:pt>
                <c:pt idx="1051">
                  <c:v>45086</c:v>
                </c:pt>
                <c:pt idx="1052">
                  <c:v>45089</c:v>
                </c:pt>
                <c:pt idx="1053">
                  <c:v>45090</c:v>
                </c:pt>
                <c:pt idx="1054">
                  <c:v>45091</c:v>
                </c:pt>
                <c:pt idx="1055">
                  <c:v>45092</c:v>
                </c:pt>
                <c:pt idx="1056">
                  <c:v>45093</c:v>
                </c:pt>
                <c:pt idx="1057">
                  <c:v>45096</c:v>
                </c:pt>
                <c:pt idx="1058">
                  <c:v>45097</c:v>
                </c:pt>
                <c:pt idx="1059">
                  <c:v>45098</c:v>
                </c:pt>
                <c:pt idx="1060">
                  <c:v>45099</c:v>
                </c:pt>
                <c:pt idx="1061">
                  <c:v>45100</c:v>
                </c:pt>
                <c:pt idx="1062">
                  <c:v>45103</c:v>
                </c:pt>
                <c:pt idx="1063">
                  <c:v>45104</c:v>
                </c:pt>
                <c:pt idx="1064">
                  <c:v>45105</c:v>
                </c:pt>
                <c:pt idx="1065">
                  <c:v>45106</c:v>
                </c:pt>
                <c:pt idx="1066">
                  <c:v>45107</c:v>
                </c:pt>
                <c:pt idx="1067">
                  <c:v>45110</c:v>
                </c:pt>
                <c:pt idx="1068">
                  <c:v>45111</c:v>
                </c:pt>
                <c:pt idx="1069">
                  <c:v>45112</c:v>
                </c:pt>
                <c:pt idx="1070">
                  <c:v>45113</c:v>
                </c:pt>
                <c:pt idx="1071">
                  <c:v>45114</c:v>
                </c:pt>
                <c:pt idx="1072">
                  <c:v>45117</c:v>
                </c:pt>
                <c:pt idx="1073">
                  <c:v>45118</c:v>
                </c:pt>
                <c:pt idx="1074">
                  <c:v>45119</c:v>
                </c:pt>
                <c:pt idx="1075">
                  <c:v>45120</c:v>
                </c:pt>
                <c:pt idx="1076">
                  <c:v>45121</c:v>
                </c:pt>
                <c:pt idx="1077">
                  <c:v>45124</c:v>
                </c:pt>
                <c:pt idx="1078">
                  <c:v>45125</c:v>
                </c:pt>
                <c:pt idx="1079">
                  <c:v>45126</c:v>
                </c:pt>
                <c:pt idx="1080">
                  <c:v>45127</c:v>
                </c:pt>
                <c:pt idx="1081">
                  <c:v>45128</c:v>
                </c:pt>
                <c:pt idx="1082">
                  <c:v>45131</c:v>
                </c:pt>
                <c:pt idx="1083">
                  <c:v>45132</c:v>
                </c:pt>
                <c:pt idx="1084">
                  <c:v>45133</c:v>
                </c:pt>
                <c:pt idx="1085">
                  <c:v>45134</c:v>
                </c:pt>
                <c:pt idx="1086">
                  <c:v>45135</c:v>
                </c:pt>
                <c:pt idx="1087">
                  <c:v>45138</c:v>
                </c:pt>
                <c:pt idx="1088">
                  <c:v>45139</c:v>
                </c:pt>
                <c:pt idx="1089">
                  <c:v>45140</c:v>
                </c:pt>
                <c:pt idx="1090">
                  <c:v>45141</c:v>
                </c:pt>
                <c:pt idx="1091">
                  <c:v>45142</c:v>
                </c:pt>
                <c:pt idx="1092">
                  <c:v>45145</c:v>
                </c:pt>
                <c:pt idx="1093">
                  <c:v>45146</c:v>
                </c:pt>
                <c:pt idx="1094">
                  <c:v>45147</c:v>
                </c:pt>
                <c:pt idx="1095">
                  <c:v>45148</c:v>
                </c:pt>
                <c:pt idx="1096">
                  <c:v>45149</c:v>
                </c:pt>
                <c:pt idx="1097">
                  <c:v>45152</c:v>
                </c:pt>
                <c:pt idx="1098">
                  <c:v>45153</c:v>
                </c:pt>
                <c:pt idx="1099">
                  <c:v>45154</c:v>
                </c:pt>
                <c:pt idx="1100">
                  <c:v>45155</c:v>
                </c:pt>
                <c:pt idx="1101">
                  <c:v>45156</c:v>
                </c:pt>
                <c:pt idx="1102">
                  <c:v>45159</c:v>
                </c:pt>
                <c:pt idx="1103">
                  <c:v>45160</c:v>
                </c:pt>
                <c:pt idx="1104">
                  <c:v>45161</c:v>
                </c:pt>
                <c:pt idx="1105">
                  <c:v>45162</c:v>
                </c:pt>
                <c:pt idx="1106">
                  <c:v>45163</c:v>
                </c:pt>
                <c:pt idx="1107">
                  <c:v>45166</c:v>
                </c:pt>
                <c:pt idx="1108">
                  <c:v>45167</c:v>
                </c:pt>
                <c:pt idx="1109">
                  <c:v>45168</c:v>
                </c:pt>
                <c:pt idx="1110">
                  <c:v>45169</c:v>
                </c:pt>
                <c:pt idx="1111">
                  <c:v>45170</c:v>
                </c:pt>
                <c:pt idx="1112">
                  <c:v>45173</c:v>
                </c:pt>
                <c:pt idx="1113">
                  <c:v>45174</c:v>
                </c:pt>
                <c:pt idx="1114">
                  <c:v>45175</c:v>
                </c:pt>
                <c:pt idx="1115">
                  <c:v>45176</c:v>
                </c:pt>
                <c:pt idx="1116">
                  <c:v>45177</c:v>
                </c:pt>
                <c:pt idx="1117">
                  <c:v>45180</c:v>
                </c:pt>
                <c:pt idx="1118">
                  <c:v>45181</c:v>
                </c:pt>
                <c:pt idx="1119">
                  <c:v>45182</c:v>
                </c:pt>
                <c:pt idx="1120">
                  <c:v>45183</c:v>
                </c:pt>
                <c:pt idx="1121">
                  <c:v>45184</c:v>
                </c:pt>
                <c:pt idx="1122">
                  <c:v>45187</c:v>
                </c:pt>
                <c:pt idx="1123">
                  <c:v>45188</c:v>
                </c:pt>
                <c:pt idx="1124">
                  <c:v>45189</c:v>
                </c:pt>
                <c:pt idx="1125">
                  <c:v>45190</c:v>
                </c:pt>
                <c:pt idx="1126">
                  <c:v>45191</c:v>
                </c:pt>
                <c:pt idx="1127">
                  <c:v>45194</c:v>
                </c:pt>
                <c:pt idx="1128">
                  <c:v>45195</c:v>
                </c:pt>
                <c:pt idx="1129">
                  <c:v>45196</c:v>
                </c:pt>
                <c:pt idx="1130">
                  <c:v>45197</c:v>
                </c:pt>
                <c:pt idx="1131">
                  <c:v>45198</c:v>
                </c:pt>
                <c:pt idx="1132">
                  <c:v>45201</c:v>
                </c:pt>
                <c:pt idx="1133">
                  <c:v>45202</c:v>
                </c:pt>
                <c:pt idx="1134">
                  <c:v>45203</c:v>
                </c:pt>
                <c:pt idx="1135">
                  <c:v>45204</c:v>
                </c:pt>
                <c:pt idx="1136">
                  <c:v>45205</c:v>
                </c:pt>
                <c:pt idx="1137">
                  <c:v>45208</c:v>
                </c:pt>
                <c:pt idx="1138">
                  <c:v>45209</c:v>
                </c:pt>
                <c:pt idx="1139">
                  <c:v>45210</c:v>
                </c:pt>
                <c:pt idx="1140">
                  <c:v>45211</c:v>
                </c:pt>
                <c:pt idx="1141">
                  <c:v>45212</c:v>
                </c:pt>
                <c:pt idx="1142">
                  <c:v>45215</c:v>
                </c:pt>
                <c:pt idx="1143">
                  <c:v>45216</c:v>
                </c:pt>
                <c:pt idx="1144">
                  <c:v>45217</c:v>
                </c:pt>
                <c:pt idx="1145">
                  <c:v>45218</c:v>
                </c:pt>
                <c:pt idx="1146">
                  <c:v>45219</c:v>
                </c:pt>
                <c:pt idx="1147">
                  <c:v>45222</c:v>
                </c:pt>
                <c:pt idx="1148">
                  <c:v>45223</c:v>
                </c:pt>
                <c:pt idx="1149">
                  <c:v>45224</c:v>
                </c:pt>
                <c:pt idx="1150">
                  <c:v>45225</c:v>
                </c:pt>
                <c:pt idx="1151">
                  <c:v>45226</c:v>
                </c:pt>
                <c:pt idx="1152">
                  <c:v>45229</c:v>
                </c:pt>
                <c:pt idx="1153">
                  <c:v>45230</c:v>
                </c:pt>
                <c:pt idx="1154">
                  <c:v>45231</c:v>
                </c:pt>
                <c:pt idx="1155">
                  <c:v>45232</c:v>
                </c:pt>
                <c:pt idx="1156">
                  <c:v>45233</c:v>
                </c:pt>
                <c:pt idx="1157">
                  <c:v>45236</c:v>
                </c:pt>
                <c:pt idx="1158">
                  <c:v>45237</c:v>
                </c:pt>
                <c:pt idx="1159">
                  <c:v>45238</c:v>
                </c:pt>
                <c:pt idx="1160">
                  <c:v>45239</c:v>
                </c:pt>
                <c:pt idx="1161">
                  <c:v>45240</c:v>
                </c:pt>
                <c:pt idx="1162">
                  <c:v>45243</c:v>
                </c:pt>
                <c:pt idx="1163">
                  <c:v>45244</c:v>
                </c:pt>
                <c:pt idx="1164">
                  <c:v>45245</c:v>
                </c:pt>
                <c:pt idx="1165">
                  <c:v>45246</c:v>
                </c:pt>
                <c:pt idx="1166">
                  <c:v>45247</c:v>
                </c:pt>
                <c:pt idx="1167">
                  <c:v>45250</c:v>
                </c:pt>
                <c:pt idx="1168">
                  <c:v>45251</c:v>
                </c:pt>
                <c:pt idx="1169">
                  <c:v>45252</c:v>
                </c:pt>
                <c:pt idx="1170">
                  <c:v>45253</c:v>
                </c:pt>
                <c:pt idx="1171">
                  <c:v>45254</c:v>
                </c:pt>
                <c:pt idx="1172">
                  <c:v>45257</c:v>
                </c:pt>
                <c:pt idx="1173">
                  <c:v>45258</c:v>
                </c:pt>
                <c:pt idx="1174">
                  <c:v>45259</c:v>
                </c:pt>
                <c:pt idx="1175">
                  <c:v>45260</c:v>
                </c:pt>
                <c:pt idx="1176">
                  <c:v>45261</c:v>
                </c:pt>
                <c:pt idx="1177">
                  <c:v>45264</c:v>
                </c:pt>
                <c:pt idx="1178">
                  <c:v>45265</c:v>
                </c:pt>
                <c:pt idx="1179">
                  <c:v>45266</c:v>
                </c:pt>
                <c:pt idx="1180">
                  <c:v>45267</c:v>
                </c:pt>
                <c:pt idx="1181">
                  <c:v>45268</c:v>
                </c:pt>
                <c:pt idx="1182">
                  <c:v>45271</c:v>
                </c:pt>
                <c:pt idx="1183">
                  <c:v>45272</c:v>
                </c:pt>
                <c:pt idx="1184">
                  <c:v>45273</c:v>
                </c:pt>
                <c:pt idx="1185">
                  <c:v>45274</c:v>
                </c:pt>
                <c:pt idx="1186">
                  <c:v>45275</c:v>
                </c:pt>
                <c:pt idx="1187">
                  <c:v>45278</c:v>
                </c:pt>
                <c:pt idx="1188">
                  <c:v>45279</c:v>
                </c:pt>
                <c:pt idx="1189">
                  <c:v>45280</c:v>
                </c:pt>
                <c:pt idx="1190">
                  <c:v>45281</c:v>
                </c:pt>
                <c:pt idx="1191">
                  <c:v>45282</c:v>
                </c:pt>
                <c:pt idx="1192">
                  <c:v>45287</c:v>
                </c:pt>
                <c:pt idx="1193">
                  <c:v>45288</c:v>
                </c:pt>
                <c:pt idx="1194">
                  <c:v>45289</c:v>
                </c:pt>
                <c:pt idx="1195">
                  <c:v>45293</c:v>
                </c:pt>
                <c:pt idx="1196">
                  <c:v>45294</c:v>
                </c:pt>
                <c:pt idx="1197">
                  <c:v>45295</c:v>
                </c:pt>
                <c:pt idx="1198">
                  <c:v>45296</c:v>
                </c:pt>
                <c:pt idx="1199">
                  <c:v>45299</c:v>
                </c:pt>
                <c:pt idx="1200">
                  <c:v>45300</c:v>
                </c:pt>
                <c:pt idx="1201">
                  <c:v>45301</c:v>
                </c:pt>
                <c:pt idx="1202">
                  <c:v>45302</c:v>
                </c:pt>
                <c:pt idx="1203">
                  <c:v>45303</c:v>
                </c:pt>
                <c:pt idx="1204">
                  <c:v>45306</c:v>
                </c:pt>
                <c:pt idx="1205">
                  <c:v>45307</c:v>
                </c:pt>
                <c:pt idx="1206">
                  <c:v>45308</c:v>
                </c:pt>
                <c:pt idx="1207">
                  <c:v>45309</c:v>
                </c:pt>
                <c:pt idx="1208">
                  <c:v>45310</c:v>
                </c:pt>
                <c:pt idx="1209">
                  <c:v>45313</c:v>
                </c:pt>
                <c:pt idx="1210">
                  <c:v>45314</c:v>
                </c:pt>
                <c:pt idx="1211">
                  <c:v>45315</c:v>
                </c:pt>
                <c:pt idx="1212">
                  <c:v>45316</c:v>
                </c:pt>
                <c:pt idx="1213">
                  <c:v>45317</c:v>
                </c:pt>
                <c:pt idx="1214">
                  <c:v>45320</c:v>
                </c:pt>
                <c:pt idx="1215">
                  <c:v>45321</c:v>
                </c:pt>
                <c:pt idx="1216">
                  <c:v>45322</c:v>
                </c:pt>
                <c:pt idx="1217">
                  <c:v>45323</c:v>
                </c:pt>
                <c:pt idx="1218">
                  <c:v>45324</c:v>
                </c:pt>
                <c:pt idx="1219">
                  <c:v>45327</c:v>
                </c:pt>
                <c:pt idx="1220">
                  <c:v>45328</c:v>
                </c:pt>
                <c:pt idx="1221">
                  <c:v>45329</c:v>
                </c:pt>
                <c:pt idx="1222">
                  <c:v>45330</c:v>
                </c:pt>
                <c:pt idx="1223">
                  <c:v>45331</c:v>
                </c:pt>
                <c:pt idx="1224">
                  <c:v>45334</c:v>
                </c:pt>
                <c:pt idx="1225">
                  <c:v>45335</c:v>
                </c:pt>
                <c:pt idx="1226">
                  <c:v>45336</c:v>
                </c:pt>
                <c:pt idx="1227">
                  <c:v>45337</c:v>
                </c:pt>
                <c:pt idx="1228">
                  <c:v>45338</c:v>
                </c:pt>
                <c:pt idx="1229">
                  <c:v>45341</c:v>
                </c:pt>
                <c:pt idx="1230">
                  <c:v>45342</c:v>
                </c:pt>
                <c:pt idx="1231">
                  <c:v>45343</c:v>
                </c:pt>
                <c:pt idx="1232">
                  <c:v>45344</c:v>
                </c:pt>
                <c:pt idx="1233">
                  <c:v>45345</c:v>
                </c:pt>
                <c:pt idx="1234">
                  <c:v>45348</c:v>
                </c:pt>
                <c:pt idx="1235">
                  <c:v>45349</c:v>
                </c:pt>
                <c:pt idx="1236">
                  <c:v>45350</c:v>
                </c:pt>
                <c:pt idx="1237">
                  <c:v>45351</c:v>
                </c:pt>
                <c:pt idx="1238">
                  <c:v>45352</c:v>
                </c:pt>
                <c:pt idx="1239">
                  <c:v>45355</c:v>
                </c:pt>
                <c:pt idx="1240">
                  <c:v>45356</c:v>
                </c:pt>
                <c:pt idx="1241">
                  <c:v>45357</c:v>
                </c:pt>
                <c:pt idx="1242">
                  <c:v>45358</c:v>
                </c:pt>
                <c:pt idx="1243">
                  <c:v>45359</c:v>
                </c:pt>
                <c:pt idx="1244">
                  <c:v>45362</c:v>
                </c:pt>
                <c:pt idx="1245">
                  <c:v>45363</c:v>
                </c:pt>
                <c:pt idx="1246">
                  <c:v>45364</c:v>
                </c:pt>
                <c:pt idx="1247">
                  <c:v>45365</c:v>
                </c:pt>
                <c:pt idx="1248">
                  <c:v>45366</c:v>
                </c:pt>
                <c:pt idx="1249">
                  <c:v>45369</c:v>
                </c:pt>
                <c:pt idx="1250">
                  <c:v>45370</c:v>
                </c:pt>
                <c:pt idx="1251">
                  <c:v>45371</c:v>
                </c:pt>
                <c:pt idx="1252">
                  <c:v>45372</c:v>
                </c:pt>
                <c:pt idx="1253">
                  <c:v>45373</c:v>
                </c:pt>
                <c:pt idx="1254">
                  <c:v>45376</c:v>
                </c:pt>
                <c:pt idx="1255">
                  <c:v>45377</c:v>
                </c:pt>
                <c:pt idx="1256">
                  <c:v>45378</c:v>
                </c:pt>
                <c:pt idx="1257">
                  <c:v>45379</c:v>
                </c:pt>
                <c:pt idx="1258">
                  <c:v>45384</c:v>
                </c:pt>
                <c:pt idx="1259">
                  <c:v>45385</c:v>
                </c:pt>
                <c:pt idx="1260">
                  <c:v>45386</c:v>
                </c:pt>
                <c:pt idx="1261">
                  <c:v>45387</c:v>
                </c:pt>
                <c:pt idx="1262">
                  <c:v>45390</c:v>
                </c:pt>
                <c:pt idx="1263">
                  <c:v>45391</c:v>
                </c:pt>
                <c:pt idx="1264">
                  <c:v>45392</c:v>
                </c:pt>
                <c:pt idx="1265">
                  <c:v>45393</c:v>
                </c:pt>
                <c:pt idx="1266">
                  <c:v>45394</c:v>
                </c:pt>
                <c:pt idx="1267">
                  <c:v>45397</c:v>
                </c:pt>
                <c:pt idx="1268">
                  <c:v>45398</c:v>
                </c:pt>
                <c:pt idx="1269">
                  <c:v>45399</c:v>
                </c:pt>
                <c:pt idx="1270">
                  <c:v>45400</c:v>
                </c:pt>
                <c:pt idx="1271">
                  <c:v>45401</c:v>
                </c:pt>
                <c:pt idx="1272">
                  <c:v>45404</c:v>
                </c:pt>
              </c:numCache>
            </c:numRef>
          </c:cat>
          <c:val>
            <c:numRef>
              <c:f>'Criterio 1 Adidas'!$M$2:$M$1274</c:f>
              <c:numCache>
                <c:formatCode>0.00%</c:formatCode>
                <c:ptCount val="1273"/>
                <c:pt idx="0" formatCode="General">
                  <c:v>0</c:v>
                </c:pt>
                <c:pt idx="1">
                  <c:v>1.9672576368354776E-3</c:v>
                </c:pt>
                <c:pt idx="2">
                  <c:v>-2.6176956041811719E-3</c:v>
                </c:pt>
                <c:pt idx="3">
                  <c:v>2.1871749334355112E-3</c:v>
                </c:pt>
                <c:pt idx="4">
                  <c:v>-8.7301919603598329E-4</c:v>
                </c:pt>
                <c:pt idx="5">
                  <c:v>9.1306257482343403E-2</c:v>
                </c:pt>
                <c:pt idx="6">
                  <c:v>1.2009647951786237E-2</c:v>
                </c:pt>
                <c:pt idx="7">
                  <c:v>-1.1076020600853824E-2</c:v>
                </c:pt>
                <c:pt idx="8">
                  <c:v>2.6199946538889855E-2</c:v>
                </c:pt>
                <c:pt idx="9">
                  <c:v>-2.611564361538448E-2</c:v>
                </c:pt>
                <c:pt idx="10">
                  <c:v>2.2312294847511981E-2</c:v>
                </c:pt>
                <c:pt idx="11">
                  <c:v>-2.4603147718075331E-2</c:v>
                </c:pt>
                <c:pt idx="12">
                  <c:v>1.8917862306574048E-2</c:v>
                </c:pt>
                <c:pt idx="13">
                  <c:v>1.0580929832907012E-2</c:v>
                </c:pt>
                <c:pt idx="14">
                  <c:v>-6.5191711383254317E-3</c:v>
                </c:pt>
                <c:pt idx="15">
                  <c:v>1.6106592378199312E-2</c:v>
                </c:pt>
                <c:pt idx="16">
                  <c:v>-1.761254256157601E-2</c:v>
                </c:pt>
                <c:pt idx="17">
                  <c:v>2.6892423403857311E-2</c:v>
                </c:pt>
                <c:pt idx="18">
                  <c:v>2.0562518099078185E-2</c:v>
                </c:pt>
                <c:pt idx="19">
                  <c:v>-1.2355014257285035E-2</c:v>
                </c:pt>
                <c:pt idx="20">
                  <c:v>-2.1169735149500499E-3</c:v>
                </c:pt>
                <c:pt idx="21">
                  <c:v>1.0028959598899477E-2</c:v>
                </c:pt>
                <c:pt idx="22">
                  <c:v>8.4016662119589403E-3</c:v>
                </c:pt>
                <c:pt idx="23">
                  <c:v>-2.0639952405354774E-2</c:v>
                </c:pt>
                <c:pt idx="24">
                  <c:v>-1.3534929072816632E-3</c:v>
                </c:pt>
                <c:pt idx="25">
                  <c:v>-7.9379907003294566E-3</c:v>
                </c:pt>
                <c:pt idx="26">
                  <c:v>1.1709629493914736E-2</c:v>
                </c:pt>
                <c:pt idx="27">
                  <c:v>-4.6296898767264694E-3</c:v>
                </c:pt>
                <c:pt idx="28">
                  <c:v>-2.3256117997698818E-3</c:v>
                </c:pt>
                <c:pt idx="29">
                  <c:v>1.2043560763492833E-2</c:v>
                </c:pt>
                <c:pt idx="30">
                  <c:v>1.8234157435323882E-2</c:v>
                </c:pt>
                <c:pt idx="31">
                  <c:v>-1.1875583447019366E-2</c:v>
                </c:pt>
                <c:pt idx="32">
                  <c:v>-2.0221364978253612E-2</c:v>
                </c:pt>
                <c:pt idx="33">
                  <c:v>9.7351565994298651E-3</c:v>
                </c:pt>
                <c:pt idx="34">
                  <c:v>5.0135154551074167E-3</c:v>
                </c:pt>
                <c:pt idx="35">
                  <c:v>8.4421494030076771E-3</c:v>
                </c:pt>
                <c:pt idx="36">
                  <c:v>3.9954354688891004E-2</c:v>
                </c:pt>
                <c:pt idx="37">
                  <c:v>-2.2685666773070802E-2</c:v>
                </c:pt>
                <c:pt idx="38">
                  <c:v>8.0493829738719179E-3</c:v>
                </c:pt>
                <c:pt idx="39">
                  <c:v>-1.6713742186155319E-3</c:v>
                </c:pt>
                <c:pt idx="40">
                  <c:v>-1.2462705185654437E-2</c:v>
                </c:pt>
                <c:pt idx="41">
                  <c:v>-8.4762684266899441E-3</c:v>
                </c:pt>
                <c:pt idx="42">
                  <c:v>2.9255397647752032E-2</c:v>
                </c:pt>
                <c:pt idx="43">
                  <c:v>-1.9195217808520022E-2</c:v>
                </c:pt>
                <c:pt idx="44">
                  <c:v>2.1829042129437686E-2</c:v>
                </c:pt>
                <c:pt idx="45">
                  <c:v>1.0497303528974017E-2</c:v>
                </c:pt>
                <c:pt idx="46">
                  <c:v>-2.0048176377409368E-3</c:v>
                </c:pt>
                <c:pt idx="47">
                  <c:v>1.7713555293249788E-2</c:v>
                </c:pt>
                <c:pt idx="48">
                  <c:v>-1.435438544146798E-3</c:v>
                </c:pt>
                <c:pt idx="49">
                  <c:v>-3.9533208720825223E-3</c:v>
                </c:pt>
                <c:pt idx="50">
                  <c:v>1.0283305808118476E-2</c:v>
                </c:pt>
                <c:pt idx="51">
                  <c:v>6.0715568596459001E-3</c:v>
                </c:pt>
                <c:pt idx="52">
                  <c:v>-1.0827323837255477E-2</c:v>
                </c:pt>
                <c:pt idx="53">
                  <c:v>-1.435438544146798E-3</c:v>
                </c:pt>
                <c:pt idx="54">
                  <c:v>-6.2892165598738177E-3</c:v>
                </c:pt>
                <c:pt idx="55">
                  <c:v>7.594895659631549E-3</c:v>
                </c:pt>
                <c:pt idx="56">
                  <c:v>7.5377593230160451E-3</c:v>
                </c:pt>
                <c:pt idx="57">
                  <c:v>3.5615313762931355E-4</c:v>
                </c:pt>
                <c:pt idx="58">
                  <c:v>3.7393515093830025E-3</c:v>
                </c:pt>
                <c:pt idx="59">
                  <c:v>-1.0289230169133056E-2</c:v>
                </c:pt>
                <c:pt idx="60">
                  <c:v>1.8462141765111E-2</c:v>
                </c:pt>
                <c:pt idx="61">
                  <c:v>-3.6958073744688298E-3</c:v>
                </c:pt>
                <c:pt idx="62">
                  <c:v>-2.8264680818948624E-3</c:v>
                </c:pt>
                <c:pt idx="63">
                  <c:v>1.5943970911266596E-3</c:v>
                </c:pt>
                <c:pt idx="64">
                  <c:v>2.5114948257469155E-2</c:v>
                </c:pt>
                <c:pt idx="65">
                  <c:v>-3.1056039758305342E-3</c:v>
                </c:pt>
                <c:pt idx="66">
                  <c:v>-3.3748613908540004E-2</c:v>
                </c:pt>
                <c:pt idx="67">
                  <c:v>3.7255843117526902E-2</c:v>
                </c:pt>
                <c:pt idx="68">
                  <c:v>2.3484774823828714E-2</c:v>
                </c:pt>
                <c:pt idx="69">
                  <c:v>-5.719590786668928E-2</c:v>
                </c:pt>
                <c:pt idx="70">
                  <c:v>-4.1517599089824768E-2</c:v>
                </c:pt>
                <c:pt idx="71">
                  <c:v>7.6550346456284012E-3</c:v>
                </c:pt>
                <c:pt idx="72">
                  <c:v>1.3711277798298935E-2</c:v>
                </c:pt>
                <c:pt idx="73">
                  <c:v>-2.2299356551778331E-2</c:v>
                </c:pt>
                <c:pt idx="74">
                  <c:v>-2.916435993499596E-2</c:v>
                </c:pt>
                <c:pt idx="75">
                  <c:v>7.895313714847434E-3</c:v>
                </c:pt>
                <c:pt idx="76">
                  <c:v>1.9106457916812021E-4</c:v>
                </c:pt>
                <c:pt idx="77">
                  <c:v>-2.5023959767092957E-2</c:v>
                </c:pt>
                <c:pt idx="78">
                  <c:v>7.4451855137127329E-3</c:v>
                </c:pt>
                <c:pt idx="79">
                  <c:v>2.333817166138973E-3</c:v>
                </c:pt>
                <c:pt idx="80">
                  <c:v>6.9847723674084337E-3</c:v>
                </c:pt>
                <c:pt idx="81">
                  <c:v>5.5876484431241985E-3</c:v>
                </c:pt>
                <c:pt idx="82">
                  <c:v>1.8585941612353111E-2</c:v>
                </c:pt>
                <c:pt idx="83">
                  <c:v>-1.222730377281207E-2</c:v>
                </c:pt>
                <c:pt idx="84">
                  <c:v>-1.0474130223477556E-2</c:v>
                </c:pt>
                <c:pt idx="85">
                  <c:v>6.1585859670705342E-3</c:v>
                </c:pt>
                <c:pt idx="86">
                  <c:v>1.032910335776748E-2</c:v>
                </c:pt>
                <c:pt idx="87">
                  <c:v>4.3543428692704262E-3</c:v>
                </c:pt>
                <c:pt idx="88">
                  <c:v>2.8275143009128178E-3</c:v>
                </c:pt>
                <c:pt idx="89">
                  <c:v>1.3909850670075859E-2</c:v>
                </c:pt>
                <c:pt idx="90">
                  <c:v>1.8538674928956257E-3</c:v>
                </c:pt>
                <c:pt idx="91">
                  <c:v>7.3998658168888791E-4</c:v>
                </c:pt>
                <c:pt idx="92">
                  <c:v>9.8003361448265429E-3</c:v>
                </c:pt>
                <c:pt idx="93">
                  <c:v>6.409220537969349E-3</c:v>
                </c:pt>
                <c:pt idx="94">
                  <c:v>1.4919840202838893E-2</c:v>
                </c:pt>
                <c:pt idx="95">
                  <c:v>-6.6331221137746598E-3</c:v>
                </c:pt>
                <c:pt idx="96">
                  <c:v>-2.5988093119789672E-2</c:v>
                </c:pt>
                <c:pt idx="97">
                  <c:v>2.4087231862073948E-3</c:v>
                </c:pt>
                <c:pt idx="98">
                  <c:v>1.9778272456515481E-2</c:v>
                </c:pt>
                <c:pt idx="99">
                  <c:v>-1.196303876328743E-2</c:v>
                </c:pt>
                <c:pt idx="100">
                  <c:v>-1.4859667770746161E-2</c:v>
                </c:pt>
                <c:pt idx="101">
                  <c:v>8.5659779483053394E-3</c:v>
                </c:pt>
                <c:pt idx="102">
                  <c:v>9.7859739628383385E-3</c:v>
                </c:pt>
                <c:pt idx="103">
                  <c:v>5.6681911823549726E-3</c:v>
                </c:pt>
                <c:pt idx="104">
                  <c:v>-9.0912761425732624E-4</c:v>
                </c:pt>
                <c:pt idx="105">
                  <c:v>-8.5531100753324929E-3</c:v>
                </c:pt>
                <c:pt idx="106">
                  <c:v>5.506594513612623E-3</c:v>
                </c:pt>
                <c:pt idx="107">
                  <c:v>-1.533397730904976E-2</c:v>
                </c:pt>
                <c:pt idx="108">
                  <c:v>3.3184808039741089E-2</c:v>
                </c:pt>
                <c:pt idx="109">
                  <c:v>2.314732713476849E-2</c:v>
                </c:pt>
                <c:pt idx="110">
                  <c:v>1.9292241799332309E-3</c:v>
                </c:pt>
                <c:pt idx="111">
                  <c:v>-1.207775374993386E-2</c:v>
                </c:pt>
                <c:pt idx="112">
                  <c:v>-4.7661217427723938E-2</c:v>
                </c:pt>
                <c:pt idx="113">
                  <c:v>1.060471833708336E-2</c:v>
                </c:pt>
                <c:pt idx="114">
                  <c:v>2.7612891253592474E-3</c:v>
                </c:pt>
                <c:pt idx="115">
                  <c:v>-9.1792651156402116E-3</c:v>
                </c:pt>
                <c:pt idx="116">
                  <c:v>3.2981304626097677E-2</c:v>
                </c:pt>
                <c:pt idx="117">
                  <c:v>-5.3813753421906173E-4</c:v>
                </c:pt>
                <c:pt idx="118">
                  <c:v>5.7429992422183404E-3</c:v>
                </c:pt>
                <c:pt idx="119">
                  <c:v>2.4980890259407446E-3</c:v>
                </c:pt>
                <c:pt idx="120">
                  <c:v>2.0292049151891371E-2</c:v>
                </c:pt>
                <c:pt idx="121">
                  <c:v>-1.7445946535475664E-2</c:v>
                </c:pt>
                <c:pt idx="122">
                  <c:v>1.4205111214592868E-3</c:v>
                </c:pt>
                <c:pt idx="123">
                  <c:v>-2.3050566725978478E-3</c:v>
                </c:pt>
                <c:pt idx="124">
                  <c:v>0</c:v>
                </c:pt>
                <c:pt idx="125">
                  <c:v>-4.2650924011437127E-3</c:v>
                </c:pt>
                <c:pt idx="126">
                  <c:v>-2.1952605509977099E-2</c:v>
                </c:pt>
                <c:pt idx="127">
                  <c:v>-3.1020819728032481E-3</c:v>
                </c:pt>
                <c:pt idx="128">
                  <c:v>7.3219273616293287E-3</c:v>
                </c:pt>
                <c:pt idx="129">
                  <c:v>1.2538653170209099E-2</c:v>
                </c:pt>
                <c:pt idx="130">
                  <c:v>-9.3324080902782193E-3</c:v>
                </c:pt>
                <c:pt idx="131">
                  <c:v>7.0652717505631582E-3</c:v>
                </c:pt>
                <c:pt idx="132">
                  <c:v>-3.9575912425153436E-3</c:v>
                </c:pt>
                <c:pt idx="133">
                  <c:v>1.1377997770193824E-2</c:v>
                </c:pt>
                <c:pt idx="134">
                  <c:v>2.1785674687460038E-2</c:v>
                </c:pt>
                <c:pt idx="135">
                  <c:v>-1.6602584932103235E-2</c:v>
                </c:pt>
                <c:pt idx="136">
                  <c:v>-5.3492075243621387E-2</c:v>
                </c:pt>
                <c:pt idx="137">
                  <c:v>3.0792489270772935E-2</c:v>
                </c:pt>
                <c:pt idx="138">
                  <c:v>-9.1074804298227029E-3</c:v>
                </c:pt>
                <c:pt idx="139">
                  <c:v>-8.0884406040808172E-3</c:v>
                </c:pt>
                <c:pt idx="140">
                  <c:v>-1.2970729021247419E-3</c:v>
                </c:pt>
                <c:pt idx="141">
                  <c:v>-9.463863958875815E-3</c:v>
                </c:pt>
                <c:pt idx="142">
                  <c:v>-5.9947535303984259E-3</c:v>
                </c:pt>
                <c:pt idx="143">
                  <c:v>8.1041142856142605E-3</c:v>
                </c:pt>
                <c:pt idx="144">
                  <c:v>1.3086606551963316E-2</c:v>
                </c:pt>
                <c:pt idx="145">
                  <c:v>4.4288009228296999E-3</c:v>
                </c:pt>
                <c:pt idx="146">
                  <c:v>3.1232865702202888E-3</c:v>
                </c:pt>
                <c:pt idx="147">
                  <c:v>0</c:v>
                </c:pt>
                <c:pt idx="148">
                  <c:v>0</c:v>
                </c:pt>
                <c:pt idx="149">
                  <c:v>7.1429080991764413E-3</c:v>
                </c:pt>
                <c:pt idx="150">
                  <c:v>1.3093118385426292E-2</c:v>
                </c:pt>
                <c:pt idx="151">
                  <c:v>1.2206211132861567E-2</c:v>
                </c:pt>
                <c:pt idx="152">
                  <c:v>0</c:v>
                </c:pt>
                <c:pt idx="153">
                  <c:v>2.8373817246616488E-3</c:v>
                </c:pt>
                <c:pt idx="154">
                  <c:v>-2.7232609077703279E-2</c:v>
                </c:pt>
                <c:pt idx="155">
                  <c:v>1.1088989556392701E-2</c:v>
                </c:pt>
                <c:pt idx="156">
                  <c:v>-8.9899341448626568E-4</c:v>
                </c:pt>
                <c:pt idx="157">
                  <c:v>-6.2983856470523224E-3</c:v>
                </c:pt>
                <c:pt idx="158">
                  <c:v>1.1227805356936394E-2</c:v>
                </c:pt>
                <c:pt idx="159">
                  <c:v>-1.8982768954623679E-2</c:v>
                </c:pt>
                <c:pt idx="160">
                  <c:v>4.1985471053980683E-3</c:v>
                </c:pt>
                <c:pt idx="161">
                  <c:v>1.2179626356163013E-2</c:v>
                </c:pt>
                <c:pt idx="162">
                  <c:v>-7.1830616847360176E-4</c:v>
                </c:pt>
                <c:pt idx="163">
                  <c:v>1.4377601955870771E-3</c:v>
                </c:pt>
                <c:pt idx="164">
                  <c:v>2.5843392697349039E-2</c:v>
                </c:pt>
                <c:pt idx="165">
                  <c:v>3.8488859152519795E-3</c:v>
                </c:pt>
                <c:pt idx="166">
                  <c:v>9.5853814286655185E-3</c:v>
                </c:pt>
                <c:pt idx="167">
                  <c:v>-4.4883544968570633E-3</c:v>
                </c:pt>
                <c:pt idx="168">
                  <c:v>1.0750921774355139E-2</c:v>
                </c:pt>
                <c:pt idx="169">
                  <c:v>-1.2008312543516156E-3</c:v>
                </c:pt>
                <c:pt idx="170">
                  <c:v>4.809316553358354E-3</c:v>
                </c:pt>
                <c:pt idx="171">
                  <c:v>-9.2308102048746163E-3</c:v>
                </c:pt>
                <c:pt idx="172">
                  <c:v>6.0386696413788684E-3</c:v>
                </c:pt>
                <c:pt idx="173">
                  <c:v>1.371922020941144E-3</c:v>
                </c:pt>
                <c:pt idx="174">
                  <c:v>-7.8779387130744737E-3</c:v>
                </c:pt>
                <c:pt idx="175">
                  <c:v>1.7607388243424126E-2</c:v>
                </c:pt>
                <c:pt idx="176">
                  <c:v>2.7480929807465755E-2</c:v>
                </c:pt>
                <c:pt idx="177">
                  <c:v>2.3609041941113181E-2</c:v>
                </c:pt>
                <c:pt idx="178">
                  <c:v>-3.0645342107308744E-3</c:v>
                </c:pt>
                <c:pt idx="179">
                  <c:v>3.2348225669040297E-4</c:v>
                </c:pt>
                <c:pt idx="180">
                  <c:v>1.3262288869813798E-2</c:v>
                </c:pt>
                <c:pt idx="181">
                  <c:v>8.9384969791159955E-3</c:v>
                </c:pt>
                <c:pt idx="182">
                  <c:v>-6.8027919777015385E-3</c:v>
                </c:pt>
                <c:pt idx="183">
                  <c:v>-7.1678678724408059E-3</c:v>
                </c:pt>
                <c:pt idx="184">
                  <c:v>-4.4921939071820016E-3</c:v>
                </c:pt>
                <c:pt idx="185">
                  <c:v>4.0290648246958599E-3</c:v>
                </c:pt>
                <c:pt idx="186">
                  <c:v>1.1396515117609151E-2</c:v>
                </c:pt>
                <c:pt idx="187">
                  <c:v>-1.4124800095316688E-2</c:v>
                </c:pt>
                <c:pt idx="188">
                  <c:v>7.7269813287587849E-3</c:v>
                </c:pt>
                <c:pt idx="189">
                  <c:v>-4.1533575775450943E-2</c:v>
                </c:pt>
                <c:pt idx="190">
                  <c:v>6.5000465024216856E-3</c:v>
                </c:pt>
                <c:pt idx="191">
                  <c:v>-1.8711816889259089E-2</c:v>
                </c:pt>
                <c:pt idx="192">
                  <c:v>-1.1474674082211412E-2</c:v>
                </c:pt>
                <c:pt idx="193">
                  <c:v>-2.4240554291613516E-2</c:v>
                </c:pt>
                <c:pt idx="194">
                  <c:v>-2.7990513250014861E-3</c:v>
                </c:pt>
                <c:pt idx="195">
                  <c:v>2.2456141801728564E-2</c:v>
                </c:pt>
                <c:pt idx="196">
                  <c:v>-3.26014287058916E-3</c:v>
                </c:pt>
                <c:pt idx="197">
                  <c:v>-2.9263950166822021E-3</c:v>
                </c:pt>
                <c:pt idx="198">
                  <c:v>-1.7265852337685042E-3</c:v>
                </c:pt>
                <c:pt idx="199">
                  <c:v>-1.054996306277526E-2</c:v>
                </c:pt>
                <c:pt idx="200">
                  <c:v>2.6218008019718406E-3</c:v>
                </c:pt>
                <c:pt idx="201">
                  <c:v>1.3598424454351443E-2</c:v>
                </c:pt>
                <c:pt idx="202">
                  <c:v>-1.0319888856810604E-2</c:v>
                </c:pt>
                <c:pt idx="203">
                  <c:v>2.4330744717640401E-3</c:v>
                </c:pt>
                <c:pt idx="204">
                  <c:v>1.0575569643769777E-2</c:v>
                </c:pt>
                <c:pt idx="205">
                  <c:v>-2.0586668219339254E-2</c:v>
                </c:pt>
                <c:pt idx="206">
                  <c:v>2.5398389742705221E-2</c:v>
                </c:pt>
                <c:pt idx="207">
                  <c:v>-2.6306759911600416E-2</c:v>
                </c:pt>
                <c:pt idx="208">
                  <c:v>-8.9472815513186362E-3</c:v>
                </c:pt>
                <c:pt idx="209">
                  <c:v>-6.1604017382970278E-2</c:v>
                </c:pt>
                <c:pt idx="210">
                  <c:v>-1.5090885541870331E-3</c:v>
                </c:pt>
                <c:pt idx="211">
                  <c:v>-8.1238426349576325E-3</c:v>
                </c:pt>
                <c:pt idx="212">
                  <c:v>-2.0381037664330033E-2</c:v>
                </c:pt>
                <c:pt idx="213">
                  <c:v>-2.5665925250055115E-2</c:v>
                </c:pt>
                <c:pt idx="214">
                  <c:v>-1.576524834328772E-2</c:v>
                </c:pt>
                <c:pt idx="215">
                  <c:v>1.7842598108521842E-2</c:v>
                </c:pt>
                <c:pt idx="216">
                  <c:v>5.5776580116991764E-3</c:v>
                </c:pt>
                <c:pt idx="217">
                  <c:v>-1.3074437593514284E-2</c:v>
                </c:pt>
                <c:pt idx="218">
                  <c:v>-3.2316287006396369E-2</c:v>
                </c:pt>
                <c:pt idx="219">
                  <c:v>-5.7042135223239802E-2</c:v>
                </c:pt>
                <c:pt idx="220">
                  <c:v>-2.7716724595964644E-2</c:v>
                </c:pt>
                <c:pt idx="221">
                  <c:v>-9.1402689940205645E-2</c:v>
                </c:pt>
                <c:pt idx="222">
                  <c:v>-0.13406370081218361</c:v>
                </c:pt>
                <c:pt idx="223">
                  <c:v>-1.115719735566598E-2</c:v>
                </c:pt>
                <c:pt idx="224">
                  <c:v>2.186813346829284E-2</c:v>
                </c:pt>
                <c:pt idx="225">
                  <c:v>-1.5367171609390674E-2</c:v>
                </c:pt>
                <c:pt idx="226">
                  <c:v>-3.5144441724740585E-2</c:v>
                </c:pt>
                <c:pt idx="227">
                  <c:v>6.0867523581431132E-2</c:v>
                </c:pt>
                <c:pt idx="228">
                  <c:v>8.1432128360748549E-2</c:v>
                </c:pt>
                <c:pt idx="229">
                  <c:v>-5.6814640986757585E-2</c:v>
                </c:pt>
                <c:pt idx="230">
                  <c:v>8.1386319427454432E-2</c:v>
                </c:pt>
                <c:pt idx="231">
                  <c:v>8.0278378032878031E-2</c:v>
                </c:pt>
                <c:pt idx="232">
                  <c:v>1.7061763045369632E-2</c:v>
                </c:pt>
                <c:pt idx="233">
                  <c:v>-2.6328138401465619E-2</c:v>
                </c:pt>
                <c:pt idx="234">
                  <c:v>-1.0289497131138419E-2</c:v>
                </c:pt>
                <c:pt idx="235">
                  <c:v>-4.3520504253120621E-3</c:v>
                </c:pt>
                <c:pt idx="236">
                  <c:v>-2.938312865696395E-2</c:v>
                </c:pt>
                <c:pt idx="237">
                  <c:v>-1.0507901555539921E-2</c:v>
                </c:pt>
                <c:pt idx="238">
                  <c:v>-4.6523392869272352E-2</c:v>
                </c:pt>
                <c:pt idx="239">
                  <c:v>6.1256954113881851E-2</c:v>
                </c:pt>
                <c:pt idx="240">
                  <c:v>3.8980394232612091E-2</c:v>
                </c:pt>
                <c:pt idx="241">
                  <c:v>3.8961142409770659E-2</c:v>
                </c:pt>
                <c:pt idx="242">
                  <c:v>3.8425907850687724E-2</c:v>
                </c:pt>
                <c:pt idx="243">
                  <c:v>2.6749547707813721E-3</c:v>
                </c:pt>
                <c:pt idx="244">
                  <c:v>-4.7132026650753472E-2</c:v>
                </c:pt>
                <c:pt idx="245">
                  <c:v>-1.2132566082191746E-2</c:v>
                </c:pt>
                <c:pt idx="246">
                  <c:v>3.3065626433359682E-2</c:v>
                </c:pt>
                <c:pt idx="247">
                  <c:v>1.3260268899870243E-2</c:v>
                </c:pt>
                <c:pt idx="248">
                  <c:v>-4.6931483876633581E-2</c:v>
                </c:pt>
                <c:pt idx="249">
                  <c:v>-2.0833263279896198E-2</c:v>
                </c:pt>
                <c:pt idx="250">
                  <c:v>7.7368718948996737E-3</c:v>
                </c:pt>
                <c:pt idx="251">
                  <c:v>-1.439528531805352E-2</c:v>
                </c:pt>
                <c:pt idx="252">
                  <c:v>6.8159303040603936E-3</c:v>
                </c:pt>
                <c:pt idx="253">
                  <c:v>-6.7697879015501559E-3</c:v>
                </c:pt>
                <c:pt idx="254">
                  <c:v>3.4566607575699924E-2</c:v>
                </c:pt>
                <c:pt idx="255">
                  <c:v>-1.5529433400246297E-2</c:v>
                </c:pt>
                <c:pt idx="256">
                  <c:v>-7.3374725725686527E-2</c:v>
                </c:pt>
                <c:pt idx="257">
                  <c:v>2.5793182463249083E-2</c:v>
                </c:pt>
                <c:pt idx="258">
                  <c:v>5.7832466201315829E-3</c:v>
                </c:pt>
                <c:pt idx="259">
                  <c:v>4.5499979607058025E-2</c:v>
                </c:pt>
                <c:pt idx="260">
                  <c:v>-5.7389561450321086E-3</c:v>
                </c:pt>
                <c:pt idx="261">
                  <c:v>-1.154393501577094E-2</c:v>
                </c:pt>
                <c:pt idx="262">
                  <c:v>-5.8394171378944818E-3</c:v>
                </c:pt>
                <c:pt idx="263">
                  <c:v>-3.0102824074082574E-2</c:v>
                </c:pt>
                <c:pt idx="264">
                  <c:v>-1.4635320045592969E-2</c:v>
                </c:pt>
                <c:pt idx="265">
                  <c:v>2.5864252768782185E-2</c:v>
                </c:pt>
                <c:pt idx="266">
                  <c:v>7.2890709403575199E-2</c:v>
                </c:pt>
                <c:pt idx="267">
                  <c:v>1.4890647351921865E-2</c:v>
                </c:pt>
                <c:pt idx="268">
                  <c:v>9.628554048039431E-3</c:v>
                </c:pt>
                <c:pt idx="269">
                  <c:v>-1.5894550125022402E-2</c:v>
                </c:pt>
                <c:pt idx="270">
                  <c:v>5.0760516409008496E-3</c:v>
                </c:pt>
                <c:pt idx="271">
                  <c:v>1.8824629657897024E-2</c:v>
                </c:pt>
                <c:pt idx="272">
                  <c:v>3.154570887674131E-2</c:v>
                </c:pt>
                <c:pt idx="273">
                  <c:v>1.7911838769136438E-2</c:v>
                </c:pt>
                <c:pt idx="274">
                  <c:v>2.5751005155401685E-2</c:v>
                </c:pt>
                <c:pt idx="275">
                  <c:v>-7.5313497417294414E-3</c:v>
                </c:pt>
                <c:pt idx="276">
                  <c:v>1.6441807508613727E-2</c:v>
                </c:pt>
                <c:pt idx="277">
                  <c:v>3.7743662373605935E-2</c:v>
                </c:pt>
                <c:pt idx="278">
                  <c:v>1.8385323379601481E-2</c:v>
                </c:pt>
                <c:pt idx="279">
                  <c:v>3.8068970399109607E-2</c:v>
                </c:pt>
                <c:pt idx="280">
                  <c:v>-2.6843032382029123E-2</c:v>
                </c:pt>
                <c:pt idx="281">
                  <c:v>-2.3698480171013728E-2</c:v>
                </c:pt>
                <c:pt idx="282">
                  <c:v>-1.2335898800557785E-2</c:v>
                </c:pt>
                <c:pt idx="283">
                  <c:v>-5.6003215113867313E-2</c:v>
                </c:pt>
                <c:pt idx="284">
                  <c:v>-1.7925635697347297E-2</c:v>
                </c:pt>
                <c:pt idx="285">
                  <c:v>3.0420685766219114E-3</c:v>
                </c:pt>
                <c:pt idx="286">
                  <c:v>4.2027750159843273E-2</c:v>
                </c:pt>
                <c:pt idx="287">
                  <c:v>3.7421559108742255E-3</c:v>
                </c:pt>
                <c:pt idx="288">
                  <c:v>-2.8997373632003881E-3</c:v>
                </c:pt>
                <c:pt idx="289">
                  <c:v>-1.2879085884671503E-2</c:v>
                </c:pt>
                <c:pt idx="290">
                  <c:v>-7.5757261318989515E-3</c:v>
                </c:pt>
                <c:pt idx="291">
                  <c:v>2.9261970707858981E-2</c:v>
                </c:pt>
                <c:pt idx="292">
                  <c:v>-2.8842164071069321E-2</c:v>
                </c:pt>
                <c:pt idx="293">
                  <c:v>9.7581512894247321E-3</c:v>
                </c:pt>
                <c:pt idx="294">
                  <c:v>-2.1008304557875369E-2</c:v>
                </c:pt>
                <c:pt idx="295">
                  <c:v>-6.8670216657907603E-3</c:v>
                </c:pt>
                <c:pt idx="296">
                  <c:v>9.5073834131768186E-3</c:v>
                </c:pt>
                <c:pt idx="297">
                  <c:v>6.4212836644612801E-3</c:v>
                </c:pt>
                <c:pt idx="298">
                  <c:v>4.0408318805578512E-2</c:v>
                </c:pt>
                <c:pt idx="299">
                  <c:v>-1.3082647407375459E-2</c:v>
                </c:pt>
                <c:pt idx="300">
                  <c:v>2.6926283148289289E-2</c:v>
                </c:pt>
                <c:pt idx="301">
                  <c:v>-2.7833824281524439E-2</c:v>
                </c:pt>
                <c:pt idx="302">
                  <c:v>-1.8672214503191616E-2</c:v>
                </c:pt>
                <c:pt idx="303">
                  <c:v>-3.382667455438252E-3</c:v>
                </c:pt>
                <c:pt idx="304">
                  <c:v>-4.2421596195390117E-4</c:v>
                </c:pt>
                <c:pt idx="305">
                  <c:v>2.7164687234300114E-2</c:v>
                </c:pt>
                <c:pt idx="306">
                  <c:v>-2.975200238739055E-2</c:v>
                </c:pt>
                <c:pt idx="307">
                  <c:v>3.2367836224509179E-2</c:v>
                </c:pt>
                <c:pt idx="308">
                  <c:v>-1.6089092222066628E-2</c:v>
                </c:pt>
                <c:pt idx="309">
                  <c:v>-2.9349962743831538E-3</c:v>
                </c:pt>
                <c:pt idx="310">
                  <c:v>1.8502880520818516E-2</c:v>
                </c:pt>
                <c:pt idx="311">
                  <c:v>1.8166935501662675E-2</c:v>
                </c:pt>
                <c:pt idx="312">
                  <c:v>-6.4883009516614153E-3</c:v>
                </c:pt>
                <c:pt idx="313">
                  <c:v>-5.7142537198371568E-3</c:v>
                </c:pt>
                <c:pt idx="314">
                  <c:v>-1.8472925139371155E-2</c:v>
                </c:pt>
                <c:pt idx="315">
                  <c:v>0</c:v>
                </c:pt>
                <c:pt idx="316">
                  <c:v>-8.3650554794428269E-4</c:v>
                </c:pt>
                <c:pt idx="317">
                  <c:v>1.5069069679429704E-2</c:v>
                </c:pt>
                <c:pt idx="318">
                  <c:v>-3.4226789445577672E-2</c:v>
                </c:pt>
                <c:pt idx="319">
                  <c:v>-1.2809401375938822E-3</c:v>
                </c:pt>
                <c:pt idx="320">
                  <c:v>1.9666491459676895E-2</c:v>
                </c:pt>
                <c:pt idx="321">
                  <c:v>-5.0314475713001718E-3</c:v>
                </c:pt>
                <c:pt idx="322">
                  <c:v>1.0535203126499554E-2</c:v>
                </c:pt>
                <c:pt idx="323">
                  <c:v>1.8765722432205065E-2</c:v>
                </c:pt>
                <c:pt idx="324">
                  <c:v>2.0875895071745667E-2</c:v>
                </c:pt>
                <c:pt idx="325">
                  <c:v>1.7642343467963228E-2</c:v>
                </c:pt>
                <c:pt idx="326">
                  <c:v>3.7431034149192549E-2</c:v>
                </c:pt>
                <c:pt idx="327">
                  <c:v>1.5192990292281507E-3</c:v>
                </c:pt>
                <c:pt idx="328">
                  <c:v>1.7064862404522495E-2</c:v>
                </c:pt>
                <c:pt idx="329">
                  <c:v>-8.5759096717480474E-3</c:v>
                </c:pt>
                <c:pt idx="330">
                  <c:v>1.0154356530929656E-2</c:v>
                </c:pt>
                <c:pt idx="331">
                  <c:v>-4.0953515146922659E-3</c:v>
                </c:pt>
                <c:pt idx="332">
                  <c:v>-2.2056120539839071E-2</c:v>
                </c:pt>
                <c:pt idx="333">
                  <c:v>-6.1162105491999368E-3</c:v>
                </c:pt>
                <c:pt idx="334">
                  <c:v>-5.7692170829895719E-3</c:v>
                </c:pt>
                <c:pt idx="335">
                  <c:v>1.9341900390011195E-3</c:v>
                </c:pt>
                <c:pt idx="336">
                  <c:v>-1.0424694011304116E-2</c:v>
                </c:pt>
                <c:pt idx="337">
                  <c:v>3.9016456707062419E-3</c:v>
                </c:pt>
                <c:pt idx="338">
                  <c:v>-6.6069683679116729E-3</c:v>
                </c:pt>
                <c:pt idx="339">
                  <c:v>-1.0172174522654759E-2</c:v>
                </c:pt>
                <c:pt idx="340">
                  <c:v>6.3241744894348348E-3</c:v>
                </c:pt>
                <c:pt idx="341">
                  <c:v>1.5710284890919858E-3</c:v>
                </c:pt>
                <c:pt idx="342">
                  <c:v>4.5098029629523688E-2</c:v>
                </c:pt>
                <c:pt idx="343">
                  <c:v>-1.8761280403461272E-3</c:v>
                </c:pt>
                <c:pt idx="344">
                  <c:v>-1.2405973165880201E-2</c:v>
                </c:pt>
                <c:pt idx="345">
                  <c:v>1.5226508839234481E-3</c:v>
                </c:pt>
                <c:pt idx="346">
                  <c:v>-1.1782697855752634E-2</c:v>
                </c:pt>
                <c:pt idx="347">
                  <c:v>2.6538418461208409E-2</c:v>
                </c:pt>
                <c:pt idx="348">
                  <c:v>1.910844874718895E-2</c:v>
                </c:pt>
                <c:pt idx="349">
                  <c:v>4.7793668994348722E-3</c:v>
                </c:pt>
                <c:pt idx="350">
                  <c:v>9.1473564168097644E-3</c:v>
                </c:pt>
                <c:pt idx="351">
                  <c:v>1.1602728233261488E-2</c:v>
                </c:pt>
                <c:pt idx="352">
                  <c:v>1.3978367501795231E-2</c:v>
                </c:pt>
                <c:pt idx="353">
                  <c:v>-1.2018299310555793E-2</c:v>
                </c:pt>
                <c:pt idx="354">
                  <c:v>3.5779321385961E-4</c:v>
                </c:pt>
                <c:pt idx="355">
                  <c:v>-3.0042863743010927E-2</c:v>
                </c:pt>
                <c:pt idx="356">
                  <c:v>2.2122466443687387E-3</c:v>
                </c:pt>
                <c:pt idx="357">
                  <c:v>4.4150116898784328E-2</c:v>
                </c:pt>
                <c:pt idx="358">
                  <c:v>-2.0436847682434121E-2</c:v>
                </c:pt>
                <c:pt idx="359">
                  <c:v>1.7985183419826378E-3</c:v>
                </c:pt>
                <c:pt idx="360">
                  <c:v>1.8671510950010069E-2</c:v>
                </c:pt>
                <c:pt idx="361">
                  <c:v>-8.8122508504473902E-3</c:v>
                </c:pt>
                <c:pt idx="362">
                  <c:v>-1.8136489717921662E-2</c:v>
                </c:pt>
                <c:pt idx="363">
                  <c:v>1.0141196445658199E-2</c:v>
                </c:pt>
                <c:pt idx="364">
                  <c:v>-7.1708590797346268E-3</c:v>
                </c:pt>
                <c:pt idx="365">
                  <c:v>-1.227894318001135E-2</c:v>
                </c:pt>
                <c:pt idx="366">
                  <c:v>9.8721873278858254E-3</c:v>
                </c:pt>
                <c:pt idx="367">
                  <c:v>3.2584102869212942E-3</c:v>
                </c:pt>
                <c:pt idx="368">
                  <c:v>7.2167603249578588E-4</c:v>
                </c:pt>
                <c:pt idx="369">
                  <c:v>1.8752311917070299E-2</c:v>
                </c:pt>
                <c:pt idx="370">
                  <c:v>1.3451301308688253E-2</c:v>
                </c:pt>
                <c:pt idx="371">
                  <c:v>6.9859757264824373E-4</c:v>
                </c:pt>
                <c:pt idx="372">
                  <c:v>-5.9338076508160028E-3</c:v>
                </c:pt>
                <c:pt idx="373">
                  <c:v>-2.7387618113164112E-2</c:v>
                </c:pt>
                <c:pt idx="374">
                  <c:v>2.5270846879605194E-2</c:v>
                </c:pt>
                <c:pt idx="375">
                  <c:v>3.5212760990126804E-4</c:v>
                </c:pt>
                <c:pt idx="376">
                  <c:v>-8.799734907670536E-3</c:v>
                </c:pt>
                <c:pt idx="377">
                  <c:v>-2.5212944515014706E-2</c:v>
                </c:pt>
                <c:pt idx="378">
                  <c:v>2.7686646209250113E-2</c:v>
                </c:pt>
                <c:pt idx="379">
                  <c:v>-1.0634940409969854E-3</c:v>
                </c:pt>
                <c:pt idx="380">
                  <c:v>-2.7679292436256317E-2</c:v>
                </c:pt>
                <c:pt idx="381">
                  <c:v>-4.0145275987938881E-3</c:v>
                </c:pt>
                <c:pt idx="382">
                  <c:v>-5.8263089419555138E-2</c:v>
                </c:pt>
                <c:pt idx="383">
                  <c:v>7.0038581240477842E-3</c:v>
                </c:pt>
                <c:pt idx="384">
                  <c:v>-1.468312485298132E-2</c:v>
                </c:pt>
                <c:pt idx="385">
                  <c:v>1.9607814998767712E-2</c:v>
                </c:pt>
                <c:pt idx="386">
                  <c:v>2.730780114007093E-2</c:v>
                </c:pt>
                <c:pt idx="387">
                  <c:v>8.2365886373185933E-3</c:v>
                </c:pt>
                <c:pt idx="388">
                  <c:v>2.153734806457374E-2</c:v>
                </c:pt>
                <c:pt idx="389">
                  <c:v>8.3604689451575124E-3</c:v>
                </c:pt>
                <c:pt idx="390">
                  <c:v>7.7145012498595886E-2</c:v>
                </c:pt>
                <c:pt idx="391">
                  <c:v>-5.7898435420828134E-2</c:v>
                </c:pt>
                <c:pt idx="392">
                  <c:v>-7.8151377203868177E-3</c:v>
                </c:pt>
                <c:pt idx="393">
                  <c:v>-1.8976083219541078E-2</c:v>
                </c:pt>
                <c:pt idx="394">
                  <c:v>-1.4598311330452748E-2</c:v>
                </c:pt>
                <c:pt idx="395">
                  <c:v>1.8888813851889449E-2</c:v>
                </c:pt>
                <c:pt idx="396">
                  <c:v>9.0875043114425971E-3</c:v>
                </c:pt>
                <c:pt idx="397">
                  <c:v>2.3775248906849102E-2</c:v>
                </c:pt>
                <c:pt idx="398">
                  <c:v>-7.7410027059254104E-3</c:v>
                </c:pt>
                <c:pt idx="399">
                  <c:v>-5.319135969677825E-3</c:v>
                </c:pt>
                <c:pt idx="400">
                  <c:v>-1.7825993036996973E-3</c:v>
                </c:pt>
                <c:pt idx="401">
                  <c:v>-2.8571422031492466E-3</c:v>
                </c:pt>
                <c:pt idx="402">
                  <c:v>-2.00571983166597E-2</c:v>
                </c:pt>
                <c:pt idx="403">
                  <c:v>4.0203960990534485E-3</c:v>
                </c:pt>
                <c:pt idx="404">
                  <c:v>-1.2741102440488381E-2</c:v>
                </c:pt>
                <c:pt idx="405">
                  <c:v>-1.4380746696821649E-2</c:v>
                </c:pt>
                <c:pt idx="406">
                  <c:v>2.0576237011747281E-2</c:v>
                </c:pt>
                <c:pt idx="407">
                  <c:v>-1.8328476701479121E-2</c:v>
                </c:pt>
                <c:pt idx="408">
                  <c:v>2.2404842935285517E-2</c:v>
                </c:pt>
                <c:pt idx="409">
                  <c:v>5.4783211944926663E-3</c:v>
                </c:pt>
                <c:pt idx="410">
                  <c:v>1.6345879989103231E-2</c:v>
                </c:pt>
                <c:pt idx="411">
                  <c:v>2.8591882589944959E-3</c:v>
                </c:pt>
                <c:pt idx="412">
                  <c:v>1.5680741871337264E-2</c:v>
                </c:pt>
                <c:pt idx="413">
                  <c:v>9.1228345837223654E-3</c:v>
                </c:pt>
                <c:pt idx="414">
                  <c:v>-1.4951472911636553E-2</c:v>
                </c:pt>
                <c:pt idx="415">
                  <c:v>1.4825414826494028E-2</c:v>
                </c:pt>
                <c:pt idx="416">
                  <c:v>9.3913462980258957E-3</c:v>
                </c:pt>
                <c:pt idx="417">
                  <c:v>6.8909862194909517E-4</c:v>
                </c:pt>
                <c:pt idx="418">
                  <c:v>1.5840304822710979E-2</c:v>
                </c:pt>
                <c:pt idx="419">
                  <c:v>-1.728817702444814E-2</c:v>
                </c:pt>
                <c:pt idx="420">
                  <c:v>-8.2787181100951474E-3</c:v>
                </c:pt>
                <c:pt idx="421">
                  <c:v>2.0869622484172654E-2</c:v>
                </c:pt>
                <c:pt idx="422">
                  <c:v>3.406207350974905E-4</c:v>
                </c:pt>
                <c:pt idx="423">
                  <c:v>1.9414076843891456E-2</c:v>
                </c:pt>
                <c:pt idx="424">
                  <c:v>6.6835787448822116E-4</c:v>
                </c:pt>
                <c:pt idx="425">
                  <c:v>-5.342342595454159E-3</c:v>
                </c:pt>
                <c:pt idx="426">
                  <c:v>-8.3919866818700298E-3</c:v>
                </c:pt>
                <c:pt idx="427">
                  <c:v>-1.9634316327141688E-2</c:v>
                </c:pt>
                <c:pt idx="428">
                  <c:v>7.2513417227770185E-3</c:v>
                </c:pt>
                <c:pt idx="429">
                  <c:v>-1.0970281405606783E-2</c:v>
                </c:pt>
                <c:pt idx="430">
                  <c:v>2.287697848825326E-2</c:v>
                </c:pt>
                <c:pt idx="431">
                  <c:v>-1.0843674290907065E-2</c:v>
                </c:pt>
                <c:pt idx="432">
                  <c:v>-1.267564269873412E-2</c:v>
                </c:pt>
                <c:pt idx="433">
                  <c:v>-4.8578216110945829E-3</c:v>
                </c:pt>
                <c:pt idx="434">
                  <c:v>1.0460334821111741E-2</c:v>
                </c:pt>
                <c:pt idx="435">
                  <c:v>-2.7605245016243157E-2</c:v>
                </c:pt>
                <c:pt idx="436">
                  <c:v>4.755154080607845E-2</c:v>
                </c:pt>
                <c:pt idx="437">
                  <c:v>-3.0487830415572289E-2</c:v>
                </c:pt>
                <c:pt idx="438">
                  <c:v>-4.5423475878725288E-3</c:v>
                </c:pt>
                <c:pt idx="439">
                  <c:v>7.0191798487954135E-4</c:v>
                </c:pt>
                <c:pt idx="440">
                  <c:v>-2.4903422129057887E-2</c:v>
                </c:pt>
                <c:pt idx="441">
                  <c:v>-3.2374129624425999E-2</c:v>
                </c:pt>
                <c:pt idx="442">
                  <c:v>2.8624492001568243E-2</c:v>
                </c:pt>
                <c:pt idx="443">
                  <c:v>-2.1683967321225215E-2</c:v>
                </c:pt>
                <c:pt idx="444">
                  <c:v>-1.8840202745654473E-2</c:v>
                </c:pt>
                <c:pt idx="445">
                  <c:v>-1.3554219698593481E-2</c:v>
                </c:pt>
                <c:pt idx="446">
                  <c:v>3.3969545505399851E-2</c:v>
                </c:pt>
                <c:pt idx="447">
                  <c:v>2.8054576696768446E-2</c:v>
                </c:pt>
                <c:pt idx="448">
                  <c:v>-1.2567367850539817E-2</c:v>
                </c:pt>
                <c:pt idx="449">
                  <c:v>-1.4544906602692446E-3</c:v>
                </c:pt>
                <c:pt idx="450">
                  <c:v>1.4566646230200011E-2</c:v>
                </c:pt>
                <c:pt idx="451">
                  <c:v>-3.5895275824981857E-4</c:v>
                </c:pt>
                <c:pt idx="452">
                  <c:v>2.1543930320439473E-2</c:v>
                </c:pt>
                <c:pt idx="453">
                  <c:v>-1.7926118888651768E-2</c:v>
                </c:pt>
                <c:pt idx="454">
                  <c:v>5.0465357227300452E-2</c:v>
                </c:pt>
                <c:pt idx="455">
                  <c:v>-5.4514462576434478E-3</c:v>
                </c:pt>
                <c:pt idx="456">
                  <c:v>1.9869844653509754E-2</c:v>
                </c:pt>
                <c:pt idx="457">
                  <c:v>-8.0619119737852778E-3</c:v>
                </c:pt>
                <c:pt idx="458">
                  <c:v>-1.4900159142523985E-2</c:v>
                </c:pt>
                <c:pt idx="459">
                  <c:v>-7.219043956033875E-3</c:v>
                </c:pt>
                <c:pt idx="460">
                  <c:v>2.3545877106773271E-2</c:v>
                </c:pt>
                <c:pt idx="461">
                  <c:v>-1.5223237518542614E-2</c:v>
                </c:pt>
                <c:pt idx="462">
                  <c:v>-1.717688389288599E-3</c:v>
                </c:pt>
                <c:pt idx="463">
                  <c:v>-6.5381324342775309E-3</c:v>
                </c:pt>
                <c:pt idx="464">
                  <c:v>1.5240681028413298E-2</c:v>
                </c:pt>
                <c:pt idx="465">
                  <c:v>-1.4329609061299178E-2</c:v>
                </c:pt>
                <c:pt idx="466">
                  <c:v>1.8345521157865557E-2</c:v>
                </c:pt>
                <c:pt idx="467">
                  <c:v>-1.3596195805722827E-2</c:v>
                </c:pt>
                <c:pt idx="468">
                  <c:v>-2.4122245442238484E-3</c:v>
                </c:pt>
                <c:pt idx="469">
                  <c:v>-3.5578572014327153E-2</c:v>
                </c:pt>
                <c:pt idx="470">
                  <c:v>-2.7578759222542985E-2</c:v>
                </c:pt>
                <c:pt idx="471">
                  <c:v>3.2044186025313726E-2</c:v>
                </c:pt>
                <c:pt idx="472">
                  <c:v>8.2084089292681576E-3</c:v>
                </c:pt>
                <c:pt idx="473">
                  <c:v>2.7610593577240654E-2</c:v>
                </c:pt>
                <c:pt idx="474">
                  <c:v>3.3413728083591825E-2</c:v>
                </c:pt>
                <c:pt idx="475">
                  <c:v>-3.6667050031819822E-3</c:v>
                </c:pt>
                <c:pt idx="476">
                  <c:v>-2.0408126845672874E-2</c:v>
                </c:pt>
                <c:pt idx="477">
                  <c:v>-1.8101055579899595E-2</c:v>
                </c:pt>
                <c:pt idx="478">
                  <c:v>-8.6956646490415814E-3</c:v>
                </c:pt>
                <c:pt idx="479">
                  <c:v>7.0175982665806541E-3</c:v>
                </c:pt>
                <c:pt idx="480">
                  <c:v>-2.0905979845085687E-2</c:v>
                </c:pt>
                <c:pt idx="481">
                  <c:v>-1.0676127192820926E-2</c:v>
                </c:pt>
                <c:pt idx="482">
                  <c:v>1.1510676538744652E-2</c:v>
                </c:pt>
                <c:pt idx="483">
                  <c:v>-8.5348491811603616E-3</c:v>
                </c:pt>
                <c:pt idx="484">
                  <c:v>-6.0975592754524965E-2</c:v>
                </c:pt>
                <c:pt idx="485">
                  <c:v>-3.8186478001116562E-4</c:v>
                </c:pt>
                <c:pt idx="486">
                  <c:v>9.1708667463129279E-3</c:v>
                </c:pt>
                <c:pt idx="487">
                  <c:v>3.4076936669922369E-3</c:v>
                </c:pt>
                <c:pt idx="488">
                  <c:v>4.5282441891806484E-3</c:v>
                </c:pt>
                <c:pt idx="489">
                  <c:v>1.7092494578859311E-2</c:v>
                </c:pt>
                <c:pt idx="490">
                  <c:v>1.9390530813907247E-2</c:v>
                </c:pt>
                <c:pt idx="491">
                  <c:v>-1.9927523794697255E-2</c:v>
                </c:pt>
                <c:pt idx="492">
                  <c:v>2.3105459334409821E-2</c:v>
                </c:pt>
                <c:pt idx="493">
                  <c:v>1.1743344358646157E-2</c:v>
                </c:pt>
                <c:pt idx="494">
                  <c:v>5.714284406298703E-3</c:v>
                </c:pt>
                <c:pt idx="495">
                  <c:v>-4.0837432536064778E-3</c:v>
                </c:pt>
                <c:pt idx="496">
                  <c:v>-1.0162302874752706E-2</c:v>
                </c:pt>
                <c:pt idx="497">
                  <c:v>-1.8012105132644873E-4</c:v>
                </c:pt>
                <c:pt idx="498">
                  <c:v>1.2609702196766704E-3</c:v>
                </c:pt>
                <c:pt idx="499">
                  <c:v>-2.5186527585808723E-3</c:v>
                </c:pt>
                <c:pt idx="500">
                  <c:v>-2.9220906061680908E-2</c:v>
                </c:pt>
                <c:pt idx="501">
                  <c:v>9.1044295652640671E-3</c:v>
                </c:pt>
                <c:pt idx="502">
                  <c:v>-4.603153319032883E-3</c:v>
                </c:pt>
                <c:pt idx="503">
                  <c:v>-1.5538317295552391E-2</c:v>
                </c:pt>
                <c:pt idx="504">
                  <c:v>-3.0065081080282961E-3</c:v>
                </c:pt>
                <c:pt idx="505">
                  <c:v>-9.61166772634231E-3</c:v>
                </c:pt>
                <c:pt idx="506">
                  <c:v>-1.4842990339992843E-2</c:v>
                </c:pt>
                <c:pt idx="507">
                  <c:v>6.7605731650534923E-3</c:v>
                </c:pt>
                <c:pt idx="508">
                  <c:v>-1.4389772348304974E-2</c:v>
                </c:pt>
                <c:pt idx="509">
                  <c:v>1.1485263930691268E-2</c:v>
                </c:pt>
                <c:pt idx="510">
                  <c:v>-2.7906092787630815E-2</c:v>
                </c:pt>
                <c:pt idx="511">
                  <c:v>2.791524665506033E-2</c:v>
                </c:pt>
                <c:pt idx="512">
                  <c:v>-3.0816673995769247E-3</c:v>
                </c:pt>
                <c:pt idx="513">
                  <c:v>8.4234913109634671E-2</c:v>
                </c:pt>
                <c:pt idx="514">
                  <c:v>2.0848218094383135E-2</c:v>
                </c:pt>
                <c:pt idx="515">
                  <c:v>-7.6801954439701904E-3</c:v>
                </c:pt>
                <c:pt idx="516">
                  <c:v>8.0913425325330208E-3</c:v>
                </c:pt>
                <c:pt idx="517">
                  <c:v>4.5849135817873869E-3</c:v>
                </c:pt>
                <c:pt idx="518">
                  <c:v>1.2989261447415997E-2</c:v>
                </c:pt>
                <c:pt idx="519">
                  <c:v>2.8591173601892412E-2</c:v>
                </c:pt>
                <c:pt idx="520">
                  <c:v>-1.0107883420555292E-2</c:v>
                </c:pt>
                <c:pt idx="521">
                  <c:v>2.5528027207268561E-3</c:v>
                </c:pt>
                <c:pt idx="522">
                  <c:v>1.3070744752262945E-2</c:v>
                </c:pt>
                <c:pt idx="523">
                  <c:v>1.1896873469621214E-2</c:v>
                </c:pt>
                <c:pt idx="524">
                  <c:v>-9.2731060766461735E-3</c:v>
                </c:pt>
                <c:pt idx="525">
                  <c:v>-7.0199235121043294E-3</c:v>
                </c:pt>
                <c:pt idx="526">
                  <c:v>6.7330535058114053E-4</c:v>
                </c:pt>
                <c:pt idx="527">
                  <c:v>7.0647944570315577E-3</c:v>
                </c:pt>
                <c:pt idx="528">
                  <c:v>-3.3405579847859638E-3</c:v>
                </c:pt>
                <c:pt idx="529">
                  <c:v>-1.1731244361805689E-3</c:v>
                </c:pt>
                <c:pt idx="530">
                  <c:v>1.677845679649217E-3</c:v>
                </c:pt>
                <c:pt idx="531">
                  <c:v>1.5076070964170718E-3</c:v>
                </c:pt>
                <c:pt idx="532">
                  <c:v>-7.8608282433097424E-3</c:v>
                </c:pt>
                <c:pt idx="533">
                  <c:v>1.3485501191113883E-3</c:v>
                </c:pt>
                <c:pt idx="534">
                  <c:v>-6.3973222125128168E-3</c:v>
                </c:pt>
                <c:pt idx="535">
                  <c:v>-5.4218277507852844E-3</c:v>
                </c:pt>
                <c:pt idx="536">
                  <c:v>-7.4958397571271438E-3</c:v>
                </c:pt>
                <c:pt idx="537">
                  <c:v>1.2358411480046082E-2</c:v>
                </c:pt>
                <c:pt idx="538">
                  <c:v>-6.4427740742846523E-3</c:v>
                </c:pt>
                <c:pt idx="539">
                  <c:v>0</c:v>
                </c:pt>
                <c:pt idx="540">
                  <c:v>1.1945448933832568E-3</c:v>
                </c:pt>
                <c:pt idx="541">
                  <c:v>-5.1133251317653965E-3</c:v>
                </c:pt>
                <c:pt idx="542">
                  <c:v>-1.6275582484166568E-2</c:v>
                </c:pt>
                <c:pt idx="543">
                  <c:v>9.0562202224666044E-3</c:v>
                </c:pt>
                <c:pt idx="544">
                  <c:v>3.4518325509250007E-3</c:v>
                </c:pt>
                <c:pt idx="545">
                  <c:v>-1.7203310731924085E-4</c:v>
                </c:pt>
                <c:pt idx="546">
                  <c:v>6.3649229930164584E-3</c:v>
                </c:pt>
                <c:pt idx="547">
                  <c:v>6.4444529673280029E-2</c:v>
                </c:pt>
                <c:pt idx="548">
                  <c:v>-4.8177131553416635E-3</c:v>
                </c:pt>
                <c:pt idx="549">
                  <c:v>2.4689259536369672E-2</c:v>
                </c:pt>
                <c:pt idx="550">
                  <c:v>-1.1338596065486492E-2</c:v>
                </c:pt>
                <c:pt idx="551">
                  <c:v>1.2743252845474357E-3</c:v>
                </c:pt>
                <c:pt idx="552">
                  <c:v>7.3178983612606106E-3</c:v>
                </c:pt>
                <c:pt idx="553">
                  <c:v>-4.2641451415178109E-3</c:v>
                </c:pt>
                <c:pt idx="554">
                  <c:v>-9.991923608221891E-3</c:v>
                </c:pt>
                <c:pt idx="555">
                  <c:v>2.0986709133246611E-2</c:v>
                </c:pt>
                <c:pt idx="556">
                  <c:v>-1.6789525029124116E-2</c:v>
                </c:pt>
                <c:pt idx="557">
                  <c:v>1.6437945138340015E-2</c:v>
                </c:pt>
                <c:pt idx="558">
                  <c:v>8.3215146824019218E-3</c:v>
                </c:pt>
                <c:pt idx="559">
                  <c:v>3.1158432741263119E-4</c:v>
                </c:pt>
                <c:pt idx="560">
                  <c:v>4.6699683763459891E-3</c:v>
                </c:pt>
                <c:pt idx="561">
                  <c:v>-2.1227265263295589E-2</c:v>
                </c:pt>
                <c:pt idx="562">
                  <c:v>-1.2505857640885954E-2</c:v>
                </c:pt>
                <c:pt idx="563">
                  <c:v>-2.0679693561352498E-2</c:v>
                </c:pt>
                <c:pt idx="564">
                  <c:v>-1.6382620262208133E-4</c:v>
                </c:pt>
                <c:pt idx="565">
                  <c:v>1.0150746443570897E-2</c:v>
                </c:pt>
                <c:pt idx="566">
                  <c:v>1.231759972004455E-2</c:v>
                </c:pt>
                <c:pt idx="567">
                  <c:v>1.7611302665022286E-2</c:v>
                </c:pt>
                <c:pt idx="568">
                  <c:v>-1.8250479268988491E-2</c:v>
                </c:pt>
                <c:pt idx="569">
                  <c:v>-9.7756346781694321E-3</c:v>
                </c:pt>
                <c:pt idx="570">
                  <c:v>1.7802459975504953E-3</c:v>
                </c:pt>
                <c:pt idx="571">
                  <c:v>-2.9079439288476573E-3</c:v>
                </c:pt>
                <c:pt idx="572">
                  <c:v>-8.1010693119798957E-3</c:v>
                </c:pt>
                <c:pt idx="573">
                  <c:v>3.7896126488752215E-2</c:v>
                </c:pt>
                <c:pt idx="574">
                  <c:v>1.589546349241865E-2</c:v>
                </c:pt>
                <c:pt idx="575">
                  <c:v>4.1827973734684915E-2</c:v>
                </c:pt>
                <c:pt idx="576">
                  <c:v>-6.0223047628244E-2</c:v>
                </c:pt>
                <c:pt idx="577">
                  <c:v>-1.7246838491093566E-2</c:v>
                </c:pt>
                <c:pt idx="578">
                  <c:v>8.0503037734045418E-3</c:v>
                </c:pt>
                <c:pt idx="579">
                  <c:v>-1.3416356109750909E-2</c:v>
                </c:pt>
                <c:pt idx="580">
                  <c:v>-5.6662077226586676E-3</c:v>
                </c:pt>
                <c:pt idx="581">
                  <c:v>1.5955693851361457E-2</c:v>
                </c:pt>
                <c:pt idx="582">
                  <c:v>2.3397424198668942E-2</c:v>
                </c:pt>
                <c:pt idx="583">
                  <c:v>-1.7381831389033875E-2</c:v>
                </c:pt>
                <c:pt idx="584">
                  <c:v>-6.5337703857985359E-3</c:v>
                </c:pt>
                <c:pt idx="585">
                  <c:v>-1.5078661926025985E-2</c:v>
                </c:pt>
                <c:pt idx="586">
                  <c:v>-1.1889197009280079E-2</c:v>
                </c:pt>
                <c:pt idx="587">
                  <c:v>-4.4503983178201083E-3</c:v>
                </c:pt>
                <c:pt idx="588">
                  <c:v>1.5231894253241321E-2</c:v>
                </c:pt>
                <c:pt idx="589">
                  <c:v>-5.5446812982129978E-3</c:v>
                </c:pt>
                <c:pt idx="590">
                  <c:v>5.9035310065028582E-3</c:v>
                </c:pt>
                <c:pt idx="591">
                  <c:v>-5.379818550920578E-3</c:v>
                </c:pt>
                <c:pt idx="592">
                  <c:v>-2.6225941855121445E-3</c:v>
                </c:pt>
                <c:pt idx="593">
                  <c:v>-7.2308872766007901E-3</c:v>
                </c:pt>
                <c:pt idx="594">
                  <c:v>-5.2970746442438108E-3</c:v>
                </c:pt>
                <c:pt idx="595">
                  <c:v>2.4961945192226525E-3</c:v>
                </c:pt>
                <c:pt idx="596">
                  <c:v>8.3016282136965562E-4</c:v>
                </c:pt>
                <c:pt idx="597">
                  <c:v>-7.9616291525926516E-3</c:v>
                </c:pt>
                <c:pt idx="598">
                  <c:v>3.1766794030745511E-3</c:v>
                </c:pt>
                <c:pt idx="599">
                  <c:v>3.0000324807772636E-3</c:v>
                </c:pt>
                <c:pt idx="600">
                  <c:v>-1.329340345515735E-2</c:v>
                </c:pt>
                <c:pt idx="601">
                  <c:v>2.8629156024857177E-3</c:v>
                </c:pt>
                <c:pt idx="602">
                  <c:v>4.3660441535403874E-3</c:v>
                </c:pt>
                <c:pt idx="603">
                  <c:v>-5.3503194883456817E-3</c:v>
                </c:pt>
                <c:pt idx="604">
                  <c:v>-1.3111440200498637E-2</c:v>
                </c:pt>
                <c:pt idx="605">
                  <c:v>-2.9466851985083021E-2</c:v>
                </c:pt>
                <c:pt idx="606">
                  <c:v>1.7549947732895962E-3</c:v>
                </c:pt>
                <c:pt idx="607">
                  <c:v>-1.0686745248744554E-2</c:v>
                </c:pt>
                <c:pt idx="608">
                  <c:v>-7.2604996175383409E-3</c:v>
                </c:pt>
                <c:pt idx="609">
                  <c:v>8.2055527371926555E-3</c:v>
                </c:pt>
                <c:pt idx="610">
                  <c:v>6.1924189663221142E-3</c:v>
                </c:pt>
                <c:pt idx="611">
                  <c:v>1.6704756769582444E-2</c:v>
                </c:pt>
                <c:pt idx="612">
                  <c:v>-2.4558946470728673E-2</c:v>
                </c:pt>
                <c:pt idx="613">
                  <c:v>-1.2056736811733528E-2</c:v>
                </c:pt>
                <c:pt idx="614">
                  <c:v>-4.2534058442546957E-2</c:v>
                </c:pt>
                <c:pt idx="615">
                  <c:v>1.5932518413284892E-2</c:v>
                </c:pt>
                <c:pt idx="616">
                  <c:v>2.9518817799061635E-3</c:v>
                </c:pt>
                <c:pt idx="617">
                  <c:v>-5.7026214944902618E-3</c:v>
                </c:pt>
                <c:pt idx="618">
                  <c:v>-2.2941769585367873E-2</c:v>
                </c:pt>
                <c:pt idx="619">
                  <c:v>-1.3253967404166735E-3</c:v>
                </c:pt>
                <c:pt idx="620">
                  <c:v>-7.0155933982972074E-3</c:v>
                </c:pt>
                <c:pt idx="621">
                  <c:v>1.9667721127104191E-2</c:v>
                </c:pt>
                <c:pt idx="622">
                  <c:v>-1.7603068341449282E-2</c:v>
                </c:pt>
                <c:pt idx="623">
                  <c:v>-4.0030109956781653E-3</c:v>
                </c:pt>
                <c:pt idx="624">
                  <c:v>-4.4018261277309267E-3</c:v>
                </c:pt>
                <c:pt idx="625">
                  <c:v>1.0572877105625614E-2</c:v>
                </c:pt>
                <c:pt idx="626">
                  <c:v>1.5788397183540779E-2</c:v>
                </c:pt>
                <c:pt idx="627">
                  <c:v>2.7715414689711053E-2</c:v>
                </c:pt>
                <c:pt idx="628">
                  <c:v>-1.3666301097177978E-2</c:v>
                </c:pt>
                <c:pt idx="629">
                  <c:v>-8.497887304008191E-3</c:v>
                </c:pt>
                <c:pt idx="630">
                  <c:v>2.6084315375936159E-3</c:v>
                </c:pt>
                <c:pt idx="631">
                  <c:v>2.4159100297351719E-2</c:v>
                </c:pt>
                <c:pt idx="632">
                  <c:v>6.169476899429099E-3</c:v>
                </c:pt>
                <c:pt idx="633">
                  <c:v>3.6063959107528545E-4</c:v>
                </c:pt>
                <c:pt idx="634">
                  <c:v>9.374466093754967E-3</c:v>
                </c:pt>
                <c:pt idx="635">
                  <c:v>-2.8576198893975652E-3</c:v>
                </c:pt>
                <c:pt idx="636">
                  <c:v>1.7553264160855477E-2</c:v>
                </c:pt>
                <c:pt idx="637">
                  <c:v>-2.6404237253206428E-3</c:v>
                </c:pt>
                <c:pt idx="638">
                  <c:v>2.4709991873413293E-3</c:v>
                </c:pt>
                <c:pt idx="639">
                  <c:v>5.8097167332004408E-3</c:v>
                </c:pt>
                <c:pt idx="640">
                  <c:v>2.0829791363074071E-2</c:v>
                </c:pt>
                <c:pt idx="641">
                  <c:v>8.5733572753475314E-3</c:v>
                </c:pt>
                <c:pt idx="642">
                  <c:v>1.4620798106644768E-2</c:v>
                </c:pt>
                <c:pt idx="643">
                  <c:v>-1.4745295251582479E-2</c:v>
                </c:pt>
                <c:pt idx="644">
                  <c:v>5.1021286682260561E-3</c:v>
                </c:pt>
                <c:pt idx="645">
                  <c:v>-3.7225107702987877E-2</c:v>
                </c:pt>
                <c:pt idx="646">
                  <c:v>-1.3356692049772427E-2</c:v>
                </c:pt>
                <c:pt idx="647">
                  <c:v>-3.5620706628564303E-4</c:v>
                </c:pt>
                <c:pt idx="648">
                  <c:v>4.632775741425601E-3</c:v>
                </c:pt>
                <c:pt idx="649">
                  <c:v>1.6317960867439637E-2</c:v>
                </c:pt>
                <c:pt idx="650">
                  <c:v>-6.8064409942965916E-3</c:v>
                </c:pt>
                <c:pt idx="651">
                  <c:v>-7.2041465806205488E-3</c:v>
                </c:pt>
                <c:pt idx="652">
                  <c:v>-5.3106905122997481E-4</c:v>
                </c:pt>
                <c:pt idx="653">
                  <c:v>-1.2041678946437548E-2</c:v>
                </c:pt>
                <c:pt idx="654">
                  <c:v>-2.545277917499561E-2</c:v>
                </c:pt>
                <c:pt idx="655">
                  <c:v>-1.2690742522893475E-2</c:v>
                </c:pt>
                <c:pt idx="656">
                  <c:v>-1.6765572977681489E-3</c:v>
                </c:pt>
                <c:pt idx="657">
                  <c:v>-5.4487810078279617E-2</c:v>
                </c:pt>
                <c:pt idx="658">
                  <c:v>3.7497625576877604E-3</c:v>
                </c:pt>
                <c:pt idx="659">
                  <c:v>4.9154345146566877E-3</c:v>
                </c:pt>
                <c:pt idx="660">
                  <c:v>2.3870065116145037E-2</c:v>
                </c:pt>
                <c:pt idx="661">
                  <c:v>-2.1402685188064412E-2</c:v>
                </c:pt>
                <c:pt idx="662">
                  <c:v>-2.5971440197900732E-2</c:v>
                </c:pt>
                <c:pt idx="663">
                  <c:v>2.3456341527840926E-2</c:v>
                </c:pt>
                <c:pt idx="664">
                  <c:v>0</c:v>
                </c:pt>
                <c:pt idx="665">
                  <c:v>3.0362396254920529E-2</c:v>
                </c:pt>
                <c:pt idx="666">
                  <c:v>-1.5209184940040737E-2</c:v>
                </c:pt>
                <c:pt idx="667">
                  <c:v>-1.6216179689081494E-2</c:v>
                </c:pt>
                <c:pt idx="668">
                  <c:v>-6.6718969655870045E-3</c:v>
                </c:pt>
                <c:pt idx="669">
                  <c:v>-1.7582062665743577E-2</c:v>
                </c:pt>
                <c:pt idx="670">
                  <c:v>1.0255441729115791E-2</c:v>
                </c:pt>
                <c:pt idx="671">
                  <c:v>1.5923381365421916E-3</c:v>
                </c:pt>
                <c:pt idx="672">
                  <c:v>4.3720139619462554E-3</c:v>
                </c:pt>
                <c:pt idx="673">
                  <c:v>-3.0470882674754264E-2</c:v>
                </c:pt>
                <c:pt idx="674">
                  <c:v>5.5102572635371029E-3</c:v>
                </c:pt>
                <c:pt idx="675">
                  <c:v>1.3395496367181995E-2</c:v>
                </c:pt>
                <c:pt idx="676">
                  <c:v>9.0126475132691758E-3</c:v>
                </c:pt>
                <c:pt idx="677">
                  <c:v>4.1683406703209415E-3</c:v>
                </c:pt>
                <c:pt idx="678">
                  <c:v>8.1043116775357596E-3</c:v>
                </c:pt>
                <c:pt idx="679">
                  <c:v>-3.5293255996475918E-3</c:v>
                </c:pt>
                <c:pt idx="680">
                  <c:v>-3.5420070090489502E-3</c:v>
                </c:pt>
                <c:pt idx="681">
                  <c:v>2.3301758902502731E-2</c:v>
                </c:pt>
                <c:pt idx="682">
                  <c:v>-2.315710876590397E-3</c:v>
                </c:pt>
                <c:pt idx="683">
                  <c:v>9.0909442730859741E-3</c:v>
                </c:pt>
                <c:pt idx="684">
                  <c:v>-3.1052396870090117E-2</c:v>
                </c:pt>
                <c:pt idx="685">
                  <c:v>-2.0969295356699055E-2</c:v>
                </c:pt>
                <c:pt idx="686">
                  <c:v>-1.2931878865179438E-2</c:v>
                </c:pt>
                <c:pt idx="687">
                  <c:v>4.2988761756623819E-2</c:v>
                </c:pt>
                <c:pt idx="688">
                  <c:v>-2.9440509734238759E-3</c:v>
                </c:pt>
                <c:pt idx="689">
                  <c:v>8.6614105970914228E-3</c:v>
                </c:pt>
                <c:pt idx="690">
                  <c:v>-1.502733778577494E-2</c:v>
                </c:pt>
                <c:pt idx="691">
                  <c:v>1.1887351544456674E-3</c:v>
                </c:pt>
                <c:pt idx="692">
                  <c:v>6.1350424505110558E-3</c:v>
                </c:pt>
                <c:pt idx="693">
                  <c:v>-2.3603488340799648E-3</c:v>
                </c:pt>
                <c:pt idx="694">
                  <c:v>8.0835397662335617E-3</c:v>
                </c:pt>
                <c:pt idx="695">
                  <c:v>-1.9753467631292636E-2</c:v>
                </c:pt>
                <c:pt idx="696">
                  <c:v>-3.9305711818032052E-2</c:v>
                </c:pt>
                <c:pt idx="697">
                  <c:v>-1.2461077456089176E-2</c:v>
                </c:pt>
                <c:pt idx="698">
                  <c:v>2.292324231813591E-2</c:v>
                </c:pt>
                <c:pt idx="699">
                  <c:v>-4.3174549043521991E-3</c:v>
                </c:pt>
                <c:pt idx="700">
                  <c:v>-2.4778063128777658E-2</c:v>
                </c:pt>
                <c:pt idx="701">
                  <c:v>2.5831150581879046E-2</c:v>
                </c:pt>
                <c:pt idx="702">
                  <c:v>6.1919297439064977E-3</c:v>
                </c:pt>
                <c:pt idx="703">
                  <c:v>9.8461017960165629E-3</c:v>
                </c:pt>
                <c:pt idx="704">
                  <c:v>-1.5843926569754824E-2</c:v>
                </c:pt>
                <c:pt idx="705">
                  <c:v>-8.8751439177206601E-3</c:v>
                </c:pt>
                <c:pt idx="706">
                  <c:v>1.457732878347657E-3</c:v>
                </c:pt>
                <c:pt idx="707">
                  <c:v>-5.6144630546976666E-3</c:v>
                </c:pt>
                <c:pt idx="708">
                  <c:v>2.4466668824572844E-2</c:v>
                </c:pt>
                <c:pt idx="709">
                  <c:v>-8.3690009673518216E-3</c:v>
                </c:pt>
                <c:pt idx="710">
                  <c:v>-2.7583412988506372E-2</c:v>
                </c:pt>
                <c:pt idx="711">
                  <c:v>-2.138014063087448E-2</c:v>
                </c:pt>
                <c:pt idx="712">
                  <c:v>1.7737408575696088E-2</c:v>
                </c:pt>
                <c:pt idx="713">
                  <c:v>-4.2508451871111916E-3</c:v>
                </c:pt>
                <c:pt idx="714">
                  <c:v>-1.5795058654683367E-2</c:v>
                </c:pt>
                <c:pt idx="715">
                  <c:v>-4.9881053033943162E-3</c:v>
                </c:pt>
                <c:pt idx="716">
                  <c:v>-1.4821267641432495E-2</c:v>
                </c:pt>
                <c:pt idx="717">
                  <c:v>-1.3053077214794052E-2</c:v>
                </c:pt>
                <c:pt idx="718">
                  <c:v>-2.3089029786353969E-2</c:v>
                </c:pt>
                <c:pt idx="719">
                  <c:v>-3.556677869157765E-2</c:v>
                </c:pt>
                <c:pt idx="720">
                  <c:v>1.7606509150783302E-2</c:v>
                </c:pt>
                <c:pt idx="721">
                  <c:v>-8.4171290951997168E-3</c:v>
                </c:pt>
                <c:pt idx="722">
                  <c:v>-3.6312152484931581E-2</c:v>
                </c:pt>
                <c:pt idx="723">
                  <c:v>5.6275621252625052E-3</c:v>
                </c:pt>
                <c:pt idx="724">
                  <c:v>-2.530414524916318E-2</c:v>
                </c:pt>
                <c:pt idx="725">
                  <c:v>-6.6400422245479707E-2</c:v>
                </c:pt>
                <c:pt idx="726">
                  <c:v>-5.4010668450941143E-2</c:v>
                </c:pt>
                <c:pt idx="727">
                  <c:v>4.5449428543015417E-2</c:v>
                </c:pt>
                <c:pt idx="728">
                  <c:v>0.13631443455990527</c:v>
                </c:pt>
                <c:pt idx="729">
                  <c:v>-6.2193600904805774E-2</c:v>
                </c:pt>
                <c:pt idx="730">
                  <c:v>3.5112544893257241E-2</c:v>
                </c:pt>
                <c:pt idx="731">
                  <c:v>1.0294247715513898E-2</c:v>
                </c:pt>
                <c:pt idx="732">
                  <c:v>-1.1644924355523863E-2</c:v>
                </c:pt>
                <c:pt idx="733">
                  <c:v>4.8600987369009592E-2</c:v>
                </c:pt>
                <c:pt idx="734">
                  <c:v>2.5747953434726639E-3</c:v>
                </c:pt>
                <c:pt idx="735">
                  <c:v>1.1440634148878632E-2</c:v>
                </c:pt>
                <c:pt idx="736">
                  <c:v>-1.4081241882370551E-2</c:v>
                </c:pt>
                <c:pt idx="737">
                  <c:v>1.4516462703628439E-2</c:v>
                </c:pt>
                <c:pt idx="738">
                  <c:v>-2.2617095859343763E-2</c:v>
                </c:pt>
                <c:pt idx="739">
                  <c:v>-6.6116017395667932E-3</c:v>
                </c:pt>
                <c:pt idx="740">
                  <c:v>9.9833359898497103E-3</c:v>
                </c:pt>
                <c:pt idx="741">
                  <c:v>1.6474543980859312E-3</c:v>
                </c:pt>
                <c:pt idx="742">
                  <c:v>2.3496296662475637E-2</c:v>
                </c:pt>
                <c:pt idx="743">
                  <c:v>-6.4279460960127207E-3</c:v>
                </c:pt>
                <c:pt idx="744">
                  <c:v>-2.0794817265167943E-2</c:v>
                </c:pt>
                <c:pt idx="745">
                  <c:v>-8.4945100768526686E-3</c:v>
                </c:pt>
                <c:pt idx="746">
                  <c:v>1.1899052337269008E-2</c:v>
                </c:pt>
                <c:pt idx="747">
                  <c:v>-1.3875873380262877E-2</c:v>
                </c:pt>
                <c:pt idx="748">
                  <c:v>-3.4104388292217923E-2</c:v>
                </c:pt>
                <c:pt idx="749">
                  <c:v>5.9258565757736676E-3</c:v>
                </c:pt>
                <c:pt idx="750">
                  <c:v>1.9145867399863088E-2</c:v>
                </c:pt>
                <c:pt idx="751">
                  <c:v>-2.5048177123438396E-2</c:v>
                </c:pt>
                <c:pt idx="752">
                  <c:v>0</c:v>
                </c:pt>
                <c:pt idx="753">
                  <c:v>-2.2924925316639939E-2</c:v>
                </c:pt>
                <c:pt idx="754">
                  <c:v>1.638348662108657E-2</c:v>
                </c:pt>
                <c:pt idx="755">
                  <c:v>1.3432812828795736E-2</c:v>
                </c:pt>
                <c:pt idx="756">
                  <c:v>2.1354944527412895E-2</c:v>
                </c:pt>
                <c:pt idx="757">
                  <c:v>0</c:v>
                </c:pt>
                <c:pt idx="758">
                  <c:v>0</c:v>
                </c:pt>
                <c:pt idx="759">
                  <c:v>-7.5991351178625405E-2</c:v>
                </c:pt>
                <c:pt idx="760">
                  <c:v>-1.9766927393932897E-2</c:v>
                </c:pt>
                <c:pt idx="761">
                  <c:v>0</c:v>
                </c:pt>
                <c:pt idx="762">
                  <c:v>-1.061292685660499E-3</c:v>
                </c:pt>
                <c:pt idx="763">
                  <c:v>2.9111686796359476E-2</c:v>
                </c:pt>
                <c:pt idx="764">
                  <c:v>2.3745306720262009E-3</c:v>
                </c:pt>
                <c:pt idx="765">
                  <c:v>-9.8877309450154209E-3</c:v>
                </c:pt>
                <c:pt idx="766">
                  <c:v>8.010061306611381E-3</c:v>
                </c:pt>
                <c:pt idx="767">
                  <c:v>-2.8792585962938749E-2</c:v>
                </c:pt>
                <c:pt idx="768">
                  <c:v>0</c:v>
                </c:pt>
                <c:pt idx="769">
                  <c:v>-7.7993845675864787E-2</c:v>
                </c:pt>
                <c:pt idx="770">
                  <c:v>-1.0372855463457219E-3</c:v>
                </c:pt>
                <c:pt idx="771">
                  <c:v>4.9030997064729527E-2</c:v>
                </c:pt>
                <c:pt idx="772">
                  <c:v>-7.5883199320571915E-3</c:v>
                </c:pt>
                <c:pt idx="773">
                  <c:v>1.8625120788219613E-2</c:v>
                </c:pt>
                <c:pt idx="774">
                  <c:v>-2.327138937571934E-3</c:v>
                </c:pt>
                <c:pt idx="775">
                  <c:v>1.7994055945003636E-2</c:v>
                </c:pt>
                <c:pt idx="776">
                  <c:v>-3.9934582981628532E-2</c:v>
                </c:pt>
                <c:pt idx="777">
                  <c:v>0</c:v>
                </c:pt>
                <c:pt idx="778">
                  <c:v>-1.8070180346068814E-2</c:v>
                </c:pt>
                <c:pt idx="779">
                  <c:v>1.5509265907365519E-2</c:v>
                </c:pt>
                <c:pt idx="780">
                  <c:v>-2.4390301686964235E-2</c:v>
                </c:pt>
                <c:pt idx="781">
                  <c:v>0</c:v>
                </c:pt>
                <c:pt idx="782">
                  <c:v>3.2476630835173145E-2</c:v>
                </c:pt>
                <c:pt idx="783">
                  <c:v>0</c:v>
                </c:pt>
                <c:pt idx="784">
                  <c:v>0</c:v>
                </c:pt>
                <c:pt idx="785">
                  <c:v>4.356199927372896E-2</c:v>
                </c:pt>
                <c:pt idx="786">
                  <c:v>-1.095093754054611E-2</c:v>
                </c:pt>
                <c:pt idx="787">
                  <c:v>0</c:v>
                </c:pt>
                <c:pt idx="788">
                  <c:v>0</c:v>
                </c:pt>
                <c:pt idx="789">
                  <c:v>3.2339393312770359E-2</c:v>
                </c:pt>
                <c:pt idx="790">
                  <c:v>-1.242434013008325E-2</c:v>
                </c:pt>
                <c:pt idx="791">
                  <c:v>5.2687921879789688E-3</c:v>
                </c:pt>
                <c:pt idx="792">
                  <c:v>-2.9842736532362961E-2</c:v>
                </c:pt>
                <c:pt idx="793">
                  <c:v>-3.1422295118972168E-2</c:v>
                </c:pt>
                <c:pt idx="794">
                  <c:v>-3.4263003444442948E-2</c:v>
                </c:pt>
                <c:pt idx="795">
                  <c:v>-3.0292293551827429E-2</c:v>
                </c:pt>
                <c:pt idx="796">
                  <c:v>1.1547445129313737E-2</c:v>
                </c:pt>
                <c:pt idx="797">
                  <c:v>-2.6676352750722023E-2</c:v>
                </c:pt>
                <c:pt idx="798">
                  <c:v>2.4691442588582628E-2</c:v>
                </c:pt>
                <c:pt idx="799">
                  <c:v>3.1325289149686068E-3</c:v>
                </c:pt>
                <c:pt idx="800">
                  <c:v>-2.6423177380988749E-3</c:v>
                </c:pt>
                <c:pt idx="801">
                  <c:v>-6.6233435677701662E-3</c:v>
                </c:pt>
                <c:pt idx="802">
                  <c:v>1.2607590328282681E-2</c:v>
                </c:pt>
                <c:pt idx="803">
                  <c:v>1.9753380397115838E-2</c:v>
                </c:pt>
                <c:pt idx="804">
                  <c:v>8.922322984353713E-3</c:v>
                </c:pt>
                <c:pt idx="805">
                  <c:v>-9.0761018002344651E-3</c:v>
                </c:pt>
                <c:pt idx="806">
                  <c:v>-1.7614340670253964E-3</c:v>
                </c:pt>
                <c:pt idx="807">
                  <c:v>-7.4109401769456365E-3</c:v>
                </c:pt>
                <c:pt idx="808">
                  <c:v>-6.6366481182355179E-3</c:v>
                </c:pt>
                <c:pt idx="809">
                  <c:v>1.1937373333522636E-4</c:v>
                </c:pt>
                <c:pt idx="810">
                  <c:v>-8.469492220565332E-3</c:v>
                </c:pt>
                <c:pt idx="811">
                  <c:v>-1.0226304066990124E-2</c:v>
                </c:pt>
                <c:pt idx="812">
                  <c:v>2.8807621388609532E-2</c:v>
                </c:pt>
                <c:pt idx="813">
                  <c:v>-4.8440055209961769E-3</c:v>
                </c:pt>
                <c:pt idx="814">
                  <c:v>-3.193636490320418E-2</c:v>
                </c:pt>
                <c:pt idx="815">
                  <c:v>0</c:v>
                </c:pt>
                <c:pt idx="816">
                  <c:v>-1.3122421969819281E-2</c:v>
                </c:pt>
                <c:pt idx="817">
                  <c:v>-4.0387733986757192E-2</c:v>
                </c:pt>
                <c:pt idx="818">
                  <c:v>4.2217131576092859E-2</c:v>
                </c:pt>
                <c:pt idx="819">
                  <c:v>2.6217629176327532E-2</c:v>
                </c:pt>
                <c:pt idx="820">
                  <c:v>6.5019999458319946E-2</c:v>
                </c:pt>
                <c:pt idx="821">
                  <c:v>-1.1482554711230835E-2</c:v>
                </c:pt>
                <c:pt idx="822">
                  <c:v>6.7855438046027609E-3</c:v>
                </c:pt>
                <c:pt idx="823">
                  <c:v>8.7960003794965175E-3</c:v>
                </c:pt>
                <c:pt idx="824">
                  <c:v>-3.397134397574191E-3</c:v>
                </c:pt>
                <c:pt idx="825">
                  <c:v>-3.5791331409881715E-2</c:v>
                </c:pt>
                <c:pt idx="826">
                  <c:v>-5.1025322579922761E-2</c:v>
                </c:pt>
                <c:pt idx="827">
                  <c:v>3.2782829953928776E-2</c:v>
                </c:pt>
                <c:pt idx="828">
                  <c:v>8.777219725361652E-3</c:v>
                </c:pt>
                <c:pt idx="829">
                  <c:v>1.8593569855069204E-2</c:v>
                </c:pt>
                <c:pt idx="830">
                  <c:v>-2.2466630266851945E-2</c:v>
                </c:pt>
                <c:pt idx="831">
                  <c:v>2.3461799242769529E-2</c:v>
                </c:pt>
                <c:pt idx="832">
                  <c:v>2.4795331563750481E-2</c:v>
                </c:pt>
                <c:pt idx="833">
                  <c:v>-2.0999825031877181E-2</c:v>
                </c:pt>
                <c:pt idx="834">
                  <c:v>2.0634292576587207E-2</c:v>
                </c:pt>
                <c:pt idx="835">
                  <c:v>-3.4837294506096281E-2</c:v>
                </c:pt>
                <c:pt idx="836">
                  <c:v>2.5798794270959866E-2</c:v>
                </c:pt>
                <c:pt idx="837">
                  <c:v>-7.7295402314336266E-3</c:v>
                </c:pt>
                <c:pt idx="838">
                  <c:v>6.859608939686514E-3</c:v>
                </c:pt>
                <c:pt idx="839">
                  <c:v>-1.501061527265126E-3</c:v>
                </c:pt>
                <c:pt idx="840">
                  <c:v>2.4285124178621653E-3</c:v>
                </c:pt>
                <c:pt idx="841">
                  <c:v>-2.4573047170526878E-2</c:v>
                </c:pt>
                <c:pt idx="842">
                  <c:v>-9.3436556886972912E-3</c:v>
                </c:pt>
                <c:pt idx="843">
                  <c:v>-1.1461307282011243E-2</c:v>
                </c:pt>
                <c:pt idx="844">
                  <c:v>-5.2053198065366173E-2</c:v>
                </c:pt>
                <c:pt idx="845">
                  <c:v>-4.3316785922235595E-3</c:v>
                </c:pt>
                <c:pt idx="846">
                  <c:v>1.6250772485079737E-2</c:v>
                </c:pt>
                <c:pt idx="847">
                  <c:v>-5.2883722111440384E-3</c:v>
                </c:pt>
                <c:pt idx="848">
                  <c:v>-4.0886129726910934E-2</c:v>
                </c:pt>
                <c:pt idx="849">
                  <c:v>-2.1512416007019478E-2</c:v>
                </c:pt>
                <c:pt idx="850">
                  <c:v>2.1985374529978504E-2</c:v>
                </c:pt>
                <c:pt idx="851">
                  <c:v>-2.1512416007019478E-2</c:v>
                </c:pt>
                <c:pt idx="852">
                  <c:v>-2.1041171887810923E-2</c:v>
                </c:pt>
                <c:pt idx="853">
                  <c:v>2.1493418603095324E-2</c:v>
                </c:pt>
                <c:pt idx="854">
                  <c:v>-2.0771462590548417E-2</c:v>
                </c:pt>
                <c:pt idx="855">
                  <c:v>-5.7851516538743016E-3</c:v>
                </c:pt>
                <c:pt idx="856">
                  <c:v>-1.6486622186204971E-2</c:v>
                </c:pt>
                <c:pt idx="857">
                  <c:v>2.6765005749075435E-3</c:v>
                </c:pt>
                <c:pt idx="858">
                  <c:v>2.1073380105083028E-2</c:v>
                </c:pt>
                <c:pt idx="859">
                  <c:v>2.655470519312585E-2</c:v>
                </c:pt>
                <c:pt idx="860">
                  <c:v>-4.235358531162884E-2</c:v>
                </c:pt>
                <c:pt idx="861">
                  <c:v>-4.1986412034942079E-3</c:v>
                </c:pt>
                <c:pt idx="862">
                  <c:v>-4.0056253582775335E-2</c:v>
                </c:pt>
                <c:pt idx="863">
                  <c:v>-1.0688159667941129E-2</c:v>
                </c:pt>
                <c:pt idx="864">
                  <c:v>1.1543587685052524E-2</c:v>
                </c:pt>
                <c:pt idx="865">
                  <c:v>-7.0226669210459751E-3</c:v>
                </c:pt>
                <c:pt idx="866">
                  <c:v>5.4515334292821408E-3</c:v>
                </c:pt>
                <c:pt idx="867">
                  <c:v>-2.2127690252201567E-2</c:v>
                </c:pt>
                <c:pt idx="868">
                  <c:v>-1.8732220514535821E-2</c:v>
                </c:pt>
                <c:pt idx="869">
                  <c:v>-6.566904015312203E-3</c:v>
                </c:pt>
                <c:pt idx="870">
                  <c:v>-2.1521934330195908E-2</c:v>
                </c:pt>
                <c:pt idx="871">
                  <c:v>2.309513039658715E-2</c:v>
                </c:pt>
                <c:pt idx="872">
                  <c:v>-4.7758082355812151E-2</c:v>
                </c:pt>
                <c:pt idx="873">
                  <c:v>-4.1444952808200021E-2</c:v>
                </c:pt>
                <c:pt idx="874">
                  <c:v>1.0094937401479622E-3</c:v>
                </c:pt>
                <c:pt idx="875">
                  <c:v>6.0504136411910721E-2</c:v>
                </c:pt>
                <c:pt idx="876">
                  <c:v>-2.6941273179338858E-2</c:v>
                </c:pt>
                <c:pt idx="877">
                  <c:v>-7.6547458457655784E-3</c:v>
                </c:pt>
                <c:pt idx="878">
                  <c:v>-5.1698719501763593E-2</c:v>
                </c:pt>
                <c:pt idx="879">
                  <c:v>-1.1422675301271928E-2</c:v>
                </c:pt>
                <c:pt idx="880">
                  <c:v>7.352985709766534E-3</c:v>
                </c:pt>
                <c:pt idx="881">
                  <c:v>-2.7806760727038665E-2</c:v>
                </c:pt>
                <c:pt idx="882">
                  <c:v>1.1083333191217546E-2</c:v>
                </c:pt>
                <c:pt idx="883">
                  <c:v>8.8401707859933967E-3</c:v>
                </c:pt>
                <c:pt idx="884">
                  <c:v>3.5576610320271186E-2</c:v>
                </c:pt>
                <c:pt idx="885">
                  <c:v>8.4614825038403254E-4</c:v>
                </c:pt>
                <c:pt idx="886">
                  <c:v>-2.198174753361283E-2</c:v>
                </c:pt>
                <c:pt idx="887">
                  <c:v>-7.6071709664955267E-3</c:v>
                </c:pt>
                <c:pt idx="888">
                  <c:v>-9.529614822552207E-2</c:v>
                </c:pt>
                <c:pt idx="889">
                  <c:v>-3.8521624350372968E-4</c:v>
                </c:pt>
                <c:pt idx="890">
                  <c:v>-3.1978382589343039E-2</c:v>
                </c:pt>
                <c:pt idx="891">
                  <c:v>1.4925404900248277E-2</c:v>
                </c:pt>
                <c:pt idx="892">
                  <c:v>-2.6078483696646594E-2</c:v>
                </c:pt>
                <c:pt idx="893">
                  <c:v>1.006530774397908E-4</c:v>
                </c:pt>
                <c:pt idx="894">
                  <c:v>-3.7241731492520889E-3</c:v>
                </c:pt>
                <c:pt idx="895">
                  <c:v>-1.0100901471978641E-4</c:v>
                </c:pt>
                <c:pt idx="896">
                  <c:v>-2.1117572489913944E-2</c:v>
                </c:pt>
                <c:pt idx="897">
                  <c:v>-3.0243562087877627E-2</c:v>
                </c:pt>
                <c:pt idx="898">
                  <c:v>0.21383714055393632</c:v>
                </c:pt>
                <c:pt idx="899">
                  <c:v>8.0673278562498688E-3</c:v>
                </c:pt>
                <c:pt idx="900">
                  <c:v>4.384139066214951E-2</c:v>
                </c:pt>
                <c:pt idx="901">
                  <c:v>3.6999975957641741E-2</c:v>
                </c:pt>
                <c:pt idx="902">
                  <c:v>2.8608162063762543E-2</c:v>
                </c:pt>
                <c:pt idx="903">
                  <c:v>5.9687548761347221E-2</c:v>
                </c:pt>
                <c:pt idx="904">
                  <c:v>-2.7867929332171554E-2</c:v>
                </c:pt>
                <c:pt idx="905">
                  <c:v>1.9717875764459756E-3</c:v>
                </c:pt>
                <c:pt idx="906">
                  <c:v>-1.816534592432394E-2</c:v>
                </c:pt>
                <c:pt idx="907">
                  <c:v>-5.2420826441224094E-3</c:v>
                </c:pt>
                <c:pt idx="908">
                  <c:v>1.2399497999826079E-3</c:v>
                </c:pt>
                <c:pt idx="909">
                  <c:v>-3.7925641982454607E-2</c:v>
                </c:pt>
                <c:pt idx="910">
                  <c:v>-1.0458572276866156E-2</c:v>
                </c:pt>
                <c:pt idx="911">
                  <c:v>1.056911007852456E-2</c:v>
                </c:pt>
                <c:pt idx="912">
                  <c:v>1.8986355074101534E-2</c:v>
                </c:pt>
                <c:pt idx="913">
                  <c:v>-2.1159016525066278E-2</c:v>
                </c:pt>
                <c:pt idx="914">
                  <c:v>-2.193904327271206E-2</c:v>
                </c:pt>
                <c:pt idx="915">
                  <c:v>-2.6389260759421525E-3</c:v>
                </c:pt>
                <c:pt idx="916">
                  <c:v>1.0914471924940857E-2</c:v>
                </c:pt>
                <c:pt idx="917">
                  <c:v>2.1756889682006481E-2</c:v>
                </c:pt>
                <c:pt idx="918">
                  <c:v>-5.283366568373713E-3</c:v>
                </c:pt>
                <c:pt idx="919">
                  <c:v>-1.7704827297547267E-2</c:v>
                </c:pt>
                <c:pt idx="920">
                  <c:v>-2.4578071105236309E-2</c:v>
                </c:pt>
                <c:pt idx="921">
                  <c:v>-1.2598716497548984E-2</c:v>
                </c:pt>
                <c:pt idx="922">
                  <c:v>-1.7009824115191892E-4</c:v>
                </c:pt>
                <c:pt idx="923">
                  <c:v>1.1570510693120666E-2</c:v>
                </c:pt>
                <c:pt idx="924">
                  <c:v>-1.177458687342949E-2</c:v>
                </c:pt>
                <c:pt idx="925">
                  <c:v>5.5319164101540655E-2</c:v>
                </c:pt>
                <c:pt idx="926">
                  <c:v>-1.6126410063763022E-4</c:v>
                </c:pt>
                <c:pt idx="927">
                  <c:v>-4.3716788334742414E-2</c:v>
                </c:pt>
                <c:pt idx="928">
                  <c:v>2.142377606536916E-2</c:v>
                </c:pt>
                <c:pt idx="929">
                  <c:v>6.6061976708570776E-4</c:v>
                </c:pt>
                <c:pt idx="930">
                  <c:v>-2.3766271159494135E-2</c:v>
                </c:pt>
                <c:pt idx="931">
                  <c:v>6.7624654565549364E-2</c:v>
                </c:pt>
                <c:pt idx="932">
                  <c:v>-9.0261158844497282E-3</c:v>
                </c:pt>
                <c:pt idx="933">
                  <c:v>5.5928384888523901E-3</c:v>
                </c:pt>
                <c:pt idx="934">
                  <c:v>3.8136918031234017E-3</c:v>
                </c:pt>
                <c:pt idx="935">
                  <c:v>-4.4324231546707558E-3</c:v>
                </c:pt>
                <c:pt idx="936">
                  <c:v>2.0671013487717143E-2</c:v>
                </c:pt>
                <c:pt idx="937">
                  <c:v>-7.166272648767711E-3</c:v>
                </c:pt>
                <c:pt idx="938">
                  <c:v>1.8829685393978331E-3</c:v>
                </c:pt>
                <c:pt idx="939">
                  <c:v>3.2733065222195795E-2</c:v>
                </c:pt>
                <c:pt idx="940">
                  <c:v>4.9287125923687461E-2</c:v>
                </c:pt>
                <c:pt idx="941">
                  <c:v>1.1562517003755289E-3</c:v>
                </c:pt>
                <c:pt idx="942">
                  <c:v>1.5446726798878938E-2</c:v>
                </c:pt>
                <c:pt idx="943">
                  <c:v>6.9662387906187645E-3</c:v>
                </c:pt>
                <c:pt idx="944">
                  <c:v>-1.101227914784223E-2</c:v>
                </c:pt>
                <c:pt idx="945">
                  <c:v>3.1691628991928331E-2</c:v>
                </c:pt>
                <c:pt idx="946">
                  <c:v>1.3145160247622648E-2</c:v>
                </c:pt>
                <c:pt idx="947">
                  <c:v>5.4630602569184761E-4</c:v>
                </c:pt>
                <c:pt idx="948">
                  <c:v>2.1157440042177025E-2</c:v>
                </c:pt>
                <c:pt idx="949">
                  <c:v>6.683653463702692E-3</c:v>
                </c:pt>
                <c:pt idx="950">
                  <c:v>-7.5687058550662264E-3</c:v>
                </c:pt>
                <c:pt idx="951">
                  <c:v>-3.5723786397403125E-2</c:v>
                </c:pt>
                <c:pt idx="952">
                  <c:v>1.5956656994388557E-2</c:v>
                </c:pt>
                <c:pt idx="953">
                  <c:v>1.5842586731944684E-2</c:v>
                </c:pt>
                <c:pt idx="954">
                  <c:v>-2.6884579779055566E-4</c:v>
                </c:pt>
                <c:pt idx="955">
                  <c:v>-2.1651411127549369E-2</c:v>
                </c:pt>
                <c:pt idx="956">
                  <c:v>-1.5119680793701309E-3</c:v>
                </c:pt>
                <c:pt idx="957">
                  <c:v>0</c:v>
                </c:pt>
                <c:pt idx="958">
                  <c:v>1.4041896487529796E-2</c:v>
                </c:pt>
                <c:pt idx="959">
                  <c:v>4.0720362003738783E-4</c:v>
                </c:pt>
                <c:pt idx="960">
                  <c:v>1.3570064056306716E-3</c:v>
                </c:pt>
                <c:pt idx="961">
                  <c:v>7.0063676497844049E-2</c:v>
                </c:pt>
                <c:pt idx="962">
                  <c:v>1.9883465074083135E-2</c:v>
                </c:pt>
                <c:pt idx="963">
                  <c:v>-3.5390472946386538E-2</c:v>
                </c:pt>
                <c:pt idx="964">
                  <c:v>-1.4675559170363062E-2</c:v>
                </c:pt>
                <c:pt idx="965">
                  <c:v>6.0098640577209957E-3</c:v>
                </c:pt>
                <c:pt idx="966">
                  <c:v>1.4675319477302214E-2</c:v>
                </c:pt>
                <c:pt idx="967">
                  <c:v>-0.10879304055716255</c:v>
                </c:pt>
                <c:pt idx="968">
                  <c:v>5.1701525932702193E-3</c:v>
                </c:pt>
                <c:pt idx="969">
                  <c:v>-8.2867495812473883E-3</c:v>
                </c:pt>
                <c:pt idx="970">
                  <c:v>1.3974778118620697E-2</c:v>
                </c:pt>
                <c:pt idx="971">
                  <c:v>2.955385660364953E-2</c:v>
                </c:pt>
                <c:pt idx="972">
                  <c:v>-9.6603807463039437E-3</c:v>
                </c:pt>
                <c:pt idx="973">
                  <c:v>-1.9091459752742172E-2</c:v>
                </c:pt>
                <c:pt idx="974">
                  <c:v>-2.3867055261038272E-2</c:v>
                </c:pt>
                <c:pt idx="975">
                  <c:v>1.7319231474663761E-2</c:v>
                </c:pt>
                <c:pt idx="976">
                  <c:v>-4.5780357892008933E-3</c:v>
                </c:pt>
                <c:pt idx="977">
                  <c:v>-1.9833308917336284E-2</c:v>
                </c:pt>
                <c:pt idx="978">
                  <c:v>1.4369551479662949E-2</c:v>
                </c:pt>
                <c:pt idx="979">
                  <c:v>2.3850814976887968E-2</c:v>
                </c:pt>
                <c:pt idx="980">
                  <c:v>-5.647299737498025E-3</c:v>
                </c:pt>
                <c:pt idx="981">
                  <c:v>1.5192322039631299E-2</c:v>
                </c:pt>
                <c:pt idx="982">
                  <c:v>2.0979066501968402E-2</c:v>
                </c:pt>
                <c:pt idx="983">
                  <c:v>3.9726309918453745E-3</c:v>
                </c:pt>
                <c:pt idx="984">
                  <c:v>-1.4599566981678004E-2</c:v>
                </c:pt>
                <c:pt idx="985">
                  <c:v>2.1185236968775913E-2</c:v>
                </c:pt>
                <c:pt idx="986">
                  <c:v>2.9559399172594279E-2</c:v>
                </c:pt>
                <c:pt idx="987">
                  <c:v>-1.475054895222022E-2</c:v>
                </c:pt>
                <c:pt idx="988">
                  <c:v>-2.4729249347363549E-2</c:v>
                </c:pt>
                <c:pt idx="989">
                  <c:v>1.3980316741576982E-2</c:v>
                </c:pt>
                <c:pt idx="990">
                  <c:v>-4.5958427730432863E-2</c:v>
                </c:pt>
                <c:pt idx="991">
                  <c:v>5.5256428805589963E-3</c:v>
                </c:pt>
                <c:pt idx="992">
                  <c:v>-6.3407733396035884E-3</c:v>
                </c:pt>
                <c:pt idx="993">
                  <c:v>4.3960064021680671E-3</c:v>
                </c:pt>
                <c:pt idx="994">
                  <c:v>6.6356264590305145E-3</c:v>
                </c:pt>
                <c:pt idx="995">
                  <c:v>-1.1220252403937212E-2</c:v>
                </c:pt>
                <c:pt idx="996">
                  <c:v>9.2199692798497889E-3</c:v>
                </c:pt>
                <c:pt idx="997">
                  <c:v>-8.2924946367618404E-3</c:v>
                </c:pt>
                <c:pt idx="998">
                  <c:v>-8.502944812920851E-4</c:v>
                </c:pt>
                <c:pt idx="999">
                  <c:v>1.2765876831527729E-3</c:v>
                </c:pt>
                <c:pt idx="1000">
                  <c:v>3.711580264461483E-2</c:v>
                </c:pt>
                <c:pt idx="1001">
                  <c:v>5.8598558429156039E-2</c:v>
                </c:pt>
                <c:pt idx="1002">
                  <c:v>5.0193479666405534E-2</c:v>
                </c:pt>
                <c:pt idx="1003">
                  <c:v>1.5972473385908615E-3</c:v>
                </c:pt>
                <c:pt idx="1004">
                  <c:v>4.0481244677091919E-3</c:v>
                </c:pt>
                <c:pt idx="1005">
                  <c:v>1.8325803896445155E-3</c:v>
                </c:pt>
                <c:pt idx="1006">
                  <c:v>-1.2194854546335085E-3</c:v>
                </c:pt>
                <c:pt idx="1007">
                  <c:v>1.3064747490103319E-2</c:v>
                </c:pt>
                <c:pt idx="1008">
                  <c:v>-1.5065706122978821E-2</c:v>
                </c:pt>
                <c:pt idx="1009">
                  <c:v>-4.6500488926662659E-3</c:v>
                </c:pt>
                <c:pt idx="1010">
                  <c:v>1.7949381708511861E-2</c:v>
                </c:pt>
                <c:pt idx="1011">
                  <c:v>-1.8236727771857777E-2</c:v>
                </c:pt>
                <c:pt idx="1012">
                  <c:v>2.5833560254513725E-3</c:v>
                </c:pt>
                <c:pt idx="1013">
                  <c:v>-4.6625025643441537E-3</c:v>
                </c:pt>
                <c:pt idx="1014">
                  <c:v>-3.451826959817187E-3</c:v>
                </c:pt>
                <c:pt idx="1015">
                  <c:v>1.1256906112092386E-2</c:v>
                </c:pt>
                <c:pt idx="1016">
                  <c:v>-1.3088718896210043E-2</c:v>
                </c:pt>
                <c:pt idx="1017">
                  <c:v>-7.8085771268469207E-3</c:v>
                </c:pt>
                <c:pt idx="1018">
                  <c:v>-5.3716473995597015E-3</c:v>
                </c:pt>
                <c:pt idx="1019">
                  <c:v>-7.0335136939061365E-3</c:v>
                </c:pt>
                <c:pt idx="1020">
                  <c:v>8.3481624951818548E-3</c:v>
                </c:pt>
                <c:pt idx="1021">
                  <c:v>-1.3798696191533201E-3</c:v>
                </c:pt>
                <c:pt idx="1022">
                  <c:v>-1.6078335921171829E-2</c:v>
                </c:pt>
                <c:pt idx="1023">
                  <c:v>-1.5320002499169033E-3</c:v>
                </c:pt>
                <c:pt idx="1024">
                  <c:v>8.89911310117871E-2</c:v>
                </c:pt>
                <c:pt idx="1025">
                  <c:v>-3.7571586581530612E-3</c:v>
                </c:pt>
                <c:pt idx="1026">
                  <c:v>-2.4749517680924007E-2</c:v>
                </c:pt>
                <c:pt idx="1027">
                  <c:v>-1.0755334410513446E-2</c:v>
                </c:pt>
                <c:pt idx="1028">
                  <c:v>2.0889375087822803E-2</c:v>
                </c:pt>
                <c:pt idx="1029">
                  <c:v>-9.6131097138533999E-3</c:v>
                </c:pt>
                <c:pt idx="1030">
                  <c:v>8.129076877677081E-3</c:v>
                </c:pt>
                <c:pt idx="1031">
                  <c:v>-2.4431328505351468E-2</c:v>
                </c:pt>
                <c:pt idx="1032">
                  <c:v>3.2075253888331303E-3</c:v>
                </c:pt>
                <c:pt idx="1033">
                  <c:v>1.106740661010459E-2</c:v>
                </c:pt>
                <c:pt idx="1034">
                  <c:v>-3.2960337716366563E-2</c:v>
                </c:pt>
                <c:pt idx="1035">
                  <c:v>2.0123235564753199E-2</c:v>
                </c:pt>
                <c:pt idx="1036">
                  <c:v>-1.8123548156062413E-2</c:v>
                </c:pt>
                <c:pt idx="1037">
                  <c:v>-3.264689247015877E-2</c:v>
                </c:pt>
                <c:pt idx="1038">
                  <c:v>-7.7878373859326122E-4</c:v>
                </c:pt>
                <c:pt idx="1039">
                  <c:v>9.6128535509874494E-3</c:v>
                </c:pt>
                <c:pt idx="1040">
                  <c:v>-7.2053202881455754E-3</c:v>
                </c:pt>
                <c:pt idx="1041">
                  <c:v>6.7392039452150053E-3</c:v>
                </c:pt>
                <c:pt idx="1042">
                  <c:v>-2.4845526359130309E-2</c:v>
                </c:pt>
                <c:pt idx="1043">
                  <c:v>-5.0164686468647099E-3</c:v>
                </c:pt>
                <c:pt idx="1044">
                  <c:v>5.8245977900823365E-2</c:v>
                </c:pt>
                <c:pt idx="1045">
                  <c:v>-7.6479499085268096E-3</c:v>
                </c:pt>
                <c:pt idx="1046">
                  <c:v>8.7175614267044083E-3</c:v>
                </c:pt>
                <c:pt idx="1047">
                  <c:v>-2.6302481112959E-3</c:v>
                </c:pt>
                <c:pt idx="1048">
                  <c:v>-1.5069132709692938E-3</c:v>
                </c:pt>
                <c:pt idx="1049">
                  <c:v>6.1627215152126385E-3</c:v>
                </c:pt>
                <c:pt idx="1050">
                  <c:v>5.5249975000000083E-2</c:v>
                </c:pt>
                <c:pt idx="1051">
                  <c:v>2.3454199797540803E-2</c:v>
                </c:pt>
                <c:pt idx="1052">
                  <c:v>1.0995335457256863E-2</c:v>
                </c:pt>
                <c:pt idx="1053">
                  <c:v>-2.9765541438446629E-3</c:v>
                </c:pt>
                <c:pt idx="1054">
                  <c:v>3.6744403819100389E-3</c:v>
                </c:pt>
                <c:pt idx="1055">
                  <c:v>-1.5215666934506057E-2</c:v>
                </c:pt>
                <c:pt idx="1056">
                  <c:v>-1.5799267755593187E-2</c:v>
                </c:pt>
                <c:pt idx="1057">
                  <c:v>4.2728935992340247E-2</c:v>
                </c:pt>
                <c:pt idx="1058">
                  <c:v>2.6601834877817858E-2</c:v>
                </c:pt>
                <c:pt idx="1059">
                  <c:v>-2.4809790913833087E-2</c:v>
                </c:pt>
                <c:pt idx="1060">
                  <c:v>-1.6960820416078333E-3</c:v>
                </c:pt>
                <c:pt idx="1061">
                  <c:v>-1.7102752099866891E-2</c:v>
                </c:pt>
                <c:pt idx="1062">
                  <c:v>-6.3378140854784808E-3</c:v>
                </c:pt>
                <c:pt idx="1063">
                  <c:v>6.1463351326433028E-3</c:v>
                </c:pt>
                <c:pt idx="1064">
                  <c:v>2.4550454712990923E-2</c:v>
                </c:pt>
                <c:pt idx="1065">
                  <c:v>-6.5249409749406897E-3</c:v>
                </c:pt>
                <c:pt idx="1066">
                  <c:v>1.1437006325359709E-2</c:v>
                </c:pt>
                <c:pt idx="1067">
                  <c:v>-2.3622934525430649E-2</c:v>
                </c:pt>
                <c:pt idx="1068">
                  <c:v>-5.5498183184247006E-2</c:v>
                </c:pt>
                <c:pt idx="1069">
                  <c:v>1.141186076812364E-2</c:v>
                </c:pt>
                <c:pt idx="1070">
                  <c:v>4.3212160701362693E-3</c:v>
                </c:pt>
                <c:pt idx="1071">
                  <c:v>2.5576664887693525E-2</c:v>
                </c:pt>
                <c:pt idx="1072">
                  <c:v>1.4683627044739165E-2</c:v>
                </c:pt>
                <c:pt idx="1073">
                  <c:v>-6.890720149825472E-4</c:v>
                </c:pt>
                <c:pt idx="1074">
                  <c:v>-4.3673657196329945E-3</c:v>
                </c:pt>
                <c:pt idx="1075">
                  <c:v>-3.5784140476283325E-3</c:v>
                </c:pt>
                <c:pt idx="1076">
                  <c:v>4.6339377006136559E-3</c:v>
                </c:pt>
                <c:pt idx="1077">
                  <c:v>-6.5728723873053748E-3</c:v>
                </c:pt>
                <c:pt idx="1078">
                  <c:v>-7.5449969667151064E-3</c:v>
                </c:pt>
                <c:pt idx="1079">
                  <c:v>9.9415029239765858E-3</c:v>
                </c:pt>
                <c:pt idx="1080">
                  <c:v>1.215984966114393E-2</c:v>
                </c:pt>
                <c:pt idx="1081">
                  <c:v>3.8329501630500522E-2</c:v>
                </c:pt>
                <c:pt idx="1082">
                  <c:v>-2.2148782369146008E-2</c:v>
                </c:pt>
                <c:pt idx="1083">
                  <c:v>2.6031159027071465E-2</c:v>
                </c:pt>
                <c:pt idx="1084">
                  <c:v>1.6694085117163485E-2</c:v>
                </c:pt>
                <c:pt idx="1085">
                  <c:v>-6.1574970625336827E-3</c:v>
                </c:pt>
                <c:pt idx="1086">
                  <c:v>-8.5869673913043891E-3</c:v>
                </c:pt>
                <c:pt idx="1087">
                  <c:v>-2.0611742359519191E-2</c:v>
                </c:pt>
                <c:pt idx="1088">
                  <c:v>4.7016454785258682E-3</c:v>
                </c:pt>
                <c:pt idx="1089">
                  <c:v>9.8049860724234179E-3</c:v>
                </c:pt>
                <c:pt idx="1090">
                  <c:v>-1.0151147802911563E-2</c:v>
                </c:pt>
                <c:pt idx="1091">
                  <c:v>-2.0956381907885242E-2</c:v>
                </c:pt>
                <c:pt idx="1092">
                  <c:v>8.6530169952632463E-3</c:v>
                </c:pt>
                <c:pt idx="1093">
                  <c:v>2.9687375594376487E-2</c:v>
                </c:pt>
                <c:pt idx="1094">
                  <c:v>-2.4665643228835309E-2</c:v>
                </c:pt>
                <c:pt idx="1095">
                  <c:v>1.4611385696174351E-3</c:v>
                </c:pt>
                <c:pt idx="1096">
                  <c:v>8.6420203475087616E-3</c:v>
                </c:pt>
                <c:pt idx="1097">
                  <c:v>2.9709562987939225E-2</c:v>
                </c:pt>
                <c:pt idx="1098">
                  <c:v>-4.3225631691968239E-4</c:v>
                </c:pt>
                <c:pt idx="1099">
                  <c:v>-7.5675351351350943E-3</c:v>
                </c:pt>
                <c:pt idx="1100">
                  <c:v>7.6252176157330231E-4</c:v>
                </c:pt>
                <c:pt idx="1101">
                  <c:v>1.4150157446659673E-3</c:v>
                </c:pt>
                <c:pt idx="1102">
                  <c:v>-3.3043489130434825E-2</c:v>
                </c:pt>
                <c:pt idx="1103">
                  <c:v>-9.442406805782429E-3</c:v>
                </c:pt>
                <c:pt idx="1104">
                  <c:v>1.1347991053449881E-3</c:v>
                </c:pt>
                <c:pt idx="1105">
                  <c:v>7.7080083007480989E-3</c:v>
                </c:pt>
                <c:pt idx="1106">
                  <c:v>2.0922389973187999E-2</c:v>
                </c:pt>
                <c:pt idx="1107">
                  <c:v>1.057733559767877E-2</c:v>
                </c:pt>
                <c:pt idx="1108">
                  <c:v>5.3423244075193584E-3</c:v>
                </c:pt>
                <c:pt idx="1109">
                  <c:v>2.1694501916217211E-4</c:v>
                </c:pt>
                <c:pt idx="1110">
                  <c:v>7.5896885334067066E-3</c:v>
                </c:pt>
                <c:pt idx="1111">
                  <c:v>-1.603355204974953E-2</c:v>
                </c:pt>
                <c:pt idx="1112">
                  <c:v>-5.0306100986820344E-3</c:v>
                </c:pt>
                <c:pt idx="1113">
                  <c:v>-3.2314820695736636E-2</c:v>
                </c:pt>
                <c:pt idx="1114">
                  <c:v>-5.6795774002778342E-4</c:v>
                </c:pt>
                <c:pt idx="1115">
                  <c:v>1.0569383124659314E-2</c:v>
                </c:pt>
                <c:pt idx="1116">
                  <c:v>-1.9118275283811974E-2</c:v>
                </c:pt>
                <c:pt idx="1117">
                  <c:v>-1.9146961486505746E-2</c:v>
                </c:pt>
                <c:pt idx="1118">
                  <c:v>-1.1689771653194167E-3</c:v>
                </c:pt>
                <c:pt idx="1119">
                  <c:v>1.86074201968668E-2</c:v>
                </c:pt>
                <c:pt idx="1120">
                  <c:v>-2.5735270844034111E-2</c:v>
                </c:pt>
                <c:pt idx="1121">
                  <c:v>-2.4410370598689821E-2</c:v>
                </c:pt>
                <c:pt idx="1122">
                  <c:v>8.0986095933140729E-3</c:v>
                </c:pt>
                <c:pt idx="1123">
                  <c:v>-2.3980814916412203E-2</c:v>
                </c:pt>
                <c:pt idx="1124">
                  <c:v>6.142506029314999E-3</c:v>
                </c:pt>
                <c:pt idx="1125">
                  <c:v>-1.3430994870006175E-2</c:v>
                </c:pt>
                <c:pt idx="1126">
                  <c:v>-1.0272301598800776E-2</c:v>
                </c:pt>
                <c:pt idx="1127">
                  <c:v>-1.4505483124853306E-2</c:v>
                </c:pt>
                <c:pt idx="1128">
                  <c:v>-4.8216852182997325E-3</c:v>
                </c:pt>
                <c:pt idx="1129">
                  <c:v>6.2221050221719539E-2</c:v>
                </c:pt>
                <c:pt idx="1130">
                  <c:v>-1.2123328895790576E-2</c:v>
                </c:pt>
                <c:pt idx="1131">
                  <c:v>-2.3572325993718439E-2</c:v>
                </c:pt>
                <c:pt idx="1132">
                  <c:v>8.7107640075238212E-3</c:v>
                </c:pt>
                <c:pt idx="1133">
                  <c:v>-3.6762837304553347E-2</c:v>
                </c:pt>
                <c:pt idx="1134">
                  <c:v>1.9723366554217112E-2</c:v>
                </c:pt>
                <c:pt idx="1135">
                  <c:v>4.3079633161277602E-2</c:v>
                </c:pt>
                <c:pt idx="1136">
                  <c:v>2.2636934763265473E-2</c:v>
                </c:pt>
                <c:pt idx="1137">
                  <c:v>-1.1774225763723186E-3</c:v>
                </c:pt>
                <c:pt idx="1138">
                  <c:v>1.6503477154227004E-3</c:v>
                </c:pt>
                <c:pt idx="1139">
                  <c:v>-1.3887254161618671E-2</c:v>
                </c:pt>
                <c:pt idx="1140">
                  <c:v>1.6827735805851014E-2</c:v>
                </c:pt>
                <c:pt idx="1141">
                  <c:v>3.2864613833260927E-3</c:v>
                </c:pt>
                <c:pt idx="1142">
                  <c:v>3.1586299595788042E-2</c:v>
                </c:pt>
                <c:pt idx="1143">
                  <c:v>-1.156721472234516E-2</c:v>
                </c:pt>
                <c:pt idx="1144">
                  <c:v>-2.478204925726055E-2</c:v>
                </c:pt>
                <c:pt idx="1145">
                  <c:v>-5.8823529411764705E-3</c:v>
                </c:pt>
                <c:pt idx="1146">
                  <c:v>1.7869846153846156E-2</c:v>
                </c:pt>
                <c:pt idx="1147">
                  <c:v>-3.0229274962695627E-3</c:v>
                </c:pt>
                <c:pt idx="1148">
                  <c:v>-2.9387714285714343E-2</c:v>
                </c:pt>
                <c:pt idx="1149">
                  <c:v>-9.6121586730430993E-4</c:v>
                </c:pt>
                <c:pt idx="1150">
                  <c:v>8.4184604614823057E-4</c:v>
                </c:pt>
                <c:pt idx="1151">
                  <c:v>4.5661799499377769E-3</c:v>
                </c:pt>
                <c:pt idx="1152">
                  <c:v>-1.1961543276821722E-3</c:v>
                </c:pt>
                <c:pt idx="1153">
                  <c:v>2.502989820359279E-2</c:v>
                </c:pt>
                <c:pt idx="1154">
                  <c:v>-4.0892454061497493E-3</c:v>
                </c:pt>
                <c:pt idx="1155">
                  <c:v>8.9160255494140205E-3</c:v>
                </c:pt>
                <c:pt idx="1156">
                  <c:v>-6.9764534883714384E-4</c:v>
                </c:pt>
                <c:pt idx="1157">
                  <c:v>-1.3148766198837512E-2</c:v>
                </c:pt>
                <c:pt idx="1158">
                  <c:v>2.5704522630129848E-2</c:v>
                </c:pt>
                <c:pt idx="1159">
                  <c:v>-1.7703196176645546E-2</c:v>
                </c:pt>
                <c:pt idx="1160">
                  <c:v>-4.7980809174281479E-3</c:v>
                </c:pt>
                <c:pt idx="1161">
                  <c:v>5.2563510670701849E-2</c:v>
                </c:pt>
                <c:pt idx="1162">
                  <c:v>-5.586303081526442E-4</c:v>
                </c:pt>
                <c:pt idx="1163">
                  <c:v>-1.3190252774315285E-2</c:v>
                </c:pt>
                <c:pt idx="1164">
                  <c:v>1.7444500650707878E-2</c:v>
                </c:pt>
                <c:pt idx="1165">
                  <c:v>1.1467368133307591E-2</c:v>
                </c:pt>
                <c:pt idx="1166">
                  <c:v>1.8932317318640313E-2</c:v>
                </c:pt>
                <c:pt idx="1167">
                  <c:v>1.1990936653294582E-2</c:v>
                </c:pt>
                <c:pt idx="1168">
                  <c:v>-8.4329739088761391E-3</c:v>
                </c:pt>
                <c:pt idx="1169">
                  <c:v>-7.2128162730801335E-3</c:v>
                </c:pt>
                <c:pt idx="1170">
                  <c:v>4.3374701329704163E-3</c:v>
                </c:pt>
                <c:pt idx="1171">
                  <c:v>7.6657253383252176E-3</c:v>
                </c:pt>
                <c:pt idx="1172">
                  <c:v>3.2465428426756114E-2</c:v>
                </c:pt>
                <c:pt idx="1173">
                  <c:v>-3.0095578922293979E-3</c:v>
                </c:pt>
                <c:pt idx="1174">
                  <c:v>1.0929561834753666E-2</c:v>
                </c:pt>
                <c:pt idx="1175">
                  <c:v>2.0592771298579425E-3</c:v>
                </c:pt>
                <c:pt idx="1176">
                  <c:v>3.2881216773948648E-3</c:v>
                </c:pt>
                <c:pt idx="1177">
                  <c:v>8.807870794796533E-3</c:v>
                </c:pt>
                <c:pt idx="1178">
                  <c:v>-2.9949208121827373E-2</c:v>
                </c:pt>
                <c:pt idx="1179">
                  <c:v>1.1826242433503657E-2</c:v>
                </c:pt>
                <c:pt idx="1180">
                  <c:v>3.3098831024519328E-3</c:v>
                </c:pt>
                <c:pt idx="1181">
                  <c:v>-2.7834690721649986E-3</c:v>
                </c:pt>
                <c:pt idx="1182">
                  <c:v>2.7912383979186444E-3</c:v>
                </c:pt>
                <c:pt idx="1183">
                  <c:v>1.7525742268041197E-2</c:v>
                </c:pt>
                <c:pt idx="1184">
                  <c:v>-2.4721328005714086E-2</c:v>
                </c:pt>
                <c:pt idx="1185">
                  <c:v>-1.4543891241556575E-3</c:v>
                </c:pt>
                <c:pt idx="1186">
                  <c:v>6.034066634569615E-3</c:v>
                </c:pt>
                <c:pt idx="1187">
                  <c:v>1.313344404757324E-2</c:v>
                </c:pt>
                <c:pt idx="1188">
                  <c:v>-7.7574971138358985E-3</c:v>
                </c:pt>
                <c:pt idx="1189">
                  <c:v>-5.2875213999333565E-2</c:v>
                </c:pt>
                <c:pt idx="1190">
                  <c:v>7.7115184517841696E-3</c:v>
                </c:pt>
                <c:pt idx="1191">
                  <c:v>-7.8680319882305644E-3</c:v>
                </c:pt>
                <c:pt idx="1192">
                  <c:v>3.2589895733071782E-4</c:v>
                </c:pt>
                <c:pt idx="1193">
                  <c:v>-1.0534334045735524E-2</c:v>
                </c:pt>
                <c:pt idx="1194">
                  <c:v>-1.6792871162370424E-2</c:v>
                </c:pt>
                <c:pt idx="1195">
                  <c:v>-3.0140705958010491E-2</c:v>
                </c:pt>
                <c:pt idx="1196">
                  <c:v>-1.61141233918661E-3</c:v>
                </c:pt>
                <c:pt idx="1197">
                  <c:v>1.8791843873457299E-2</c:v>
                </c:pt>
                <c:pt idx="1198">
                  <c:v>7.6949245305272633E-3</c:v>
                </c:pt>
                <c:pt idx="1199">
                  <c:v>7.1869677533868449E-3</c:v>
                </c:pt>
                <c:pt idx="1200">
                  <c:v>-9.7001112247712459E-3</c:v>
                </c:pt>
                <c:pt idx="1201">
                  <c:v>-5.6297005495918281E-4</c:v>
                </c:pt>
                <c:pt idx="1202">
                  <c:v>-1.0476512748313635E-2</c:v>
                </c:pt>
                <c:pt idx="1203">
                  <c:v>-2.0947137674350864E-2</c:v>
                </c:pt>
                <c:pt idx="1204">
                  <c:v>-3.7674395348837209E-2</c:v>
                </c:pt>
                <c:pt idx="1205">
                  <c:v>-3.3832587389256577E-3</c:v>
                </c:pt>
                <c:pt idx="1206">
                  <c:v>-1.6974659803451282E-3</c:v>
                </c:pt>
                <c:pt idx="1207">
                  <c:v>1.1901907234110659E-2</c:v>
                </c:pt>
                <c:pt idx="1208">
                  <c:v>3.8406145213671946E-3</c:v>
                </c:pt>
                <c:pt idx="1209">
                  <c:v>-6.8149211311270674E-3</c:v>
                </c:pt>
                <c:pt idx="1210">
                  <c:v>5.7421416019149053E-2</c:v>
                </c:pt>
                <c:pt idx="1211">
                  <c:v>1.2408971350539701E-2</c:v>
                </c:pt>
                <c:pt idx="1212">
                  <c:v>7.871303227980353E-4</c:v>
                </c:pt>
                <c:pt idx="1213">
                  <c:v>9.1010955056179139E-3</c:v>
                </c:pt>
                <c:pt idx="1214">
                  <c:v>-1.9485581212715212E-2</c:v>
                </c:pt>
                <c:pt idx="1215">
                  <c:v>-2.0781217941778837E-2</c:v>
                </c:pt>
                <c:pt idx="1216">
                  <c:v>1.4844003804313947E-2</c:v>
                </c:pt>
                <c:pt idx="1217">
                  <c:v>3.9995256770762972E-3</c:v>
                </c:pt>
                <c:pt idx="1218">
                  <c:v>2.7315957049192136E-3</c:v>
                </c:pt>
                <c:pt idx="1219">
                  <c:v>-4.4267821412051654E-3</c:v>
                </c:pt>
                <c:pt idx="1220">
                  <c:v>-1.7215847876135539E-2</c:v>
                </c:pt>
                <c:pt idx="1221">
                  <c:v>-3.8282425926302291E-3</c:v>
                </c:pt>
                <c:pt idx="1222">
                  <c:v>1.455688789574683E-2</c:v>
                </c:pt>
                <c:pt idx="1223">
                  <c:v>-2.0890719097488485E-2</c:v>
                </c:pt>
                <c:pt idx="1224">
                  <c:v>2.4970661489894692E-2</c:v>
                </c:pt>
                <c:pt idx="1225">
                  <c:v>-4.2319912831295381E-3</c:v>
                </c:pt>
                <c:pt idx="1226">
                  <c:v>1.2175568923029246E-2</c:v>
                </c:pt>
                <c:pt idx="1227">
                  <c:v>1.9745777923689912E-2</c:v>
                </c:pt>
                <c:pt idx="1228">
                  <c:v>7.7898619642228495E-3</c:v>
                </c:pt>
                <c:pt idx="1229">
                  <c:v>1.766823149481668E-3</c:v>
                </c:pt>
                <c:pt idx="1230">
                  <c:v>3.5163166499524244E-2</c:v>
                </c:pt>
                <c:pt idx="1231">
                  <c:v>5.1112339698720158E-3</c:v>
                </c:pt>
                <c:pt idx="1232">
                  <c:v>-3.072369970719236E-3</c:v>
                </c:pt>
                <c:pt idx="1233">
                  <c:v>-2.1250266013558819E-4</c:v>
                </c:pt>
                <c:pt idx="1234">
                  <c:v>8.9285287217576118E-3</c:v>
                </c:pt>
                <c:pt idx="1235">
                  <c:v>-1.4327860605306927E-2</c:v>
                </c:pt>
                <c:pt idx="1236">
                  <c:v>-6.4127299704122348E-4</c:v>
                </c:pt>
                <c:pt idx="1237">
                  <c:v>-1.3368983957219251E-2</c:v>
                </c:pt>
                <c:pt idx="1238">
                  <c:v>3.2520650406504476E-3</c:v>
                </c:pt>
                <c:pt idx="1239">
                  <c:v>4.6461424750033915E-3</c:v>
                </c:pt>
                <c:pt idx="1240">
                  <c:v>1.3121030910694697E-2</c:v>
                </c:pt>
                <c:pt idx="1241">
                  <c:v>3.9278398278505067E-3</c:v>
                </c:pt>
                <c:pt idx="1242">
                  <c:v>-1.4803743337229148E-3</c:v>
                </c:pt>
                <c:pt idx="1243">
                  <c:v>2.0544339613764933E-2</c:v>
                </c:pt>
                <c:pt idx="1244">
                  <c:v>3.8445516279819521E-2</c:v>
                </c:pt>
                <c:pt idx="1245">
                  <c:v>3.1726236274581189E-2</c:v>
                </c:pt>
                <c:pt idx="1246">
                  <c:v>-7.2639225181598066E-3</c:v>
                </c:pt>
                <c:pt idx="1247">
                  <c:v>-2.3902409756097524E-2</c:v>
                </c:pt>
                <c:pt idx="1248">
                  <c:v>3.7481258246439032E-3</c:v>
                </c:pt>
                <c:pt idx="1249">
                  <c:v>-4.5307641165816788E-3</c:v>
                </c:pt>
                <c:pt idx="1250">
                  <c:v>-3.7011353035797034E-3</c:v>
                </c:pt>
                <c:pt idx="1251">
                  <c:v>5.2710994769744092E-3</c:v>
                </c:pt>
                <c:pt idx="1252">
                  <c:v>1.8476888888888869E-2</c:v>
                </c:pt>
                <c:pt idx="1253">
                  <c:v>1.716136333162131E-3</c:v>
                </c:pt>
                <c:pt idx="1254">
                  <c:v>1.9578756442798113E-3</c:v>
                </c:pt>
                <c:pt idx="1255">
                  <c:v>1.1235969876443153E-2</c:v>
                </c:pt>
                <c:pt idx="1256">
                  <c:v>-2.2222251207729506E-2</c:v>
                </c:pt>
                <c:pt idx="1257">
                  <c:v>-4.9407116089143759E-3</c:v>
                </c:pt>
                <c:pt idx="1258">
                  <c:v>8.4409734391551923E-3</c:v>
                </c:pt>
                <c:pt idx="1259">
                  <c:v>-7.3855241540465534E-3</c:v>
                </c:pt>
                <c:pt idx="1260">
                  <c:v>1.4880951938066905E-2</c:v>
                </c:pt>
                <c:pt idx="1261">
                  <c:v>-1.7595336727409518E-2</c:v>
                </c:pt>
                <c:pt idx="1262">
                  <c:v>-2.4875621890547263E-3</c:v>
                </c:pt>
                <c:pt idx="1263">
                  <c:v>-3.4912568578553426E-3</c:v>
                </c:pt>
                <c:pt idx="1264">
                  <c:v>-1.701706180655068E-2</c:v>
                </c:pt>
                <c:pt idx="1265">
                  <c:v>4.1751589870211582E-2</c:v>
                </c:pt>
                <c:pt idx="1266">
                  <c:v>-1.0263958643285708E-2</c:v>
                </c:pt>
                <c:pt idx="1267">
                  <c:v>8.6419753086419748E-2</c:v>
                </c:pt>
                <c:pt idx="1268">
                  <c:v>2.6818154545454512E-2</c:v>
                </c:pt>
                <c:pt idx="1269">
                  <c:v>-5.754705774803982E-3</c:v>
                </c:pt>
                <c:pt idx="1270">
                  <c:v>-3.5619010624603625E-3</c:v>
                </c:pt>
                <c:pt idx="1271">
                  <c:v>1.8319888047543899E-2</c:v>
                </c:pt>
                <c:pt idx="1272">
                  <c:v>-8.7756474447294721E-4</c:v>
                </c:pt>
              </c:numCache>
            </c:numRef>
          </c:val>
          <c:smooth val="0"/>
          <c:extLst>
            <c:ext xmlns:c16="http://schemas.microsoft.com/office/drawing/2014/chart" uri="{C3380CC4-5D6E-409C-BE32-E72D297353CC}">
              <c16:uniqueId val="{00000000-921C-49BA-A712-F786713C0DB7}"/>
            </c:ext>
          </c:extLst>
        </c:ser>
        <c:dLbls>
          <c:showLegendKey val="0"/>
          <c:showVal val="0"/>
          <c:showCatName val="0"/>
          <c:showSerName val="0"/>
          <c:showPercent val="0"/>
          <c:showBubbleSize val="0"/>
        </c:dLbls>
        <c:smooth val="0"/>
        <c:axId val="1167781311"/>
        <c:axId val="1167773151"/>
      </c:lineChart>
      <c:dateAx>
        <c:axId val="116778131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73151"/>
        <c:crosses val="autoZero"/>
        <c:auto val="1"/>
        <c:lblOffset val="100"/>
        <c:baseTimeUnit val="days"/>
      </c:dateAx>
      <c:valAx>
        <c:axId val="116777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Rentabilidades diarias a 5 años Banco Santander</a:t>
            </a:r>
            <a:r>
              <a:rPr lang="en-U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'Criterio 1 Banco Santander'!$M$1</c:f>
              <c:strCache>
                <c:ptCount val="1"/>
                <c:pt idx="0">
                  <c:v>Rentabilidades</c:v>
                </c:pt>
              </c:strCache>
            </c:strRef>
          </c:tx>
          <c:spPr>
            <a:ln w="28575" cap="rnd">
              <a:solidFill>
                <a:schemeClr val="accent1"/>
              </a:solidFill>
              <a:round/>
            </a:ln>
            <a:effectLst/>
          </c:spPr>
          <c:marker>
            <c:symbol val="none"/>
          </c:marker>
          <c:cat>
            <c:numRef>
              <c:f>'Criterio 1 Banco Santander'!$A$2:$A$1283</c:f>
              <c:numCache>
                <c:formatCode>m/d/yyyy</c:formatCode>
                <c:ptCount val="1282"/>
                <c:pt idx="0">
                  <c:v>43578</c:v>
                </c:pt>
                <c:pt idx="1">
                  <c:v>43579</c:v>
                </c:pt>
                <c:pt idx="2">
                  <c:v>43580</c:v>
                </c:pt>
                <c:pt idx="3">
                  <c:v>43581</c:v>
                </c:pt>
                <c:pt idx="4">
                  <c:v>43584</c:v>
                </c:pt>
                <c:pt idx="5">
                  <c:v>43585</c:v>
                </c:pt>
                <c:pt idx="6">
                  <c:v>43587</c:v>
                </c:pt>
                <c:pt idx="7">
                  <c:v>43588</c:v>
                </c:pt>
                <c:pt idx="8">
                  <c:v>43591</c:v>
                </c:pt>
                <c:pt idx="9">
                  <c:v>43592</c:v>
                </c:pt>
                <c:pt idx="10">
                  <c:v>43593</c:v>
                </c:pt>
                <c:pt idx="11">
                  <c:v>43594</c:v>
                </c:pt>
                <c:pt idx="12">
                  <c:v>43595</c:v>
                </c:pt>
                <c:pt idx="13">
                  <c:v>43598</c:v>
                </c:pt>
                <c:pt idx="14">
                  <c:v>43599</c:v>
                </c:pt>
                <c:pt idx="15">
                  <c:v>43600</c:v>
                </c:pt>
                <c:pt idx="16">
                  <c:v>43601</c:v>
                </c:pt>
                <c:pt idx="17">
                  <c:v>43602</c:v>
                </c:pt>
                <c:pt idx="18">
                  <c:v>43605</c:v>
                </c:pt>
                <c:pt idx="19">
                  <c:v>43606</c:v>
                </c:pt>
                <c:pt idx="20">
                  <c:v>43607</c:v>
                </c:pt>
                <c:pt idx="21">
                  <c:v>43608</c:v>
                </c:pt>
                <c:pt idx="22">
                  <c:v>43609</c:v>
                </c:pt>
                <c:pt idx="23">
                  <c:v>43612</c:v>
                </c:pt>
                <c:pt idx="24">
                  <c:v>43613</c:v>
                </c:pt>
                <c:pt idx="25">
                  <c:v>43614</c:v>
                </c:pt>
                <c:pt idx="26">
                  <c:v>43615</c:v>
                </c:pt>
                <c:pt idx="27">
                  <c:v>43616</c:v>
                </c:pt>
                <c:pt idx="28">
                  <c:v>43619</c:v>
                </c:pt>
                <c:pt idx="29">
                  <c:v>43620</c:v>
                </c:pt>
                <c:pt idx="30">
                  <c:v>43621</c:v>
                </c:pt>
                <c:pt idx="31">
                  <c:v>43622</c:v>
                </c:pt>
                <c:pt idx="32">
                  <c:v>43623</c:v>
                </c:pt>
                <c:pt idx="33">
                  <c:v>43626</c:v>
                </c:pt>
                <c:pt idx="34">
                  <c:v>43627</c:v>
                </c:pt>
                <c:pt idx="35">
                  <c:v>43628</c:v>
                </c:pt>
                <c:pt idx="36">
                  <c:v>43629</c:v>
                </c:pt>
                <c:pt idx="37">
                  <c:v>43630</c:v>
                </c:pt>
                <c:pt idx="38">
                  <c:v>43633</c:v>
                </c:pt>
                <c:pt idx="39">
                  <c:v>43634</c:v>
                </c:pt>
                <c:pt idx="40">
                  <c:v>43635</c:v>
                </c:pt>
                <c:pt idx="41">
                  <c:v>43636</c:v>
                </c:pt>
                <c:pt idx="42">
                  <c:v>43637</c:v>
                </c:pt>
                <c:pt idx="43">
                  <c:v>43640</c:v>
                </c:pt>
                <c:pt idx="44">
                  <c:v>43641</c:v>
                </c:pt>
                <c:pt idx="45">
                  <c:v>43642</c:v>
                </c:pt>
                <c:pt idx="46">
                  <c:v>43643</c:v>
                </c:pt>
                <c:pt idx="47">
                  <c:v>43644</c:v>
                </c:pt>
                <c:pt idx="48">
                  <c:v>43647</c:v>
                </c:pt>
                <c:pt idx="49">
                  <c:v>43648</c:v>
                </c:pt>
                <c:pt idx="50">
                  <c:v>43649</c:v>
                </c:pt>
                <c:pt idx="51">
                  <c:v>43650</c:v>
                </c:pt>
                <c:pt idx="52">
                  <c:v>43651</c:v>
                </c:pt>
                <c:pt idx="53">
                  <c:v>43654</c:v>
                </c:pt>
                <c:pt idx="54">
                  <c:v>43655</c:v>
                </c:pt>
                <c:pt idx="55">
                  <c:v>43656</c:v>
                </c:pt>
                <c:pt idx="56">
                  <c:v>43657</c:v>
                </c:pt>
                <c:pt idx="57">
                  <c:v>43658</c:v>
                </c:pt>
                <c:pt idx="58">
                  <c:v>43661</c:v>
                </c:pt>
                <c:pt idx="59">
                  <c:v>43662</c:v>
                </c:pt>
                <c:pt idx="60">
                  <c:v>43663</c:v>
                </c:pt>
                <c:pt idx="61">
                  <c:v>43664</c:v>
                </c:pt>
                <c:pt idx="62">
                  <c:v>43665</c:v>
                </c:pt>
                <c:pt idx="63">
                  <c:v>43668</c:v>
                </c:pt>
                <c:pt idx="64">
                  <c:v>43669</c:v>
                </c:pt>
                <c:pt idx="65">
                  <c:v>43670</c:v>
                </c:pt>
                <c:pt idx="66">
                  <c:v>43671</c:v>
                </c:pt>
                <c:pt idx="67">
                  <c:v>43672</c:v>
                </c:pt>
                <c:pt idx="68">
                  <c:v>43675</c:v>
                </c:pt>
                <c:pt idx="69">
                  <c:v>43676</c:v>
                </c:pt>
                <c:pt idx="70">
                  <c:v>43677</c:v>
                </c:pt>
                <c:pt idx="71">
                  <c:v>43678</c:v>
                </c:pt>
                <c:pt idx="72">
                  <c:v>43679</c:v>
                </c:pt>
                <c:pt idx="73">
                  <c:v>43682</c:v>
                </c:pt>
                <c:pt idx="74">
                  <c:v>43683</c:v>
                </c:pt>
                <c:pt idx="75">
                  <c:v>43684</c:v>
                </c:pt>
                <c:pt idx="76">
                  <c:v>43685</c:v>
                </c:pt>
                <c:pt idx="77">
                  <c:v>43686</c:v>
                </c:pt>
                <c:pt idx="78">
                  <c:v>43689</c:v>
                </c:pt>
                <c:pt idx="79">
                  <c:v>43690</c:v>
                </c:pt>
                <c:pt idx="80">
                  <c:v>43691</c:v>
                </c:pt>
                <c:pt idx="81">
                  <c:v>43692</c:v>
                </c:pt>
                <c:pt idx="82">
                  <c:v>43693</c:v>
                </c:pt>
                <c:pt idx="83">
                  <c:v>43696</c:v>
                </c:pt>
                <c:pt idx="84">
                  <c:v>43697</c:v>
                </c:pt>
                <c:pt idx="85">
                  <c:v>43698</c:v>
                </c:pt>
                <c:pt idx="86">
                  <c:v>43699</c:v>
                </c:pt>
                <c:pt idx="87">
                  <c:v>43700</c:v>
                </c:pt>
                <c:pt idx="88">
                  <c:v>43703</c:v>
                </c:pt>
                <c:pt idx="89">
                  <c:v>43704</c:v>
                </c:pt>
                <c:pt idx="90">
                  <c:v>43705</c:v>
                </c:pt>
                <c:pt idx="91">
                  <c:v>43706</c:v>
                </c:pt>
                <c:pt idx="92">
                  <c:v>43707</c:v>
                </c:pt>
                <c:pt idx="93">
                  <c:v>43710</c:v>
                </c:pt>
                <c:pt idx="94">
                  <c:v>43711</c:v>
                </c:pt>
                <c:pt idx="95">
                  <c:v>43712</c:v>
                </c:pt>
                <c:pt idx="96">
                  <c:v>43713</c:v>
                </c:pt>
                <c:pt idx="97">
                  <c:v>43714</c:v>
                </c:pt>
                <c:pt idx="98">
                  <c:v>43717</c:v>
                </c:pt>
                <c:pt idx="99">
                  <c:v>43718</c:v>
                </c:pt>
                <c:pt idx="100">
                  <c:v>43719</c:v>
                </c:pt>
                <c:pt idx="101">
                  <c:v>43720</c:v>
                </c:pt>
                <c:pt idx="102">
                  <c:v>43721</c:v>
                </c:pt>
                <c:pt idx="103">
                  <c:v>43724</c:v>
                </c:pt>
                <c:pt idx="104">
                  <c:v>43725</c:v>
                </c:pt>
                <c:pt idx="105">
                  <c:v>43726</c:v>
                </c:pt>
                <c:pt idx="106">
                  <c:v>43727</c:v>
                </c:pt>
                <c:pt idx="107">
                  <c:v>43728</c:v>
                </c:pt>
                <c:pt idx="108">
                  <c:v>43731</c:v>
                </c:pt>
                <c:pt idx="109">
                  <c:v>43732</c:v>
                </c:pt>
                <c:pt idx="110">
                  <c:v>43733</c:v>
                </c:pt>
                <c:pt idx="111">
                  <c:v>43734</c:v>
                </c:pt>
                <c:pt idx="112">
                  <c:v>43735</c:v>
                </c:pt>
                <c:pt idx="113">
                  <c:v>43738</c:v>
                </c:pt>
                <c:pt idx="114">
                  <c:v>43739</c:v>
                </c:pt>
                <c:pt idx="115">
                  <c:v>43740</c:v>
                </c:pt>
                <c:pt idx="116">
                  <c:v>43741</c:v>
                </c:pt>
                <c:pt idx="117">
                  <c:v>43742</c:v>
                </c:pt>
                <c:pt idx="118">
                  <c:v>43745</c:v>
                </c:pt>
                <c:pt idx="119">
                  <c:v>43746</c:v>
                </c:pt>
                <c:pt idx="120">
                  <c:v>43747</c:v>
                </c:pt>
                <c:pt idx="121">
                  <c:v>43748</c:v>
                </c:pt>
                <c:pt idx="122">
                  <c:v>43749</c:v>
                </c:pt>
                <c:pt idx="123">
                  <c:v>43752</c:v>
                </c:pt>
                <c:pt idx="124">
                  <c:v>43753</c:v>
                </c:pt>
                <c:pt idx="125">
                  <c:v>43754</c:v>
                </c:pt>
                <c:pt idx="126">
                  <c:v>43755</c:v>
                </c:pt>
                <c:pt idx="127">
                  <c:v>43756</c:v>
                </c:pt>
                <c:pt idx="128">
                  <c:v>43759</c:v>
                </c:pt>
                <c:pt idx="129">
                  <c:v>43760</c:v>
                </c:pt>
                <c:pt idx="130">
                  <c:v>43761</c:v>
                </c:pt>
                <c:pt idx="131">
                  <c:v>43762</c:v>
                </c:pt>
                <c:pt idx="132">
                  <c:v>43763</c:v>
                </c:pt>
                <c:pt idx="133">
                  <c:v>43766</c:v>
                </c:pt>
                <c:pt idx="134">
                  <c:v>43767</c:v>
                </c:pt>
                <c:pt idx="135">
                  <c:v>43768</c:v>
                </c:pt>
                <c:pt idx="136">
                  <c:v>43769</c:v>
                </c:pt>
                <c:pt idx="137">
                  <c:v>43770</c:v>
                </c:pt>
                <c:pt idx="138">
                  <c:v>43773</c:v>
                </c:pt>
                <c:pt idx="139">
                  <c:v>43774</c:v>
                </c:pt>
                <c:pt idx="140">
                  <c:v>43775</c:v>
                </c:pt>
                <c:pt idx="141">
                  <c:v>43776</c:v>
                </c:pt>
                <c:pt idx="142">
                  <c:v>43777</c:v>
                </c:pt>
                <c:pt idx="143">
                  <c:v>43780</c:v>
                </c:pt>
                <c:pt idx="144">
                  <c:v>43781</c:v>
                </c:pt>
                <c:pt idx="145">
                  <c:v>43782</c:v>
                </c:pt>
                <c:pt idx="146">
                  <c:v>43783</c:v>
                </c:pt>
                <c:pt idx="147">
                  <c:v>43784</c:v>
                </c:pt>
                <c:pt idx="148">
                  <c:v>43787</c:v>
                </c:pt>
                <c:pt idx="149">
                  <c:v>43788</c:v>
                </c:pt>
                <c:pt idx="150">
                  <c:v>43789</c:v>
                </c:pt>
                <c:pt idx="151">
                  <c:v>43790</c:v>
                </c:pt>
                <c:pt idx="152">
                  <c:v>43791</c:v>
                </c:pt>
                <c:pt idx="153">
                  <c:v>43794</c:v>
                </c:pt>
                <c:pt idx="154">
                  <c:v>43795</c:v>
                </c:pt>
                <c:pt idx="155">
                  <c:v>43796</c:v>
                </c:pt>
                <c:pt idx="156">
                  <c:v>43797</c:v>
                </c:pt>
                <c:pt idx="157">
                  <c:v>43798</c:v>
                </c:pt>
                <c:pt idx="158">
                  <c:v>43801</c:v>
                </c:pt>
                <c:pt idx="159">
                  <c:v>43802</c:v>
                </c:pt>
                <c:pt idx="160">
                  <c:v>43803</c:v>
                </c:pt>
                <c:pt idx="161">
                  <c:v>43804</c:v>
                </c:pt>
                <c:pt idx="162">
                  <c:v>43805</c:v>
                </c:pt>
                <c:pt idx="163">
                  <c:v>43808</c:v>
                </c:pt>
                <c:pt idx="164">
                  <c:v>43809</c:v>
                </c:pt>
                <c:pt idx="165">
                  <c:v>43810</c:v>
                </c:pt>
                <c:pt idx="166">
                  <c:v>43811</c:v>
                </c:pt>
                <c:pt idx="167">
                  <c:v>43812</c:v>
                </c:pt>
                <c:pt idx="168">
                  <c:v>43815</c:v>
                </c:pt>
                <c:pt idx="169">
                  <c:v>43816</c:v>
                </c:pt>
                <c:pt idx="170">
                  <c:v>43817</c:v>
                </c:pt>
                <c:pt idx="171">
                  <c:v>43818</c:v>
                </c:pt>
                <c:pt idx="172">
                  <c:v>43819</c:v>
                </c:pt>
                <c:pt idx="173">
                  <c:v>43822</c:v>
                </c:pt>
                <c:pt idx="174">
                  <c:v>43823</c:v>
                </c:pt>
                <c:pt idx="175">
                  <c:v>43824</c:v>
                </c:pt>
                <c:pt idx="176">
                  <c:v>43826</c:v>
                </c:pt>
                <c:pt idx="177">
                  <c:v>43829</c:v>
                </c:pt>
                <c:pt idx="178">
                  <c:v>43830</c:v>
                </c:pt>
                <c:pt idx="179">
                  <c:v>43832</c:v>
                </c:pt>
                <c:pt idx="180">
                  <c:v>43833</c:v>
                </c:pt>
                <c:pt idx="181">
                  <c:v>43836</c:v>
                </c:pt>
                <c:pt idx="182">
                  <c:v>43837</c:v>
                </c:pt>
                <c:pt idx="183">
                  <c:v>43838</c:v>
                </c:pt>
                <c:pt idx="184">
                  <c:v>43839</c:v>
                </c:pt>
                <c:pt idx="185">
                  <c:v>43840</c:v>
                </c:pt>
                <c:pt idx="186">
                  <c:v>43843</c:v>
                </c:pt>
                <c:pt idx="187">
                  <c:v>43844</c:v>
                </c:pt>
                <c:pt idx="188">
                  <c:v>43845</c:v>
                </c:pt>
                <c:pt idx="189">
                  <c:v>43846</c:v>
                </c:pt>
                <c:pt idx="190">
                  <c:v>43847</c:v>
                </c:pt>
                <c:pt idx="191">
                  <c:v>43850</c:v>
                </c:pt>
                <c:pt idx="192">
                  <c:v>43851</c:v>
                </c:pt>
                <c:pt idx="193">
                  <c:v>43852</c:v>
                </c:pt>
                <c:pt idx="194">
                  <c:v>43853</c:v>
                </c:pt>
                <c:pt idx="195">
                  <c:v>43854</c:v>
                </c:pt>
                <c:pt idx="196">
                  <c:v>43857</c:v>
                </c:pt>
                <c:pt idx="197">
                  <c:v>43858</c:v>
                </c:pt>
                <c:pt idx="198">
                  <c:v>43859</c:v>
                </c:pt>
                <c:pt idx="199">
                  <c:v>43860</c:v>
                </c:pt>
                <c:pt idx="200">
                  <c:v>43861</c:v>
                </c:pt>
                <c:pt idx="201">
                  <c:v>43864</c:v>
                </c:pt>
                <c:pt idx="202">
                  <c:v>43865</c:v>
                </c:pt>
                <c:pt idx="203">
                  <c:v>43866</c:v>
                </c:pt>
                <c:pt idx="204">
                  <c:v>43867</c:v>
                </c:pt>
                <c:pt idx="205">
                  <c:v>43868</c:v>
                </c:pt>
                <c:pt idx="206">
                  <c:v>43871</c:v>
                </c:pt>
                <c:pt idx="207">
                  <c:v>43872</c:v>
                </c:pt>
                <c:pt idx="208">
                  <c:v>43873</c:v>
                </c:pt>
                <c:pt idx="209">
                  <c:v>43874</c:v>
                </c:pt>
                <c:pt idx="210">
                  <c:v>43875</c:v>
                </c:pt>
                <c:pt idx="211">
                  <c:v>43878</c:v>
                </c:pt>
                <c:pt idx="212">
                  <c:v>43879</c:v>
                </c:pt>
                <c:pt idx="213">
                  <c:v>43880</c:v>
                </c:pt>
                <c:pt idx="214">
                  <c:v>43881</c:v>
                </c:pt>
                <c:pt idx="215">
                  <c:v>43882</c:v>
                </c:pt>
                <c:pt idx="216">
                  <c:v>43885</c:v>
                </c:pt>
                <c:pt idx="217">
                  <c:v>43886</c:v>
                </c:pt>
                <c:pt idx="218">
                  <c:v>43887</c:v>
                </c:pt>
                <c:pt idx="219">
                  <c:v>43888</c:v>
                </c:pt>
                <c:pt idx="220">
                  <c:v>43889</c:v>
                </c:pt>
                <c:pt idx="221">
                  <c:v>43892</c:v>
                </c:pt>
                <c:pt idx="222">
                  <c:v>43893</c:v>
                </c:pt>
                <c:pt idx="223">
                  <c:v>43894</c:v>
                </c:pt>
                <c:pt idx="224">
                  <c:v>43895</c:v>
                </c:pt>
                <c:pt idx="225">
                  <c:v>43896</c:v>
                </c:pt>
                <c:pt idx="226">
                  <c:v>43899</c:v>
                </c:pt>
                <c:pt idx="227">
                  <c:v>43900</c:v>
                </c:pt>
                <c:pt idx="228">
                  <c:v>43901</c:v>
                </c:pt>
                <c:pt idx="229">
                  <c:v>43902</c:v>
                </c:pt>
                <c:pt idx="230">
                  <c:v>43903</c:v>
                </c:pt>
                <c:pt idx="231">
                  <c:v>43906</c:v>
                </c:pt>
                <c:pt idx="232">
                  <c:v>43907</c:v>
                </c:pt>
                <c:pt idx="233">
                  <c:v>43908</c:v>
                </c:pt>
                <c:pt idx="234">
                  <c:v>43909</c:v>
                </c:pt>
                <c:pt idx="235">
                  <c:v>43910</c:v>
                </c:pt>
                <c:pt idx="236">
                  <c:v>43913</c:v>
                </c:pt>
                <c:pt idx="237">
                  <c:v>43914</c:v>
                </c:pt>
                <c:pt idx="238">
                  <c:v>43915</c:v>
                </c:pt>
                <c:pt idx="239">
                  <c:v>43916</c:v>
                </c:pt>
                <c:pt idx="240">
                  <c:v>43917</c:v>
                </c:pt>
                <c:pt idx="241">
                  <c:v>43920</c:v>
                </c:pt>
                <c:pt idx="242">
                  <c:v>43921</c:v>
                </c:pt>
                <c:pt idx="243">
                  <c:v>43922</c:v>
                </c:pt>
                <c:pt idx="244">
                  <c:v>43923</c:v>
                </c:pt>
                <c:pt idx="245">
                  <c:v>43924</c:v>
                </c:pt>
                <c:pt idx="246">
                  <c:v>43927</c:v>
                </c:pt>
                <c:pt idx="247">
                  <c:v>43928</c:v>
                </c:pt>
                <c:pt idx="248">
                  <c:v>43929</c:v>
                </c:pt>
                <c:pt idx="249">
                  <c:v>43930</c:v>
                </c:pt>
                <c:pt idx="250">
                  <c:v>43935</c:v>
                </c:pt>
                <c:pt idx="251">
                  <c:v>43936</c:v>
                </c:pt>
                <c:pt idx="252">
                  <c:v>43937</c:v>
                </c:pt>
                <c:pt idx="253">
                  <c:v>43938</c:v>
                </c:pt>
                <c:pt idx="254">
                  <c:v>43941</c:v>
                </c:pt>
                <c:pt idx="255">
                  <c:v>43942</c:v>
                </c:pt>
                <c:pt idx="256">
                  <c:v>43943</c:v>
                </c:pt>
                <c:pt idx="257">
                  <c:v>43944</c:v>
                </c:pt>
                <c:pt idx="258">
                  <c:v>43945</c:v>
                </c:pt>
                <c:pt idx="259">
                  <c:v>43948</c:v>
                </c:pt>
                <c:pt idx="260">
                  <c:v>43949</c:v>
                </c:pt>
                <c:pt idx="261">
                  <c:v>43950</c:v>
                </c:pt>
                <c:pt idx="262">
                  <c:v>43951</c:v>
                </c:pt>
                <c:pt idx="263">
                  <c:v>43955</c:v>
                </c:pt>
                <c:pt idx="264">
                  <c:v>43956</c:v>
                </c:pt>
                <c:pt idx="265">
                  <c:v>43957</c:v>
                </c:pt>
                <c:pt idx="266">
                  <c:v>43958</c:v>
                </c:pt>
                <c:pt idx="267">
                  <c:v>43959</c:v>
                </c:pt>
                <c:pt idx="268">
                  <c:v>43962</c:v>
                </c:pt>
                <c:pt idx="269">
                  <c:v>43963</c:v>
                </c:pt>
                <c:pt idx="270">
                  <c:v>43964</c:v>
                </c:pt>
                <c:pt idx="271">
                  <c:v>43965</c:v>
                </c:pt>
                <c:pt idx="272">
                  <c:v>43966</c:v>
                </c:pt>
                <c:pt idx="273">
                  <c:v>43969</c:v>
                </c:pt>
                <c:pt idx="274">
                  <c:v>43970</c:v>
                </c:pt>
                <c:pt idx="275">
                  <c:v>43971</c:v>
                </c:pt>
                <c:pt idx="276">
                  <c:v>43972</c:v>
                </c:pt>
                <c:pt idx="277">
                  <c:v>43973</c:v>
                </c:pt>
                <c:pt idx="278">
                  <c:v>43976</c:v>
                </c:pt>
                <c:pt idx="279">
                  <c:v>43977</c:v>
                </c:pt>
                <c:pt idx="280">
                  <c:v>43978</c:v>
                </c:pt>
                <c:pt idx="281">
                  <c:v>43979</c:v>
                </c:pt>
                <c:pt idx="282">
                  <c:v>43980</c:v>
                </c:pt>
                <c:pt idx="283">
                  <c:v>43983</c:v>
                </c:pt>
                <c:pt idx="284">
                  <c:v>43984</c:v>
                </c:pt>
                <c:pt idx="285">
                  <c:v>43985</c:v>
                </c:pt>
                <c:pt idx="286">
                  <c:v>43986</c:v>
                </c:pt>
                <c:pt idx="287">
                  <c:v>43987</c:v>
                </c:pt>
                <c:pt idx="288">
                  <c:v>43990</c:v>
                </c:pt>
                <c:pt idx="289">
                  <c:v>43991</c:v>
                </c:pt>
                <c:pt idx="290">
                  <c:v>43992</c:v>
                </c:pt>
                <c:pt idx="291">
                  <c:v>43993</c:v>
                </c:pt>
                <c:pt idx="292">
                  <c:v>43994</c:v>
                </c:pt>
                <c:pt idx="293">
                  <c:v>43997</c:v>
                </c:pt>
                <c:pt idx="294">
                  <c:v>43998</c:v>
                </c:pt>
                <c:pt idx="295">
                  <c:v>43999</c:v>
                </c:pt>
                <c:pt idx="296">
                  <c:v>44000</c:v>
                </c:pt>
                <c:pt idx="297">
                  <c:v>44001</c:v>
                </c:pt>
                <c:pt idx="298">
                  <c:v>44004</c:v>
                </c:pt>
                <c:pt idx="299">
                  <c:v>44005</c:v>
                </c:pt>
                <c:pt idx="300">
                  <c:v>44006</c:v>
                </c:pt>
                <c:pt idx="301">
                  <c:v>44007</c:v>
                </c:pt>
                <c:pt idx="302">
                  <c:v>44008</c:v>
                </c:pt>
                <c:pt idx="303">
                  <c:v>44011</c:v>
                </c:pt>
                <c:pt idx="304">
                  <c:v>44012</c:v>
                </c:pt>
                <c:pt idx="305">
                  <c:v>44013</c:v>
                </c:pt>
                <c:pt idx="306">
                  <c:v>44014</c:v>
                </c:pt>
                <c:pt idx="307">
                  <c:v>44015</c:v>
                </c:pt>
                <c:pt idx="308">
                  <c:v>44018</c:v>
                </c:pt>
                <c:pt idx="309">
                  <c:v>44019</c:v>
                </c:pt>
                <c:pt idx="310">
                  <c:v>44020</c:v>
                </c:pt>
                <c:pt idx="311">
                  <c:v>44021</c:v>
                </c:pt>
                <c:pt idx="312">
                  <c:v>44022</c:v>
                </c:pt>
                <c:pt idx="313">
                  <c:v>44025</c:v>
                </c:pt>
                <c:pt idx="314">
                  <c:v>44026</c:v>
                </c:pt>
                <c:pt idx="315">
                  <c:v>44027</c:v>
                </c:pt>
                <c:pt idx="316">
                  <c:v>44028</c:v>
                </c:pt>
                <c:pt idx="317">
                  <c:v>44029</c:v>
                </c:pt>
                <c:pt idx="318">
                  <c:v>44032</c:v>
                </c:pt>
                <c:pt idx="319">
                  <c:v>44033</c:v>
                </c:pt>
                <c:pt idx="320">
                  <c:v>44034</c:v>
                </c:pt>
                <c:pt idx="321">
                  <c:v>44035</c:v>
                </c:pt>
                <c:pt idx="322">
                  <c:v>44036</c:v>
                </c:pt>
                <c:pt idx="323">
                  <c:v>44039</c:v>
                </c:pt>
                <c:pt idx="324">
                  <c:v>44040</c:v>
                </c:pt>
                <c:pt idx="325">
                  <c:v>44041</c:v>
                </c:pt>
                <c:pt idx="326">
                  <c:v>44042</c:v>
                </c:pt>
                <c:pt idx="327">
                  <c:v>44043</c:v>
                </c:pt>
                <c:pt idx="328">
                  <c:v>44046</c:v>
                </c:pt>
                <c:pt idx="329">
                  <c:v>44047</c:v>
                </c:pt>
                <c:pt idx="330">
                  <c:v>44048</c:v>
                </c:pt>
                <c:pt idx="331">
                  <c:v>44049</c:v>
                </c:pt>
                <c:pt idx="332">
                  <c:v>44050</c:v>
                </c:pt>
                <c:pt idx="333">
                  <c:v>44053</c:v>
                </c:pt>
                <c:pt idx="334">
                  <c:v>44054</c:v>
                </c:pt>
                <c:pt idx="335">
                  <c:v>44055</c:v>
                </c:pt>
                <c:pt idx="336">
                  <c:v>44056</c:v>
                </c:pt>
                <c:pt idx="337">
                  <c:v>44057</c:v>
                </c:pt>
                <c:pt idx="338">
                  <c:v>44060</c:v>
                </c:pt>
                <c:pt idx="339">
                  <c:v>44061</c:v>
                </c:pt>
                <c:pt idx="340">
                  <c:v>44062</c:v>
                </c:pt>
                <c:pt idx="341">
                  <c:v>44063</c:v>
                </c:pt>
                <c:pt idx="342">
                  <c:v>44064</c:v>
                </c:pt>
                <c:pt idx="343">
                  <c:v>44067</c:v>
                </c:pt>
                <c:pt idx="344">
                  <c:v>44068</c:v>
                </c:pt>
                <c:pt idx="345">
                  <c:v>44069</c:v>
                </c:pt>
                <c:pt idx="346">
                  <c:v>44070</c:v>
                </c:pt>
                <c:pt idx="347">
                  <c:v>44071</c:v>
                </c:pt>
                <c:pt idx="348">
                  <c:v>44074</c:v>
                </c:pt>
                <c:pt idx="349">
                  <c:v>44075</c:v>
                </c:pt>
                <c:pt idx="350">
                  <c:v>44076</c:v>
                </c:pt>
                <c:pt idx="351">
                  <c:v>44077</c:v>
                </c:pt>
                <c:pt idx="352">
                  <c:v>44078</c:v>
                </c:pt>
                <c:pt idx="353">
                  <c:v>44081</c:v>
                </c:pt>
                <c:pt idx="354">
                  <c:v>44082</c:v>
                </c:pt>
                <c:pt idx="355">
                  <c:v>44083</c:v>
                </c:pt>
                <c:pt idx="356">
                  <c:v>44084</c:v>
                </c:pt>
                <c:pt idx="357">
                  <c:v>44085</c:v>
                </c:pt>
                <c:pt idx="358">
                  <c:v>44088</c:v>
                </c:pt>
                <c:pt idx="359">
                  <c:v>44089</c:v>
                </c:pt>
                <c:pt idx="360">
                  <c:v>44090</c:v>
                </c:pt>
                <c:pt idx="361">
                  <c:v>44091</c:v>
                </c:pt>
                <c:pt idx="362">
                  <c:v>44092</c:v>
                </c:pt>
                <c:pt idx="363">
                  <c:v>44095</c:v>
                </c:pt>
                <c:pt idx="364">
                  <c:v>44096</c:v>
                </c:pt>
                <c:pt idx="365">
                  <c:v>44097</c:v>
                </c:pt>
                <c:pt idx="366">
                  <c:v>44098</c:v>
                </c:pt>
                <c:pt idx="367">
                  <c:v>44099</c:v>
                </c:pt>
                <c:pt idx="368">
                  <c:v>44102</c:v>
                </c:pt>
                <c:pt idx="369">
                  <c:v>44103</c:v>
                </c:pt>
                <c:pt idx="370">
                  <c:v>44104</c:v>
                </c:pt>
                <c:pt idx="371">
                  <c:v>44105</c:v>
                </c:pt>
                <c:pt idx="372">
                  <c:v>44106</c:v>
                </c:pt>
                <c:pt idx="373">
                  <c:v>44109</c:v>
                </c:pt>
                <c:pt idx="374">
                  <c:v>44110</c:v>
                </c:pt>
                <c:pt idx="375">
                  <c:v>44111</c:v>
                </c:pt>
                <c:pt idx="376">
                  <c:v>44112</c:v>
                </c:pt>
                <c:pt idx="377">
                  <c:v>44113</c:v>
                </c:pt>
                <c:pt idx="378">
                  <c:v>44116</c:v>
                </c:pt>
                <c:pt idx="379">
                  <c:v>44117</c:v>
                </c:pt>
                <c:pt idx="380">
                  <c:v>44118</c:v>
                </c:pt>
                <c:pt idx="381">
                  <c:v>44119</c:v>
                </c:pt>
                <c:pt idx="382">
                  <c:v>44120</c:v>
                </c:pt>
                <c:pt idx="383">
                  <c:v>44123</c:v>
                </c:pt>
                <c:pt idx="384">
                  <c:v>44124</c:v>
                </c:pt>
                <c:pt idx="385">
                  <c:v>44125</c:v>
                </c:pt>
                <c:pt idx="386">
                  <c:v>44126</c:v>
                </c:pt>
                <c:pt idx="387">
                  <c:v>44127</c:v>
                </c:pt>
                <c:pt idx="388">
                  <c:v>44130</c:v>
                </c:pt>
                <c:pt idx="389">
                  <c:v>44131</c:v>
                </c:pt>
                <c:pt idx="390">
                  <c:v>44132</c:v>
                </c:pt>
                <c:pt idx="391">
                  <c:v>44133</c:v>
                </c:pt>
                <c:pt idx="392">
                  <c:v>44134</c:v>
                </c:pt>
                <c:pt idx="393">
                  <c:v>44137</c:v>
                </c:pt>
                <c:pt idx="394">
                  <c:v>44138</c:v>
                </c:pt>
                <c:pt idx="395">
                  <c:v>44139</c:v>
                </c:pt>
                <c:pt idx="396">
                  <c:v>44140</c:v>
                </c:pt>
                <c:pt idx="397">
                  <c:v>44141</c:v>
                </c:pt>
                <c:pt idx="398">
                  <c:v>44144</c:v>
                </c:pt>
                <c:pt idx="399">
                  <c:v>44145</c:v>
                </c:pt>
                <c:pt idx="400">
                  <c:v>44146</c:v>
                </c:pt>
                <c:pt idx="401">
                  <c:v>44147</c:v>
                </c:pt>
                <c:pt idx="402">
                  <c:v>44148</c:v>
                </c:pt>
                <c:pt idx="403">
                  <c:v>44151</c:v>
                </c:pt>
                <c:pt idx="404">
                  <c:v>44152</c:v>
                </c:pt>
                <c:pt idx="405">
                  <c:v>44153</c:v>
                </c:pt>
                <c:pt idx="406">
                  <c:v>44154</c:v>
                </c:pt>
                <c:pt idx="407">
                  <c:v>44155</c:v>
                </c:pt>
                <c:pt idx="408">
                  <c:v>44158</c:v>
                </c:pt>
                <c:pt idx="409">
                  <c:v>44159</c:v>
                </c:pt>
                <c:pt idx="410">
                  <c:v>44160</c:v>
                </c:pt>
                <c:pt idx="411">
                  <c:v>44161</c:v>
                </c:pt>
                <c:pt idx="412">
                  <c:v>44162</c:v>
                </c:pt>
                <c:pt idx="413">
                  <c:v>44165</c:v>
                </c:pt>
                <c:pt idx="414">
                  <c:v>44166</c:v>
                </c:pt>
                <c:pt idx="415">
                  <c:v>44167</c:v>
                </c:pt>
                <c:pt idx="416">
                  <c:v>44168</c:v>
                </c:pt>
                <c:pt idx="417">
                  <c:v>44169</c:v>
                </c:pt>
                <c:pt idx="418">
                  <c:v>44172</c:v>
                </c:pt>
                <c:pt idx="419">
                  <c:v>44173</c:v>
                </c:pt>
                <c:pt idx="420">
                  <c:v>44174</c:v>
                </c:pt>
                <c:pt idx="421">
                  <c:v>44175</c:v>
                </c:pt>
                <c:pt idx="422">
                  <c:v>44176</c:v>
                </c:pt>
                <c:pt idx="423">
                  <c:v>44179</c:v>
                </c:pt>
                <c:pt idx="424">
                  <c:v>44180</c:v>
                </c:pt>
                <c:pt idx="425">
                  <c:v>44181</c:v>
                </c:pt>
                <c:pt idx="426">
                  <c:v>44182</c:v>
                </c:pt>
                <c:pt idx="427">
                  <c:v>44183</c:v>
                </c:pt>
                <c:pt idx="428">
                  <c:v>44186</c:v>
                </c:pt>
                <c:pt idx="429">
                  <c:v>44187</c:v>
                </c:pt>
                <c:pt idx="430">
                  <c:v>44188</c:v>
                </c:pt>
                <c:pt idx="431">
                  <c:v>44189</c:v>
                </c:pt>
                <c:pt idx="432">
                  <c:v>44193</c:v>
                </c:pt>
                <c:pt idx="433">
                  <c:v>44194</c:v>
                </c:pt>
                <c:pt idx="434">
                  <c:v>44195</c:v>
                </c:pt>
                <c:pt idx="435">
                  <c:v>44196</c:v>
                </c:pt>
                <c:pt idx="436">
                  <c:v>44200</c:v>
                </c:pt>
                <c:pt idx="437">
                  <c:v>44201</c:v>
                </c:pt>
                <c:pt idx="438">
                  <c:v>44202</c:v>
                </c:pt>
                <c:pt idx="439">
                  <c:v>44203</c:v>
                </c:pt>
                <c:pt idx="440">
                  <c:v>44204</c:v>
                </c:pt>
                <c:pt idx="441">
                  <c:v>44207</c:v>
                </c:pt>
                <c:pt idx="442">
                  <c:v>44208</c:v>
                </c:pt>
                <c:pt idx="443">
                  <c:v>44209</c:v>
                </c:pt>
                <c:pt idx="444">
                  <c:v>44210</c:v>
                </c:pt>
                <c:pt idx="445">
                  <c:v>44211</c:v>
                </c:pt>
                <c:pt idx="446">
                  <c:v>44214</c:v>
                </c:pt>
                <c:pt idx="447">
                  <c:v>44215</c:v>
                </c:pt>
                <c:pt idx="448">
                  <c:v>44216</c:v>
                </c:pt>
                <c:pt idx="449">
                  <c:v>44217</c:v>
                </c:pt>
                <c:pt idx="450">
                  <c:v>44218</c:v>
                </c:pt>
                <c:pt idx="451">
                  <c:v>44221</c:v>
                </c:pt>
                <c:pt idx="452">
                  <c:v>44222</c:v>
                </c:pt>
                <c:pt idx="453">
                  <c:v>44223</c:v>
                </c:pt>
                <c:pt idx="454">
                  <c:v>44224</c:v>
                </c:pt>
                <c:pt idx="455">
                  <c:v>44225</c:v>
                </c:pt>
                <c:pt idx="456">
                  <c:v>44228</c:v>
                </c:pt>
                <c:pt idx="457">
                  <c:v>44229</c:v>
                </c:pt>
                <c:pt idx="458">
                  <c:v>44230</c:v>
                </c:pt>
                <c:pt idx="459">
                  <c:v>44231</c:v>
                </c:pt>
                <c:pt idx="460">
                  <c:v>44232</c:v>
                </c:pt>
                <c:pt idx="461">
                  <c:v>44235</c:v>
                </c:pt>
                <c:pt idx="462">
                  <c:v>44236</c:v>
                </c:pt>
                <c:pt idx="463">
                  <c:v>44237</c:v>
                </c:pt>
                <c:pt idx="464">
                  <c:v>44238</c:v>
                </c:pt>
                <c:pt idx="465">
                  <c:v>44239</c:v>
                </c:pt>
                <c:pt idx="466">
                  <c:v>44242</c:v>
                </c:pt>
                <c:pt idx="467">
                  <c:v>44243</c:v>
                </c:pt>
                <c:pt idx="468">
                  <c:v>44244</c:v>
                </c:pt>
                <c:pt idx="469">
                  <c:v>44245</c:v>
                </c:pt>
                <c:pt idx="470">
                  <c:v>44246</c:v>
                </c:pt>
                <c:pt idx="471">
                  <c:v>44249</c:v>
                </c:pt>
                <c:pt idx="472">
                  <c:v>44250</c:v>
                </c:pt>
                <c:pt idx="473">
                  <c:v>44251</c:v>
                </c:pt>
                <c:pt idx="474">
                  <c:v>44252</c:v>
                </c:pt>
                <c:pt idx="475">
                  <c:v>44253</c:v>
                </c:pt>
                <c:pt idx="476">
                  <c:v>44256</c:v>
                </c:pt>
                <c:pt idx="477">
                  <c:v>44257</c:v>
                </c:pt>
                <c:pt idx="478">
                  <c:v>44258</c:v>
                </c:pt>
                <c:pt idx="479">
                  <c:v>44259</c:v>
                </c:pt>
                <c:pt idx="480">
                  <c:v>44260</c:v>
                </c:pt>
                <c:pt idx="481">
                  <c:v>44263</c:v>
                </c:pt>
                <c:pt idx="482">
                  <c:v>44264</c:v>
                </c:pt>
                <c:pt idx="483">
                  <c:v>44265</c:v>
                </c:pt>
                <c:pt idx="484">
                  <c:v>44266</c:v>
                </c:pt>
                <c:pt idx="485">
                  <c:v>44267</c:v>
                </c:pt>
                <c:pt idx="486">
                  <c:v>44270</c:v>
                </c:pt>
                <c:pt idx="487">
                  <c:v>44271</c:v>
                </c:pt>
                <c:pt idx="488">
                  <c:v>44272</c:v>
                </c:pt>
                <c:pt idx="489">
                  <c:v>44273</c:v>
                </c:pt>
                <c:pt idx="490">
                  <c:v>44274</c:v>
                </c:pt>
                <c:pt idx="491">
                  <c:v>44277</c:v>
                </c:pt>
                <c:pt idx="492">
                  <c:v>44278</c:v>
                </c:pt>
                <c:pt idx="493">
                  <c:v>44279</c:v>
                </c:pt>
                <c:pt idx="494">
                  <c:v>44280</c:v>
                </c:pt>
                <c:pt idx="495">
                  <c:v>44281</c:v>
                </c:pt>
                <c:pt idx="496">
                  <c:v>44284</c:v>
                </c:pt>
                <c:pt idx="497">
                  <c:v>44285</c:v>
                </c:pt>
                <c:pt idx="498">
                  <c:v>44286</c:v>
                </c:pt>
                <c:pt idx="499">
                  <c:v>44287</c:v>
                </c:pt>
                <c:pt idx="500">
                  <c:v>44292</c:v>
                </c:pt>
                <c:pt idx="501">
                  <c:v>44293</c:v>
                </c:pt>
                <c:pt idx="502">
                  <c:v>44294</c:v>
                </c:pt>
                <c:pt idx="503">
                  <c:v>44295</c:v>
                </c:pt>
                <c:pt idx="504">
                  <c:v>44298</c:v>
                </c:pt>
                <c:pt idx="505">
                  <c:v>44299</c:v>
                </c:pt>
                <c:pt idx="506">
                  <c:v>44300</c:v>
                </c:pt>
                <c:pt idx="507">
                  <c:v>44301</c:v>
                </c:pt>
                <c:pt idx="508">
                  <c:v>44302</c:v>
                </c:pt>
                <c:pt idx="509">
                  <c:v>44305</c:v>
                </c:pt>
                <c:pt idx="510">
                  <c:v>44306</c:v>
                </c:pt>
                <c:pt idx="511">
                  <c:v>44307</c:v>
                </c:pt>
                <c:pt idx="512">
                  <c:v>44308</c:v>
                </c:pt>
                <c:pt idx="513">
                  <c:v>44309</c:v>
                </c:pt>
                <c:pt idx="514">
                  <c:v>44312</c:v>
                </c:pt>
                <c:pt idx="515">
                  <c:v>44313</c:v>
                </c:pt>
                <c:pt idx="516">
                  <c:v>44314</c:v>
                </c:pt>
                <c:pt idx="517">
                  <c:v>44315</c:v>
                </c:pt>
                <c:pt idx="518">
                  <c:v>44316</c:v>
                </c:pt>
                <c:pt idx="519">
                  <c:v>44319</c:v>
                </c:pt>
                <c:pt idx="520">
                  <c:v>44320</c:v>
                </c:pt>
                <c:pt idx="521">
                  <c:v>44321</c:v>
                </c:pt>
                <c:pt idx="522">
                  <c:v>44322</c:v>
                </c:pt>
                <c:pt idx="523">
                  <c:v>44323</c:v>
                </c:pt>
                <c:pt idx="524">
                  <c:v>44326</c:v>
                </c:pt>
                <c:pt idx="525">
                  <c:v>44327</c:v>
                </c:pt>
                <c:pt idx="526">
                  <c:v>44328</c:v>
                </c:pt>
                <c:pt idx="527">
                  <c:v>44329</c:v>
                </c:pt>
                <c:pt idx="528">
                  <c:v>44330</c:v>
                </c:pt>
                <c:pt idx="529">
                  <c:v>44333</c:v>
                </c:pt>
                <c:pt idx="530">
                  <c:v>44334</c:v>
                </c:pt>
                <c:pt idx="531">
                  <c:v>44335</c:v>
                </c:pt>
                <c:pt idx="532">
                  <c:v>44336</c:v>
                </c:pt>
                <c:pt idx="533">
                  <c:v>44337</c:v>
                </c:pt>
                <c:pt idx="534">
                  <c:v>44340</c:v>
                </c:pt>
                <c:pt idx="535">
                  <c:v>44341</c:v>
                </c:pt>
                <c:pt idx="536">
                  <c:v>44342</c:v>
                </c:pt>
                <c:pt idx="537">
                  <c:v>44343</c:v>
                </c:pt>
                <c:pt idx="538">
                  <c:v>44344</c:v>
                </c:pt>
                <c:pt idx="539">
                  <c:v>44347</c:v>
                </c:pt>
                <c:pt idx="540">
                  <c:v>44348</c:v>
                </c:pt>
                <c:pt idx="541">
                  <c:v>44349</c:v>
                </c:pt>
                <c:pt idx="542">
                  <c:v>44350</c:v>
                </c:pt>
                <c:pt idx="543">
                  <c:v>44351</c:v>
                </c:pt>
                <c:pt idx="544">
                  <c:v>44354</c:v>
                </c:pt>
                <c:pt idx="545">
                  <c:v>44355</c:v>
                </c:pt>
                <c:pt idx="546">
                  <c:v>44356</c:v>
                </c:pt>
                <c:pt idx="547">
                  <c:v>44357</c:v>
                </c:pt>
                <c:pt idx="548">
                  <c:v>44358</c:v>
                </c:pt>
                <c:pt idx="549">
                  <c:v>44361</c:v>
                </c:pt>
                <c:pt idx="550">
                  <c:v>44362</c:v>
                </c:pt>
                <c:pt idx="551">
                  <c:v>44363</c:v>
                </c:pt>
                <c:pt idx="552">
                  <c:v>44364</c:v>
                </c:pt>
                <c:pt idx="553">
                  <c:v>44365</c:v>
                </c:pt>
                <c:pt idx="554">
                  <c:v>44368</c:v>
                </c:pt>
                <c:pt idx="555">
                  <c:v>44369</c:v>
                </c:pt>
                <c:pt idx="556">
                  <c:v>44370</c:v>
                </c:pt>
                <c:pt idx="557">
                  <c:v>44371</c:v>
                </c:pt>
                <c:pt idx="558">
                  <c:v>44372</c:v>
                </c:pt>
                <c:pt idx="559">
                  <c:v>44375</c:v>
                </c:pt>
                <c:pt idx="560">
                  <c:v>44376</c:v>
                </c:pt>
                <c:pt idx="561">
                  <c:v>44377</c:v>
                </c:pt>
                <c:pt idx="562">
                  <c:v>44378</c:v>
                </c:pt>
                <c:pt idx="563">
                  <c:v>44379</c:v>
                </c:pt>
                <c:pt idx="564">
                  <c:v>44382</c:v>
                </c:pt>
                <c:pt idx="565">
                  <c:v>44383</c:v>
                </c:pt>
                <c:pt idx="566">
                  <c:v>44384</c:v>
                </c:pt>
                <c:pt idx="567">
                  <c:v>44385</c:v>
                </c:pt>
                <c:pt idx="568">
                  <c:v>44386</c:v>
                </c:pt>
                <c:pt idx="569">
                  <c:v>44389</c:v>
                </c:pt>
                <c:pt idx="570">
                  <c:v>44390</c:v>
                </c:pt>
                <c:pt idx="571">
                  <c:v>44391</c:v>
                </c:pt>
                <c:pt idx="572">
                  <c:v>44392</c:v>
                </c:pt>
                <c:pt idx="573">
                  <c:v>44393</c:v>
                </c:pt>
                <c:pt idx="574">
                  <c:v>44396</c:v>
                </c:pt>
                <c:pt idx="575">
                  <c:v>44397</c:v>
                </c:pt>
                <c:pt idx="576">
                  <c:v>44398</c:v>
                </c:pt>
                <c:pt idx="577">
                  <c:v>44399</c:v>
                </c:pt>
                <c:pt idx="578">
                  <c:v>44400</c:v>
                </c:pt>
                <c:pt idx="579">
                  <c:v>44403</c:v>
                </c:pt>
                <c:pt idx="580">
                  <c:v>44404</c:v>
                </c:pt>
                <c:pt idx="581">
                  <c:v>44405</c:v>
                </c:pt>
                <c:pt idx="582">
                  <c:v>44406</c:v>
                </c:pt>
                <c:pt idx="583">
                  <c:v>44407</c:v>
                </c:pt>
                <c:pt idx="584">
                  <c:v>44410</c:v>
                </c:pt>
                <c:pt idx="585">
                  <c:v>44411</c:v>
                </c:pt>
                <c:pt idx="586">
                  <c:v>44412</c:v>
                </c:pt>
                <c:pt idx="587">
                  <c:v>44413</c:v>
                </c:pt>
                <c:pt idx="588">
                  <c:v>44414</c:v>
                </c:pt>
                <c:pt idx="589">
                  <c:v>44417</c:v>
                </c:pt>
                <c:pt idx="590">
                  <c:v>44418</c:v>
                </c:pt>
                <c:pt idx="591">
                  <c:v>44419</c:v>
                </c:pt>
                <c:pt idx="592">
                  <c:v>44420</c:v>
                </c:pt>
                <c:pt idx="593">
                  <c:v>44421</c:v>
                </c:pt>
                <c:pt idx="594">
                  <c:v>44424</c:v>
                </c:pt>
                <c:pt idx="595">
                  <c:v>44425</c:v>
                </c:pt>
                <c:pt idx="596">
                  <c:v>44426</c:v>
                </c:pt>
                <c:pt idx="597">
                  <c:v>44427</c:v>
                </c:pt>
                <c:pt idx="598">
                  <c:v>44428</c:v>
                </c:pt>
                <c:pt idx="599">
                  <c:v>44431</c:v>
                </c:pt>
                <c:pt idx="600">
                  <c:v>44432</c:v>
                </c:pt>
                <c:pt idx="601">
                  <c:v>44433</c:v>
                </c:pt>
                <c:pt idx="602">
                  <c:v>44434</c:v>
                </c:pt>
                <c:pt idx="603">
                  <c:v>44435</c:v>
                </c:pt>
                <c:pt idx="604">
                  <c:v>44438</c:v>
                </c:pt>
                <c:pt idx="605">
                  <c:v>44439</c:v>
                </c:pt>
                <c:pt idx="606">
                  <c:v>44440</c:v>
                </c:pt>
                <c:pt idx="607">
                  <c:v>44441</c:v>
                </c:pt>
                <c:pt idx="608">
                  <c:v>44442</c:v>
                </c:pt>
                <c:pt idx="609">
                  <c:v>44445</c:v>
                </c:pt>
                <c:pt idx="610">
                  <c:v>44446</c:v>
                </c:pt>
                <c:pt idx="611">
                  <c:v>44447</c:v>
                </c:pt>
                <c:pt idx="612">
                  <c:v>44448</c:v>
                </c:pt>
                <c:pt idx="613">
                  <c:v>44449</c:v>
                </c:pt>
                <c:pt idx="614">
                  <c:v>44452</c:v>
                </c:pt>
                <c:pt idx="615">
                  <c:v>44453</c:v>
                </c:pt>
                <c:pt idx="616">
                  <c:v>44454</c:v>
                </c:pt>
                <c:pt idx="617">
                  <c:v>44455</c:v>
                </c:pt>
                <c:pt idx="618">
                  <c:v>44456</c:v>
                </c:pt>
                <c:pt idx="619">
                  <c:v>44459</c:v>
                </c:pt>
                <c:pt idx="620">
                  <c:v>44460</c:v>
                </c:pt>
                <c:pt idx="621">
                  <c:v>44461</c:v>
                </c:pt>
                <c:pt idx="622">
                  <c:v>44462</c:v>
                </c:pt>
                <c:pt idx="623">
                  <c:v>44463</c:v>
                </c:pt>
                <c:pt idx="624">
                  <c:v>44466</c:v>
                </c:pt>
                <c:pt idx="625">
                  <c:v>44467</c:v>
                </c:pt>
                <c:pt idx="626">
                  <c:v>44468</c:v>
                </c:pt>
                <c:pt idx="627">
                  <c:v>44469</c:v>
                </c:pt>
                <c:pt idx="628">
                  <c:v>44470</c:v>
                </c:pt>
                <c:pt idx="629">
                  <c:v>44473</c:v>
                </c:pt>
                <c:pt idx="630">
                  <c:v>44474</c:v>
                </c:pt>
                <c:pt idx="631">
                  <c:v>44475</c:v>
                </c:pt>
                <c:pt idx="632">
                  <c:v>44476</c:v>
                </c:pt>
                <c:pt idx="633">
                  <c:v>44477</c:v>
                </c:pt>
                <c:pt idx="634">
                  <c:v>44480</c:v>
                </c:pt>
                <c:pt idx="635">
                  <c:v>44481</c:v>
                </c:pt>
                <c:pt idx="636">
                  <c:v>44482</c:v>
                </c:pt>
                <c:pt idx="637">
                  <c:v>44483</c:v>
                </c:pt>
                <c:pt idx="638">
                  <c:v>44484</c:v>
                </c:pt>
                <c:pt idx="639">
                  <c:v>44487</c:v>
                </c:pt>
                <c:pt idx="640">
                  <c:v>44488</c:v>
                </c:pt>
                <c:pt idx="641">
                  <c:v>44489</c:v>
                </c:pt>
                <c:pt idx="642">
                  <c:v>44490</c:v>
                </c:pt>
                <c:pt idx="643">
                  <c:v>44491</c:v>
                </c:pt>
                <c:pt idx="644">
                  <c:v>44494</c:v>
                </c:pt>
                <c:pt idx="645">
                  <c:v>44495</c:v>
                </c:pt>
                <c:pt idx="646">
                  <c:v>44496</c:v>
                </c:pt>
                <c:pt idx="647">
                  <c:v>44497</c:v>
                </c:pt>
                <c:pt idx="648">
                  <c:v>44498</c:v>
                </c:pt>
                <c:pt idx="649">
                  <c:v>44501</c:v>
                </c:pt>
                <c:pt idx="650">
                  <c:v>44502</c:v>
                </c:pt>
                <c:pt idx="651">
                  <c:v>44503</c:v>
                </c:pt>
                <c:pt idx="652">
                  <c:v>44504</c:v>
                </c:pt>
                <c:pt idx="653">
                  <c:v>44505</c:v>
                </c:pt>
                <c:pt idx="654">
                  <c:v>44508</c:v>
                </c:pt>
                <c:pt idx="655">
                  <c:v>44509</c:v>
                </c:pt>
                <c:pt idx="656">
                  <c:v>44510</c:v>
                </c:pt>
                <c:pt idx="657">
                  <c:v>44511</c:v>
                </c:pt>
                <c:pt idx="658">
                  <c:v>44512</c:v>
                </c:pt>
                <c:pt idx="659">
                  <c:v>44515</c:v>
                </c:pt>
                <c:pt idx="660">
                  <c:v>44516</c:v>
                </c:pt>
                <c:pt idx="661">
                  <c:v>44517</c:v>
                </c:pt>
                <c:pt idx="662">
                  <c:v>44518</c:v>
                </c:pt>
                <c:pt idx="663">
                  <c:v>44519</c:v>
                </c:pt>
                <c:pt idx="664">
                  <c:v>44522</c:v>
                </c:pt>
                <c:pt idx="665">
                  <c:v>44523</c:v>
                </c:pt>
                <c:pt idx="666">
                  <c:v>44524</c:v>
                </c:pt>
                <c:pt idx="667">
                  <c:v>44525</c:v>
                </c:pt>
                <c:pt idx="668">
                  <c:v>44526</c:v>
                </c:pt>
                <c:pt idx="669">
                  <c:v>44529</c:v>
                </c:pt>
                <c:pt idx="670">
                  <c:v>44530</c:v>
                </c:pt>
                <c:pt idx="671">
                  <c:v>44531</c:v>
                </c:pt>
                <c:pt idx="672">
                  <c:v>44532</c:v>
                </c:pt>
                <c:pt idx="673">
                  <c:v>44533</c:v>
                </c:pt>
                <c:pt idx="674">
                  <c:v>44536</c:v>
                </c:pt>
                <c:pt idx="675">
                  <c:v>44537</c:v>
                </c:pt>
                <c:pt idx="676">
                  <c:v>44538</c:v>
                </c:pt>
                <c:pt idx="677">
                  <c:v>44539</c:v>
                </c:pt>
                <c:pt idx="678">
                  <c:v>44540</c:v>
                </c:pt>
                <c:pt idx="679">
                  <c:v>44543</c:v>
                </c:pt>
                <c:pt idx="680">
                  <c:v>44544</c:v>
                </c:pt>
                <c:pt idx="681">
                  <c:v>44545</c:v>
                </c:pt>
                <c:pt idx="682">
                  <c:v>44546</c:v>
                </c:pt>
                <c:pt idx="683">
                  <c:v>44547</c:v>
                </c:pt>
                <c:pt idx="684">
                  <c:v>44550</c:v>
                </c:pt>
                <c:pt idx="685">
                  <c:v>44551</c:v>
                </c:pt>
                <c:pt idx="686">
                  <c:v>44552</c:v>
                </c:pt>
                <c:pt idx="687">
                  <c:v>44553</c:v>
                </c:pt>
                <c:pt idx="688">
                  <c:v>44557</c:v>
                </c:pt>
                <c:pt idx="689">
                  <c:v>44558</c:v>
                </c:pt>
                <c:pt idx="690">
                  <c:v>44559</c:v>
                </c:pt>
                <c:pt idx="691">
                  <c:v>44560</c:v>
                </c:pt>
                <c:pt idx="692">
                  <c:v>44564</c:v>
                </c:pt>
                <c:pt idx="693">
                  <c:v>44565</c:v>
                </c:pt>
                <c:pt idx="694">
                  <c:v>44566</c:v>
                </c:pt>
                <c:pt idx="695">
                  <c:v>44567</c:v>
                </c:pt>
                <c:pt idx="696">
                  <c:v>44568</c:v>
                </c:pt>
                <c:pt idx="697">
                  <c:v>44571</c:v>
                </c:pt>
                <c:pt idx="698">
                  <c:v>44572</c:v>
                </c:pt>
                <c:pt idx="699">
                  <c:v>44573</c:v>
                </c:pt>
                <c:pt idx="700">
                  <c:v>44574</c:v>
                </c:pt>
                <c:pt idx="701">
                  <c:v>44575</c:v>
                </c:pt>
                <c:pt idx="702">
                  <c:v>44578</c:v>
                </c:pt>
                <c:pt idx="703">
                  <c:v>44579</c:v>
                </c:pt>
                <c:pt idx="704">
                  <c:v>44580</c:v>
                </c:pt>
                <c:pt idx="705">
                  <c:v>44581</c:v>
                </c:pt>
                <c:pt idx="706">
                  <c:v>44582</c:v>
                </c:pt>
                <c:pt idx="707">
                  <c:v>44585</c:v>
                </c:pt>
                <c:pt idx="708">
                  <c:v>44586</c:v>
                </c:pt>
                <c:pt idx="709">
                  <c:v>44587</c:v>
                </c:pt>
                <c:pt idx="710">
                  <c:v>44588</c:v>
                </c:pt>
                <c:pt idx="711">
                  <c:v>44589</c:v>
                </c:pt>
                <c:pt idx="712">
                  <c:v>44592</c:v>
                </c:pt>
                <c:pt idx="713">
                  <c:v>44593</c:v>
                </c:pt>
                <c:pt idx="714">
                  <c:v>44594</c:v>
                </c:pt>
                <c:pt idx="715">
                  <c:v>44595</c:v>
                </c:pt>
                <c:pt idx="716">
                  <c:v>44596</c:v>
                </c:pt>
                <c:pt idx="717">
                  <c:v>44599</c:v>
                </c:pt>
                <c:pt idx="718">
                  <c:v>44600</c:v>
                </c:pt>
                <c:pt idx="719">
                  <c:v>44601</c:v>
                </c:pt>
                <c:pt idx="720">
                  <c:v>44602</c:v>
                </c:pt>
                <c:pt idx="721">
                  <c:v>44603</c:v>
                </c:pt>
                <c:pt idx="722">
                  <c:v>44606</c:v>
                </c:pt>
                <c:pt idx="723">
                  <c:v>44607</c:v>
                </c:pt>
                <c:pt idx="724">
                  <c:v>44608</c:v>
                </c:pt>
                <c:pt idx="725">
                  <c:v>44609</c:v>
                </c:pt>
                <c:pt idx="726">
                  <c:v>44610</c:v>
                </c:pt>
                <c:pt idx="727">
                  <c:v>44613</c:v>
                </c:pt>
                <c:pt idx="728">
                  <c:v>44614</c:v>
                </c:pt>
                <c:pt idx="729">
                  <c:v>44615</c:v>
                </c:pt>
                <c:pt idx="730">
                  <c:v>44616</c:v>
                </c:pt>
                <c:pt idx="731">
                  <c:v>44617</c:v>
                </c:pt>
                <c:pt idx="732">
                  <c:v>44620</c:v>
                </c:pt>
                <c:pt idx="733">
                  <c:v>44621</c:v>
                </c:pt>
                <c:pt idx="734">
                  <c:v>44622</c:v>
                </c:pt>
                <c:pt idx="735">
                  <c:v>44623</c:v>
                </c:pt>
                <c:pt idx="736">
                  <c:v>44624</c:v>
                </c:pt>
                <c:pt idx="737">
                  <c:v>44627</c:v>
                </c:pt>
                <c:pt idx="738">
                  <c:v>44628</c:v>
                </c:pt>
                <c:pt idx="739">
                  <c:v>44629</c:v>
                </c:pt>
                <c:pt idx="740">
                  <c:v>44630</c:v>
                </c:pt>
                <c:pt idx="741">
                  <c:v>44631</c:v>
                </c:pt>
                <c:pt idx="742">
                  <c:v>44634</c:v>
                </c:pt>
                <c:pt idx="743">
                  <c:v>44635</c:v>
                </c:pt>
                <c:pt idx="744">
                  <c:v>44636</c:v>
                </c:pt>
                <c:pt idx="745">
                  <c:v>44637</c:v>
                </c:pt>
                <c:pt idx="746">
                  <c:v>44638</c:v>
                </c:pt>
                <c:pt idx="747">
                  <c:v>44641</c:v>
                </c:pt>
                <c:pt idx="748">
                  <c:v>44642</c:v>
                </c:pt>
                <c:pt idx="749">
                  <c:v>44643</c:v>
                </c:pt>
                <c:pt idx="750">
                  <c:v>44644</c:v>
                </c:pt>
                <c:pt idx="751">
                  <c:v>44645</c:v>
                </c:pt>
                <c:pt idx="752">
                  <c:v>44648</c:v>
                </c:pt>
                <c:pt idx="753">
                  <c:v>44649</c:v>
                </c:pt>
                <c:pt idx="754">
                  <c:v>44650</c:v>
                </c:pt>
                <c:pt idx="755">
                  <c:v>44651</c:v>
                </c:pt>
                <c:pt idx="756">
                  <c:v>44652</c:v>
                </c:pt>
                <c:pt idx="757">
                  <c:v>44655</c:v>
                </c:pt>
                <c:pt idx="758">
                  <c:v>44656</c:v>
                </c:pt>
                <c:pt idx="759">
                  <c:v>44657</c:v>
                </c:pt>
                <c:pt idx="760">
                  <c:v>44658</c:v>
                </c:pt>
                <c:pt idx="761">
                  <c:v>44659</c:v>
                </c:pt>
                <c:pt idx="762">
                  <c:v>44662</c:v>
                </c:pt>
                <c:pt idx="763">
                  <c:v>44663</c:v>
                </c:pt>
                <c:pt idx="764">
                  <c:v>44664</c:v>
                </c:pt>
                <c:pt idx="765">
                  <c:v>44665</c:v>
                </c:pt>
                <c:pt idx="766">
                  <c:v>44670</c:v>
                </c:pt>
                <c:pt idx="767">
                  <c:v>44671</c:v>
                </c:pt>
                <c:pt idx="768">
                  <c:v>44672</c:v>
                </c:pt>
                <c:pt idx="769">
                  <c:v>44673</c:v>
                </c:pt>
                <c:pt idx="770">
                  <c:v>44676</c:v>
                </c:pt>
                <c:pt idx="771">
                  <c:v>44677</c:v>
                </c:pt>
                <c:pt idx="772">
                  <c:v>44678</c:v>
                </c:pt>
                <c:pt idx="773">
                  <c:v>44679</c:v>
                </c:pt>
                <c:pt idx="774">
                  <c:v>44680</c:v>
                </c:pt>
                <c:pt idx="775">
                  <c:v>44683</c:v>
                </c:pt>
                <c:pt idx="776">
                  <c:v>44684</c:v>
                </c:pt>
                <c:pt idx="777">
                  <c:v>44685</c:v>
                </c:pt>
                <c:pt idx="778">
                  <c:v>44686</c:v>
                </c:pt>
                <c:pt idx="779">
                  <c:v>44687</c:v>
                </c:pt>
                <c:pt idx="780">
                  <c:v>44690</c:v>
                </c:pt>
                <c:pt idx="781">
                  <c:v>44691</c:v>
                </c:pt>
                <c:pt idx="782">
                  <c:v>44692</c:v>
                </c:pt>
                <c:pt idx="783">
                  <c:v>44693</c:v>
                </c:pt>
                <c:pt idx="784">
                  <c:v>44694</c:v>
                </c:pt>
                <c:pt idx="785">
                  <c:v>44697</c:v>
                </c:pt>
                <c:pt idx="786">
                  <c:v>44698</c:v>
                </c:pt>
                <c:pt idx="787">
                  <c:v>44699</c:v>
                </c:pt>
                <c:pt idx="788">
                  <c:v>44700</c:v>
                </c:pt>
                <c:pt idx="789">
                  <c:v>44701</c:v>
                </c:pt>
                <c:pt idx="790">
                  <c:v>44704</c:v>
                </c:pt>
                <c:pt idx="791">
                  <c:v>44705</c:v>
                </c:pt>
                <c:pt idx="792">
                  <c:v>44706</c:v>
                </c:pt>
                <c:pt idx="793">
                  <c:v>44707</c:v>
                </c:pt>
                <c:pt idx="794">
                  <c:v>44708</c:v>
                </c:pt>
                <c:pt idx="795">
                  <c:v>44711</c:v>
                </c:pt>
                <c:pt idx="796">
                  <c:v>44712</c:v>
                </c:pt>
                <c:pt idx="797">
                  <c:v>44713</c:v>
                </c:pt>
                <c:pt idx="798">
                  <c:v>44714</c:v>
                </c:pt>
                <c:pt idx="799">
                  <c:v>44715</c:v>
                </c:pt>
                <c:pt idx="800">
                  <c:v>44718</c:v>
                </c:pt>
                <c:pt idx="801">
                  <c:v>44719</c:v>
                </c:pt>
                <c:pt idx="802">
                  <c:v>44720</c:v>
                </c:pt>
                <c:pt idx="803">
                  <c:v>44721</c:v>
                </c:pt>
                <c:pt idx="804">
                  <c:v>44722</c:v>
                </c:pt>
                <c:pt idx="805">
                  <c:v>44725</c:v>
                </c:pt>
                <c:pt idx="806">
                  <c:v>44726</c:v>
                </c:pt>
                <c:pt idx="807">
                  <c:v>44727</c:v>
                </c:pt>
                <c:pt idx="808">
                  <c:v>44728</c:v>
                </c:pt>
                <c:pt idx="809">
                  <c:v>44729</c:v>
                </c:pt>
                <c:pt idx="810">
                  <c:v>44732</c:v>
                </c:pt>
                <c:pt idx="811">
                  <c:v>44733</c:v>
                </c:pt>
                <c:pt idx="812">
                  <c:v>44734</c:v>
                </c:pt>
                <c:pt idx="813">
                  <c:v>44735</c:v>
                </c:pt>
                <c:pt idx="814">
                  <c:v>44736</c:v>
                </c:pt>
                <c:pt idx="815">
                  <c:v>44739</c:v>
                </c:pt>
                <c:pt idx="816">
                  <c:v>44740</c:v>
                </c:pt>
                <c:pt idx="817">
                  <c:v>44741</c:v>
                </c:pt>
                <c:pt idx="818">
                  <c:v>44742</c:v>
                </c:pt>
                <c:pt idx="819">
                  <c:v>44743</c:v>
                </c:pt>
                <c:pt idx="820">
                  <c:v>44746</c:v>
                </c:pt>
                <c:pt idx="821">
                  <c:v>44747</c:v>
                </c:pt>
                <c:pt idx="822">
                  <c:v>44748</c:v>
                </c:pt>
                <c:pt idx="823">
                  <c:v>44749</c:v>
                </c:pt>
                <c:pt idx="824">
                  <c:v>44750</c:v>
                </c:pt>
                <c:pt idx="825">
                  <c:v>44753</c:v>
                </c:pt>
                <c:pt idx="826">
                  <c:v>44754</c:v>
                </c:pt>
                <c:pt idx="827">
                  <c:v>44755</c:v>
                </c:pt>
                <c:pt idx="828">
                  <c:v>44756</c:v>
                </c:pt>
                <c:pt idx="829">
                  <c:v>44757</c:v>
                </c:pt>
                <c:pt idx="830">
                  <c:v>44760</c:v>
                </c:pt>
                <c:pt idx="831">
                  <c:v>44761</c:v>
                </c:pt>
                <c:pt idx="832">
                  <c:v>44762</c:v>
                </c:pt>
                <c:pt idx="833">
                  <c:v>44763</c:v>
                </c:pt>
                <c:pt idx="834">
                  <c:v>44764</c:v>
                </c:pt>
                <c:pt idx="835">
                  <c:v>44767</c:v>
                </c:pt>
                <c:pt idx="836">
                  <c:v>44768</c:v>
                </c:pt>
                <c:pt idx="837">
                  <c:v>44769</c:v>
                </c:pt>
                <c:pt idx="838">
                  <c:v>44770</c:v>
                </c:pt>
                <c:pt idx="839">
                  <c:v>44771</c:v>
                </c:pt>
                <c:pt idx="840">
                  <c:v>44774</c:v>
                </c:pt>
                <c:pt idx="841">
                  <c:v>44775</c:v>
                </c:pt>
                <c:pt idx="842">
                  <c:v>44776</c:v>
                </c:pt>
                <c:pt idx="843">
                  <c:v>44777</c:v>
                </c:pt>
                <c:pt idx="844">
                  <c:v>44778</c:v>
                </c:pt>
                <c:pt idx="845">
                  <c:v>44781</c:v>
                </c:pt>
                <c:pt idx="846">
                  <c:v>44782</c:v>
                </c:pt>
                <c:pt idx="847">
                  <c:v>44783</c:v>
                </c:pt>
                <c:pt idx="848">
                  <c:v>44784</c:v>
                </c:pt>
                <c:pt idx="849">
                  <c:v>44785</c:v>
                </c:pt>
                <c:pt idx="850">
                  <c:v>44788</c:v>
                </c:pt>
                <c:pt idx="851">
                  <c:v>44789</c:v>
                </c:pt>
                <c:pt idx="852">
                  <c:v>44790</c:v>
                </c:pt>
                <c:pt idx="853">
                  <c:v>44791</c:v>
                </c:pt>
                <c:pt idx="854">
                  <c:v>44792</c:v>
                </c:pt>
                <c:pt idx="855">
                  <c:v>44795</c:v>
                </c:pt>
                <c:pt idx="856">
                  <c:v>44796</c:v>
                </c:pt>
                <c:pt idx="857">
                  <c:v>44797</c:v>
                </c:pt>
                <c:pt idx="858">
                  <c:v>44798</c:v>
                </c:pt>
                <c:pt idx="859">
                  <c:v>44799</c:v>
                </c:pt>
                <c:pt idx="860">
                  <c:v>44802</c:v>
                </c:pt>
                <c:pt idx="861">
                  <c:v>44803</c:v>
                </c:pt>
                <c:pt idx="862">
                  <c:v>44804</c:v>
                </c:pt>
                <c:pt idx="863">
                  <c:v>44805</c:v>
                </c:pt>
                <c:pt idx="864">
                  <c:v>44806</c:v>
                </c:pt>
                <c:pt idx="865">
                  <c:v>44809</c:v>
                </c:pt>
                <c:pt idx="866">
                  <c:v>44810</c:v>
                </c:pt>
                <c:pt idx="867">
                  <c:v>44811</c:v>
                </c:pt>
                <c:pt idx="868">
                  <c:v>44812</c:v>
                </c:pt>
                <c:pt idx="869">
                  <c:v>44813</c:v>
                </c:pt>
                <c:pt idx="870">
                  <c:v>44816</c:v>
                </c:pt>
                <c:pt idx="871">
                  <c:v>44817</c:v>
                </c:pt>
                <c:pt idx="872">
                  <c:v>44818</c:v>
                </c:pt>
                <c:pt idx="873">
                  <c:v>44819</c:v>
                </c:pt>
                <c:pt idx="874">
                  <c:v>44820</c:v>
                </c:pt>
                <c:pt idx="875">
                  <c:v>44823</c:v>
                </c:pt>
                <c:pt idx="876">
                  <c:v>44824</c:v>
                </c:pt>
                <c:pt idx="877">
                  <c:v>44825</c:v>
                </c:pt>
                <c:pt idx="878">
                  <c:v>44826</c:v>
                </c:pt>
                <c:pt idx="879">
                  <c:v>44827</c:v>
                </c:pt>
                <c:pt idx="880">
                  <c:v>44830</c:v>
                </c:pt>
                <c:pt idx="881">
                  <c:v>44831</c:v>
                </c:pt>
                <c:pt idx="882">
                  <c:v>44832</c:v>
                </c:pt>
                <c:pt idx="883">
                  <c:v>44833</c:v>
                </c:pt>
                <c:pt idx="884">
                  <c:v>44834</c:v>
                </c:pt>
                <c:pt idx="885">
                  <c:v>44837</c:v>
                </c:pt>
                <c:pt idx="886">
                  <c:v>44838</c:v>
                </c:pt>
                <c:pt idx="887">
                  <c:v>44839</c:v>
                </c:pt>
                <c:pt idx="888">
                  <c:v>44840</c:v>
                </c:pt>
                <c:pt idx="889">
                  <c:v>44841</c:v>
                </c:pt>
                <c:pt idx="890">
                  <c:v>44844</c:v>
                </c:pt>
                <c:pt idx="891">
                  <c:v>44845</c:v>
                </c:pt>
                <c:pt idx="892">
                  <c:v>44846</c:v>
                </c:pt>
                <c:pt idx="893">
                  <c:v>44847</c:v>
                </c:pt>
                <c:pt idx="894">
                  <c:v>44848</c:v>
                </c:pt>
                <c:pt idx="895">
                  <c:v>44851</c:v>
                </c:pt>
                <c:pt idx="896">
                  <c:v>44852</c:v>
                </c:pt>
                <c:pt idx="897">
                  <c:v>44853</c:v>
                </c:pt>
                <c:pt idx="898">
                  <c:v>44854</c:v>
                </c:pt>
                <c:pt idx="899">
                  <c:v>44855</c:v>
                </c:pt>
                <c:pt idx="900">
                  <c:v>44858</c:v>
                </c:pt>
                <c:pt idx="901">
                  <c:v>44859</c:v>
                </c:pt>
                <c:pt idx="902">
                  <c:v>44860</c:v>
                </c:pt>
                <c:pt idx="903">
                  <c:v>44861</c:v>
                </c:pt>
                <c:pt idx="904">
                  <c:v>44862</c:v>
                </c:pt>
                <c:pt idx="905">
                  <c:v>44865</c:v>
                </c:pt>
                <c:pt idx="906">
                  <c:v>44866</c:v>
                </c:pt>
                <c:pt idx="907">
                  <c:v>44867</c:v>
                </c:pt>
                <c:pt idx="908">
                  <c:v>44868</c:v>
                </c:pt>
                <c:pt idx="909">
                  <c:v>44869</c:v>
                </c:pt>
                <c:pt idx="910">
                  <c:v>44872</c:v>
                </c:pt>
                <c:pt idx="911">
                  <c:v>44873</c:v>
                </c:pt>
                <c:pt idx="912">
                  <c:v>44874</c:v>
                </c:pt>
                <c:pt idx="913">
                  <c:v>44875</c:v>
                </c:pt>
                <c:pt idx="914">
                  <c:v>44876</c:v>
                </c:pt>
                <c:pt idx="915">
                  <c:v>44879</c:v>
                </c:pt>
                <c:pt idx="916">
                  <c:v>44880</c:v>
                </c:pt>
                <c:pt idx="917">
                  <c:v>44881</c:v>
                </c:pt>
                <c:pt idx="918">
                  <c:v>44882</c:v>
                </c:pt>
                <c:pt idx="919">
                  <c:v>44883</c:v>
                </c:pt>
                <c:pt idx="920">
                  <c:v>44886</c:v>
                </c:pt>
                <c:pt idx="921">
                  <c:v>44887</c:v>
                </c:pt>
                <c:pt idx="922">
                  <c:v>44888</c:v>
                </c:pt>
                <c:pt idx="923">
                  <c:v>44889</c:v>
                </c:pt>
                <c:pt idx="924">
                  <c:v>44890</c:v>
                </c:pt>
                <c:pt idx="925">
                  <c:v>44893</c:v>
                </c:pt>
                <c:pt idx="926">
                  <c:v>44894</c:v>
                </c:pt>
                <c:pt idx="927">
                  <c:v>44895</c:v>
                </c:pt>
                <c:pt idx="928">
                  <c:v>44896</c:v>
                </c:pt>
                <c:pt idx="929">
                  <c:v>44897</c:v>
                </c:pt>
                <c:pt idx="930">
                  <c:v>44900</c:v>
                </c:pt>
                <c:pt idx="931">
                  <c:v>44901</c:v>
                </c:pt>
                <c:pt idx="932">
                  <c:v>44902</c:v>
                </c:pt>
                <c:pt idx="933">
                  <c:v>44903</c:v>
                </c:pt>
                <c:pt idx="934">
                  <c:v>44904</c:v>
                </c:pt>
                <c:pt idx="935">
                  <c:v>44907</c:v>
                </c:pt>
                <c:pt idx="936">
                  <c:v>44908</c:v>
                </c:pt>
                <c:pt idx="937">
                  <c:v>44909</c:v>
                </c:pt>
                <c:pt idx="938">
                  <c:v>44910</c:v>
                </c:pt>
                <c:pt idx="939">
                  <c:v>44911</c:v>
                </c:pt>
                <c:pt idx="940">
                  <c:v>44914</c:v>
                </c:pt>
                <c:pt idx="941">
                  <c:v>44915</c:v>
                </c:pt>
                <c:pt idx="942">
                  <c:v>44916</c:v>
                </c:pt>
                <c:pt idx="943">
                  <c:v>44917</c:v>
                </c:pt>
                <c:pt idx="944">
                  <c:v>44918</c:v>
                </c:pt>
                <c:pt idx="945">
                  <c:v>44922</c:v>
                </c:pt>
                <c:pt idx="946">
                  <c:v>44923</c:v>
                </c:pt>
                <c:pt idx="947">
                  <c:v>44924</c:v>
                </c:pt>
                <c:pt idx="948">
                  <c:v>44925</c:v>
                </c:pt>
                <c:pt idx="949">
                  <c:v>44928</c:v>
                </c:pt>
                <c:pt idx="950">
                  <c:v>44929</c:v>
                </c:pt>
                <c:pt idx="951">
                  <c:v>44930</c:v>
                </c:pt>
                <c:pt idx="952">
                  <c:v>44931</c:v>
                </c:pt>
                <c:pt idx="953">
                  <c:v>44932</c:v>
                </c:pt>
                <c:pt idx="954">
                  <c:v>44935</c:v>
                </c:pt>
                <c:pt idx="955">
                  <c:v>44936</c:v>
                </c:pt>
                <c:pt idx="956">
                  <c:v>44937</c:v>
                </c:pt>
                <c:pt idx="957">
                  <c:v>44938</c:v>
                </c:pt>
                <c:pt idx="958">
                  <c:v>44939</c:v>
                </c:pt>
                <c:pt idx="959">
                  <c:v>44942</c:v>
                </c:pt>
                <c:pt idx="960">
                  <c:v>44943</c:v>
                </c:pt>
                <c:pt idx="961">
                  <c:v>44944</c:v>
                </c:pt>
                <c:pt idx="962">
                  <c:v>44945</c:v>
                </c:pt>
                <c:pt idx="963">
                  <c:v>44946</c:v>
                </c:pt>
                <c:pt idx="964">
                  <c:v>44949</c:v>
                </c:pt>
                <c:pt idx="965">
                  <c:v>44950</c:v>
                </c:pt>
                <c:pt idx="966">
                  <c:v>44951</c:v>
                </c:pt>
                <c:pt idx="967">
                  <c:v>44952</c:v>
                </c:pt>
                <c:pt idx="968">
                  <c:v>44953</c:v>
                </c:pt>
                <c:pt idx="969">
                  <c:v>44956</c:v>
                </c:pt>
                <c:pt idx="970">
                  <c:v>44957</c:v>
                </c:pt>
                <c:pt idx="971">
                  <c:v>44958</c:v>
                </c:pt>
                <c:pt idx="972">
                  <c:v>44959</c:v>
                </c:pt>
                <c:pt idx="973">
                  <c:v>44960</c:v>
                </c:pt>
                <c:pt idx="974">
                  <c:v>44963</c:v>
                </c:pt>
                <c:pt idx="975">
                  <c:v>44964</c:v>
                </c:pt>
                <c:pt idx="976">
                  <c:v>44965</c:v>
                </c:pt>
                <c:pt idx="977">
                  <c:v>44966</c:v>
                </c:pt>
                <c:pt idx="978">
                  <c:v>44967</c:v>
                </c:pt>
                <c:pt idx="979">
                  <c:v>44970</c:v>
                </c:pt>
                <c:pt idx="980">
                  <c:v>44971</c:v>
                </c:pt>
                <c:pt idx="981">
                  <c:v>44972</c:v>
                </c:pt>
                <c:pt idx="982">
                  <c:v>44973</c:v>
                </c:pt>
                <c:pt idx="983">
                  <c:v>44974</c:v>
                </c:pt>
                <c:pt idx="984">
                  <c:v>44977</c:v>
                </c:pt>
                <c:pt idx="985">
                  <c:v>44978</c:v>
                </c:pt>
                <c:pt idx="986">
                  <c:v>44979</c:v>
                </c:pt>
                <c:pt idx="987">
                  <c:v>44980</c:v>
                </c:pt>
                <c:pt idx="988">
                  <c:v>44981</c:v>
                </c:pt>
                <c:pt idx="989">
                  <c:v>44984</c:v>
                </c:pt>
                <c:pt idx="990">
                  <c:v>44985</c:v>
                </c:pt>
                <c:pt idx="991">
                  <c:v>44986</c:v>
                </c:pt>
                <c:pt idx="992">
                  <c:v>44987</c:v>
                </c:pt>
                <c:pt idx="993">
                  <c:v>44988</c:v>
                </c:pt>
                <c:pt idx="994">
                  <c:v>44991</c:v>
                </c:pt>
                <c:pt idx="995">
                  <c:v>44992</c:v>
                </c:pt>
                <c:pt idx="996">
                  <c:v>44993</c:v>
                </c:pt>
                <c:pt idx="997">
                  <c:v>44994</c:v>
                </c:pt>
                <c:pt idx="998">
                  <c:v>44995</c:v>
                </c:pt>
                <c:pt idx="999">
                  <c:v>44998</c:v>
                </c:pt>
                <c:pt idx="1000">
                  <c:v>44999</c:v>
                </c:pt>
                <c:pt idx="1001">
                  <c:v>45000</c:v>
                </c:pt>
                <c:pt idx="1002">
                  <c:v>45001</c:v>
                </c:pt>
                <c:pt idx="1003">
                  <c:v>45002</c:v>
                </c:pt>
                <c:pt idx="1004">
                  <c:v>45005</c:v>
                </c:pt>
                <c:pt idx="1005">
                  <c:v>45006</c:v>
                </c:pt>
                <c:pt idx="1006">
                  <c:v>45007</c:v>
                </c:pt>
                <c:pt idx="1007">
                  <c:v>45008</c:v>
                </c:pt>
                <c:pt idx="1008">
                  <c:v>45009</c:v>
                </c:pt>
                <c:pt idx="1009">
                  <c:v>45012</c:v>
                </c:pt>
                <c:pt idx="1010">
                  <c:v>45013</c:v>
                </c:pt>
                <c:pt idx="1011">
                  <c:v>45014</c:v>
                </c:pt>
                <c:pt idx="1012">
                  <c:v>45015</c:v>
                </c:pt>
                <c:pt idx="1013">
                  <c:v>45016</c:v>
                </c:pt>
                <c:pt idx="1014">
                  <c:v>45019</c:v>
                </c:pt>
                <c:pt idx="1015">
                  <c:v>45020</c:v>
                </c:pt>
                <c:pt idx="1016">
                  <c:v>45021</c:v>
                </c:pt>
                <c:pt idx="1017">
                  <c:v>45022</c:v>
                </c:pt>
                <c:pt idx="1018">
                  <c:v>45027</c:v>
                </c:pt>
                <c:pt idx="1019">
                  <c:v>45028</c:v>
                </c:pt>
                <c:pt idx="1020">
                  <c:v>45029</c:v>
                </c:pt>
                <c:pt idx="1021">
                  <c:v>45030</c:v>
                </c:pt>
                <c:pt idx="1022">
                  <c:v>45033</c:v>
                </c:pt>
                <c:pt idx="1023">
                  <c:v>45034</c:v>
                </c:pt>
                <c:pt idx="1024">
                  <c:v>45035</c:v>
                </c:pt>
                <c:pt idx="1025">
                  <c:v>45036</c:v>
                </c:pt>
                <c:pt idx="1026">
                  <c:v>45037</c:v>
                </c:pt>
                <c:pt idx="1027">
                  <c:v>45040</c:v>
                </c:pt>
                <c:pt idx="1028">
                  <c:v>45041</c:v>
                </c:pt>
                <c:pt idx="1029">
                  <c:v>45042</c:v>
                </c:pt>
                <c:pt idx="1030">
                  <c:v>45043</c:v>
                </c:pt>
                <c:pt idx="1031">
                  <c:v>45044</c:v>
                </c:pt>
                <c:pt idx="1032">
                  <c:v>45048</c:v>
                </c:pt>
                <c:pt idx="1033">
                  <c:v>45049</c:v>
                </c:pt>
                <c:pt idx="1034">
                  <c:v>45050</c:v>
                </c:pt>
                <c:pt idx="1035">
                  <c:v>45051</c:v>
                </c:pt>
                <c:pt idx="1036">
                  <c:v>45054</c:v>
                </c:pt>
                <c:pt idx="1037">
                  <c:v>45055</c:v>
                </c:pt>
                <c:pt idx="1038">
                  <c:v>45056</c:v>
                </c:pt>
                <c:pt idx="1039">
                  <c:v>45057</c:v>
                </c:pt>
                <c:pt idx="1040">
                  <c:v>45058</c:v>
                </c:pt>
                <c:pt idx="1041">
                  <c:v>45061</c:v>
                </c:pt>
                <c:pt idx="1042">
                  <c:v>45062</c:v>
                </c:pt>
                <c:pt idx="1043">
                  <c:v>45063</c:v>
                </c:pt>
                <c:pt idx="1044">
                  <c:v>45064</c:v>
                </c:pt>
                <c:pt idx="1045">
                  <c:v>45065</c:v>
                </c:pt>
                <c:pt idx="1046">
                  <c:v>45068</c:v>
                </c:pt>
                <c:pt idx="1047">
                  <c:v>45069</c:v>
                </c:pt>
                <c:pt idx="1048">
                  <c:v>45070</c:v>
                </c:pt>
                <c:pt idx="1049">
                  <c:v>45071</c:v>
                </c:pt>
                <c:pt idx="1050">
                  <c:v>45072</c:v>
                </c:pt>
                <c:pt idx="1051">
                  <c:v>45075</c:v>
                </c:pt>
                <c:pt idx="1052">
                  <c:v>45076</c:v>
                </c:pt>
                <c:pt idx="1053">
                  <c:v>45077</c:v>
                </c:pt>
                <c:pt idx="1054">
                  <c:v>45078</c:v>
                </c:pt>
                <c:pt idx="1055">
                  <c:v>45079</c:v>
                </c:pt>
                <c:pt idx="1056">
                  <c:v>45082</c:v>
                </c:pt>
                <c:pt idx="1057">
                  <c:v>45083</c:v>
                </c:pt>
                <c:pt idx="1058">
                  <c:v>45084</c:v>
                </c:pt>
                <c:pt idx="1059">
                  <c:v>45085</c:v>
                </c:pt>
                <c:pt idx="1060">
                  <c:v>45086</c:v>
                </c:pt>
                <c:pt idx="1061">
                  <c:v>45089</c:v>
                </c:pt>
                <c:pt idx="1062">
                  <c:v>45090</c:v>
                </c:pt>
                <c:pt idx="1063">
                  <c:v>45091</c:v>
                </c:pt>
                <c:pt idx="1064">
                  <c:v>45092</c:v>
                </c:pt>
                <c:pt idx="1065">
                  <c:v>45093</c:v>
                </c:pt>
                <c:pt idx="1066">
                  <c:v>45096</c:v>
                </c:pt>
                <c:pt idx="1067">
                  <c:v>45097</c:v>
                </c:pt>
                <c:pt idx="1068">
                  <c:v>45098</c:v>
                </c:pt>
                <c:pt idx="1069">
                  <c:v>45099</c:v>
                </c:pt>
                <c:pt idx="1070">
                  <c:v>45100</c:v>
                </c:pt>
                <c:pt idx="1071">
                  <c:v>45103</c:v>
                </c:pt>
                <c:pt idx="1072">
                  <c:v>45104</c:v>
                </c:pt>
                <c:pt idx="1073">
                  <c:v>45105</c:v>
                </c:pt>
                <c:pt idx="1074">
                  <c:v>45106</c:v>
                </c:pt>
                <c:pt idx="1075">
                  <c:v>45107</c:v>
                </c:pt>
                <c:pt idx="1076">
                  <c:v>45110</c:v>
                </c:pt>
                <c:pt idx="1077">
                  <c:v>45111</c:v>
                </c:pt>
                <c:pt idx="1078">
                  <c:v>45112</c:v>
                </c:pt>
                <c:pt idx="1079">
                  <c:v>45113</c:v>
                </c:pt>
                <c:pt idx="1080">
                  <c:v>45114</c:v>
                </c:pt>
                <c:pt idx="1081">
                  <c:v>45117</c:v>
                </c:pt>
                <c:pt idx="1082">
                  <c:v>45118</c:v>
                </c:pt>
                <c:pt idx="1083">
                  <c:v>45119</c:v>
                </c:pt>
                <c:pt idx="1084">
                  <c:v>45120</c:v>
                </c:pt>
                <c:pt idx="1085">
                  <c:v>45121</c:v>
                </c:pt>
                <c:pt idx="1086">
                  <c:v>45124</c:v>
                </c:pt>
                <c:pt idx="1087">
                  <c:v>45125</c:v>
                </c:pt>
                <c:pt idx="1088">
                  <c:v>45126</c:v>
                </c:pt>
                <c:pt idx="1089">
                  <c:v>45127</c:v>
                </c:pt>
                <c:pt idx="1090">
                  <c:v>45128</c:v>
                </c:pt>
                <c:pt idx="1091">
                  <c:v>45131</c:v>
                </c:pt>
                <c:pt idx="1092">
                  <c:v>45132</c:v>
                </c:pt>
                <c:pt idx="1093">
                  <c:v>45133</c:v>
                </c:pt>
                <c:pt idx="1094">
                  <c:v>45134</c:v>
                </c:pt>
                <c:pt idx="1095">
                  <c:v>45135</c:v>
                </c:pt>
                <c:pt idx="1096">
                  <c:v>45138</c:v>
                </c:pt>
                <c:pt idx="1097">
                  <c:v>45139</c:v>
                </c:pt>
                <c:pt idx="1098">
                  <c:v>45140</c:v>
                </c:pt>
                <c:pt idx="1099">
                  <c:v>45141</c:v>
                </c:pt>
                <c:pt idx="1100">
                  <c:v>45142</c:v>
                </c:pt>
                <c:pt idx="1101">
                  <c:v>45145</c:v>
                </c:pt>
                <c:pt idx="1102">
                  <c:v>45146</c:v>
                </c:pt>
                <c:pt idx="1103">
                  <c:v>45147</c:v>
                </c:pt>
                <c:pt idx="1104">
                  <c:v>45148</c:v>
                </c:pt>
                <c:pt idx="1105">
                  <c:v>45149</c:v>
                </c:pt>
                <c:pt idx="1106">
                  <c:v>45152</c:v>
                </c:pt>
                <c:pt idx="1107">
                  <c:v>45153</c:v>
                </c:pt>
                <c:pt idx="1108">
                  <c:v>45154</c:v>
                </c:pt>
                <c:pt idx="1109">
                  <c:v>45155</c:v>
                </c:pt>
                <c:pt idx="1110">
                  <c:v>45156</c:v>
                </c:pt>
                <c:pt idx="1111">
                  <c:v>45159</c:v>
                </c:pt>
                <c:pt idx="1112">
                  <c:v>45160</c:v>
                </c:pt>
                <c:pt idx="1113">
                  <c:v>45161</c:v>
                </c:pt>
                <c:pt idx="1114">
                  <c:v>45162</c:v>
                </c:pt>
                <c:pt idx="1115">
                  <c:v>45163</c:v>
                </c:pt>
                <c:pt idx="1116">
                  <c:v>45166</c:v>
                </c:pt>
                <c:pt idx="1117">
                  <c:v>45167</c:v>
                </c:pt>
                <c:pt idx="1118">
                  <c:v>45168</c:v>
                </c:pt>
                <c:pt idx="1119">
                  <c:v>45169</c:v>
                </c:pt>
                <c:pt idx="1120">
                  <c:v>45170</c:v>
                </c:pt>
                <c:pt idx="1121">
                  <c:v>45173</c:v>
                </c:pt>
                <c:pt idx="1122">
                  <c:v>45174</c:v>
                </c:pt>
                <c:pt idx="1123">
                  <c:v>45175</c:v>
                </c:pt>
                <c:pt idx="1124">
                  <c:v>45176</c:v>
                </c:pt>
                <c:pt idx="1125">
                  <c:v>45177</c:v>
                </c:pt>
                <c:pt idx="1126">
                  <c:v>45180</c:v>
                </c:pt>
                <c:pt idx="1127">
                  <c:v>45181</c:v>
                </c:pt>
                <c:pt idx="1128">
                  <c:v>45182</c:v>
                </c:pt>
                <c:pt idx="1129">
                  <c:v>45183</c:v>
                </c:pt>
                <c:pt idx="1130">
                  <c:v>45184</c:v>
                </c:pt>
                <c:pt idx="1131">
                  <c:v>45187</c:v>
                </c:pt>
                <c:pt idx="1132">
                  <c:v>45188</c:v>
                </c:pt>
                <c:pt idx="1133">
                  <c:v>45189</c:v>
                </c:pt>
                <c:pt idx="1134">
                  <c:v>45190</c:v>
                </c:pt>
                <c:pt idx="1135">
                  <c:v>45191</c:v>
                </c:pt>
                <c:pt idx="1136">
                  <c:v>45194</c:v>
                </c:pt>
                <c:pt idx="1137">
                  <c:v>45195</c:v>
                </c:pt>
                <c:pt idx="1138">
                  <c:v>45196</c:v>
                </c:pt>
                <c:pt idx="1139">
                  <c:v>45197</c:v>
                </c:pt>
                <c:pt idx="1140">
                  <c:v>45198</c:v>
                </c:pt>
                <c:pt idx="1141">
                  <c:v>45201</c:v>
                </c:pt>
                <c:pt idx="1142">
                  <c:v>45202</c:v>
                </c:pt>
                <c:pt idx="1143">
                  <c:v>45203</c:v>
                </c:pt>
                <c:pt idx="1144">
                  <c:v>45204</c:v>
                </c:pt>
                <c:pt idx="1145">
                  <c:v>45205</c:v>
                </c:pt>
                <c:pt idx="1146">
                  <c:v>45208</c:v>
                </c:pt>
                <c:pt idx="1147">
                  <c:v>45209</c:v>
                </c:pt>
                <c:pt idx="1148">
                  <c:v>45210</c:v>
                </c:pt>
                <c:pt idx="1149">
                  <c:v>45211</c:v>
                </c:pt>
                <c:pt idx="1150">
                  <c:v>45212</c:v>
                </c:pt>
                <c:pt idx="1151">
                  <c:v>45215</c:v>
                </c:pt>
                <c:pt idx="1152">
                  <c:v>45216</c:v>
                </c:pt>
                <c:pt idx="1153">
                  <c:v>45217</c:v>
                </c:pt>
                <c:pt idx="1154">
                  <c:v>45218</c:v>
                </c:pt>
                <c:pt idx="1155">
                  <c:v>45219</c:v>
                </c:pt>
                <c:pt idx="1156">
                  <c:v>45222</c:v>
                </c:pt>
                <c:pt idx="1157">
                  <c:v>45223</c:v>
                </c:pt>
                <c:pt idx="1158">
                  <c:v>45224</c:v>
                </c:pt>
                <c:pt idx="1159">
                  <c:v>45225</c:v>
                </c:pt>
                <c:pt idx="1160">
                  <c:v>45226</c:v>
                </c:pt>
                <c:pt idx="1161">
                  <c:v>45229</c:v>
                </c:pt>
                <c:pt idx="1162">
                  <c:v>45230</c:v>
                </c:pt>
                <c:pt idx="1163">
                  <c:v>45231</c:v>
                </c:pt>
                <c:pt idx="1164">
                  <c:v>45232</c:v>
                </c:pt>
                <c:pt idx="1165">
                  <c:v>45233</c:v>
                </c:pt>
                <c:pt idx="1166">
                  <c:v>45236</c:v>
                </c:pt>
                <c:pt idx="1167">
                  <c:v>45237</c:v>
                </c:pt>
                <c:pt idx="1168">
                  <c:v>45238</c:v>
                </c:pt>
                <c:pt idx="1169">
                  <c:v>45239</c:v>
                </c:pt>
                <c:pt idx="1170">
                  <c:v>45240</c:v>
                </c:pt>
                <c:pt idx="1171">
                  <c:v>45243</c:v>
                </c:pt>
                <c:pt idx="1172">
                  <c:v>45244</c:v>
                </c:pt>
                <c:pt idx="1173">
                  <c:v>45245</c:v>
                </c:pt>
                <c:pt idx="1174">
                  <c:v>45246</c:v>
                </c:pt>
                <c:pt idx="1175">
                  <c:v>45247</c:v>
                </c:pt>
                <c:pt idx="1176">
                  <c:v>45250</c:v>
                </c:pt>
                <c:pt idx="1177">
                  <c:v>45251</c:v>
                </c:pt>
                <c:pt idx="1178">
                  <c:v>45252</c:v>
                </c:pt>
                <c:pt idx="1179">
                  <c:v>45253</c:v>
                </c:pt>
                <c:pt idx="1180">
                  <c:v>45254</c:v>
                </c:pt>
                <c:pt idx="1181">
                  <c:v>45257</c:v>
                </c:pt>
                <c:pt idx="1182">
                  <c:v>45258</c:v>
                </c:pt>
                <c:pt idx="1183">
                  <c:v>45259</c:v>
                </c:pt>
                <c:pt idx="1184">
                  <c:v>45260</c:v>
                </c:pt>
                <c:pt idx="1185">
                  <c:v>45261</c:v>
                </c:pt>
                <c:pt idx="1186">
                  <c:v>45264</c:v>
                </c:pt>
                <c:pt idx="1187">
                  <c:v>45265</c:v>
                </c:pt>
                <c:pt idx="1188">
                  <c:v>45266</c:v>
                </c:pt>
                <c:pt idx="1189">
                  <c:v>45267</c:v>
                </c:pt>
                <c:pt idx="1190">
                  <c:v>45268</c:v>
                </c:pt>
                <c:pt idx="1191">
                  <c:v>45271</c:v>
                </c:pt>
                <c:pt idx="1192">
                  <c:v>45272</c:v>
                </c:pt>
                <c:pt idx="1193">
                  <c:v>45273</c:v>
                </c:pt>
                <c:pt idx="1194">
                  <c:v>45274</c:v>
                </c:pt>
                <c:pt idx="1195">
                  <c:v>45275</c:v>
                </c:pt>
                <c:pt idx="1196">
                  <c:v>45278</c:v>
                </c:pt>
                <c:pt idx="1197">
                  <c:v>45279</c:v>
                </c:pt>
                <c:pt idx="1198">
                  <c:v>45280</c:v>
                </c:pt>
                <c:pt idx="1199">
                  <c:v>45281</c:v>
                </c:pt>
                <c:pt idx="1200">
                  <c:v>45282</c:v>
                </c:pt>
                <c:pt idx="1201">
                  <c:v>45287</c:v>
                </c:pt>
                <c:pt idx="1202">
                  <c:v>45288</c:v>
                </c:pt>
                <c:pt idx="1203">
                  <c:v>45289</c:v>
                </c:pt>
                <c:pt idx="1204">
                  <c:v>45293</c:v>
                </c:pt>
                <c:pt idx="1205">
                  <c:v>45294</c:v>
                </c:pt>
                <c:pt idx="1206">
                  <c:v>45295</c:v>
                </c:pt>
                <c:pt idx="1207">
                  <c:v>45296</c:v>
                </c:pt>
                <c:pt idx="1208">
                  <c:v>45299</c:v>
                </c:pt>
                <c:pt idx="1209">
                  <c:v>45300</c:v>
                </c:pt>
                <c:pt idx="1210">
                  <c:v>45301</c:v>
                </c:pt>
                <c:pt idx="1211">
                  <c:v>45302</c:v>
                </c:pt>
                <c:pt idx="1212">
                  <c:v>45303</c:v>
                </c:pt>
                <c:pt idx="1213">
                  <c:v>45306</c:v>
                </c:pt>
                <c:pt idx="1214">
                  <c:v>45307</c:v>
                </c:pt>
                <c:pt idx="1215">
                  <c:v>45308</c:v>
                </c:pt>
                <c:pt idx="1216">
                  <c:v>45309</c:v>
                </c:pt>
                <c:pt idx="1217">
                  <c:v>45310</c:v>
                </c:pt>
                <c:pt idx="1218">
                  <c:v>45313</c:v>
                </c:pt>
                <c:pt idx="1219">
                  <c:v>45314</c:v>
                </c:pt>
                <c:pt idx="1220">
                  <c:v>45315</c:v>
                </c:pt>
                <c:pt idx="1221">
                  <c:v>45316</c:v>
                </c:pt>
                <c:pt idx="1222">
                  <c:v>45317</c:v>
                </c:pt>
                <c:pt idx="1223">
                  <c:v>45320</c:v>
                </c:pt>
                <c:pt idx="1224">
                  <c:v>45321</c:v>
                </c:pt>
                <c:pt idx="1225">
                  <c:v>45322</c:v>
                </c:pt>
                <c:pt idx="1226">
                  <c:v>45323</c:v>
                </c:pt>
                <c:pt idx="1227">
                  <c:v>45324</c:v>
                </c:pt>
                <c:pt idx="1228">
                  <c:v>45327</c:v>
                </c:pt>
                <c:pt idx="1229">
                  <c:v>45328</c:v>
                </c:pt>
                <c:pt idx="1230">
                  <c:v>45329</c:v>
                </c:pt>
                <c:pt idx="1231">
                  <c:v>45330</c:v>
                </c:pt>
                <c:pt idx="1232">
                  <c:v>45331</c:v>
                </c:pt>
                <c:pt idx="1233">
                  <c:v>45334</c:v>
                </c:pt>
                <c:pt idx="1234">
                  <c:v>45335</c:v>
                </c:pt>
                <c:pt idx="1235">
                  <c:v>45336</c:v>
                </c:pt>
                <c:pt idx="1236">
                  <c:v>45337</c:v>
                </c:pt>
                <c:pt idx="1237">
                  <c:v>45338</c:v>
                </c:pt>
                <c:pt idx="1238">
                  <c:v>45341</c:v>
                </c:pt>
                <c:pt idx="1239">
                  <c:v>45342</c:v>
                </c:pt>
                <c:pt idx="1240">
                  <c:v>45343</c:v>
                </c:pt>
                <c:pt idx="1241">
                  <c:v>45344</c:v>
                </c:pt>
                <c:pt idx="1242">
                  <c:v>45345</c:v>
                </c:pt>
                <c:pt idx="1243">
                  <c:v>45348</c:v>
                </c:pt>
                <c:pt idx="1244">
                  <c:v>45349</c:v>
                </c:pt>
                <c:pt idx="1245">
                  <c:v>45350</c:v>
                </c:pt>
                <c:pt idx="1246">
                  <c:v>45351</c:v>
                </c:pt>
                <c:pt idx="1247">
                  <c:v>45352</c:v>
                </c:pt>
                <c:pt idx="1248">
                  <c:v>45355</c:v>
                </c:pt>
                <c:pt idx="1249">
                  <c:v>45356</c:v>
                </c:pt>
                <c:pt idx="1250">
                  <c:v>45357</c:v>
                </c:pt>
                <c:pt idx="1251">
                  <c:v>45358</c:v>
                </c:pt>
                <c:pt idx="1252">
                  <c:v>45359</c:v>
                </c:pt>
                <c:pt idx="1253">
                  <c:v>45362</c:v>
                </c:pt>
                <c:pt idx="1254">
                  <c:v>45363</c:v>
                </c:pt>
                <c:pt idx="1255">
                  <c:v>45364</c:v>
                </c:pt>
                <c:pt idx="1256">
                  <c:v>45365</c:v>
                </c:pt>
                <c:pt idx="1257">
                  <c:v>45366</c:v>
                </c:pt>
                <c:pt idx="1258">
                  <c:v>45369</c:v>
                </c:pt>
                <c:pt idx="1259">
                  <c:v>45370</c:v>
                </c:pt>
                <c:pt idx="1260">
                  <c:v>45371</c:v>
                </c:pt>
                <c:pt idx="1261">
                  <c:v>45372</c:v>
                </c:pt>
                <c:pt idx="1262">
                  <c:v>45373</c:v>
                </c:pt>
                <c:pt idx="1263">
                  <c:v>45376</c:v>
                </c:pt>
                <c:pt idx="1264">
                  <c:v>45377</c:v>
                </c:pt>
                <c:pt idx="1265">
                  <c:v>45378</c:v>
                </c:pt>
                <c:pt idx="1266">
                  <c:v>45379</c:v>
                </c:pt>
                <c:pt idx="1267">
                  <c:v>45384</c:v>
                </c:pt>
                <c:pt idx="1268">
                  <c:v>45385</c:v>
                </c:pt>
                <c:pt idx="1269">
                  <c:v>45386</c:v>
                </c:pt>
                <c:pt idx="1270">
                  <c:v>45387</c:v>
                </c:pt>
                <c:pt idx="1271">
                  <c:v>45390</c:v>
                </c:pt>
                <c:pt idx="1272">
                  <c:v>45391</c:v>
                </c:pt>
                <c:pt idx="1273">
                  <c:v>45392</c:v>
                </c:pt>
                <c:pt idx="1274">
                  <c:v>45393</c:v>
                </c:pt>
                <c:pt idx="1275">
                  <c:v>45394</c:v>
                </c:pt>
                <c:pt idx="1276">
                  <c:v>45397</c:v>
                </c:pt>
                <c:pt idx="1277">
                  <c:v>45398</c:v>
                </c:pt>
                <c:pt idx="1278">
                  <c:v>45399</c:v>
                </c:pt>
                <c:pt idx="1279">
                  <c:v>45400</c:v>
                </c:pt>
                <c:pt idx="1280">
                  <c:v>45401</c:v>
                </c:pt>
                <c:pt idx="1281">
                  <c:v>45404</c:v>
                </c:pt>
              </c:numCache>
            </c:numRef>
          </c:cat>
          <c:val>
            <c:numRef>
              <c:f>'Criterio 1 Banco Santander'!$M$2:$M$1283</c:f>
              <c:numCache>
                <c:formatCode>0.00%</c:formatCode>
                <c:ptCount val="1282"/>
                <c:pt idx="0" formatCode="General">
                  <c:v>0</c:v>
                </c:pt>
                <c:pt idx="1">
                  <c:v>-1.5832773134444752E-2</c:v>
                </c:pt>
                <c:pt idx="2">
                  <c:v>1.7873182917789233E-3</c:v>
                </c:pt>
                <c:pt idx="3">
                  <c:v>1.0040439012139271E-3</c:v>
                </c:pt>
                <c:pt idx="4">
                  <c:v>2.1817529587568985E-2</c:v>
                </c:pt>
                <c:pt idx="5">
                  <c:v>-1.7700745294538744E-3</c:v>
                </c:pt>
                <c:pt idx="6">
                  <c:v>-1.7067243431122866E-2</c:v>
                </c:pt>
                <c:pt idx="7">
                  <c:v>-5.863410771874915E-3</c:v>
                </c:pt>
                <c:pt idx="8">
                  <c:v>-1.4290512786269556E-2</c:v>
                </c:pt>
                <c:pt idx="9">
                  <c:v>-2.209195611825986E-2</c:v>
                </c:pt>
                <c:pt idx="10">
                  <c:v>1.1783366309026552E-4</c:v>
                </c:pt>
                <c:pt idx="11">
                  <c:v>-2.4117513056726408E-2</c:v>
                </c:pt>
                <c:pt idx="12">
                  <c:v>-6.2691492815183571E-3</c:v>
                </c:pt>
                <c:pt idx="13">
                  <c:v>-1.3829733508599016E-2</c:v>
                </c:pt>
                <c:pt idx="14">
                  <c:v>9.7182213284670894E-3</c:v>
                </c:pt>
                <c:pt idx="15">
                  <c:v>7.3090814032274523E-4</c:v>
                </c:pt>
                <c:pt idx="16">
                  <c:v>2.0574719434327652E-2</c:v>
                </c:pt>
                <c:pt idx="17">
                  <c:v>-7.7538209382392404E-3</c:v>
                </c:pt>
                <c:pt idx="18">
                  <c:v>-1.5869048463370571E-2</c:v>
                </c:pt>
                <c:pt idx="19">
                  <c:v>1.0993085660053906E-3</c:v>
                </c:pt>
                <c:pt idx="20">
                  <c:v>-1.1226294521655359E-2</c:v>
                </c:pt>
                <c:pt idx="21">
                  <c:v>-1.1230456422423667E-2</c:v>
                </c:pt>
                <c:pt idx="22">
                  <c:v>3.4948414643596465E-3</c:v>
                </c:pt>
                <c:pt idx="23">
                  <c:v>3.9800253145231921E-3</c:v>
                </c:pt>
                <c:pt idx="24">
                  <c:v>-4.831537162610226E-3</c:v>
                </c:pt>
                <c:pt idx="25">
                  <c:v>-4.1078670451163866E-3</c:v>
                </c:pt>
                <c:pt idx="26">
                  <c:v>1.2499617164471823E-2</c:v>
                </c:pt>
                <c:pt idx="27">
                  <c:v>-2.4197233561422529E-2</c:v>
                </c:pt>
                <c:pt idx="28">
                  <c:v>-3.0363805885926217E-3</c:v>
                </c:pt>
                <c:pt idx="29">
                  <c:v>2.5761505178534112E-2</c:v>
                </c:pt>
                <c:pt idx="30">
                  <c:v>-7.4229941244071786E-3</c:v>
                </c:pt>
                <c:pt idx="31">
                  <c:v>-1.0220794299695338E-2</c:v>
                </c:pt>
                <c:pt idx="32">
                  <c:v>-1.5112663483371476E-3</c:v>
                </c:pt>
                <c:pt idx="33">
                  <c:v>1.8413453677605583E-2</c:v>
                </c:pt>
                <c:pt idx="34">
                  <c:v>-7.3066239791481071E-3</c:v>
                </c:pt>
                <c:pt idx="35">
                  <c:v>-8.8569369942558991E-3</c:v>
                </c:pt>
                <c:pt idx="36">
                  <c:v>2.0138074253984077E-3</c:v>
                </c:pt>
                <c:pt idx="37">
                  <c:v>-6.5318699076216142E-3</c:v>
                </c:pt>
                <c:pt idx="38">
                  <c:v>1.3907570001035199E-3</c:v>
                </c:pt>
                <c:pt idx="39">
                  <c:v>1.3257516597425514E-2</c:v>
                </c:pt>
                <c:pt idx="40">
                  <c:v>1.1838194056626066E-2</c:v>
                </c:pt>
                <c:pt idx="41">
                  <c:v>-1.1330276264102339E-2</c:v>
                </c:pt>
                <c:pt idx="42">
                  <c:v>-3.3631293755869381E-3</c:v>
                </c:pt>
                <c:pt idx="43">
                  <c:v>-4.2494640228596036E-3</c:v>
                </c:pt>
                <c:pt idx="44">
                  <c:v>3.765388049050578E-3</c:v>
                </c:pt>
                <c:pt idx="45">
                  <c:v>1.3005231422085995E-2</c:v>
                </c:pt>
                <c:pt idx="46">
                  <c:v>-3.5800679014846353E-3</c:v>
                </c:pt>
                <c:pt idx="47">
                  <c:v>1.1025747569496517E-2</c:v>
                </c:pt>
                <c:pt idx="48">
                  <c:v>9.4352711831603396E-3</c:v>
                </c:pt>
                <c:pt idx="49">
                  <c:v>-2.6707177413160706E-3</c:v>
                </c:pt>
                <c:pt idx="50">
                  <c:v>1.7527031311299058E-2</c:v>
                </c:pt>
                <c:pt idx="51">
                  <c:v>8.9710878183793547E-3</c:v>
                </c:pt>
                <c:pt idx="52">
                  <c:v>7.1123815507865868E-4</c:v>
                </c:pt>
                <c:pt idx="53">
                  <c:v>-8.5299191111839964E-3</c:v>
                </c:pt>
                <c:pt idx="54">
                  <c:v>-9.9173351698874125E-3</c:v>
                </c:pt>
                <c:pt idx="55">
                  <c:v>6.5168237403008256E-3</c:v>
                </c:pt>
                <c:pt idx="56">
                  <c:v>8.2735499681687828E-3</c:v>
                </c:pt>
                <c:pt idx="57">
                  <c:v>-3.9241878144803174E-3</c:v>
                </c:pt>
                <c:pt idx="58">
                  <c:v>-5.4919916265445288E-3</c:v>
                </c:pt>
                <c:pt idx="59">
                  <c:v>1.3325188924860972E-2</c:v>
                </c:pt>
                <c:pt idx="60">
                  <c:v>-2.3812362070097577E-2</c:v>
                </c:pt>
                <c:pt idx="61">
                  <c:v>-1.8325012399125457E-2</c:v>
                </c:pt>
                <c:pt idx="62">
                  <c:v>-1.0260913395385455E-2</c:v>
                </c:pt>
                <c:pt idx="63">
                  <c:v>-3.6222528921419661E-3</c:v>
                </c:pt>
                <c:pt idx="64">
                  <c:v>3.6479757523273426E-2</c:v>
                </c:pt>
                <c:pt idx="65">
                  <c:v>7.2560401067400706E-4</c:v>
                </c:pt>
                <c:pt idx="66">
                  <c:v>-1.0756280390668034E-2</c:v>
                </c:pt>
                <c:pt idx="67">
                  <c:v>-7.697261768513125E-3</c:v>
                </c:pt>
                <c:pt idx="68">
                  <c:v>-6.4023917883028981E-3</c:v>
                </c:pt>
                <c:pt idx="69">
                  <c:v>-3.70503780557579E-2</c:v>
                </c:pt>
                <c:pt idx="70">
                  <c:v>-5.7909952136588174E-3</c:v>
                </c:pt>
                <c:pt idx="71">
                  <c:v>3.2356510928057886E-3</c:v>
                </c:pt>
                <c:pt idx="72">
                  <c:v>-3.1092684816137577E-2</c:v>
                </c:pt>
                <c:pt idx="73">
                  <c:v>-1.5312908309115154E-2</c:v>
                </c:pt>
                <c:pt idx="74">
                  <c:v>-1.9743104179808447E-2</c:v>
                </c:pt>
                <c:pt idx="75">
                  <c:v>-3.1725873749530362E-3</c:v>
                </c:pt>
                <c:pt idx="76">
                  <c:v>2.2695557508064471E-2</c:v>
                </c:pt>
                <c:pt idx="77">
                  <c:v>-2.1786315649535242E-2</c:v>
                </c:pt>
                <c:pt idx="78">
                  <c:v>-1.7706462139681862E-2</c:v>
                </c:pt>
                <c:pt idx="79">
                  <c:v>1.1547874838617196E-2</c:v>
                </c:pt>
                <c:pt idx="80">
                  <c:v>-3.3829865446199987E-2</c:v>
                </c:pt>
                <c:pt idx="81">
                  <c:v>1.2966772089528207E-3</c:v>
                </c:pt>
                <c:pt idx="82">
                  <c:v>3.1947392203310852E-2</c:v>
                </c:pt>
                <c:pt idx="83">
                  <c:v>-1.0319561754494621E-2</c:v>
                </c:pt>
                <c:pt idx="84">
                  <c:v>-1.6344797327395636E-2</c:v>
                </c:pt>
                <c:pt idx="85">
                  <c:v>-1.7190895265707213E-3</c:v>
                </c:pt>
                <c:pt idx="86">
                  <c:v>1.2340390381370085E-2</c:v>
                </c:pt>
                <c:pt idx="87">
                  <c:v>-1.7009232918864074E-2</c:v>
                </c:pt>
                <c:pt idx="88">
                  <c:v>7.9307665790273128E-3</c:v>
                </c:pt>
                <c:pt idx="89">
                  <c:v>-8.4411102898237205E-3</c:v>
                </c:pt>
                <c:pt idx="90">
                  <c:v>1.1549000711130362E-3</c:v>
                </c:pt>
                <c:pt idx="91">
                  <c:v>-3.314664846554963E-3</c:v>
                </c:pt>
                <c:pt idx="92">
                  <c:v>-5.2053953954228566E-3</c:v>
                </c:pt>
                <c:pt idx="93">
                  <c:v>-1.5991098922149187E-3</c:v>
                </c:pt>
                <c:pt idx="94">
                  <c:v>-1.0481682249916739E-2</c:v>
                </c:pt>
                <c:pt idx="95">
                  <c:v>2.5009256854797561E-3</c:v>
                </c:pt>
                <c:pt idx="96">
                  <c:v>3.5221652176584427E-2</c:v>
                </c:pt>
                <c:pt idx="97">
                  <c:v>1.1340873682292936E-3</c:v>
                </c:pt>
                <c:pt idx="98">
                  <c:v>2.4214288673691228E-2</c:v>
                </c:pt>
                <c:pt idx="99">
                  <c:v>2.8757207801412131E-2</c:v>
                </c:pt>
                <c:pt idx="100">
                  <c:v>-2.6879202472836097E-3</c:v>
                </c:pt>
                <c:pt idx="101">
                  <c:v>4.716217563382823E-3</c:v>
                </c:pt>
                <c:pt idx="102">
                  <c:v>2.4946608158439163E-2</c:v>
                </c:pt>
                <c:pt idx="103">
                  <c:v>-1.4394412441643096E-2</c:v>
                </c:pt>
                <c:pt idx="104">
                  <c:v>-2.9075681792413471E-2</c:v>
                </c:pt>
                <c:pt idx="105">
                  <c:v>-9.8456213853091168E-3</c:v>
                </c:pt>
                <c:pt idx="106">
                  <c:v>2.8449154925505749E-2</c:v>
                </c:pt>
                <c:pt idx="107">
                  <c:v>9.802621933047163E-3</c:v>
                </c:pt>
                <c:pt idx="108">
                  <c:v>-2.7526516957218816E-2</c:v>
                </c:pt>
                <c:pt idx="109">
                  <c:v>-7.5211595636023977E-3</c:v>
                </c:pt>
                <c:pt idx="110">
                  <c:v>3.8582325676518453E-3</c:v>
                </c:pt>
                <c:pt idx="111">
                  <c:v>-1.5100019262726881E-3</c:v>
                </c:pt>
                <c:pt idx="112">
                  <c:v>1.7182178900919901E-2</c:v>
                </c:pt>
                <c:pt idx="113">
                  <c:v>9.8648818499739617E-3</c:v>
                </c:pt>
                <c:pt idx="114">
                  <c:v>-1.6593236206283571E-2</c:v>
                </c:pt>
                <c:pt idx="115">
                  <c:v>-4.2862788903839613E-2</c:v>
                </c:pt>
                <c:pt idx="116">
                  <c:v>-2.4166605511785522E-3</c:v>
                </c:pt>
                <c:pt idx="117">
                  <c:v>5.4152328255182196E-3</c:v>
                </c:pt>
                <c:pt idx="118">
                  <c:v>8.5046164594320371E-3</c:v>
                </c:pt>
                <c:pt idx="119">
                  <c:v>-1.0400785817833569E-2</c:v>
                </c:pt>
                <c:pt idx="120">
                  <c:v>6.5336335671801367E-3</c:v>
                </c:pt>
                <c:pt idx="121">
                  <c:v>2.6103514503966422E-2</c:v>
                </c:pt>
                <c:pt idx="122">
                  <c:v>4.290448583474836E-2</c:v>
                </c:pt>
                <c:pt idx="123">
                  <c:v>-9.8890182903552826E-3</c:v>
                </c:pt>
                <c:pt idx="124">
                  <c:v>3.7554943444880626E-2</c:v>
                </c:pt>
                <c:pt idx="125">
                  <c:v>6.4173121482852223E-3</c:v>
                </c:pt>
                <c:pt idx="126">
                  <c:v>-1.5941588867979459E-2</c:v>
                </c:pt>
                <c:pt idx="127">
                  <c:v>3.1103618921014373E-3</c:v>
                </c:pt>
                <c:pt idx="128">
                  <c:v>2.4676966330983454E-2</c:v>
                </c:pt>
                <c:pt idx="129">
                  <c:v>-1.2597268912102467E-4</c:v>
                </c:pt>
                <c:pt idx="130">
                  <c:v>5.4223076544650355E-3</c:v>
                </c:pt>
                <c:pt idx="131">
                  <c:v>-9.2812270266658167E-3</c:v>
                </c:pt>
                <c:pt idx="132">
                  <c:v>8.2289246173287353E-3</c:v>
                </c:pt>
                <c:pt idx="133">
                  <c:v>-7.5330151864043632E-4</c:v>
                </c:pt>
                <c:pt idx="134">
                  <c:v>-3.1416207355338291E-3</c:v>
                </c:pt>
                <c:pt idx="135">
                  <c:v>-4.0605152123139018E-2</c:v>
                </c:pt>
                <c:pt idx="136">
                  <c:v>-3.1136593005807491E-2</c:v>
                </c:pt>
                <c:pt idx="137">
                  <c:v>4.452133675628126E-3</c:v>
                </c:pt>
                <c:pt idx="138">
                  <c:v>3.2686902853648614E-2</c:v>
                </c:pt>
                <c:pt idx="139">
                  <c:v>1.4753195442364198E-2</c:v>
                </c:pt>
                <c:pt idx="140">
                  <c:v>-4.097304311501771E-3</c:v>
                </c:pt>
                <c:pt idx="141">
                  <c:v>2.0835769599582405E-2</c:v>
                </c:pt>
                <c:pt idx="142">
                  <c:v>-2.1840918312776941E-2</c:v>
                </c:pt>
                <c:pt idx="143">
                  <c:v>-5.8475765410293595E-3</c:v>
                </c:pt>
                <c:pt idx="144">
                  <c:v>-1.0561447137428915E-2</c:v>
                </c:pt>
                <c:pt idx="145">
                  <c:v>-3.4860200769491138E-2</c:v>
                </c:pt>
                <c:pt idx="146">
                  <c:v>-6.5798699932736815E-3</c:v>
                </c:pt>
                <c:pt idx="147">
                  <c:v>7.3283103287478295E-3</c:v>
                </c:pt>
                <c:pt idx="148">
                  <c:v>-9.5133576611789224E-3</c:v>
                </c:pt>
                <c:pt idx="149">
                  <c:v>3.67243564067174E-3</c:v>
                </c:pt>
                <c:pt idx="150">
                  <c:v>-4.3625387502039372E-3</c:v>
                </c:pt>
                <c:pt idx="151">
                  <c:v>8.7629800228178449E-3</c:v>
                </c:pt>
                <c:pt idx="152">
                  <c:v>1.2049899475870891E-2</c:v>
                </c:pt>
                <c:pt idx="153">
                  <c:v>6.5069939992732856E-3</c:v>
                </c:pt>
                <c:pt idx="154">
                  <c:v>-1.1416724477509622E-2</c:v>
                </c:pt>
                <c:pt idx="155">
                  <c:v>2.7830914771130645E-3</c:v>
                </c:pt>
                <c:pt idx="156">
                  <c:v>-1.0129479607356027E-2</c:v>
                </c:pt>
                <c:pt idx="157">
                  <c:v>-8.4103291518423072E-3</c:v>
                </c:pt>
                <c:pt idx="158">
                  <c:v>-1.5549551102878374E-2</c:v>
                </c:pt>
                <c:pt idx="159">
                  <c:v>-8.7594755302734424E-3</c:v>
                </c:pt>
                <c:pt idx="160">
                  <c:v>2.9262786975281837E-2</c:v>
                </c:pt>
                <c:pt idx="161">
                  <c:v>-4.3634787597799218E-3</c:v>
                </c:pt>
                <c:pt idx="162">
                  <c:v>1.3570988157140388E-2</c:v>
                </c:pt>
                <c:pt idx="163">
                  <c:v>1.1157465799941635E-3</c:v>
                </c:pt>
                <c:pt idx="164">
                  <c:v>-1.6717546154964159E-3</c:v>
                </c:pt>
                <c:pt idx="165">
                  <c:v>-6.0005662743194254E-3</c:v>
                </c:pt>
                <c:pt idx="166">
                  <c:v>3.5518555545536144E-2</c:v>
                </c:pt>
                <c:pt idx="167">
                  <c:v>6.2365252010570544E-3</c:v>
                </c:pt>
                <c:pt idx="168">
                  <c:v>2.3578657175634957E-2</c:v>
                </c:pt>
                <c:pt idx="169">
                  <c:v>-8.6876870662337038E-3</c:v>
                </c:pt>
                <c:pt idx="170">
                  <c:v>8.2326928861934205E-3</c:v>
                </c:pt>
                <c:pt idx="171">
                  <c:v>-1.3162230445303241E-4</c:v>
                </c:pt>
                <c:pt idx="172">
                  <c:v>6.9808710206500082E-3</c:v>
                </c:pt>
                <c:pt idx="173">
                  <c:v>-1.5042709222413729E-2</c:v>
                </c:pt>
                <c:pt idx="174">
                  <c:v>-2.6557030638203836E-3</c:v>
                </c:pt>
                <c:pt idx="175">
                  <c:v>0</c:v>
                </c:pt>
                <c:pt idx="176">
                  <c:v>3.995396956891175E-4</c:v>
                </c:pt>
                <c:pt idx="177">
                  <c:v>-3.7271363364620091E-3</c:v>
                </c:pt>
                <c:pt idx="178">
                  <c:v>-3.339895816068784E-3</c:v>
                </c:pt>
                <c:pt idx="179">
                  <c:v>3.6460994838932635E-2</c:v>
                </c:pt>
                <c:pt idx="180">
                  <c:v>-1.5519731051308005E-2</c:v>
                </c:pt>
                <c:pt idx="181">
                  <c:v>-8.2763809834238491E-3</c:v>
                </c:pt>
                <c:pt idx="182">
                  <c:v>-4.7687853281753014E-3</c:v>
                </c:pt>
                <c:pt idx="183">
                  <c:v>6.6511914583273655E-4</c:v>
                </c:pt>
                <c:pt idx="184">
                  <c:v>2.5276234232810709E-3</c:v>
                </c:pt>
                <c:pt idx="185">
                  <c:v>-1.3533224361157448E-2</c:v>
                </c:pt>
                <c:pt idx="186">
                  <c:v>-6.8597544335782671E-3</c:v>
                </c:pt>
                <c:pt idx="187">
                  <c:v>-1.9772088074694473E-2</c:v>
                </c:pt>
                <c:pt idx="188">
                  <c:v>-1.0085774899036533E-2</c:v>
                </c:pt>
                <c:pt idx="189">
                  <c:v>1.4375341430135946E-2</c:v>
                </c:pt>
                <c:pt idx="190">
                  <c:v>1.1970215319667849E-2</c:v>
                </c:pt>
                <c:pt idx="191">
                  <c:v>-1.1828624141755614E-2</c:v>
                </c:pt>
                <c:pt idx="192">
                  <c:v>-4.4028084813404868E-3</c:v>
                </c:pt>
                <c:pt idx="193">
                  <c:v>-1.1332249981814261E-2</c:v>
                </c:pt>
                <c:pt idx="194">
                  <c:v>-1.3979644755606733E-3</c:v>
                </c:pt>
                <c:pt idx="195">
                  <c:v>-8.9584590411787481E-3</c:v>
                </c:pt>
                <c:pt idx="196">
                  <c:v>-1.8079204477011258E-2</c:v>
                </c:pt>
                <c:pt idx="197">
                  <c:v>2.1576432430557464E-2</c:v>
                </c:pt>
                <c:pt idx="198">
                  <c:v>4.4072138525402156E-2</c:v>
                </c:pt>
                <c:pt idx="199">
                  <c:v>-1.1058376230589164E-2</c:v>
                </c:pt>
                <c:pt idx="200">
                  <c:v>-3.068339027857056E-2</c:v>
                </c:pt>
                <c:pt idx="201">
                  <c:v>2.3918871572101092E-3</c:v>
                </c:pt>
                <c:pt idx="202">
                  <c:v>3.6069976379034252E-2</c:v>
                </c:pt>
                <c:pt idx="203">
                  <c:v>2.7905536188490364E-2</c:v>
                </c:pt>
                <c:pt idx="204">
                  <c:v>9.4888588188845012E-3</c:v>
                </c:pt>
                <c:pt idx="205">
                  <c:v>7.5718612405646733E-3</c:v>
                </c:pt>
                <c:pt idx="206">
                  <c:v>-5.8306804293198388E-3</c:v>
                </c:pt>
                <c:pt idx="207">
                  <c:v>8.7318877698268453E-3</c:v>
                </c:pt>
                <c:pt idx="208">
                  <c:v>2.1964010467612229E-2</c:v>
                </c:pt>
                <c:pt idx="209">
                  <c:v>-4.0457559430926368E-3</c:v>
                </c:pt>
                <c:pt idx="210">
                  <c:v>-3.9350355621958618E-3</c:v>
                </c:pt>
                <c:pt idx="211">
                  <c:v>7.5187814396852418E-3</c:v>
                </c:pt>
                <c:pt idx="212">
                  <c:v>-1.441911035127405E-2</c:v>
                </c:pt>
                <c:pt idx="213">
                  <c:v>5.389929176830538E-3</c:v>
                </c:pt>
                <c:pt idx="214">
                  <c:v>-1.7360312545416434E-2</c:v>
                </c:pt>
                <c:pt idx="215">
                  <c:v>-1.7407062228409993E-2</c:v>
                </c:pt>
                <c:pt idx="216">
                  <c:v>-4.2702146587966873E-2</c:v>
                </c:pt>
                <c:pt idx="217">
                  <c:v>-3.0934900002209664E-2</c:v>
                </c:pt>
                <c:pt idx="218">
                  <c:v>1.0545524001377397E-2</c:v>
                </c:pt>
                <c:pt idx="219">
                  <c:v>-3.5537911662083102E-2</c:v>
                </c:pt>
                <c:pt idx="220">
                  <c:v>-2.7050669400824803E-2</c:v>
                </c:pt>
                <c:pt idx="221">
                  <c:v>-2.1641206423815031E-2</c:v>
                </c:pt>
                <c:pt idx="222">
                  <c:v>-5.9904447810859747E-3</c:v>
                </c:pt>
                <c:pt idx="223">
                  <c:v>1.8544046859283538E-2</c:v>
                </c:pt>
                <c:pt idx="224">
                  <c:v>-5.0978344731552827E-2</c:v>
                </c:pt>
                <c:pt idx="225">
                  <c:v>-2.6538997932160902E-2</c:v>
                </c:pt>
                <c:pt idx="226">
                  <c:v>-0.11972445393278462</c:v>
                </c:pt>
                <c:pt idx="227">
                  <c:v>-1.0447639158010991E-2</c:v>
                </c:pt>
                <c:pt idx="228">
                  <c:v>3.3371411883567938E-2</c:v>
                </c:pt>
                <c:pt idx="229">
                  <c:v>-0.1685824403162825</c:v>
                </c:pt>
                <c:pt idx="230">
                  <c:v>-9.2167329014924693E-3</c:v>
                </c:pt>
                <c:pt idx="231">
                  <c:v>-0.10609069716919942</c:v>
                </c:pt>
                <c:pt idx="232">
                  <c:v>7.779972491390641E-2</c:v>
                </c:pt>
                <c:pt idx="233">
                  <c:v>-6.2069020661421448E-2</c:v>
                </c:pt>
                <c:pt idx="234">
                  <c:v>1.4708548519739378E-3</c:v>
                </c:pt>
                <c:pt idx="235">
                  <c:v>3.2305039018585183E-2</c:v>
                </c:pt>
                <c:pt idx="236">
                  <c:v>2.8449165875953555E-3</c:v>
                </c:pt>
                <c:pt idx="237">
                  <c:v>0.1200947917700219</c:v>
                </c:pt>
                <c:pt idx="238">
                  <c:v>4.3900342927841396E-2</c:v>
                </c:pt>
                <c:pt idx="239">
                  <c:v>-5.8631365952364137E-3</c:v>
                </c:pt>
                <c:pt idx="240">
                  <c:v>-5.9386026384567234E-2</c:v>
                </c:pt>
                <c:pt idx="241">
                  <c:v>-4.2378375126281349E-2</c:v>
                </c:pt>
                <c:pt idx="242">
                  <c:v>1.5806042735477342E-3</c:v>
                </c:pt>
                <c:pt idx="243">
                  <c:v>-3.2235991987655289E-2</c:v>
                </c:pt>
                <c:pt idx="244">
                  <c:v>2.329074705935344E-3</c:v>
                </c:pt>
                <c:pt idx="245">
                  <c:v>-2.5331264741813169E-2</c:v>
                </c:pt>
                <c:pt idx="246">
                  <c:v>6.5331478577794644E-2</c:v>
                </c:pt>
                <c:pt idx="247">
                  <c:v>6.2667112299465543E-3</c:v>
                </c:pt>
                <c:pt idx="248">
                  <c:v>-1.4902087395940931E-2</c:v>
                </c:pt>
                <c:pt idx="249">
                  <c:v>-2.2352540197033664E-2</c:v>
                </c:pt>
                <c:pt idx="250">
                  <c:v>-2.0323080754122817E-2</c:v>
                </c:pt>
                <c:pt idx="251">
                  <c:v>-5.6577483689873906E-2</c:v>
                </c:pt>
                <c:pt idx="252">
                  <c:v>-1.6191711720898873E-2</c:v>
                </c:pt>
                <c:pt idx="253">
                  <c:v>-4.6739044652984642E-3</c:v>
                </c:pt>
                <c:pt idx="254">
                  <c:v>-4.2869771751749084E-3</c:v>
                </c:pt>
                <c:pt idx="255">
                  <c:v>-4.1311371754804795E-2</c:v>
                </c:pt>
                <c:pt idx="256">
                  <c:v>2.8763234236691412E-2</c:v>
                </c:pt>
                <c:pt idx="257">
                  <c:v>3.7834665548353172E-2</c:v>
                </c:pt>
                <c:pt idx="258">
                  <c:v>-4.6570144342250562E-2</c:v>
                </c:pt>
                <c:pt idx="259">
                  <c:v>3.4558707115977187E-2</c:v>
                </c:pt>
                <c:pt idx="260">
                  <c:v>4.7821831188606286E-2</c:v>
                </c:pt>
                <c:pt idx="261">
                  <c:v>4.8692269105914288E-2</c:v>
                </c:pt>
                <c:pt idx="262">
                  <c:v>-5.8674147144148731E-2</c:v>
                </c:pt>
                <c:pt idx="263">
                  <c:v>-3.8331820651942003E-2</c:v>
                </c:pt>
                <c:pt idx="264">
                  <c:v>1.6127791564743678E-2</c:v>
                </c:pt>
                <c:pt idx="265">
                  <c:v>-2.7323209442029091E-2</c:v>
                </c:pt>
                <c:pt idx="266">
                  <c:v>1.1567126873199926E-2</c:v>
                </c:pt>
                <c:pt idx="267">
                  <c:v>1.990817076591821E-2</c:v>
                </c:pt>
                <c:pt idx="268">
                  <c:v>-2.8228464523796241E-2</c:v>
                </c:pt>
                <c:pt idx="269">
                  <c:v>6.6951303257397066E-3</c:v>
                </c:pt>
                <c:pt idx="270">
                  <c:v>-4.1440521228902488E-2</c:v>
                </c:pt>
                <c:pt idx="271">
                  <c:v>-1.2809413867211651E-3</c:v>
                </c:pt>
                <c:pt idx="272">
                  <c:v>-1.9986628903749783E-2</c:v>
                </c:pt>
                <c:pt idx="273">
                  <c:v>5.3004668477408728E-2</c:v>
                </c:pt>
                <c:pt idx="274">
                  <c:v>-5.5826210381457145E-2</c:v>
                </c:pt>
                <c:pt idx="275">
                  <c:v>3.3786976265620564E-2</c:v>
                </c:pt>
                <c:pt idx="276">
                  <c:v>-1.4113037166443264E-2</c:v>
                </c:pt>
                <c:pt idx="277">
                  <c:v>2.0234389477368719E-2</c:v>
                </c:pt>
                <c:pt idx="278">
                  <c:v>2.1521000864142523E-2</c:v>
                </c:pt>
                <c:pt idx="279">
                  <c:v>5.8556446992433286E-2</c:v>
                </c:pt>
                <c:pt idx="280">
                  <c:v>4.878047401063039E-2</c:v>
                </c:pt>
                <c:pt idx="281">
                  <c:v>-8.1395731334769003E-3</c:v>
                </c:pt>
                <c:pt idx="282">
                  <c:v>-4.4548396865551704E-2</c:v>
                </c:pt>
                <c:pt idx="283">
                  <c:v>1.7177990912530909E-2</c:v>
                </c:pt>
                <c:pt idx="284">
                  <c:v>4.3908068739780086E-2</c:v>
                </c:pt>
                <c:pt idx="285">
                  <c:v>3.1892654019927712E-2</c:v>
                </c:pt>
                <c:pt idx="286">
                  <c:v>1.6573931450377395E-2</c:v>
                </c:pt>
                <c:pt idx="287">
                  <c:v>0.11346034775536556</c:v>
                </c:pt>
                <c:pt idx="288">
                  <c:v>1.1080661582161313E-2</c:v>
                </c:pt>
                <c:pt idx="289">
                  <c:v>-2.1330807899754795E-2</c:v>
                </c:pt>
                <c:pt idx="290">
                  <c:v>-2.799453055051046E-2</c:v>
                </c:pt>
                <c:pt idx="291">
                  <c:v>-9.2984838749224266E-2</c:v>
                </c:pt>
                <c:pt idx="292">
                  <c:v>3.8560979150143232E-3</c:v>
                </c:pt>
                <c:pt idx="293">
                  <c:v>-2.8242774275751108E-2</c:v>
                </c:pt>
                <c:pt idx="294">
                  <c:v>4.6268441062998843E-2</c:v>
                </c:pt>
                <c:pt idx="295">
                  <c:v>-1.3330598851517097E-3</c:v>
                </c:pt>
                <c:pt idx="296">
                  <c:v>-2.7147236335698422E-2</c:v>
                </c:pt>
                <c:pt idx="297">
                  <c:v>-1.5096146910442454E-2</c:v>
                </c:pt>
                <c:pt idx="298">
                  <c:v>-1.0915004698476343E-2</c:v>
                </c:pt>
                <c:pt idx="299">
                  <c:v>4.9307024058155943E-2</c:v>
                </c:pt>
                <c:pt idx="300">
                  <c:v>-4.452858148716396E-2</c:v>
                </c:pt>
                <c:pt idx="301">
                  <c:v>2.5058377591693527E-2</c:v>
                </c:pt>
                <c:pt idx="302">
                  <c:v>-3.0615001875393403E-2</c:v>
                </c:pt>
                <c:pt idx="303">
                  <c:v>4.0302434945609304E-2</c:v>
                </c:pt>
                <c:pt idx="304">
                  <c:v>-1.4726084428079824E-2</c:v>
                </c:pt>
                <c:pt idx="305">
                  <c:v>-1.4486579519698131E-2</c:v>
                </c:pt>
                <c:pt idx="306">
                  <c:v>6.6495740275563361E-2</c:v>
                </c:pt>
                <c:pt idx="307">
                  <c:v>-2.5377079817193816E-2</c:v>
                </c:pt>
                <c:pt idx="308">
                  <c:v>4.9158304888192061E-2</c:v>
                </c:pt>
                <c:pt idx="309">
                  <c:v>-2.9738744160179523E-2</c:v>
                </c:pt>
                <c:pt idx="310">
                  <c:v>-2.2712595673357851E-2</c:v>
                </c:pt>
                <c:pt idx="311">
                  <c:v>-1.872734226501753E-2</c:v>
                </c:pt>
                <c:pt idx="312">
                  <c:v>2.0924229910601253E-2</c:v>
                </c:pt>
                <c:pt idx="313">
                  <c:v>1.1711571032179751E-2</c:v>
                </c:pt>
                <c:pt idx="314">
                  <c:v>-9.7950751549402606E-3</c:v>
                </c:pt>
                <c:pt idx="315">
                  <c:v>1.933456120586606E-2</c:v>
                </c:pt>
                <c:pt idx="316">
                  <c:v>-2.8670630912422624E-3</c:v>
                </c:pt>
                <c:pt idx="317">
                  <c:v>-2.0128686134569064E-2</c:v>
                </c:pt>
                <c:pt idx="318">
                  <c:v>-2.2570480407860375E-3</c:v>
                </c:pt>
                <c:pt idx="319">
                  <c:v>-5.6559091948788498E-3</c:v>
                </c:pt>
                <c:pt idx="320">
                  <c:v>-2.1160545688513156E-2</c:v>
                </c:pt>
                <c:pt idx="321">
                  <c:v>-1.5341784978924737E-2</c:v>
                </c:pt>
                <c:pt idx="322">
                  <c:v>3.7771027651128759E-3</c:v>
                </c:pt>
                <c:pt idx="323">
                  <c:v>-2.3988696060472322E-2</c:v>
                </c:pt>
                <c:pt idx="324">
                  <c:v>1.3252992525600556E-2</c:v>
                </c:pt>
                <c:pt idx="325">
                  <c:v>-4.7086512395308783E-2</c:v>
                </c:pt>
                <c:pt idx="326">
                  <c:v>-5.744948033610333E-2</c:v>
                </c:pt>
                <c:pt idx="327">
                  <c:v>-4.225839823424498E-2</c:v>
                </c:pt>
                <c:pt idx="328">
                  <c:v>2.6761354311971814E-2</c:v>
                </c:pt>
                <c:pt idx="329">
                  <c:v>3.3710187165741985E-2</c:v>
                </c:pt>
                <c:pt idx="330">
                  <c:v>-1.5420296857777021E-2</c:v>
                </c:pt>
                <c:pt idx="331">
                  <c:v>-1.3227052334026983E-2</c:v>
                </c:pt>
                <c:pt idx="332">
                  <c:v>-1.6193144023742556E-2</c:v>
                </c:pt>
                <c:pt idx="333">
                  <c:v>3.2156023188127283E-2</c:v>
                </c:pt>
                <c:pt idx="334">
                  <c:v>5.7133429083237555E-2</c:v>
                </c:pt>
                <c:pt idx="335">
                  <c:v>-6.9923468722943565E-3</c:v>
                </c:pt>
                <c:pt idx="336">
                  <c:v>-2.0322265904071483E-2</c:v>
                </c:pt>
                <c:pt idx="337">
                  <c:v>-1.0474305359189086E-2</c:v>
                </c:pt>
                <c:pt idx="338">
                  <c:v>-1.8887277933859973E-2</c:v>
                </c:pt>
                <c:pt idx="339">
                  <c:v>-7.2987150754061552E-3</c:v>
                </c:pt>
                <c:pt idx="340">
                  <c:v>3.0473793834453766E-2</c:v>
                </c:pt>
                <c:pt idx="341">
                  <c:v>-4.1567686707223668E-2</c:v>
                </c:pt>
                <c:pt idx="342">
                  <c:v>-1.4348426219932077E-2</c:v>
                </c:pt>
                <c:pt idx="343">
                  <c:v>3.8747978240826854E-2</c:v>
                </c:pt>
                <c:pt idx="344">
                  <c:v>-1.4758299252616597E-3</c:v>
                </c:pt>
                <c:pt idx="345">
                  <c:v>1.3402429542116172E-2</c:v>
                </c:pt>
                <c:pt idx="346">
                  <c:v>-1.0934256222468816E-2</c:v>
                </c:pt>
                <c:pt idx="347">
                  <c:v>3.2849250255123148E-2</c:v>
                </c:pt>
                <c:pt idx="348">
                  <c:v>-5.0560645769377362E-2</c:v>
                </c:pt>
                <c:pt idx="349">
                  <c:v>3.8651035300034412E-3</c:v>
                </c:pt>
                <c:pt idx="350">
                  <c:v>-2.4491380090694209E-2</c:v>
                </c:pt>
                <c:pt idx="351">
                  <c:v>1.0305124215707321E-2</c:v>
                </c:pt>
                <c:pt idx="352">
                  <c:v>3.3966907522996186E-2</c:v>
                </c:pt>
                <c:pt idx="353">
                  <c:v>3.7782915551229307E-3</c:v>
                </c:pt>
                <c:pt idx="354">
                  <c:v>-2.9904049557221767E-2</c:v>
                </c:pt>
                <c:pt idx="355">
                  <c:v>1.5736588035794492E-2</c:v>
                </c:pt>
                <c:pt idx="356">
                  <c:v>-2.0798321912331011E-2</c:v>
                </c:pt>
                <c:pt idx="357">
                  <c:v>-2.1781588580323998E-2</c:v>
                </c:pt>
                <c:pt idx="358">
                  <c:v>4.7637518173926051E-3</c:v>
                </c:pt>
                <c:pt idx="359">
                  <c:v>-1.1135796251295842E-2</c:v>
                </c:pt>
                <c:pt idx="360">
                  <c:v>1.8957180557287153E-3</c:v>
                </c:pt>
                <c:pt idx="361">
                  <c:v>-1.9586427749363824E-2</c:v>
                </c:pt>
                <c:pt idx="362">
                  <c:v>-3.7797838187114616E-2</c:v>
                </c:pt>
                <c:pt idx="363">
                  <c:v>-6.2168501675442737E-2</c:v>
                </c:pt>
                <c:pt idx="364">
                  <c:v>-1.8616135004531933E-2</c:v>
                </c:pt>
                <c:pt idx="365">
                  <c:v>-1.4611464333984003E-2</c:v>
                </c:pt>
                <c:pt idx="366">
                  <c:v>5.462993403690079E-3</c:v>
                </c:pt>
                <c:pt idx="367">
                  <c:v>2.3285619686209688E-3</c:v>
                </c:pt>
                <c:pt idx="368">
                  <c:v>6.8146550885641019E-2</c:v>
                </c:pt>
                <c:pt idx="369">
                  <c:v>-3.8061762631275538E-2</c:v>
                </c:pt>
                <c:pt idx="370">
                  <c:v>4.6479655775295862E-3</c:v>
                </c:pt>
                <c:pt idx="371">
                  <c:v>-1.2252912286398469E-2</c:v>
                </c:pt>
                <c:pt idx="372">
                  <c:v>-8.8643179648472401E-4</c:v>
                </c:pt>
                <c:pt idx="373">
                  <c:v>1.9257336626617085E-2</c:v>
                </c:pt>
                <c:pt idx="374">
                  <c:v>6.227432465832089E-2</c:v>
                </c:pt>
                <c:pt idx="375">
                  <c:v>-1.2988043700931097E-2</c:v>
                </c:pt>
                <c:pt idx="376">
                  <c:v>1.7190415482576226E-2</c:v>
                </c:pt>
                <c:pt idx="377">
                  <c:v>-1.2820356902520671E-2</c:v>
                </c:pt>
                <c:pt idx="378">
                  <c:v>-1.4875849791902405E-2</c:v>
                </c:pt>
                <c:pt idx="379">
                  <c:v>-3.3198134168149845E-2</c:v>
                </c:pt>
                <c:pt idx="380">
                  <c:v>1.363204543919199E-3</c:v>
                </c:pt>
                <c:pt idx="381">
                  <c:v>-9.5315941271829803E-3</c:v>
                </c:pt>
                <c:pt idx="382">
                  <c:v>2.6496371149168692E-2</c:v>
                </c:pt>
                <c:pt idx="383">
                  <c:v>6.8190849678738015E-3</c:v>
                </c:pt>
                <c:pt idx="384">
                  <c:v>2.7693105817360893E-2</c:v>
                </c:pt>
                <c:pt idx="385">
                  <c:v>-1.8239033181847338E-2</c:v>
                </c:pt>
                <c:pt idx="386">
                  <c:v>1.1266793358741296E-2</c:v>
                </c:pt>
                <c:pt idx="387">
                  <c:v>3.3542668682149258E-2</c:v>
                </c:pt>
                <c:pt idx="388">
                  <c:v>-1.2155817840233335E-2</c:v>
                </c:pt>
                <c:pt idx="389">
                  <c:v>-1.4627173634342759E-2</c:v>
                </c:pt>
                <c:pt idx="390">
                  <c:v>-3.1692435039523417E-2</c:v>
                </c:pt>
                <c:pt idx="391">
                  <c:v>1.0220102497259751E-2</c:v>
                </c:pt>
                <c:pt idx="392">
                  <c:v>3.0230736362341689E-2</c:v>
                </c:pt>
                <c:pt idx="393">
                  <c:v>4.1968496519680681E-2</c:v>
                </c:pt>
                <c:pt idx="394">
                  <c:v>3.881988486586431E-2</c:v>
                </c:pt>
                <c:pt idx="395">
                  <c:v>-4.0932959428298409E-2</c:v>
                </c:pt>
                <c:pt idx="396">
                  <c:v>3.0742535508437949E-2</c:v>
                </c:pt>
                <c:pt idx="397">
                  <c:v>-2.3817048586019029E-2</c:v>
                </c:pt>
                <c:pt idx="398">
                  <c:v>0.19222140185011921</c:v>
                </c:pt>
                <c:pt idx="399">
                  <c:v>8.5895129349611313E-2</c:v>
                </c:pt>
                <c:pt idx="400">
                  <c:v>1.5129168489593803E-2</c:v>
                </c:pt>
                <c:pt idx="401">
                  <c:v>-1.2987224563908214E-2</c:v>
                </c:pt>
                <c:pt idx="402">
                  <c:v>2.9335282016346664E-2</c:v>
                </c:pt>
                <c:pt idx="403">
                  <c:v>2.8171737977957682E-2</c:v>
                </c:pt>
                <c:pt idx="404">
                  <c:v>7.2313527180783866E-3</c:v>
                </c:pt>
                <c:pt idx="405">
                  <c:v>-2.5342220862545734E-3</c:v>
                </c:pt>
                <c:pt idx="406">
                  <c:v>-1.5876189244175765E-2</c:v>
                </c:pt>
                <c:pt idx="407">
                  <c:v>5.1623388262849769E-3</c:v>
                </c:pt>
                <c:pt idx="408">
                  <c:v>7.7037389288474077E-3</c:v>
                </c:pt>
                <c:pt idx="409">
                  <c:v>5.478899991741687E-2</c:v>
                </c:pt>
                <c:pt idx="410">
                  <c:v>-8.8588062600859704E-3</c:v>
                </c:pt>
                <c:pt idx="411">
                  <c:v>-1.3812553715486753E-2</c:v>
                </c:pt>
                <c:pt idx="412">
                  <c:v>1.5448265634554797E-2</c:v>
                </c:pt>
                <c:pt idx="413">
                  <c:v>-1.9269993108039698E-2</c:v>
                </c:pt>
                <c:pt idx="414">
                  <c:v>5.8324478255114567E-2</c:v>
                </c:pt>
                <c:pt idx="415">
                  <c:v>4.7489074672652697E-2</c:v>
                </c:pt>
                <c:pt idx="416">
                  <c:v>1.0261070658769049E-2</c:v>
                </c:pt>
                <c:pt idx="417">
                  <c:v>5.7063853554220528E-2</c:v>
                </c:pt>
                <c:pt idx="418">
                  <c:v>-4.7519421887538479E-2</c:v>
                </c:pt>
                <c:pt idx="419">
                  <c:v>1.6691332824385865E-2</c:v>
                </c:pt>
                <c:pt idx="420">
                  <c:v>-1.659771165580225E-2</c:v>
                </c:pt>
                <c:pt idx="421">
                  <c:v>-2.8434813343285847E-2</c:v>
                </c:pt>
                <c:pt idx="422">
                  <c:v>-2.7568059972415671E-2</c:v>
                </c:pt>
                <c:pt idx="423">
                  <c:v>1.8640551484167669E-2</c:v>
                </c:pt>
                <c:pt idx="424">
                  <c:v>3.107134748264102E-2</c:v>
                </c:pt>
                <c:pt idx="425">
                  <c:v>-9.4286175592494109E-3</c:v>
                </c:pt>
                <c:pt idx="426">
                  <c:v>3.5460566398562905E-3</c:v>
                </c:pt>
                <c:pt idx="427">
                  <c:v>-4.0914931278074447E-2</c:v>
                </c:pt>
                <c:pt idx="428">
                  <c:v>-4.9447187416780808E-2</c:v>
                </c:pt>
                <c:pt idx="429">
                  <c:v>3.2639339379770982E-2</c:v>
                </c:pt>
                <c:pt idx="430">
                  <c:v>3.4966440979012997E-2</c:v>
                </c:pt>
                <c:pt idx="431">
                  <c:v>1.9278683462434713E-2</c:v>
                </c:pt>
                <c:pt idx="432">
                  <c:v>-2.9775337709199479E-2</c:v>
                </c:pt>
                <c:pt idx="433">
                  <c:v>3.8602122773608792E-4</c:v>
                </c:pt>
                <c:pt idx="434">
                  <c:v>-6.3668925019872554E-3</c:v>
                </c:pt>
                <c:pt idx="435">
                  <c:v>-1.436918992995977E-2</c:v>
                </c:pt>
                <c:pt idx="436">
                  <c:v>1.1229619473020794E-2</c:v>
                </c:pt>
                <c:pt idx="437">
                  <c:v>3.5066787077067353E-3</c:v>
                </c:pt>
                <c:pt idx="438">
                  <c:v>6.8724552174351888E-2</c:v>
                </c:pt>
                <c:pt idx="439">
                  <c:v>1.4713718271652729E-2</c:v>
                </c:pt>
                <c:pt idx="440">
                  <c:v>-1.1815111408146308E-2</c:v>
                </c:pt>
                <c:pt idx="441">
                  <c:v>1.8115723240057457E-2</c:v>
                </c:pt>
                <c:pt idx="442">
                  <c:v>1.4056772754771492E-2</c:v>
                </c:pt>
                <c:pt idx="443">
                  <c:v>-6.1409665520280174E-3</c:v>
                </c:pt>
                <c:pt idx="444">
                  <c:v>-1.0946586886301977E-2</c:v>
                </c:pt>
                <c:pt idx="445">
                  <c:v>-2.8739790474150432E-2</c:v>
                </c:pt>
                <c:pt idx="446">
                  <c:v>6.4329732866813616E-3</c:v>
                </c:pt>
                <c:pt idx="447">
                  <c:v>-1.9722590829589815E-2</c:v>
                </c:pt>
                <c:pt idx="448">
                  <c:v>1.6765819585705781E-3</c:v>
                </c:pt>
                <c:pt idx="449">
                  <c:v>-1.8039996214373934E-2</c:v>
                </c:pt>
                <c:pt idx="450">
                  <c:v>-2.2348221485605266E-2</c:v>
                </c:pt>
                <c:pt idx="451">
                  <c:v>-3.5257657576989135E-2</c:v>
                </c:pt>
                <c:pt idx="452">
                  <c:v>1.7068067453002628E-2</c:v>
                </c:pt>
                <c:pt idx="453">
                  <c:v>-3.9486644229727232E-2</c:v>
                </c:pt>
                <c:pt idx="454">
                  <c:v>2.0144102433863956E-2</c:v>
                </c:pt>
                <c:pt idx="455">
                  <c:v>-2.6798431254553126E-2</c:v>
                </c:pt>
                <c:pt idx="456">
                  <c:v>8.281474433709309E-4</c:v>
                </c:pt>
                <c:pt idx="457">
                  <c:v>4.964819066199723E-2</c:v>
                </c:pt>
                <c:pt idx="458">
                  <c:v>6.7007485130252103E-3</c:v>
                </c:pt>
                <c:pt idx="459">
                  <c:v>5.325004883349916E-2</c:v>
                </c:pt>
                <c:pt idx="460">
                  <c:v>3.6431203426311787E-2</c:v>
                </c:pt>
                <c:pt idx="461">
                  <c:v>2.0444917365088109E-2</c:v>
                </c:pt>
                <c:pt idx="462">
                  <c:v>-4.5693647138036076E-3</c:v>
                </c:pt>
                <c:pt idx="463">
                  <c:v>1.9420667749254503E-3</c:v>
                </c:pt>
                <c:pt idx="464">
                  <c:v>-1.4449555384741233E-2</c:v>
                </c:pt>
                <c:pt idx="465">
                  <c:v>-5.3598105591042184E-4</c:v>
                </c:pt>
                <c:pt idx="466">
                  <c:v>4.1144394563215447E-2</c:v>
                </c:pt>
                <c:pt idx="467">
                  <c:v>5.1545781626867427E-4</c:v>
                </c:pt>
                <c:pt idx="468">
                  <c:v>-5.8388455724567795E-3</c:v>
                </c:pt>
                <c:pt idx="469">
                  <c:v>-1.3473669340799903E-2</c:v>
                </c:pt>
                <c:pt idx="470">
                  <c:v>4.2024046092169649E-2</c:v>
                </c:pt>
                <c:pt idx="471">
                  <c:v>-2.6886289751014085E-2</c:v>
                </c:pt>
                <c:pt idx="472">
                  <c:v>1.8995150003012395E-2</c:v>
                </c:pt>
                <c:pt idx="473">
                  <c:v>4.0670582591031306E-3</c:v>
                </c:pt>
                <c:pt idx="474">
                  <c:v>1.0126460741963412E-3</c:v>
                </c:pt>
                <c:pt idx="475">
                  <c:v>-2.2930465623222658E-2</c:v>
                </c:pt>
                <c:pt idx="476">
                  <c:v>7.7652226164696648E-3</c:v>
                </c:pt>
                <c:pt idx="477">
                  <c:v>-9.4176971276214213E-3</c:v>
                </c:pt>
                <c:pt idx="478">
                  <c:v>1.797769814322767E-2</c:v>
                </c:pt>
                <c:pt idx="479">
                  <c:v>-8.490303318914816E-4</c:v>
                </c:pt>
                <c:pt idx="480">
                  <c:v>1.2916227313515277E-2</c:v>
                </c:pt>
                <c:pt idx="481">
                  <c:v>2.5000074570325857E-2</c:v>
                </c:pt>
                <c:pt idx="482">
                  <c:v>-2.6518297192191113E-2</c:v>
                </c:pt>
                <c:pt idx="483">
                  <c:v>-4.0355999704054877E-3</c:v>
                </c:pt>
                <c:pt idx="484">
                  <c:v>-1.4181832097613128E-2</c:v>
                </c:pt>
                <c:pt idx="485">
                  <c:v>1.8496092605292613E-2</c:v>
                </c:pt>
                <c:pt idx="486">
                  <c:v>-1.429274989518638E-2</c:v>
                </c:pt>
                <c:pt idx="487">
                  <c:v>-5.629788789096978E-3</c:v>
                </c:pt>
                <c:pt idx="488">
                  <c:v>4.2892308701104245E-3</c:v>
                </c:pt>
                <c:pt idx="489">
                  <c:v>2.0156912644267957E-2</c:v>
                </c:pt>
                <c:pt idx="490">
                  <c:v>-3.1815130578187592E-2</c:v>
                </c:pt>
                <c:pt idx="491">
                  <c:v>-1.6776002130725207E-2</c:v>
                </c:pt>
                <c:pt idx="492">
                  <c:v>6.1564777285998502E-3</c:v>
                </c:pt>
                <c:pt idx="493">
                  <c:v>6.1188074269500669E-3</c:v>
                </c:pt>
                <c:pt idx="494">
                  <c:v>-7.6454341119963579E-3</c:v>
                </c:pt>
                <c:pt idx="495">
                  <c:v>1.4182984232179272E-2</c:v>
                </c:pt>
                <c:pt idx="496">
                  <c:v>-1.1049592335266261E-2</c:v>
                </c:pt>
                <c:pt idx="497">
                  <c:v>2.7059730426892147E-2</c:v>
                </c:pt>
                <c:pt idx="498">
                  <c:v>-1.5127781003187762E-2</c:v>
                </c:pt>
                <c:pt idx="499">
                  <c:v>-4.8329096563077059E-3</c:v>
                </c:pt>
                <c:pt idx="500">
                  <c:v>1.4394555736220824E-2</c:v>
                </c:pt>
                <c:pt idx="501">
                  <c:v>8.7197164524951722E-3</c:v>
                </c:pt>
                <c:pt idx="502">
                  <c:v>-9.4914110263077389E-3</c:v>
                </c:pt>
                <c:pt idx="503">
                  <c:v>-6.5026967502105877E-3</c:v>
                </c:pt>
                <c:pt idx="504">
                  <c:v>1.5501021727839133E-3</c:v>
                </c:pt>
                <c:pt idx="505">
                  <c:v>-9.4581854576290675E-3</c:v>
                </c:pt>
                <c:pt idx="506">
                  <c:v>9.8961007796588337E-3</c:v>
                </c:pt>
                <c:pt idx="507">
                  <c:v>-2.3723660857201043E-2</c:v>
                </c:pt>
                <c:pt idx="508">
                  <c:v>1.2149879029465323E-2</c:v>
                </c:pt>
                <c:pt idx="509">
                  <c:v>3.1663194324973207E-2</c:v>
                </c:pt>
                <c:pt idx="510">
                  <c:v>-3.8279848246151854E-2</c:v>
                </c:pt>
                <c:pt idx="511">
                  <c:v>-1.2098749172472842E-2</c:v>
                </c:pt>
                <c:pt idx="512">
                  <c:v>1.0117022195524046E-2</c:v>
                </c:pt>
                <c:pt idx="513">
                  <c:v>5.2714174763497364E-4</c:v>
                </c:pt>
                <c:pt idx="514">
                  <c:v>2.3533259364227434E-2</c:v>
                </c:pt>
                <c:pt idx="515">
                  <c:v>5.0103121636250011E-2</c:v>
                </c:pt>
                <c:pt idx="516">
                  <c:v>2.6960824361944771E-2</c:v>
                </c:pt>
                <c:pt idx="517">
                  <c:v>1.7660885540490254E-2</c:v>
                </c:pt>
                <c:pt idx="518">
                  <c:v>1.4035689940428803E-2</c:v>
                </c:pt>
                <c:pt idx="519">
                  <c:v>-5.598513276082775E-3</c:v>
                </c:pt>
                <c:pt idx="520">
                  <c:v>-1.1886123105462854E-2</c:v>
                </c:pt>
                <c:pt idx="521">
                  <c:v>2.0892358066040187E-2</c:v>
                </c:pt>
                <c:pt idx="522">
                  <c:v>-2.0155684818509048E-3</c:v>
                </c:pt>
                <c:pt idx="523">
                  <c:v>-7.7657369116190561E-4</c:v>
                </c:pt>
                <c:pt idx="524">
                  <c:v>2.798488803030617E-2</c:v>
                </c:pt>
                <c:pt idx="525">
                  <c:v>-1.693864842000465E-2</c:v>
                </c:pt>
                <c:pt idx="526">
                  <c:v>1.1538412001602506E-2</c:v>
                </c:pt>
                <c:pt idx="527">
                  <c:v>-7.1483881949398241E-3</c:v>
                </c:pt>
                <c:pt idx="528">
                  <c:v>2.7267250849190756E-2</c:v>
                </c:pt>
                <c:pt idx="529">
                  <c:v>-6.5612956489201233E-3</c:v>
                </c:pt>
                <c:pt idx="530">
                  <c:v>1.1858374127255829E-2</c:v>
                </c:pt>
                <c:pt idx="531">
                  <c:v>-2.3142050553663942E-2</c:v>
                </c:pt>
                <c:pt idx="532">
                  <c:v>7.7447617722118944E-3</c:v>
                </c:pt>
                <c:pt idx="533">
                  <c:v>1.5521538362962847E-2</c:v>
                </c:pt>
                <c:pt idx="534">
                  <c:v>-3.2645829042561355E-3</c:v>
                </c:pt>
                <c:pt idx="535">
                  <c:v>4.7640070005485063E-3</c:v>
                </c:pt>
                <c:pt idx="536">
                  <c:v>-5.9266919520577369E-3</c:v>
                </c:pt>
                <c:pt idx="537">
                  <c:v>2.772395118598571E-2</c:v>
                </c:pt>
                <c:pt idx="538">
                  <c:v>8.700514426302939E-4</c:v>
                </c:pt>
                <c:pt idx="539">
                  <c:v>-7.6799972417518304E-3</c:v>
                </c:pt>
                <c:pt idx="540">
                  <c:v>1.5770987071663984E-2</c:v>
                </c:pt>
                <c:pt idx="541">
                  <c:v>-8.6242172327253761E-4</c:v>
                </c:pt>
                <c:pt idx="542">
                  <c:v>8.9207570375934974E-3</c:v>
                </c:pt>
                <c:pt idx="543">
                  <c:v>-1.8111685691278197E-2</c:v>
                </c:pt>
                <c:pt idx="544">
                  <c:v>5.3741231251766284E-3</c:v>
                </c:pt>
                <c:pt idx="545">
                  <c:v>-1.8058496045138719E-2</c:v>
                </c:pt>
                <c:pt idx="546">
                  <c:v>-5.1493946779108913E-3</c:v>
                </c:pt>
                <c:pt idx="547">
                  <c:v>1.9225042598873355E-2</c:v>
                </c:pt>
                <c:pt idx="548">
                  <c:v>-3.3372352987432962E-3</c:v>
                </c:pt>
                <c:pt idx="549">
                  <c:v>8.7366552722384469E-4</c:v>
                </c:pt>
                <c:pt idx="550">
                  <c:v>-3.3454868933180644E-3</c:v>
                </c:pt>
                <c:pt idx="551">
                  <c:v>-1.809701168613281E-2</c:v>
                </c:pt>
                <c:pt idx="552">
                  <c:v>-5.946500487738328E-4</c:v>
                </c:pt>
                <c:pt idx="553">
                  <c:v>-2.1861805109366295E-2</c:v>
                </c:pt>
                <c:pt idx="554">
                  <c:v>-2.5849504766096562E-3</c:v>
                </c:pt>
                <c:pt idx="555">
                  <c:v>2.2867102806249464E-3</c:v>
                </c:pt>
                <c:pt idx="556">
                  <c:v>-3.6502550387022725E-3</c:v>
                </c:pt>
                <c:pt idx="557">
                  <c:v>1.2975041658889745E-2</c:v>
                </c:pt>
                <c:pt idx="558">
                  <c:v>1.1302274763730779E-2</c:v>
                </c:pt>
                <c:pt idx="559">
                  <c:v>-2.7715687281878461E-2</c:v>
                </c:pt>
                <c:pt idx="560">
                  <c:v>3.5246006251700396E-3</c:v>
                </c:pt>
                <c:pt idx="561">
                  <c:v>-1.6645958051849163E-2</c:v>
                </c:pt>
                <c:pt idx="562">
                  <c:v>2.1742432899787046E-2</c:v>
                </c:pt>
                <c:pt idx="563">
                  <c:v>-2.0367917783585772E-2</c:v>
                </c:pt>
                <c:pt idx="564">
                  <c:v>1.3343629216928266E-2</c:v>
                </c:pt>
                <c:pt idx="565">
                  <c:v>-3.169496676816852E-2</c:v>
                </c:pt>
                <c:pt idx="566">
                  <c:v>-5.3763815450731372E-3</c:v>
                </c:pt>
                <c:pt idx="567">
                  <c:v>-2.7821938751385687E-2</c:v>
                </c:pt>
                <c:pt idx="568">
                  <c:v>2.3548709834197476E-2</c:v>
                </c:pt>
                <c:pt idx="569">
                  <c:v>3.0355359037302129E-3</c:v>
                </c:pt>
                <c:pt idx="570">
                  <c:v>-1.7680842268386444E-2</c:v>
                </c:pt>
                <c:pt idx="571">
                  <c:v>6.6481998418150825E-3</c:v>
                </c:pt>
                <c:pt idx="572">
                  <c:v>5.477198331786043E-3</c:v>
                </c:pt>
                <c:pt idx="573">
                  <c:v>-2.6594096349907462E-2</c:v>
                </c:pt>
                <c:pt idx="574">
                  <c:v>-3.4068432737516141E-2</c:v>
                </c:pt>
                <c:pt idx="575">
                  <c:v>6.8153408984267354E-3</c:v>
                </c:pt>
                <c:pt idx="576">
                  <c:v>3.9092950197341929E-2</c:v>
                </c:pt>
                <c:pt idx="577">
                  <c:v>2.7685693464548351E-3</c:v>
                </c:pt>
                <c:pt idx="578">
                  <c:v>1.5429480286898571E-2</c:v>
                </c:pt>
                <c:pt idx="579">
                  <c:v>2.0153736861467778E-2</c:v>
                </c:pt>
                <c:pt idx="580">
                  <c:v>-1.0504903405112731E-2</c:v>
                </c:pt>
                <c:pt idx="581">
                  <c:v>-3.0422915175047777E-2</c:v>
                </c:pt>
                <c:pt idx="582">
                  <c:v>2.5657550566757434E-2</c:v>
                </c:pt>
                <c:pt idx="583">
                  <c:v>-1.6092785206039257E-2</c:v>
                </c:pt>
                <c:pt idx="584">
                  <c:v>-6.9638936439084011E-3</c:v>
                </c:pt>
                <c:pt idx="585">
                  <c:v>1.2068117499416995E-2</c:v>
                </c:pt>
                <c:pt idx="586">
                  <c:v>1.047371330126807E-2</c:v>
                </c:pt>
                <c:pt idx="587">
                  <c:v>4.6243387841955448E-3</c:v>
                </c:pt>
                <c:pt idx="588">
                  <c:v>2.4285710289184855E-2</c:v>
                </c:pt>
                <c:pt idx="589">
                  <c:v>2.6346228430028261E-3</c:v>
                </c:pt>
                <c:pt idx="590">
                  <c:v>7.8824185190015644E-3</c:v>
                </c:pt>
                <c:pt idx="591">
                  <c:v>1.0734684307576702E-2</c:v>
                </c:pt>
                <c:pt idx="592">
                  <c:v>-6.0691002342471391E-3</c:v>
                </c:pt>
                <c:pt idx="593">
                  <c:v>-3.6632919182595456E-3</c:v>
                </c:pt>
                <c:pt idx="594">
                  <c:v>-1.9151357799168409E-2</c:v>
                </c:pt>
                <c:pt idx="595">
                  <c:v>-1.8275776749762444E-2</c:v>
                </c:pt>
                <c:pt idx="596">
                  <c:v>4.4552485877982894E-3</c:v>
                </c:pt>
                <c:pt idx="597">
                  <c:v>-2.6611877404664076E-2</c:v>
                </c:pt>
                <c:pt idx="598">
                  <c:v>1.1393670310633919E-3</c:v>
                </c:pt>
                <c:pt idx="599">
                  <c:v>1.4791691585083444E-2</c:v>
                </c:pt>
                <c:pt idx="600">
                  <c:v>-2.4024693771611994E-3</c:v>
                </c:pt>
                <c:pt idx="601">
                  <c:v>2.7617111487568069E-2</c:v>
                </c:pt>
                <c:pt idx="602">
                  <c:v>-1.3750015060163269E-2</c:v>
                </c:pt>
                <c:pt idx="603">
                  <c:v>3.1685078659482234E-3</c:v>
                </c:pt>
                <c:pt idx="604">
                  <c:v>-1.3581759331196763E-2</c:v>
                </c:pt>
                <c:pt idx="605">
                  <c:v>1.4408596764925751E-3</c:v>
                </c:pt>
                <c:pt idx="606">
                  <c:v>1.662687843538907E-2</c:v>
                </c:pt>
                <c:pt idx="607">
                  <c:v>-1.2580701599394339E-2</c:v>
                </c:pt>
                <c:pt idx="608">
                  <c:v>-2.0226013756748935E-2</c:v>
                </c:pt>
                <c:pt idx="609">
                  <c:v>1.1053033791879921E-2</c:v>
                </c:pt>
                <c:pt idx="610">
                  <c:v>8.1995926059864558E-3</c:v>
                </c:pt>
                <c:pt idx="611">
                  <c:v>-2.3122396547853637E-2</c:v>
                </c:pt>
                <c:pt idx="612">
                  <c:v>-3.2654305980913371E-4</c:v>
                </c:pt>
                <c:pt idx="613">
                  <c:v>-6.2049057896146871E-3</c:v>
                </c:pt>
                <c:pt idx="614">
                  <c:v>2.3332228049497465E-2</c:v>
                </c:pt>
                <c:pt idx="615">
                  <c:v>-7.3860703947691937E-3</c:v>
                </c:pt>
                <c:pt idx="616">
                  <c:v>-6.4717007422848943E-4</c:v>
                </c:pt>
                <c:pt idx="617">
                  <c:v>4.8558490033153243E-3</c:v>
                </c:pt>
                <c:pt idx="618">
                  <c:v>-2.0618454261809669E-2</c:v>
                </c:pt>
                <c:pt idx="619">
                  <c:v>-4.8026208038078701E-2</c:v>
                </c:pt>
                <c:pt idx="620">
                  <c:v>1.9004857981222939E-3</c:v>
                </c:pt>
                <c:pt idx="621">
                  <c:v>3.2419451899084163E-2</c:v>
                </c:pt>
                <c:pt idx="622">
                  <c:v>2.98978749616843E-2</c:v>
                </c:pt>
                <c:pt idx="623">
                  <c:v>5.1900814634843646E-3</c:v>
                </c:pt>
                <c:pt idx="624">
                  <c:v>3.339748041997273E-2</c:v>
                </c:pt>
                <c:pt idx="625">
                  <c:v>-3.8251165004863738E-2</c:v>
                </c:pt>
                <c:pt idx="626">
                  <c:v>2.4837656473695093E-2</c:v>
                </c:pt>
                <c:pt idx="627">
                  <c:v>-6.3363607017911132E-3</c:v>
                </c:pt>
                <c:pt idx="628">
                  <c:v>-4.1445292635162471E-3</c:v>
                </c:pt>
                <c:pt idx="629">
                  <c:v>4.8032721498023615E-4</c:v>
                </c:pt>
                <c:pt idx="630">
                  <c:v>4.2560106368541496E-2</c:v>
                </c:pt>
                <c:pt idx="631">
                  <c:v>-5.8319575314208826E-3</c:v>
                </c:pt>
                <c:pt idx="632">
                  <c:v>2.8558165160079124E-2</c:v>
                </c:pt>
                <c:pt idx="633">
                  <c:v>5.5528497784514035E-3</c:v>
                </c:pt>
                <c:pt idx="634">
                  <c:v>-2.9823881267405429E-4</c:v>
                </c:pt>
                <c:pt idx="635">
                  <c:v>1.0301682739747658E-2</c:v>
                </c:pt>
                <c:pt idx="636">
                  <c:v>-3.1772040630290398E-2</c:v>
                </c:pt>
                <c:pt idx="637">
                  <c:v>1.5262226845984153E-3</c:v>
                </c:pt>
                <c:pt idx="638">
                  <c:v>1.9658571894762146E-2</c:v>
                </c:pt>
                <c:pt idx="639">
                  <c:v>-4.6330350445918326E-3</c:v>
                </c:pt>
                <c:pt idx="640">
                  <c:v>9.4597111309807878E-3</c:v>
                </c:pt>
                <c:pt idx="641">
                  <c:v>-4.4631914505957582E-4</c:v>
                </c:pt>
                <c:pt idx="642">
                  <c:v>-1.3839448756272394E-2</c:v>
                </c:pt>
                <c:pt idx="643">
                  <c:v>-9.5064845953461864E-3</c:v>
                </c:pt>
                <c:pt idx="644">
                  <c:v>1.1121157687846418E-2</c:v>
                </c:pt>
                <c:pt idx="645">
                  <c:v>1.1450940403128071E-2</c:v>
                </c:pt>
                <c:pt idx="646">
                  <c:v>-2.845208277542358E-2</c:v>
                </c:pt>
                <c:pt idx="647">
                  <c:v>5.9796135106431458E-3</c:v>
                </c:pt>
                <c:pt idx="648">
                  <c:v>1.3768537863479138E-2</c:v>
                </c:pt>
                <c:pt idx="649">
                  <c:v>2.0448822794092783E-2</c:v>
                </c:pt>
                <c:pt idx="650">
                  <c:v>-1.4655442436871875E-2</c:v>
                </c:pt>
                <c:pt idx="651">
                  <c:v>4.7050351749392452E-3</c:v>
                </c:pt>
                <c:pt idx="652">
                  <c:v>-2.1903515677382739E-2</c:v>
                </c:pt>
                <c:pt idx="653">
                  <c:v>1.4362947771525676E-2</c:v>
                </c:pt>
                <c:pt idx="654">
                  <c:v>-1.4007228663232672E-2</c:v>
                </c:pt>
                <c:pt idx="655">
                  <c:v>-1.4360728550490486E-2</c:v>
                </c:pt>
                <c:pt idx="656">
                  <c:v>6.42347462030425E-3</c:v>
                </c:pt>
                <c:pt idx="657">
                  <c:v>2.4904837235012385E-3</c:v>
                </c:pt>
                <c:pt idx="658">
                  <c:v>-1.0714392843769722E-2</c:v>
                </c:pt>
                <c:pt idx="659">
                  <c:v>8.1621751082617319E-3</c:v>
                </c:pt>
                <c:pt idx="660">
                  <c:v>-7.7824956364967756E-4</c:v>
                </c:pt>
                <c:pt idx="661">
                  <c:v>-2.8049627617012002E-3</c:v>
                </c:pt>
                <c:pt idx="662">
                  <c:v>-1.9374905039937558E-2</c:v>
                </c:pt>
                <c:pt idx="663">
                  <c:v>-2.5334785416044895E-2</c:v>
                </c:pt>
                <c:pt idx="664">
                  <c:v>1.4222787116992862E-2</c:v>
                </c:pt>
                <c:pt idx="665">
                  <c:v>-1.2411542916838556E-2</c:v>
                </c:pt>
                <c:pt idx="666">
                  <c:v>-1.028223085264398E-2</c:v>
                </c:pt>
                <c:pt idx="667">
                  <c:v>7.7507171220907393E-3</c:v>
                </c:pt>
                <c:pt idx="668">
                  <c:v>-8.9183295092098588E-2</c:v>
                </c:pt>
                <c:pt idx="669">
                  <c:v>1.7938143043428438E-4</c:v>
                </c:pt>
                <c:pt idx="670">
                  <c:v>-1.2035115025257014E-2</c:v>
                </c:pt>
                <c:pt idx="671">
                  <c:v>2.6181944466368828E-2</c:v>
                </c:pt>
                <c:pt idx="672">
                  <c:v>-1.045377771214441E-2</c:v>
                </c:pt>
                <c:pt idx="673">
                  <c:v>-1.0384665159547403E-2</c:v>
                </c:pt>
                <c:pt idx="674">
                  <c:v>1.8092994030788432E-2</c:v>
                </c:pt>
                <c:pt idx="675">
                  <c:v>1.7770683733517769E-3</c:v>
                </c:pt>
                <c:pt idx="676">
                  <c:v>-2.4835979190467414E-2</c:v>
                </c:pt>
                <c:pt idx="677">
                  <c:v>-1.1278625969269184E-2</c:v>
                </c:pt>
                <c:pt idx="678">
                  <c:v>-6.0718510359767221E-3</c:v>
                </c:pt>
                <c:pt idx="679">
                  <c:v>-1.5735230893479269E-2</c:v>
                </c:pt>
                <c:pt idx="680">
                  <c:v>1.0532533653814737E-2</c:v>
                </c:pt>
                <c:pt idx="681">
                  <c:v>-1.116686306201415E-2</c:v>
                </c:pt>
                <c:pt idx="682">
                  <c:v>4.1407693256736967E-2</c:v>
                </c:pt>
                <c:pt idx="683">
                  <c:v>3.0723798076544373E-3</c:v>
                </c:pt>
                <c:pt idx="684">
                  <c:v>-7.3875751076653432E-3</c:v>
                </c:pt>
                <c:pt idx="685">
                  <c:v>2.0512145670826921E-2</c:v>
                </c:pt>
                <c:pt idx="686">
                  <c:v>1.6010544489778744E-3</c:v>
                </c:pt>
                <c:pt idx="687">
                  <c:v>3.0544864443986158E-2</c:v>
                </c:pt>
                <c:pt idx="688">
                  <c:v>7.5824051694409807E-3</c:v>
                </c:pt>
                <c:pt idx="689">
                  <c:v>2.5654922545222478E-3</c:v>
                </c:pt>
                <c:pt idx="690">
                  <c:v>-2.9003151357348805E-3</c:v>
                </c:pt>
                <c:pt idx="691">
                  <c:v>6.1591409732526204E-3</c:v>
                </c:pt>
                <c:pt idx="692">
                  <c:v>3.401004025105867E-3</c:v>
                </c:pt>
                <c:pt idx="693">
                  <c:v>2.7791867390000186E-2</c:v>
                </c:pt>
                <c:pt idx="694">
                  <c:v>1.6487329235180561E-3</c:v>
                </c:pt>
                <c:pt idx="695">
                  <c:v>1.580242626141801E-2</c:v>
                </c:pt>
                <c:pt idx="696">
                  <c:v>8.75065025783444E-3</c:v>
                </c:pt>
                <c:pt idx="697">
                  <c:v>9.6409252219858022E-4</c:v>
                </c:pt>
                <c:pt idx="698">
                  <c:v>1.1230526410024614E-3</c:v>
                </c:pt>
                <c:pt idx="699">
                  <c:v>-1.763065806857457E-3</c:v>
                </c:pt>
                <c:pt idx="700">
                  <c:v>4.3358021042182266E-3</c:v>
                </c:pt>
                <c:pt idx="701">
                  <c:v>1.2631956695193876E-2</c:v>
                </c:pt>
                <c:pt idx="702">
                  <c:v>-3.1579235984015215E-3</c:v>
                </c:pt>
                <c:pt idx="703">
                  <c:v>-5.2273900938139169E-3</c:v>
                </c:pt>
                <c:pt idx="704">
                  <c:v>-1.7516197644092406E-3</c:v>
                </c:pt>
                <c:pt idx="705">
                  <c:v>-1.276203547194976E-3</c:v>
                </c:pt>
                <c:pt idx="706">
                  <c:v>-1.5332971869617785E-2</c:v>
                </c:pt>
                <c:pt idx="707">
                  <c:v>-4.5255513514408041E-2</c:v>
                </c:pt>
                <c:pt idx="708">
                  <c:v>2.7353069808296937E-2</c:v>
                </c:pt>
                <c:pt idx="709">
                  <c:v>3.7043059267602596E-2</c:v>
                </c:pt>
                <c:pt idx="710">
                  <c:v>2.1049261467374004E-2</c:v>
                </c:pt>
                <c:pt idx="711">
                  <c:v>-1.7179380269085706E-2</c:v>
                </c:pt>
                <c:pt idx="712">
                  <c:v>-1.6525995314059103E-2</c:v>
                </c:pt>
                <c:pt idx="713">
                  <c:v>2.278216607508524E-2</c:v>
                </c:pt>
                <c:pt idx="714">
                  <c:v>3.3174939427875797E-3</c:v>
                </c:pt>
                <c:pt idx="715">
                  <c:v>3.8891564107445153E-2</c:v>
                </c:pt>
                <c:pt idx="716">
                  <c:v>-1.3640560939078549E-2</c:v>
                </c:pt>
                <c:pt idx="717">
                  <c:v>1.2292361906451688E-2</c:v>
                </c:pt>
                <c:pt idx="718">
                  <c:v>2.3375877159602584E-2</c:v>
                </c:pt>
                <c:pt idx="719">
                  <c:v>1.8392401713490582E-2</c:v>
                </c:pt>
                <c:pt idx="720">
                  <c:v>1.4127633638752289E-2</c:v>
                </c:pt>
                <c:pt idx="721">
                  <c:v>0</c:v>
                </c:pt>
                <c:pt idx="722">
                  <c:v>-3.8776568784106145E-2</c:v>
                </c:pt>
                <c:pt idx="723">
                  <c:v>2.2859976280962629E-2</c:v>
                </c:pt>
                <c:pt idx="724">
                  <c:v>-1.28544207679553E-2</c:v>
                </c:pt>
                <c:pt idx="725">
                  <c:v>-1.1541824016732037E-2</c:v>
                </c:pt>
                <c:pt idx="726">
                  <c:v>-5.3892468506405193E-3</c:v>
                </c:pt>
                <c:pt idx="727">
                  <c:v>-1.0987499607974332E-2</c:v>
                </c:pt>
                <c:pt idx="728">
                  <c:v>-1.2172197116264078E-3</c:v>
                </c:pt>
                <c:pt idx="729">
                  <c:v>-1.3408711032090981E-2</c:v>
                </c:pt>
                <c:pt idx="730">
                  <c:v>-7.6911009190918908E-2</c:v>
                </c:pt>
                <c:pt idx="731">
                  <c:v>4.3500002178867632E-2</c:v>
                </c:pt>
                <c:pt idx="732">
                  <c:v>-4.2969384839661361E-2</c:v>
                </c:pt>
                <c:pt idx="733">
                  <c:v>-5.1934918717486782E-2</c:v>
                </c:pt>
                <c:pt idx="734">
                  <c:v>3.4458224580634945E-2</c:v>
                </c:pt>
                <c:pt idx="735">
                  <c:v>-1.9473833496165327E-2</c:v>
                </c:pt>
                <c:pt idx="736">
                  <c:v>-5.2787391951622416E-2</c:v>
                </c:pt>
                <c:pt idx="737">
                  <c:v>-3.2186863132177113E-2</c:v>
                </c:pt>
                <c:pt idx="738">
                  <c:v>2.5085498589494919E-2</c:v>
                </c:pt>
                <c:pt idx="739">
                  <c:v>7.2488133388917422E-2</c:v>
                </c:pt>
                <c:pt idx="740">
                  <c:v>-1.3656423036199655E-2</c:v>
                </c:pt>
                <c:pt idx="741">
                  <c:v>3.8556519384007489E-3</c:v>
                </c:pt>
                <c:pt idx="742">
                  <c:v>3.1773729785934436E-2</c:v>
                </c:pt>
                <c:pt idx="743">
                  <c:v>9.4757157468906578E-3</c:v>
                </c:pt>
                <c:pt idx="744">
                  <c:v>5.8330325802865138E-2</c:v>
                </c:pt>
                <c:pt idx="745">
                  <c:v>-5.2262197205486987E-3</c:v>
                </c:pt>
                <c:pt idx="746">
                  <c:v>-6.5277873289047075E-3</c:v>
                </c:pt>
                <c:pt idx="747">
                  <c:v>2.8846290975002064E-3</c:v>
                </c:pt>
                <c:pt idx="748">
                  <c:v>1.6618768265384252E-2</c:v>
                </c:pt>
                <c:pt idx="749">
                  <c:v>-1.5875604423047911E-2</c:v>
                </c:pt>
                <c:pt idx="750">
                  <c:v>-2.124269561334657E-2</c:v>
                </c:pt>
                <c:pt idx="751">
                  <c:v>-2.2845670940165124E-3</c:v>
                </c:pt>
                <c:pt idx="752">
                  <c:v>7.5236736742778755E-3</c:v>
                </c:pt>
                <c:pt idx="753">
                  <c:v>5.4707922911450949E-2</c:v>
                </c:pt>
                <c:pt idx="754">
                  <c:v>-3.2630563345179768E-2</c:v>
                </c:pt>
                <c:pt idx="755">
                  <c:v>-1.3524195985322686E-2</c:v>
                </c:pt>
                <c:pt idx="756">
                  <c:v>2.6129158288009255E-2</c:v>
                </c:pt>
                <c:pt idx="757">
                  <c:v>2.8293122618429411E-3</c:v>
                </c:pt>
                <c:pt idx="758">
                  <c:v>-1.5673979058268513E-2</c:v>
                </c:pt>
                <c:pt idx="759">
                  <c:v>-3.2484113417034062E-2</c:v>
                </c:pt>
                <c:pt idx="760">
                  <c:v>4.9368867963283931E-4</c:v>
                </c:pt>
                <c:pt idx="761">
                  <c:v>2.5826600831144301E-2</c:v>
                </c:pt>
                <c:pt idx="762">
                  <c:v>1.2828875237117369E-2</c:v>
                </c:pt>
                <c:pt idx="763">
                  <c:v>-7.9164014807341938E-3</c:v>
                </c:pt>
                <c:pt idx="764">
                  <c:v>-3.0323478145202511E-3</c:v>
                </c:pt>
                <c:pt idx="765">
                  <c:v>9.2845394108232917E-3</c:v>
                </c:pt>
                <c:pt idx="766">
                  <c:v>3.0135911100094004E-3</c:v>
                </c:pt>
                <c:pt idx="767">
                  <c:v>1.5812772815979204E-2</c:v>
                </c:pt>
                <c:pt idx="768">
                  <c:v>5.6036728468685558E-3</c:v>
                </c:pt>
                <c:pt idx="769">
                  <c:v>-1.9814189058651236E-2</c:v>
                </c:pt>
                <c:pt idx="770">
                  <c:v>-3.5375773109119941E-2</c:v>
                </c:pt>
                <c:pt idx="771">
                  <c:v>-6.7943745695748195E-2</c:v>
                </c:pt>
                <c:pt idx="772">
                  <c:v>-1.071494338854379E-2</c:v>
                </c:pt>
                <c:pt idx="773">
                  <c:v>-4.5213939551598326E-3</c:v>
                </c:pt>
                <c:pt idx="774">
                  <c:v>2.3437472779198814E-2</c:v>
                </c:pt>
                <c:pt idx="775">
                  <c:v>-2.7161621178529369E-2</c:v>
                </c:pt>
                <c:pt idx="776">
                  <c:v>3.0109896690189968E-2</c:v>
                </c:pt>
                <c:pt idx="777">
                  <c:v>-1.7892092563268618E-2</c:v>
                </c:pt>
                <c:pt idx="778">
                  <c:v>-2.9761916200806114E-2</c:v>
                </c:pt>
                <c:pt idx="779">
                  <c:v>-1.4500986380814266E-2</c:v>
                </c:pt>
                <c:pt idx="780">
                  <c:v>-1.9053177660028647E-2</c:v>
                </c:pt>
                <c:pt idx="781">
                  <c:v>1.2884910263754667E-2</c:v>
                </c:pt>
                <c:pt idx="782">
                  <c:v>2.2593491915666924E-2</c:v>
                </c:pt>
                <c:pt idx="783">
                  <c:v>-1.4667687371546367E-2</c:v>
                </c:pt>
                <c:pt idx="784">
                  <c:v>2.8076078358942946E-2</c:v>
                </c:pt>
                <c:pt idx="785">
                  <c:v>-1.0447113003785109E-2</c:v>
                </c:pt>
                <c:pt idx="786">
                  <c:v>2.9079244097521228E-2</c:v>
                </c:pt>
                <c:pt idx="787">
                  <c:v>-1.3678902650332976E-2</c:v>
                </c:pt>
                <c:pt idx="788">
                  <c:v>1.827528726224028E-4</c:v>
                </c:pt>
                <c:pt idx="789">
                  <c:v>1.277092536531427E-3</c:v>
                </c:pt>
                <c:pt idx="790">
                  <c:v>3.862965893674853E-2</c:v>
                </c:pt>
                <c:pt idx="791">
                  <c:v>1.5263403047297539E-2</c:v>
                </c:pt>
                <c:pt idx="792">
                  <c:v>2.056331410796448E-2</c:v>
                </c:pt>
                <c:pt idx="793">
                  <c:v>2.2688578105229808E-2</c:v>
                </c:pt>
                <c:pt idx="794">
                  <c:v>6.6224768387939956E-3</c:v>
                </c:pt>
                <c:pt idx="795">
                  <c:v>1.2499995619201397E-2</c:v>
                </c:pt>
                <c:pt idx="796">
                  <c:v>-2.0630121964896234E-2</c:v>
                </c:pt>
                <c:pt idx="797">
                  <c:v>-9.7860803618542106E-3</c:v>
                </c:pt>
                <c:pt idx="798">
                  <c:v>-1.8424278073109939E-3</c:v>
                </c:pt>
                <c:pt idx="799">
                  <c:v>-5.3701383405993525E-3</c:v>
                </c:pt>
                <c:pt idx="800">
                  <c:v>2.5139148635405107E-2</c:v>
                </c:pt>
                <c:pt idx="801">
                  <c:v>-1.3002001764695221E-2</c:v>
                </c:pt>
                <c:pt idx="802">
                  <c:v>-4.5021885589479355E-3</c:v>
                </c:pt>
                <c:pt idx="803">
                  <c:v>-2.6465715209630574E-2</c:v>
                </c:pt>
                <c:pt idx="804">
                  <c:v>-7.0887905358140643E-2</c:v>
                </c:pt>
                <c:pt idx="805">
                  <c:v>-3.3148070324969824E-2</c:v>
                </c:pt>
                <c:pt idx="806">
                  <c:v>4.7885300563620531E-3</c:v>
                </c:pt>
                <c:pt idx="807">
                  <c:v>2.5733936700104831E-2</c:v>
                </c:pt>
                <c:pt idx="808">
                  <c:v>-2.0442565869895998E-2</c:v>
                </c:pt>
                <c:pt idx="809">
                  <c:v>2.2955942426208475E-2</c:v>
                </c:pt>
                <c:pt idx="810">
                  <c:v>3.6350006184594913E-2</c:v>
                </c:pt>
                <c:pt idx="811">
                  <c:v>1.252638739750091E-3</c:v>
                </c:pt>
                <c:pt idx="812">
                  <c:v>2.6811397433646306E-3</c:v>
                </c:pt>
                <c:pt idx="813">
                  <c:v>-3.1729090329684462E-2</c:v>
                </c:pt>
                <c:pt idx="814">
                  <c:v>1.6200432048133304E-2</c:v>
                </c:pt>
                <c:pt idx="815">
                  <c:v>3.8042085238975888E-3</c:v>
                </c:pt>
                <c:pt idx="816">
                  <c:v>2.5265275781829401E-3</c:v>
                </c:pt>
                <c:pt idx="817">
                  <c:v>-1.4941443672115287E-2</c:v>
                </c:pt>
                <c:pt idx="818">
                  <c:v>-1.7543832322504567E-2</c:v>
                </c:pt>
                <c:pt idx="819">
                  <c:v>-1.4883240876238011E-3</c:v>
                </c:pt>
                <c:pt idx="820">
                  <c:v>-3.723379129307485E-4</c:v>
                </c:pt>
                <c:pt idx="821">
                  <c:v>-4.2862605771640132E-2</c:v>
                </c:pt>
                <c:pt idx="822">
                  <c:v>-1.6549954176570143E-2</c:v>
                </c:pt>
                <c:pt idx="823">
                  <c:v>3.5636723522304584E-2</c:v>
                </c:pt>
                <c:pt idx="824">
                  <c:v>-9.5603813235685072E-4</c:v>
                </c:pt>
                <c:pt idx="825">
                  <c:v>-2.0282755763735824E-2</c:v>
                </c:pt>
                <c:pt idx="826">
                  <c:v>-3.6523584055640969E-2</c:v>
                </c:pt>
                <c:pt idx="827">
                  <c:v>-8.1086066042899904E-3</c:v>
                </c:pt>
                <c:pt idx="828">
                  <c:v>-4.4553431412895209E-2</c:v>
                </c:pt>
                <c:pt idx="829">
                  <c:v>2.909082124767149E-2</c:v>
                </c:pt>
                <c:pt idx="830">
                  <c:v>2.7017259156636299E-3</c:v>
                </c:pt>
                <c:pt idx="831">
                  <c:v>4.1667181997918627E-2</c:v>
                </c:pt>
                <c:pt idx="832">
                  <c:v>-2.0497852854259927E-2</c:v>
                </c:pt>
                <c:pt idx="833">
                  <c:v>-3.0473075118144267E-3</c:v>
                </c:pt>
                <c:pt idx="834">
                  <c:v>-8.3552299327489411E-3</c:v>
                </c:pt>
                <c:pt idx="835">
                  <c:v>9.2475657156069063E-3</c:v>
                </c:pt>
                <c:pt idx="836">
                  <c:v>-7.3305257932979708E-3</c:v>
                </c:pt>
                <c:pt idx="837">
                  <c:v>2.0923128298127782E-2</c:v>
                </c:pt>
                <c:pt idx="838">
                  <c:v>-2.3909972085695196E-2</c:v>
                </c:pt>
                <c:pt idx="839">
                  <c:v>4.5287610318646533E-3</c:v>
                </c:pt>
                <c:pt idx="840">
                  <c:v>-1.9262526646167764E-2</c:v>
                </c:pt>
                <c:pt idx="841">
                  <c:v>-3.5519613478219819E-3</c:v>
                </c:pt>
                <c:pt idx="842">
                  <c:v>2.0549527390359271E-2</c:v>
                </c:pt>
                <c:pt idx="843">
                  <c:v>1.0684309816964907E-2</c:v>
                </c:pt>
                <c:pt idx="844">
                  <c:v>1.6873287037778909E-2</c:v>
                </c:pt>
                <c:pt idx="845">
                  <c:v>2.1191478594033746E-2</c:v>
                </c:pt>
                <c:pt idx="846">
                  <c:v>7.8299715626441798E-4</c:v>
                </c:pt>
                <c:pt idx="847">
                  <c:v>2.2887144884113791E-2</c:v>
                </c:pt>
                <c:pt idx="848">
                  <c:v>8.4148877906293738E-3</c:v>
                </c:pt>
                <c:pt idx="849">
                  <c:v>1.1378652358288097E-2</c:v>
                </c:pt>
                <c:pt idx="850">
                  <c:v>-1.0500672848562724E-2</c:v>
                </c:pt>
                <c:pt idx="851">
                  <c:v>7.9587774897829627E-3</c:v>
                </c:pt>
                <c:pt idx="852">
                  <c:v>-1.4287997737379815E-2</c:v>
                </c:pt>
                <c:pt idx="853">
                  <c:v>-3.8162121960281365E-4</c:v>
                </c:pt>
                <c:pt idx="854">
                  <c:v>-3.3772344951407136E-2</c:v>
                </c:pt>
                <c:pt idx="855">
                  <c:v>-1.3822984504001375E-2</c:v>
                </c:pt>
                <c:pt idx="856">
                  <c:v>0</c:v>
                </c:pt>
                <c:pt idx="857">
                  <c:v>-9.4111954697233911E-3</c:v>
                </c:pt>
                <c:pt idx="858">
                  <c:v>-1.1320010285827997E-2</c:v>
                </c:pt>
                <c:pt idx="859">
                  <c:v>-1.5538739021330038E-2</c:v>
                </c:pt>
                <c:pt idx="860">
                  <c:v>-4.1554317334248554E-4</c:v>
                </c:pt>
                <c:pt idx="861">
                  <c:v>1.7037269220109768E-2</c:v>
                </c:pt>
                <c:pt idx="862">
                  <c:v>-1.2461491783390299E-2</c:v>
                </c:pt>
                <c:pt idx="863">
                  <c:v>-1.5101317546867729E-2</c:v>
                </c:pt>
                <c:pt idx="864">
                  <c:v>2.016379700414115E-2</c:v>
                </c:pt>
                <c:pt idx="865">
                  <c:v>-1.3794834088209034E-2</c:v>
                </c:pt>
                <c:pt idx="866">
                  <c:v>6.2634566451359773E-3</c:v>
                </c:pt>
                <c:pt idx="867">
                  <c:v>-1.0581156831886183E-2</c:v>
                </c:pt>
                <c:pt idx="868">
                  <c:v>2.7678772890458721E-2</c:v>
                </c:pt>
                <c:pt idx="869">
                  <c:v>3.4482683659898192E-2</c:v>
                </c:pt>
                <c:pt idx="870">
                  <c:v>4.0631428973696815E-2</c:v>
                </c:pt>
                <c:pt idx="871">
                  <c:v>-2.3881662750470291E-2</c:v>
                </c:pt>
                <c:pt idx="872">
                  <c:v>4.0775204703526182E-3</c:v>
                </c:pt>
                <c:pt idx="873">
                  <c:v>3.5196238613957244E-2</c:v>
                </c:pt>
                <c:pt idx="874">
                  <c:v>-9.7142798002371224E-3</c:v>
                </c:pt>
                <c:pt idx="875">
                  <c:v>-3.9613726970375712E-3</c:v>
                </c:pt>
                <c:pt idx="876">
                  <c:v>-1.1364374703128519E-3</c:v>
                </c:pt>
                <c:pt idx="877">
                  <c:v>-2.10463968570197E-2</c:v>
                </c:pt>
                <c:pt idx="878">
                  <c:v>8.1345070245245846E-3</c:v>
                </c:pt>
                <c:pt idx="879">
                  <c:v>-2.9971085523070432E-2</c:v>
                </c:pt>
                <c:pt idx="880">
                  <c:v>-1.1091322678528472E-2</c:v>
                </c:pt>
                <c:pt idx="881">
                  <c:v>-2.6236872281795692E-2</c:v>
                </c:pt>
                <c:pt idx="882">
                  <c:v>2.8798071655526066E-3</c:v>
                </c:pt>
                <c:pt idx="883">
                  <c:v>-2.3175070280786643E-2</c:v>
                </c:pt>
                <c:pt idx="884">
                  <c:v>6.7185943294133226E-3</c:v>
                </c:pt>
                <c:pt idx="885">
                  <c:v>2.7945964706149146E-2</c:v>
                </c:pt>
                <c:pt idx="886">
                  <c:v>6.9790947062805711E-2</c:v>
                </c:pt>
                <c:pt idx="887">
                  <c:v>-2.3136754768583984E-2</c:v>
                </c:pt>
                <c:pt idx="888">
                  <c:v>-9.9012194612428661E-3</c:v>
                </c:pt>
                <c:pt idx="889">
                  <c:v>-9.2155905882904364E-3</c:v>
                </c:pt>
                <c:pt idx="890">
                  <c:v>-1.1082543675916247E-2</c:v>
                </c:pt>
                <c:pt idx="891">
                  <c:v>-1.6209928250578008E-2</c:v>
                </c:pt>
                <c:pt idx="892">
                  <c:v>-1.6883158538974586E-2</c:v>
                </c:pt>
                <c:pt idx="893">
                  <c:v>3.3312302894749436E-2</c:v>
                </c:pt>
                <c:pt idx="894">
                  <c:v>1.3416404331957458E-2</c:v>
                </c:pt>
                <c:pt idx="895">
                  <c:v>1.4226096797580974E-2</c:v>
                </c:pt>
                <c:pt idx="896">
                  <c:v>2.1235145381914188E-2</c:v>
                </c:pt>
                <c:pt idx="897">
                  <c:v>5.1510415290529554E-3</c:v>
                </c:pt>
                <c:pt idx="898">
                  <c:v>1.2905433085418307E-2</c:v>
                </c:pt>
                <c:pt idx="899">
                  <c:v>-3.9346516445885457E-3</c:v>
                </c:pt>
                <c:pt idx="900">
                  <c:v>2.4830708822381194E-2</c:v>
                </c:pt>
                <c:pt idx="901">
                  <c:v>5.3231391893339697E-3</c:v>
                </c:pt>
                <c:pt idx="902">
                  <c:v>-3.2682428846875097E-2</c:v>
                </c:pt>
                <c:pt idx="903">
                  <c:v>-9.0598085720284324E-3</c:v>
                </c:pt>
                <c:pt idx="904">
                  <c:v>1.2571433209948722E-2</c:v>
                </c:pt>
                <c:pt idx="905">
                  <c:v>8.5777937754078302E-3</c:v>
                </c:pt>
                <c:pt idx="906">
                  <c:v>8.2000179634958235E-3</c:v>
                </c:pt>
                <c:pt idx="907">
                  <c:v>-8.322535809215029E-3</c:v>
                </c:pt>
                <c:pt idx="908">
                  <c:v>-1.2015976251861397E-2</c:v>
                </c:pt>
                <c:pt idx="909">
                  <c:v>3.0502050891066456E-2</c:v>
                </c:pt>
                <c:pt idx="910">
                  <c:v>-3.1846885080260207E-3</c:v>
                </c:pt>
                <c:pt idx="911">
                  <c:v>-5.8261112401450489E-3</c:v>
                </c:pt>
                <c:pt idx="912">
                  <c:v>-1.2287425451663017E-2</c:v>
                </c:pt>
                <c:pt idx="913">
                  <c:v>-2.2583489988620295E-2</c:v>
                </c:pt>
                <c:pt idx="914">
                  <c:v>-1.0182095085122056E-2</c:v>
                </c:pt>
                <c:pt idx="915">
                  <c:v>1.7606070763178324E-2</c:v>
                </c:pt>
                <c:pt idx="916">
                  <c:v>1.4191540419028877E-2</c:v>
                </c:pt>
                <c:pt idx="917">
                  <c:v>-1.2651108015590854E-2</c:v>
                </c:pt>
                <c:pt idx="918">
                  <c:v>-1.7860567488944257E-2</c:v>
                </c:pt>
                <c:pt idx="919">
                  <c:v>3.0243309222944461E-2</c:v>
                </c:pt>
                <c:pt idx="920">
                  <c:v>3.1657509816623124E-2</c:v>
                </c:pt>
                <c:pt idx="921">
                  <c:v>3.2917821530051482E-2</c:v>
                </c:pt>
                <c:pt idx="922">
                  <c:v>-1.0799411623440428E-3</c:v>
                </c:pt>
                <c:pt idx="923">
                  <c:v>4.1456273698557249E-3</c:v>
                </c:pt>
                <c:pt idx="924">
                  <c:v>1.7231936637290137E-2</c:v>
                </c:pt>
                <c:pt idx="925">
                  <c:v>-1.0940426547552298E-2</c:v>
                </c:pt>
                <c:pt idx="926">
                  <c:v>1.1774977021170198E-2</c:v>
                </c:pt>
                <c:pt idx="927">
                  <c:v>5.290140016904905E-3</c:v>
                </c:pt>
                <c:pt idx="928">
                  <c:v>-1.1927640152879051E-2</c:v>
                </c:pt>
                <c:pt idx="929">
                  <c:v>-1.4203436573089626E-3</c:v>
                </c:pt>
                <c:pt idx="930">
                  <c:v>-1.0666803012047582E-3</c:v>
                </c:pt>
                <c:pt idx="931">
                  <c:v>7.1212681494965582E-4</c:v>
                </c:pt>
                <c:pt idx="932">
                  <c:v>-5.1573921941951446E-3</c:v>
                </c:pt>
                <c:pt idx="933">
                  <c:v>-8.7595570149848912E-3</c:v>
                </c:pt>
                <c:pt idx="934">
                  <c:v>4.8691255719483595E-3</c:v>
                </c:pt>
                <c:pt idx="935">
                  <c:v>-4.486465237655563E-3</c:v>
                </c:pt>
                <c:pt idx="936">
                  <c:v>9.0137443539643029E-3</c:v>
                </c:pt>
                <c:pt idx="937">
                  <c:v>-1.1970540584518892E-2</c:v>
                </c:pt>
                <c:pt idx="938">
                  <c:v>-2.477420862312953E-2</c:v>
                </c:pt>
                <c:pt idx="939">
                  <c:v>1.0013108125027937E-2</c:v>
                </c:pt>
                <c:pt idx="940">
                  <c:v>-2.3867288996597224E-3</c:v>
                </c:pt>
                <c:pt idx="941">
                  <c:v>3.5149063370485567E-2</c:v>
                </c:pt>
                <c:pt idx="942">
                  <c:v>1.2800163614456603E-2</c:v>
                </c:pt>
                <c:pt idx="943">
                  <c:v>-1.369158933206893E-2</c:v>
                </c:pt>
                <c:pt idx="944">
                  <c:v>-5.1606940120891695E-3</c:v>
                </c:pt>
                <c:pt idx="945">
                  <c:v>7.1552268910068939E-3</c:v>
                </c:pt>
                <c:pt idx="946">
                  <c:v>-6.0390304827781542E-3</c:v>
                </c:pt>
                <c:pt idx="947">
                  <c:v>7.1479300871136586E-3</c:v>
                </c:pt>
                <c:pt idx="948">
                  <c:v>-5.5001172204624154E-3</c:v>
                </c:pt>
                <c:pt idx="949">
                  <c:v>1.6770455620368954E-2</c:v>
                </c:pt>
                <c:pt idx="950">
                  <c:v>2.6322574039095549E-3</c:v>
                </c:pt>
                <c:pt idx="951">
                  <c:v>3.7101716323216093E-2</c:v>
                </c:pt>
                <c:pt idx="952">
                  <c:v>3.7123838033715968E-3</c:v>
                </c:pt>
                <c:pt idx="953">
                  <c:v>2.4377963372263306E-2</c:v>
                </c:pt>
                <c:pt idx="954">
                  <c:v>-8.8624008794676197E-3</c:v>
                </c:pt>
                <c:pt idx="955">
                  <c:v>5.4643771545276956E-3</c:v>
                </c:pt>
                <c:pt idx="956">
                  <c:v>-7.0814903393191181E-3</c:v>
                </c:pt>
                <c:pt idx="957">
                  <c:v>2.2723383867766261E-2</c:v>
                </c:pt>
                <c:pt idx="958">
                  <c:v>1.7353052019272484E-2</c:v>
                </c:pt>
                <c:pt idx="959">
                  <c:v>-1.1955988725416582E-2</c:v>
                </c:pt>
                <c:pt idx="960">
                  <c:v>2.7427992692594283E-3</c:v>
                </c:pt>
                <c:pt idx="961">
                  <c:v>8.6887676778244095E-3</c:v>
                </c:pt>
                <c:pt idx="962">
                  <c:v>-2.7755642633385109E-2</c:v>
                </c:pt>
                <c:pt idx="963">
                  <c:v>1.6242857440827537E-2</c:v>
                </c:pt>
                <c:pt idx="964">
                  <c:v>-4.8417758786022043E-4</c:v>
                </c:pt>
                <c:pt idx="965">
                  <c:v>2.7458997492435704E-3</c:v>
                </c:pt>
                <c:pt idx="966">
                  <c:v>-3.3829422096651675E-3</c:v>
                </c:pt>
                <c:pt idx="967">
                  <c:v>3.2487382486085507E-2</c:v>
                </c:pt>
                <c:pt idx="968">
                  <c:v>-7.0443856324809264E-3</c:v>
                </c:pt>
                <c:pt idx="969">
                  <c:v>7.4097828058342936E-3</c:v>
                </c:pt>
                <c:pt idx="970">
                  <c:v>2.5041616439928339E-3</c:v>
                </c:pt>
                <c:pt idx="971">
                  <c:v>1.4205338453640427E-2</c:v>
                </c:pt>
                <c:pt idx="972">
                  <c:v>5.7256952664335219E-2</c:v>
                </c:pt>
                <c:pt idx="973">
                  <c:v>1.8634784141546668E-2</c:v>
                </c:pt>
                <c:pt idx="974">
                  <c:v>-1.5149737054678836E-2</c:v>
                </c:pt>
                <c:pt idx="975">
                  <c:v>2.1622633554806953E-2</c:v>
                </c:pt>
                <c:pt idx="976">
                  <c:v>2.4147538887098778E-3</c:v>
                </c:pt>
                <c:pt idx="977">
                  <c:v>-7.5103192690439535E-3</c:v>
                </c:pt>
                <c:pt idx="978">
                  <c:v>-1.5276831383844575E-2</c:v>
                </c:pt>
                <c:pt idx="979">
                  <c:v>9.279110307735457E-3</c:v>
                </c:pt>
                <c:pt idx="980">
                  <c:v>5.7465741059263475E-3</c:v>
                </c:pt>
                <c:pt idx="981">
                  <c:v>-8.4274236880562126E-3</c:v>
                </c:pt>
                <c:pt idx="982">
                  <c:v>2.3912318397003189E-2</c:v>
                </c:pt>
                <c:pt idx="983">
                  <c:v>-8.4413002710363623E-3</c:v>
                </c:pt>
                <c:pt idx="984">
                  <c:v>-3.8307752448237284E-3</c:v>
                </c:pt>
                <c:pt idx="985">
                  <c:v>3.5608410780242558E-3</c:v>
                </c:pt>
                <c:pt idx="986">
                  <c:v>-1.5895645579250044E-2</c:v>
                </c:pt>
                <c:pt idx="987">
                  <c:v>1.5287085955970343E-2</c:v>
                </c:pt>
                <c:pt idx="988">
                  <c:v>-1.1363582539171302E-2</c:v>
                </c:pt>
                <c:pt idx="989">
                  <c:v>2.0833345809884884E-2</c:v>
                </c:pt>
                <c:pt idx="990">
                  <c:v>4.7853541020065567E-2</c:v>
                </c:pt>
                <c:pt idx="991">
                  <c:v>-8.7307554711035795E-3</c:v>
                </c:pt>
                <c:pt idx="992">
                  <c:v>-1.7613046701260328E-3</c:v>
                </c:pt>
                <c:pt idx="993">
                  <c:v>3.0812857437067288E-2</c:v>
                </c:pt>
                <c:pt idx="994">
                  <c:v>1.6065336044050652E-2</c:v>
                </c:pt>
                <c:pt idx="995">
                  <c:v>-2.3976142700832731E-2</c:v>
                </c:pt>
                <c:pt idx="996">
                  <c:v>1.4208074598618156E-2</c:v>
                </c:pt>
                <c:pt idx="997">
                  <c:v>-1.3223477395556391E-2</c:v>
                </c:pt>
                <c:pt idx="998">
                  <c:v>-4.2059108663781014E-2</c:v>
                </c:pt>
                <c:pt idx="999">
                  <c:v>-7.354591174744611E-2</c:v>
                </c:pt>
                <c:pt idx="1000">
                  <c:v>3.019880581910819E-2</c:v>
                </c:pt>
                <c:pt idx="1001">
                  <c:v>-6.8930215706146353E-2</c:v>
                </c:pt>
                <c:pt idx="1002">
                  <c:v>2.6028626259187761E-2</c:v>
                </c:pt>
                <c:pt idx="1003">
                  <c:v>-4.6483319261101802E-2</c:v>
                </c:pt>
                <c:pt idx="1004">
                  <c:v>2.7720264712093007E-2</c:v>
                </c:pt>
                <c:pt idx="1005">
                  <c:v>4.6659425735115008E-2</c:v>
                </c:pt>
                <c:pt idx="1006">
                  <c:v>2.2214375358433655E-3</c:v>
                </c:pt>
                <c:pt idx="1007">
                  <c:v>-1.8915358866100875E-2</c:v>
                </c:pt>
                <c:pt idx="1008">
                  <c:v>-2.9974199304175428E-2</c:v>
                </c:pt>
                <c:pt idx="1009">
                  <c:v>2.1738863100338811E-2</c:v>
                </c:pt>
                <c:pt idx="1010">
                  <c:v>1.0182553686531651E-2</c:v>
                </c:pt>
                <c:pt idx="1011">
                  <c:v>1.7300994666101466E-2</c:v>
                </c:pt>
                <c:pt idx="1012">
                  <c:v>2.0999558650209419E-2</c:v>
                </c:pt>
                <c:pt idx="1013">
                  <c:v>-7.5318612128316541E-3</c:v>
                </c:pt>
                <c:pt idx="1014">
                  <c:v>3.5026717148613105E-3</c:v>
                </c:pt>
                <c:pt idx="1015">
                  <c:v>2.3268628542124055E-3</c:v>
                </c:pt>
                <c:pt idx="1016">
                  <c:v>-8.1252651597278867E-3</c:v>
                </c:pt>
                <c:pt idx="1017">
                  <c:v>3.1012173717927489E-2</c:v>
                </c:pt>
                <c:pt idx="1018">
                  <c:v>-2.8376715273601059E-2</c:v>
                </c:pt>
                <c:pt idx="1019">
                  <c:v>1.7085344858282048E-2</c:v>
                </c:pt>
                <c:pt idx="1020">
                  <c:v>-8.6146097677528607E-4</c:v>
                </c:pt>
                <c:pt idx="1021">
                  <c:v>3.764916364141669E-2</c:v>
                </c:pt>
                <c:pt idx="1022">
                  <c:v>-1.9665017044111499E-2</c:v>
                </c:pt>
                <c:pt idx="1023">
                  <c:v>1.7092781605188831E-2</c:v>
                </c:pt>
                <c:pt idx="1024">
                  <c:v>1.0416654605998221E-2</c:v>
                </c:pt>
                <c:pt idx="1025">
                  <c:v>-1.5395289770687798E-2</c:v>
                </c:pt>
                <c:pt idx="1026">
                  <c:v>-1.0330805742911979E-2</c:v>
                </c:pt>
                <c:pt idx="1027">
                  <c:v>-8.4609855372415246E-4</c:v>
                </c:pt>
                <c:pt idx="1028">
                  <c:v>-5.9720762886786079E-2</c:v>
                </c:pt>
                <c:pt idx="1029">
                  <c:v>-1.0810636587434941E-2</c:v>
                </c:pt>
                <c:pt idx="1030">
                  <c:v>1.4994454465562948E-2</c:v>
                </c:pt>
                <c:pt idx="1031">
                  <c:v>-2.9393788563569129E-2</c:v>
                </c:pt>
                <c:pt idx="1032">
                  <c:v>-2.5890512174750979E-2</c:v>
                </c:pt>
                <c:pt idx="1033">
                  <c:v>5.1546646633018342E-3</c:v>
                </c:pt>
                <c:pt idx="1034">
                  <c:v>-2.0192181555817961E-2</c:v>
                </c:pt>
                <c:pt idx="1035">
                  <c:v>3.009475738294248E-2</c:v>
                </c:pt>
                <c:pt idx="1036">
                  <c:v>1.2067422637936271E-2</c:v>
                </c:pt>
                <c:pt idx="1037">
                  <c:v>-6.2767282674294214E-4</c:v>
                </c:pt>
                <c:pt idx="1038">
                  <c:v>-1.3029740821948715E-2</c:v>
                </c:pt>
                <c:pt idx="1039">
                  <c:v>-1.4315628024126554E-3</c:v>
                </c:pt>
                <c:pt idx="1040">
                  <c:v>1.1148166631841435E-3</c:v>
                </c:pt>
                <c:pt idx="1041">
                  <c:v>1.7504621174405247E-3</c:v>
                </c:pt>
                <c:pt idx="1042">
                  <c:v>-2.7000892228832619E-3</c:v>
                </c:pt>
                <c:pt idx="1043">
                  <c:v>5.8925944298034499E-3</c:v>
                </c:pt>
                <c:pt idx="1044">
                  <c:v>5.5415187837495735E-3</c:v>
                </c:pt>
                <c:pt idx="1045">
                  <c:v>7.7153069769973857E-3</c:v>
                </c:pt>
                <c:pt idx="1046">
                  <c:v>9.2185643916563309E-3</c:v>
                </c:pt>
                <c:pt idx="1047">
                  <c:v>-1.3934411945954646E-3</c:v>
                </c:pt>
                <c:pt idx="1048">
                  <c:v>-2.5891414380974438E-2</c:v>
                </c:pt>
                <c:pt idx="1049">
                  <c:v>4.2974231095442034E-3</c:v>
                </c:pt>
                <c:pt idx="1050">
                  <c:v>1.3312226803735814E-2</c:v>
                </c:pt>
                <c:pt idx="1051">
                  <c:v>-1.7047463988096472E-2</c:v>
                </c:pt>
                <c:pt idx="1052">
                  <c:v>-1.0182701227439962E-2</c:v>
                </c:pt>
                <c:pt idx="1053">
                  <c:v>-2.1057818702885145E-2</c:v>
                </c:pt>
                <c:pt idx="1054">
                  <c:v>2.2824340317658294E-2</c:v>
                </c:pt>
                <c:pt idx="1055">
                  <c:v>3.0663063743809151E-2</c:v>
                </c:pt>
                <c:pt idx="1056">
                  <c:v>-8.4111160483468523E-3</c:v>
                </c:pt>
                <c:pt idx="1057">
                  <c:v>8.1683929803897277E-3</c:v>
                </c:pt>
                <c:pt idx="1058">
                  <c:v>6.2305077417407065E-4</c:v>
                </c:pt>
                <c:pt idx="1059">
                  <c:v>4.9828958919867694E-3</c:v>
                </c:pt>
                <c:pt idx="1060">
                  <c:v>-7.9019662803778996E-3</c:v>
                </c:pt>
                <c:pt idx="1061">
                  <c:v>-3.9046282485168337E-3</c:v>
                </c:pt>
                <c:pt idx="1062">
                  <c:v>9.407585234582998E-4</c:v>
                </c:pt>
                <c:pt idx="1063">
                  <c:v>1.817047627778998E-2</c:v>
                </c:pt>
                <c:pt idx="1064">
                  <c:v>-1.723069657615113E-2</c:v>
                </c:pt>
                <c:pt idx="1065">
                  <c:v>8.2965964348790857E-3</c:v>
                </c:pt>
                <c:pt idx="1066">
                  <c:v>-2.6393054118311818E-3</c:v>
                </c:pt>
                <c:pt idx="1067">
                  <c:v>-5.9150485869888351E-3</c:v>
                </c:pt>
                <c:pt idx="1068">
                  <c:v>3.4449121691601894E-3</c:v>
                </c:pt>
                <c:pt idx="1069">
                  <c:v>-1.4981346369903352E-2</c:v>
                </c:pt>
                <c:pt idx="1070">
                  <c:v>-2.8517210735502039E-2</c:v>
                </c:pt>
                <c:pt idx="1071">
                  <c:v>5.7078017971416237E-3</c:v>
                </c:pt>
                <c:pt idx="1072">
                  <c:v>3.6322542879973309E-2</c:v>
                </c:pt>
                <c:pt idx="1073">
                  <c:v>3.5831721361632221E-2</c:v>
                </c:pt>
                <c:pt idx="1074">
                  <c:v>9.5165552821133235E-3</c:v>
                </c:pt>
                <c:pt idx="1075">
                  <c:v>1.3018139593848014E-2</c:v>
                </c:pt>
                <c:pt idx="1076">
                  <c:v>1.6248174604398057E-2</c:v>
                </c:pt>
                <c:pt idx="1077">
                  <c:v>-1.729656605905102E-2</c:v>
                </c:pt>
                <c:pt idx="1078">
                  <c:v>-9.7618219565474753E-3</c:v>
                </c:pt>
                <c:pt idx="1079">
                  <c:v>-3.0769320117938398E-2</c:v>
                </c:pt>
                <c:pt idx="1080">
                  <c:v>6.0100130090275086E-3</c:v>
                </c:pt>
                <c:pt idx="1081">
                  <c:v>3.6765674001827432E-3</c:v>
                </c:pt>
                <c:pt idx="1082">
                  <c:v>1.785729902613024E-2</c:v>
                </c:pt>
                <c:pt idx="1083">
                  <c:v>4.1685167665848406E-2</c:v>
                </c:pt>
                <c:pt idx="1084">
                  <c:v>4.8944259219873779E-3</c:v>
                </c:pt>
                <c:pt idx="1085">
                  <c:v>-8.594688289748225E-3</c:v>
                </c:pt>
                <c:pt idx="1086">
                  <c:v>-3.4677972095587318E-3</c:v>
                </c:pt>
                <c:pt idx="1087">
                  <c:v>1.783371302866317E-2</c:v>
                </c:pt>
                <c:pt idx="1088">
                  <c:v>-3.418893115862737E-3</c:v>
                </c:pt>
                <c:pt idx="1089">
                  <c:v>7.718899603407413E-3</c:v>
                </c:pt>
                <c:pt idx="1090">
                  <c:v>9.9303049918574872E-4</c:v>
                </c:pt>
                <c:pt idx="1091">
                  <c:v>-2.4092116095696804E-3</c:v>
                </c:pt>
                <c:pt idx="1092">
                  <c:v>5.1137706413404557E-3</c:v>
                </c:pt>
                <c:pt idx="1093">
                  <c:v>3.1373609450171654E-2</c:v>
                </c:pt>
                <c:pt idx="1094">
                  <c:v>1.6168769187111409E-2</c:v>
                </c:pt>
                <c:pt idx="1095">
                  <c:v>-8.2254901338546342E-3</c:v>
                </c:pt>
                <c:pt idx="1096">
                  <c:v>1.6315859911759326E-3</c:v>
                </c:pt>
                <c:pt idx="1097">
                  <c:v>-2.2940276612240372E-2</c:v>
                </c:pt>
                <c:pt idx="1098">
                  <c:v>-1.9866489638447338E-2</c:v>
                </c:pt>
                <c:pt idx="1099">
                  <c:v>1.6442283622140803E-2</c:v>
                </c:pt>
                <c:pt idx="1100">
                  <c:v>6.4147035347076895E-3</c:v>
                </c:pt>
                <c:pt idx="1101">
                  <c:v>3.4639448876613989E-3</c:v>
                </c:pt>
                <c:pt idx="1102">
                  <c:v>-2.7064304568372964E-2</c:v>
                </c:pt>
                <c:pt idx="1103">
                  <c:v>7.5220988337391919E-3</c:v>
                </c:pt>
                <c:pt idx="1104">
                  <c:v>2.7609475363466873E-2</c:v>
                </c:pt>
                <c:pt idx="1105">
                  <c:v>-1.5078841875822237E-2</c:v>
                </c:pt>
                <c:pt idx="1106">
                  <c:v>1.1133649940272248E-3</c:v>
                </c:pt>
                <c:pt idx="1107">
                  <c:v>-8.2022551507344877E-3</c:v>
                </c:pt>
                <c:pt idx="1108">
                  <c:v>-2.943726967172365E-3</c:v>
                </c:pt>
                <c:pt idx="1109">
                  <c:v>1.4068723845910407E-4</c:v>
                </c:pt>
                <c:pt idx="1110">
                  <c:v>-1.546478941306305E-3</c:v>
                </c:pt>
                <c:pt idx="1111">
                  <c:v>2.6750925118152846E-3</c:v>
                </c:pt>
                <c:pt idx="1112">
                  <c:v>4.3526321672389835E-3</c:v>
                </c:pt>
                <c:pt idx="1113">
                  <c:v>-1.1883246870620005E-2</c:v>
                </c:pt>
                <c:pt idx="1114">
                  <c:v>5.6604237934688008E-4</c:v>
                </c:pt>
                <c:pt idx="1115">
                  <c:v>5.6572215663116274E-4</c:v>
                </c:pt>
                <c:pt idx="1116">
                  <c:v>1.0316639746190744E-2</c:v>
                </c:pt>
                <c:pt idx="1117">
                  <c:v>1.5946129071872157E-2</c:v>
                </c:pt>
                <c:pt idx="1118">
                  <c:v>-8.261265624766481E-4</c:v>
                </c:pt>
                <c:pt idx="1119">
                  <c:v>-7.3033909063915424E-3</c:v>
                </c:pt>
                <c:pt idx="1120">
                  <c:v>-2.2903692963762295E-2</c:v>
                </c:pt>
                <c:pt idx="1121">
                  <c:v>-1.2786240400507972E-3</c:v>
                </c:pt>
                <c:pt idx="1122">
                  <c:v>-3.4140293668238142E-3</c:v>
                </c:pt>
                <c:pt idx="1123">
                  <c:v>-2.740492284378401E-2</c:v>
                </c:pt>
                <c:pt idx="1124">
                  <c:v>-9.0990507218694418E-3</c:v>
                </c:pt>
                <c:pt idx="1125">
                  <c:v>9.4787189514671782E-3</c:v>
                </c:pt>
                <c:pt idx="1126">
                  <c:v>7.6291071002337167E-3</c:v>
                </c:pt>
                <c:pt idx="1127">
                  <c:v>3.4945583754831876E-3</c:v>
                </c:pt>
                <c:pt idx="1128">
                  <c:v>2.3213946896538558E-3</c:v>
                </c:pt>
                <c:pt idx="1129">
                  <c:v>2.0700487406613469E-2</c:v>
                </c:pt>
                <c:pt idx="1130">
                  <c:v>-9.6438889240395027E-3</c:v>
                </c:pt>
                <c:pt idx="1131">
                  <c:v>-1.3174807386285375E-2</c:v>
                </c:pt>
                <c:pt idx="1132">
                  <c:v>5.3692646423825858E-3</c:v>
                </c:pt>
                <c:pt idx="1133">
                  <c:v>1.7032286345400389E-2</c:v>
                </c:pt>
                <c:pt idx="1134">
                  <c:v>-4.6836312518970238E-3</c:v>
                </c:pt>
                <c:pt idx="1135">
                  <c:v>-6.9867219309183376E-3</c:v>
                </c:pt>
                <c:pt idx="1136">
                  <c:v>-9.1901641675868791E-3</c:v>
                </c:pt>
                <c:pt idx="1137">
                  <c:v>-4.492969743560565E-3</c:v>
                </c:pt>
                <c:pt idx="1138">
                  <c:v>1.746995364007763E-2</c:v>
                </c:pt>
                <c:pt idx="1139">
                  <c:v>4.4498392774424494E-2</c:v>
                </c:pt>
                <c:pt idx="1140">
                  <c:v>-8.6300832620116383E-3</c:v>
                </c:pt>
                <c:pt idx="1141">
                  <c:v>-1.2712405991650235E-2</c:v>
                </c:pt>
                <c:pt idx="1142">
                  <c:v>-4.898563111067347E-3</c:v>
                </c:pt>
                <c:pt idx="1143">
                  <c:v>-9.1419091283525735E-3</c:v>
                </c:pt>
                <c:pt idx="1144">
                  <c:v>7.9487196618104883E-3</c:v>
                </c:pt>
                <c:pt idx="1145">
                  <c:v>1.6617333312967886E-2</c:v>
                </c:pt>
                <c:pt idx="1146">
                  <c:v>-2.6873572680740754E-2</c:v>
                </c:pt>
                <c:pt idx="1147">
                  <c:v>2.6904039946480798E-2</c:v>
                </c:pt>
                <c:pt idx="1148">
                  <c:v>9.7045543323142952E-4</c:v>
                </c:pt>
                <c:pt idx="1149">
                  <c:v>-6.5088690319308959E-3</c:v>
                </c:pt>
                <c:pt idx="1150">
                  <c:v>-2.0630116987006127E-2</c:v>
                </c:pt>
                <c:pt idx="1151">
                  <c:v>1.7933569103848683E-2</c:v>
                </c:pt>
                <c:pt idx="1152">
                  <c:v>-1.1187881149793304E-3</c:v>
                </c:pt>
                <c:pt idx="1153">
                  <c:v>-1.7077334118603515E-2</c:v>
                </c:pt>
                <c:pt idx="1154">
                  <c:v>-7.1196945088590306E-4</c:v>
                </c:pt>
                <c:pt idx="1155">
                  <c:v>-1.4821148805267213E-2</c:v>
                </c:pt>
                <c:pt idx="1156">
                  <c:v>-1.012591827745128E-2</c:v>
                </c:pt>
                <c:pt idx="1157">
                  <c:v>-1.1690687822270002E-2</c:v>
                </c:pt>
                <c:pt idx="1158">
                  <c:v>2.351028786909572E-2</c:v>
                </c:pt>
                <c:pt idx="1159">
                  <c:v>1.4446577670347859E-2</c:v>
                </c:pt>
                <c:pt idx="1160">
                  <c:v>-8.5445077079509164E-3</c:v>
                </c:pt>
                <c:pt idx="1161">
                  <c:v>2.5423808527199301E-2</c:v>
                </c:pt>
                <c:pt idx="1162">
                  <c:v>-6.4497635086713384E-3</c:v>
                </c:pt>
                <c:pt idx="1163">
                  <c:v>9.9538372763992994E-3</c:v>
                </c:pt>
                <c:pt idx="1164">
                  <c:v>2.413940865590624E-2</c:v>
                </c:pt>
                <c:pt idx="1165">
                  <c:v>-2.0920502092049765E-3</c:v>
                </c:pt>
                <c:pt idx="1166">
                  <c:v>-1.0482180293501073E-2</c:v>
                </c:pt>
                <c:pt idx="1167">
                  <c:v>-5.3672316384181153E-3</c:v>
                </c:pt>
                <c:pt idx="1168">
                  <c:v>7.8102811701222102E-3</c:v>
                </c:pt>
                <c:pt idx="1169">
                  <c:v>1.3667746935324718E-2</c:v>
                </c:pt>
                <c:pt idx="1170">
                  <c:v>3.33611342785655E-3</c:v>
                </c:pt>
                <c:pt idx="1171">
                  <c:v>1.1360487669714581E-2</c:v>
                </c:pt>
                <c:pt idx="1172">
                  <c:v>9.1780821917808453E-3</c:v>
                </c:pt>
                <c:pt idx="1173">
                  <c:v>-3.6649925342744855E-3</c:v>
                </c:pt>
                <c:pt idx="1174">
                  <c:v>5.449591280653956E-3</c:v>
                </c:pt>
                <c:pt idx="1175">
                  <c:v>9.0785907859078831E-3</c:v>
                </c:pt>
                <c:pt idx="1176">
                  <c:v>2.8199274875788786E-3</c:v>
                </c:pt>
                <c:pt idx="1177">
                  <c:v>-2.1424745581146245E-3</c:v>
                </c:pt>
                <c:pt idx="1178">
                  <c:v>5.501878690284537E-3</c:v>
                </c:pt>
                <c:pt idx="1179">
                  <c:v>3.7368210329640438E-3</c:v>
                </c:pt>
                <c:pt idx="1180">
                  <c:v>1.9944156362185455E-3</c:v>
                </c:pt>
                <c:pt idx="1181">
                  <c:v>-1.2871549893842826E-2</c:v>
                </c:pt>
                <c:pt idx="1182">
                  <c:v>1.613120043016536E-2</c:v>
                </c:pt>
                <c:pt idx="1183">
                  <c:v>4.8948273581161427E-3</c:v>
                </c:pt>
                <c:pt idx="1184">
                  <c:v>7.8988941548186246E-4</c:v>
                </c:pt>
                <c:pt idx="1185">
                  <c:v>9.4711917916337884E-3</c:v>
                </c:pt>
                <c:pt idx="1186">
                  <c:v>2.8668230388323368E-3</c:v>
                </c:pt>
                <c:pt idx="1187">
                  <c:v>1.8711018711018729E-2</c:v>
                </c:pt>
                <c:pt idx="1188">
                  <c:v>9.3112244897959693E-3</c:v>
                </c:pt>
                <c:pt idx="1189">
                  <c:v>-2.3000126374320785E-2</c:v>
                </c:pt>
                <c:pt idx="1190">
                  <c:v>1.9273056525675854E-2</c:v>
                </c:pt>
                <c:pt idx="1191">
                  <c:v>2.5380710659895681E-4</c:v>
                </c:pt>
                <c:pt idx="1192">
                  <c:v>-1.6620147170768759E-2</c:v>
                </c:pt>
                <c:pt idx="1193">
                  <c:v>-9.6761708166688398E-3</c:v>
                </c:pt>
                <c:pt idx="1194">
                  <c:v>1.1985409067222464E-2</c:v>
                </c:pt>
                <c:pt idx="1195">
                  <c:v>-2.1755921730175026E-2</c:v>
                </c:pt>
                <c:pt idx="1196">
                  <c:v>-3.0267140413213021E-3</c:v>
                </c:pt>
                <c:pt idx="1197">
                  <c:v>1.1879619852165181E-3</c:v>
                </c:pt>
                <c:pt idx="1198">
                  <c:v>-9.2287409360575787E-4</c:v>
                </c:pt>
                <c:pt idx="1199">
                  <c:v>1.0556875164951184E-3</c:v>
                </c:pt>
                <c:pt idx="1200">
                  <c:v>3.9546533087265173E-3</c:v>
                </c:pt>
                <c:pt idx="1201">
                  <c:v>5.2521008403367229E-4</c:v>
                </c:pt>
                <c:pt idx="1202">
                  <c:v>-5.9055118110236124E-3</c:v>
                </c:pt>
                <c:pt idx="1203">
                  <c:v>-2.1122112211221142E-3</c:v>
                </c:pt>
                <c:pt idx="1204">
                  <c:v>1.9579309432464571E-2</c:v>
                </c:pt>
                <c:pt idx="1205">
                  <c:v>-1.4013234721681544E-2</c:v>
                </c:pt>
                <c:pt idx="1206">
                  <c:v>2.118699828924853E-2</c:v>
                </c:pt>
                <c:pt idx="1207">
                  <c:v>8.3762886597938645E-3</c:v>
                </c:pt>
                <c:pt idx="1208">
                  <c:v>4.3450479233226591E-3</c:v>
                </c:pt>
                <c:pt idx="1209">
                  <c:v>-9.6704415320014794E-3</c:v>
                </c:pt>
                <c:pt idx="1210">
                  <c:v>-1.0921238596942048E-2</c:v>
                </c:pt>
                <c:pt idx="1211">
                  <c:v>-1.4549233567160313E-2</c:v>
                </c:pt>
                <c:pt idx="1212">
                  <c:v>2.2409702082783365E-3</c:v>
                </c:pt>
                <c:pt idx="1213">
                  <c:v>-1.0916743390766826E-2</c:v>
                </c:pt>
                <c:pt idx="1214">
                  <c:v>-1.2101063829787142E-2</c:v>
                </c:pt>
                <c:pt idx="1215">
                  <c:v>-1.3460761879122429E-2</c:v>
                </c:pt>
                <c:pt idx="1216">
                  <c:v>1.4463091826988659E-2</c:v>
                </c:pt>
                <c:pt idx="1217">
                  <c:v>-2.0174848688634408E-3</c:v>
                </c:pt>
                <c:pt idx="1218">
                  <c:v>6.4690026954177951E-3</c:v>
                </c:pt>
                <c:pt idx="1219">
                  <c:v>-1.7005891805034788E-2</c:v>
                </c:pt>
                <c:pt idx="1220">
                  <c:v>1.5801661898923805E-2</c:v>
                </c:pt>
                <c:pt idx="1221">
                  <c:v>-2.6418130615529042E-2</c:v>
                </c:pt>
                <c:pt idx="1222">
                  <c:v>4.8209366391184774E-3</c:v>
                </c:pt>
                <c:pt idx="1223">
                  <c:v>-2.0699108978752542E-2</c:v>
                </c:pt>
                <c:pt idx="1224">
                  <c:v>2.449608062709964E-2</c:v>
                </c:pt>
                <c:pt idx="1225">
                  <c:v>2.0767864462358263E-2</c:v>
                </c:pt>
                <c:pt idx="1226">
                  <c:v>1.2046580109758187E-3</c:v>
                </c:pt>
                <c:pt idx="1227">
                  <c:v>3.7032085561497223E-2</c:v>
                </c:pt>
                <c:pt idx="1228">
                  <c:v>-5.0019337372695621E-2</c:v>
                </c:pt>
                <c:pt idx="1229">
                  <c:v>1.7098656534129508E-2</c:v>
                </c:pt>
                <c:pt idx="1230">
                  <c:v>-1.9079386257504976E-2</c:v>
                </c:pt>
                <c:pt idx="1231">
                  <c:v>-5.7127312295974838E-3</c:v>
                </c:pt>
                <c:pt idx="1232">
                  <c:v>5.4719562243502103E-3</c:v>
                </c:pt>
                <c:pt idx="1233">
                  <c:v>8.1632653061225174E-3</c:v>
                </c:pt>
                <c:pt idx="1234">
                  <c:v>-1.1740890688259075E-2</c:v>
                </c:pt>
                <c:pt idx="1235">
                  <c:v>2.0483408439163839E-3</c:v>
                </c:pt>
                <c:pt idx="1236">
                  <c:v>4.0883074407196967E-4</c:v>
                </c:pt>
                <c:pt idx="1237">
                  <c:v>6.8110611633291011E-4</c:v>
                </c:pt>
                <c:pt idx="1238">
                  <c:v>1.7560577184862449E-2</c:v>
                </c:pt>
                <c:pt idx="1239">
                  <c:v>1.6722408026755852E-2</c:v>
                </c:pt>
                <c:pt idx="1240">
                  <c:v>4.3421052631579422E-3</c:v>
                </c:pt>
                <c:pt idx="1241">
                  <c:v>5.8954539499541372E-3</c:v>
                </c:pt>
                <c:pt idx="1242">
                  <c:v>-1.1721802552748556E-3</c:v>
                </c:pt>
                <c:pt idx="1243">
                  <c:v>-3.6510627200416717E-3</c:v>
                </c:pt>
                <c:pt idx="1244">
                  <c:v>1.3087292239240072E-4</c:v>
                </c:pt>
                <c:pt idx="1245">
                  <c:v>9.9450405652969937E-3</c:v>
                </c:pt>
                <c:pt idx="1246">
                  <c:v>-3.4983156258098129E-3</c:v>
                </c:pt>
                <c:pt idx="1247">
                  <c:v>6.8911714991548483E-3</c:v>
                </c:pt>
                <c:pt idx="1248">
                  <c:v>-4.1322314049586813E-3</c:v>
                </c:pt>
                <c:pt idx="1249">
                  <c:v>2.3340248962656486E-3</c:v>
                </c:pt>
                <c:pt idx="1250">
                  <c:v>1.0866752910737338E-2</c:v>
                </c:pt>
                <c:pt idx="1251">
                  <c:v>1.8812388021499902E-2</c:v>
                </c:pt>
                <c:pt idx="1252">
                  <c:v>3.0146966461499836E-3</c:v>
                </c:pt>
                <c:pt idx="1253">
                  <c:v>-2.1289918597370504E-3</c:v>
                </c:pt>
                <c:pt idx="1254">
                  <c:v>1.857429718875498E-2</c:v>
                </c:pt>
                <c:pt idx="1255">
                  <c:v>8.6249383932972268E-3</c:v>
                </c:pt>
                <c:pt idx="1256">
                  <c:v>-1.0872220864891329E-2</c:v>
                </c:pt>
                <c:pt idx="1257">
                  <c:v>1.7043349388662456E-2</c:v>
                </c:pt>
                <c:pt idx="1258">
                  <c:v>4.857316332726281E-3</c:v>
                </c:pt>
                <c:pt idx="1259">
                  <c:v>1.2447129909365529E-2</c:v>
                </c:pt>
                <c:pt idx="1260">
                  <c:v>2.3872045834335973E-4</c:v>
                </c:pt>
                <c:pt idx="1261">
                  <c:v>2.1002386634844675E-2</c:v>
                </c:pt>
                <c:pt idx="1262">
                  <c:v>2.0687237026648129E-2</c:v>
                </c:pt>
                <c:pt idx="1263">
                  <c:v>1.0763769609527013E-2</c:v>
                </c:pt>
                <c:pt idx="1264">
                  <c:v>1.0535855896680636E-2</c:v>
                </c:pt>
                <c:pt idx="1265">
                  <c:v>9.6412556053811996E-3</c:v>
                </c:pt>
                <c:pt idx="1266">
                  <c:v>4.108372196313461E-3</c:v>
                </c:pt>
                <c:pt idx="1267">
                  <c:v>-1.437576025655192E-3</c:v>
                </c:pt>
                <c:pt idx="1268">
                  <c:v>1.5171650055371038E-2</c:v>
                </c:pt>
                <c:pt idx="1269">
                  <c:v>2.0071997381913498E-2</c:v>
                </c:pt>
                <c:pt idx="1270">
                  <c:v>-1.9035397283713059E-2</c:v>
                </c:pt>
                <c:pt idx="1271">
                  <c:v>1.1882699225989314E-2</c:v>
                </c:pt>
                <c:pt idx="1272">
                  <c:v>-1.6268045679810363E-2</c:v>
                </c:pt>
                <c:pt idx="1273">
                  <c:v>2.4093746577593081E-3</c:v>
                </c:pt>
                <c:pt idx="1274">
                  <c:v>-2.6330164973232782E-2</c:v>
                </c:pt>
                <c:pt idx="1275">
                  <c:v>-1.7953321364452437E-3</c:v>
                </c:pt>
                <c:pt idx="1276">
                  <c:v>5.0584532374100639E-3</c:v>
                </c:pt>
                <c:pt idx="1277">
                  <c:v>-2.5388658986690561E-2</c:v>
                </c:pt>
                <c:pt idx="1278">
                  <c:v>1.4000459031443641E-2</c:v>
                </c:pt>
                <c:pt idx="1279">
                  <c:v>2.8632865550022646E-2</c:v>
                </c:pt>
                <c:pt idx="1280">
                  <c:v>-7.261524920233328E-3</c:v>
                </c:pt>
                <c:pt idx="1281">
                  <c:v>3.4467472015959212E-2</c:v>
                </c:pt>
              </c:numCache>
            </c:numRef>
          </c:val>
          <c:smooth val="0"/>
          <c:extLst>
            <c:ext xmlns:c16="http://schemas.microsoft.com/office/drawing/2014/chart" uri="{C3380CC4-5D6E-409C-BE32-E72D297353CC}">
              <c16:uniqueId val="{00000000-0EBF-4194-8EBF-8E5556755533}"/>
            </c:ext>
          </c:extLst>
        </c:ser>
        <c:dLbls>
          <c:showLegendKey val="0"/>
          <c:showVal val="0"/>
          <c:showCatName val="0"/>
          <c:showSerName val="0"/>
          <c:showPercent val="0"/>
          <c:showBubbleSize val="0"/>
        </c:dLbls>
        <c:smooth val="0"/>
        <c:axId val="1167783711"/>
        <c:axId val="1167777471"/>
      </c:lineChart>
      <c:dateAx>
        <c:axId val="116778371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77471"/>
        <c:crosses val="autoZero"/>
        <c:auto val="1"/>
        <c:lblOffset val="100"/>
        <c:baseTimeUnit val="days"/>
      </c:dateAx>
      <c:valAx>
        <c:axId val="11677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'Criterio 3 Adidas'!$C$19</c:f>
              <c:strCache>
                <c:ptCount val="1"/>
                <c:pt idx="0">
                  <c:v>Stock</c:v>
                </c:pt>
              </c:strCache>
            </c:strRef>
          </c:tx>
          <c:spPr>
            <a:solidFill>
              <a:schemeClr val="accent2"/>
            </a:solidFill>
            <a:ln>
              <a:noFill/>
            </a:ln>
            <a:effectLst/>
          </c:spPr>
          <c:invertIfNegative val="0"/>
          <c:val>
            <c:numRef>
              <c:f>'Criterio 3 Adidas'!$C$20:$C$22</c:f>
              <c:numCache>
                <c:formatCode>0</c:formatCode>
                <c:ptCount val="3"/>
                <c:pt idx="0">
                  <c:v>140.28168046842626</c:v>
                </c:pt>
                <c:pt idx="1">
                  <c:v>162</c:v>
                </c:pt>
                <c:pt idx="2">
                  <c:v>196.64161676973768</c:v>
                </c:pt>
              </c:numCache>
            </c:numRef>
          </c:val>
          <c:extLst>
            <c:ext xmlns:c16="http://schemas.microsoft.com/office/drawing/2014/chart" uri="{C3380CC4-5D6E-409C-BE32-E72D297353CC}">
              <c16:uniqueId val="{00000000-6534-45EA-8AB0-88FA6D211284}"/>
            </c:ext>
          </c:extLst>
        </c:ser>
        <c:dLbls>
          <c:showLegendKey val="0"/>
          <c:showVal val="0"/>
          <c:showCatName val="0"/>
          <c:showSerName val="0"/>
          <c:showPercent val="0"/>
          <c:showBubbleSize val="0"/>
        </c:dLbls>
        <c:gapWidth val="219"/>
        <c:axId val="172994047"/>
        <c:axId val="172995967"/>
      </c:barChart>
      <c:lineChart>
        <c:grouping val="standard"/>
        <c:varyColors val="0"/>
        <c:ser>
          <c:idx val="0"/>
          <c:order val="0"/>
          <c:spPr>
            <a:ln w="28575" cap="rnd">
              <a:solidFill>
                <a:schemeClr val="accent1"/>
              </a:solidFill>
              <a:round/>
            </a:ln>
            <a:effectLst/>
          </c:spPr>
          <c:marker>
            <c:symbol val="none"/>
          </c:marker>
          <c:val>
            <c:numRef>
              <c:f>'Criterio 3 Adidas'!$I$20:$I$22</c:f>
              <c:numCache>
                <c:formatCode>#,##0.000</c:formatCode>
                <c:ptCount val="3"/>
                <c:pt idx="0">
                  <c:v>13.663821378897879</c:v>
                </c:pt>
                <c:pt idx="1">
                  <c:v>25.019894105899908</c:v>
                </c:pt>
                <c:pt idx="2">
                  <c:v>49.107789491180014</c:v>
                </c:pt>
              </c:numCache>
            </c:numRef>
          </c:val>
          <c:smooth val="0"/>
          <c:extLst>
            <c:ext xmlns:c16="http://schemas.microsoft.com/office/drawing/2014/chart" uri="{C3380CC4-5D6E-409C-BE32-E72D297353CC}">
              <c16:uniqueId val="{00000001-6534-45EA-8AB0-88FA6D211284}"/>
            </c:ext>
          </c:extLst>
        </c:ser>
        <c:dLbls>
          <c:showLegendKey val="0"/>
          <c:showVal val="0"/>
          <c:showCatName val="0"/>
          <c:showSerName val="0"/>
          <c:showPercent val="0"/>
          <c:showBubbleSize val="0"/>
        </c:dLbls>
        <c:marker val="1"/>
        <c:smooth val="0"/>
        <c:axId val="240077311"/>
        <c:axId val="240076831"/>
      </c:lineChart>
      <c:catAx>
        <c:axId val="172994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5967"/>
        <c:crosses val="autoZero"/>
        <c:auto val="1"/>
        <c:lblAlgn val="ctr"/>
        <c:lblOffset val="100"/>
        <c:noMultiLvlLbl val="0"/>
      </c:catAx>
      <c:valAx>
        <c:axId val="172995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4047"/>
        <c:crosses val="autoZero"/>
        <c:crossBetween val="between"/>
      </c:valAx>
      <c:valAx>
        <c:axId val="240076831"/>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77311"/>
        <c:crosses val="max"/>
        <c:crossBetween val="between"/>
      </c:valAx>
      <c:catAx>
        <c:axId val="240077311"/>
        <c:scaling>
          <c:orientation val="minMax"/>
        </c:scaling>
        <c:delete val="1"/>
        <c:axPos val="b"/>
        <c:majorTickMark val="out"/>
        <c:minorTickMark val="none"/>
        <c:tickLblPos val="nextTo"/>
        <c:crossAx val="2400768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'Criterio 3 Adidas'!$C$19</c:f>
              <c:strCache>
                <c:ptCount val="1"/>
                <c:pt idx="0">
                  <c:v>Stock</c:v>
                </c:pt>
              </c:strCache>
            </c:strRef>
          </c:tx>
          <c:spPr>
            <a:solidFill>
              <a:schemeClr val="accent2"/>
            </a:solidFill>
            <a:ln>
              <a:noFill/>
            </a:ln>
            <a:effectLst/>
          </c:spPr>
          <c:invertIfNegative val="0"/>
          <c:val>
            <c:numRef>
              <c:f>'Criterio 3 Banco Santander'!$C$20:$C$22</c:f>
              <c:numCache>
                <c:formatCode>0.00</c:formatCode>
                <c:ptCount val="3"/>
                <c:pt idx="0">
                  <c:v>2.8434480541183138</c:v>
                </c:pt>
                <c:pt idx="1">
                  <c:v>3.42</c:v>
                </c:pt>
                <c:pt idx="2">
                  <c:v>4.077397194327407</c:v>
                </c:pt>
              </c:numCache>
            </c:numRef>
          </c:val>
          <c:extLst>
            <c:ext xmlns:c16="http://schemas.microsoft.com/office/drawing/2014/chart" uri="{C3380CC4-5D6E-409C-BE32-E72D297353CC}">
              <c16:uniqueId val="{00000000-8A2E-4DD3-86DD-2D9C28FDD2EC}"/>
            </c:ext>
          </c:extLst>
        </c:ser>
        <c:dLbls>
          <c:showLegendKey val="0"/>
          <c:showVal val="0"/>
          <c:showCatName val="0"/>
          <c:showSerName val="0"/>
          <c:showPercent val="0"/>
          <c:showBubbleSize val="0"/>
        </c:dLbls>
        <c:gapWidth val="219"/>
        <c:axId val="172994047"/>
        <c:axId val="172995967"/>
      </c:barChart>
      <c:lineChart>
        <c:grouping val="standard"/>
        <c:varyColors val="0"/>
        <c:ser>
          <c:idx val="0"/>
          <c:order val="0"/>
          <c:spPr>
            <a:ln w="28575" cap="rnd">
              <a:solidFill>
                <a:schemeClr val="accent1"/>
              </a:solidFill>
              <a:round/>
            </a:ln>
            <a:effectLst/>
          </c:spPr>
          <c:marker>
            <c:symbol val="none"/>
          </c:marker>
          <c:val>
            <c:numRef>
              <c:f>'Criterio 3 Banco Santander'!$J$20:$J$22</c:f>
              <c:numCache>
                <c:formatCode>#,##0.00</c:formatCode>
                <c:ptCount val="3"/>
                <c:pt idx="0">
                  <c:v>0.74808439733805621</c:v>
                </c:pt>
                <c:pt idx="1">
                  <c:v>0.44865141968173305</c:v>
                </c:pt>
                <c:pt idx="2">
                  <c:v>0.23619679674576033</c:v>
                </c:pt>
              </c:numCache>
            </c:numRef>
          </c:val>
          <c:smooth val="0"/>
          <c:extLst>
            <c:ext xmlns:c16="http://schemas.microsoft.com/office/drawing/2014/chart" uri="{C3380CC4-5D6E-409C-BE32-E72D297353CC}">
              <c16:uniqueId val="{00000001-8A2E-4DD3-86DD-2D9C28FDD2EC}"/>
            </c:ext>
          </c:extLst>
        </c:ser>
        <c:dLbls>
          <c:showLegendKey val="0"/>
          <c:showVal val="0"/>
          <c:showCatName val="0"/>
          <c:showSerName val="0"/>
          <c:showPercent val="0"/>
          <c:showBubbleSize val="0"/>
        </c:dLbls>
        <c:marker val="1"/>
        <c:smooth val="0"/>
        <c:axId val="241440991"/>
        <c:axId val="241440031"/>
      </c:lineChart>
      <c:catAx>
        <c:axId val="172994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5967"/>
        <c:crosses val="autoZero"/>
        <c:auto val="1"/>
        <c:lblAlgn val="ctr"/>
        <c:lblOffset val="100"/>
        <c:noMultiLvlLbl val="0"/>
      </c:catAx>
      <c:valAx>
        <c:axId val="17299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4047"/>
        <c:crosses val="autoZero"/>
        <c:crossBetween val="between"/>
      </c:valAx>
      <c:valAx>
        <c:axId val="24144003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40991"/>
        <c:crosses val="max"/>
        <c:crossBetween val="between"/>
      </c:valAx>
      <c:catAx>
        <c:axId val="241440991"/>
        <c:scaling>
          <c:orientation val="minMax"/>
        </c:scaling>
        <c:delete val="1"/>
        <c:axPos val="b"/>
        <c:majorTickMark val="out"/>
        <c:minorTickMark val="none"/>
        <c:tickLblPos val="nextTo"/>
        <c:crossAx val="2414400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Histograma Adidas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Histograma Adidas</a:t>
          </a:r>
        </a:p>
      </cx:txPr>
    </cx:title>
    <cx:plotArea>
      <cx:plotAreaRegion>
        <cx:series layoutId="clusteredColumn" uniqueId="{D7BA94BE-A875-4691-8041-BD782EB56B4B}">
          <cx:dataId val="0"/>
          <cx:layoutPr>
            <cx:binning intervalClosed="r"/>
          </cx:layoutPr>
        </cx:series>
      </cx:plotAreaRegion>
      <cx:axis id="0">
        <cx:catScaling gapWidth="0"/>
        <cx:tickLabels/>
        <cx:numFmt formatCode="0.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Histograma Banco Santander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Histograma Banco Santander</a:t>
          </a:r>
        </a:p>
      </cx:txPr>
    </cx:title>
    <cx:plotArea>
      <cx:plotAreaRegion>
        <cx:series layoutId="clusteredColumn" uniqueId="{7BB959A7-260A-4754-B523-4F8EA8121BEA}">
          <cx:dataId val="0"/>
          <cx:layoutPr>
            <cx:binning intervalClosed="r"/>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172401</xdr:rowOff>
    </xdr:from>
    <xdr:to>
      <xdr:col>21</xdr:col>
      <xdr:colOff>514350</xdr:colOff>
      <xdr:row>25</xdr:row>
      <xdr:rowOff>28575</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0</xdr:row>
      <xdr:rowOff>19049</xdr:rowOff>
    </xdr:from>
    <xdr:to>
      <xdr:col>9</xdr:col>
      <xdr:colOff>133350</xdr:colOff>
      <xdr:row>26</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5275" y="19049"/>
              <a:ext cx="6696075" cy="5029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781050</xdr:colOff>
      <xdr:row>1</xdr:row>
      <xdr:rowOff>16192</xdr:rowOff>
    </xdr:from>
    <xdr:to>
      <xdr:col>18</xdr:col>
      <xdr:colOff>266700</xdr:colOff>
      <xdr:row>24</xdr:row>
      <xdr:rowOff>95250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514350</xdr:colOff>
      <xdr:row>1</xdr:row>
      <xdr:rowOff>28575</xdr:rowOff>
    </xdr:from>
    <xdr:to>
      <xdr:col>9</xdr:col>
      <xdr:colOff>304800</xdr:colOff>
      <xdr:row>24</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4350" y="219075"/>
              <a:ext cx="6648450" cy="4400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89296</xdr:colOff>
      <xdr:row>23</xdr:row>
      <xdr:rowOff>6742</xdr:rowOff>
    </xdr:from>
    <xdr:to>
      <xdr:col>4</xdr:col>
      <xdr:colOff>603224</xdr:colOff>
      <xdr:row>25</xdr:row>
      <xdr:rowOff>196098</xdr:rowOff>
    </xdr:to>
    <xdr:sp macro="" textlink="">
      <xdr:nvSpPr>
        <xdr:cNvPr id="2" name="3 Flecha derecha">
          <a:extLst>
            <a:ext uri="{FF2B5EF4-FFF2-40B4-BE49-F238E27FC236}">
              <a16:creationId xmlns:a16="http://schemas.microsoft.com/office/drawing/2014/main" id="{00000000-0008-0000-0500-000002000000}"/>
            </a:ext>
          </a:extLst>
        </xdr:cNvPr>
        <xdr:cNvSpPr/>
      </xdr:nvSpPr>
      <xdr:spPr>
        <a:xfrm rot="16200000">
          <a:off x="2438522" y="4485036"/>
          <a:ext cx="585596" cy="513928"/>
        </a:xfrm>
        <a:prstGeom prst="rightArrow">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GB" sz="1100"/>
        </a:p>
      </xdr:txBody>
    </xdr:sp>
    <xdr:clientData/>
  </xdr:twoCellAnchor>
  <xdr:twoCellAnchor>
    <xdr:from>
      <xdr:col>8</xdr:col>
      <xdr:colOff>493303</xdr:colOff>
      <xdr:row>23</xdr:row>
      <xdr:rowOff>4358</xdr:rowOff>
    </xdr:from>
    <xdr:to>
      <xdr:col>9</xdr:col>
      <xdr:colOff>194643</xdr:colOff>
      <xdr:row>26</xdr:row>
      <xdr:rowOff>1560</xdr:rowOff>
    </xdr:to>
    <xdr:sp macro="" textlink="">
      <xdr:nvSpPr>
        <xdr:cNvPr id="3" name="5 Flecha derecha">
          <a:extLst>
            <a:ext uri="{FF2B5EF4-FFF2-40B4-BE49-F238E27FC236}">
              <a16:creationId xmlns:a16="http://schemas.microsoft.com/office/drawing/2014/main" id="{00000000-0008-0000-0500-000003000000}"/>
            </a:ext>
          </a:extLst>
        </xdr:cNvPr>
        <xdr:cNvSpPr/>
      </xdr:nvSpPr>
      <xdr:spPr>
        <a:xfrm rot="16200000">
          <a:off x="5949882" y="4499499"/>
          <a:ext cx="591562" cy="486200"/>
        </a:xfrm>
        <a:prstGeom prst="rightArrow">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GB" sz="1100"/>
        </a:p>
      </xdr:txBody>
    </xdr:sp>
    <xdr:clientData/>
  </xdr:twoCellAnchor>
  <mc:AlternateContent xmlns:mc="http://schemas.openxmlformats.org/markup-compatibility/2006">
    <mc:Choice xmlns:a14="http://schemas.microsoft.com/office/drawing/2010/main" Requires="a14">
      <xdr:twoCellAnchor>
        <xdr:from>
          <xdr:col>7</xdr:col>
          <xdr:colOff>381000</xdr:colOff>
          <xdr:row>26</xdr:row>
          <xdr:rowOff>95250</xdr:rowOff>
        </xdr:from>
        <xdr:to>
          <xdr:col>13</xdr:col>
          <xdr:colOff>66675</xdr:colOff>
          <xdr:row>31</xdr:row>
          <xdr:rowOff>95250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effectLst/>
            <a:extLst>
              <a:ext uri="{909E8E84-426E-40DD-AFC4-6F175D3DCCD1}">
                <a14:hiddenFill>
                  <a:solidFill>
                    <a:srgbClr val="4F81BD"/>
                  </a:solidFill>
                </a14:hiddenFill>
              </a:ext>
              <a:ext uri="{AF507438-7753-43E0-B8FC-AC1667EBCBE1}">
                <a14:hiddenEffects>
                  <a:effectLst>
                    <a:outerShdw dist="35921" dir="2700000" algn="ctr" rotWithShape="0">
                      <a:srgbClr val="EEECE1"/>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352425</xdr:colOff>
          <xdr:row>26</xdr:row>
          <xdr:rowOff>95250</xdr:rowOff>
        </xdr:from>
        <xdr:to>
          <xdr:col>7</xdr:col>
          <xdr:colOff>285750</xdr:colOff>
          <xdr:row>31</xdr:row>
          <xdr:rowOff>38100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effectLst/>
            <a:extLst>
              <a:ext uri="{909E8E84-426E-40DD-AFC4-6F175D3DCCD1}">
                <a14:hiddenFill>
                  <a:solidFill>
                    <a:srgbClr val="4F81BD"/>
                  </a:solidFill>
                </a14:hiddenFill>
              </a:ext>
              <a:ext uri="{AF507438-7753-43E0-B8FC-AC1667EBCBE1}">
                <a14:hiddenEffects>
                  <a:effectLst>
                    <a:outerShdw dist="35921" dir="2700000" algn="ctr" rotWithShape="0">
                      <a:srgbClr val="EEECE1"/>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400050</xdr:colOff>
          <xdr:row>31</xdr:row>
          <xdr:rowOff>171450</xdr:rowOff>
        </xdr:from>
        <xdr:to>
          <xdr:col>11</xdr:col>
          <xdr:colOff>0</xdr:colOff>
          <xdr:row>33</xdr:row>
          <xdr:rowOff>171450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500-000003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89296</xdr:colOff>
      <xdr:row>23</xdr:row>
      <xdr:rowOff>6742</xdr:rowOff>
    </xdr:from>
    <xdr:to>
      <xdr:col>4</xdr:col>
      <xdr:colOff>603224</xdr:colOff>
      <xdr:row>25</xdr:row>
      <xdr:rowOff>196098</xdr:rowOff>
    </xdr:to>
    <xdr:sp macro="" textlink="">
      <xdr:nvSpPr>
        <xdr:cNvPr id="2" name="3 Flecha derecha">
          <a:extLst>
            <a:ext uri="{FF2B5EF4-FFF2-40B4-BE49-F238E27FC236}">
              <a16:creationId xmlns:a16="http://schemas.microsoft.com/office/drawing/2014/main" id="{00000000-0008-0000-0600-000002000000}"/>
            </a:ext>
          </a:extLst>
        </xdr:cNvPr>
        <xdr:cNvSpPr/>
      </xdr:nvSpPr>
      <xdr:spPr>
        <a:xfrm rot="16200000">
          <a:off x="2438522" y="4485036"/>
          <a:ext cx="585596" cy="513928"/>
        </a:xfrm>
        <a:prstGeom prst="rightArrow">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GB" sz="1100"/>
        </a:p>
      </xdr:txBody>
    </xdr:sp>
    <xdr:clientData/>
  </xdr:twoCellAnchor>
  <xdr:twoCellAnchor>
    <xdr:from>
      <xdr:col>8</xdr:col>
      <xdr:colOff>493303</xdr:colOff>
      <xdr:row>23</xdr:row>
      <xdr:rowOff>4358</xdr:rowOff>
    </xdr:from>
    <xdr:to>
      <xdr:col>9</xdr:col>
      <xdr:colOff>194643</xdr:colOff>
      <xdr:row>26</xdr:row>
      <xdr:rowOff>1560</xdr:rowOff>
    </xdr:to>
    <xdr:sp macro="" textlink="">
      <xdr:nvSpPr>
        <xdr:cNvPr id="3" name="5 Flecha derecha">
          <a:extLst>
            <a:ext uri="{FF2B5EF4-FFF2-40B4-BE49-F238E27FC236}">
              <a16:creationId xmlns:a16="http://schemas.microsoft.com/office/drawing/2014/main" id="{00000000-0008-0000-0600-000003000000}"/>
            </a:ext>
          </a:extLst>
        </xdr:cNvPr>
        <xdr:cNvSpPr/>
      </xdr:nvSpPr>
      <xdr:spPr>
        <a:xfrm rot="16200000">
          <a:off x="5949882" y="4499499"/>
          <a:ext cx="591562" cy="486200"/>
        </a:xfrm>
        <a:prstGeom prst="rightArrow">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GB" sz="1100"/>
        </a:p>
      </xdr:txBody>
    </xdr:sp>
    <xdr:clientData/>
  </xdr:twoCellAnchor>
  <mc:AlternateContent xmlns:mc="http://schemas.openxmlformats.org/markup-compatibility/2006">
    <mc:Choice xmlns:a14="http://schemas.microsoft.com/office/drawing/2010/main" Requires="a14">
      <xdr:twoCellAnchor>
        <xdr:from>
          <xdr:col>7</xdr:col>
          <xdr:colOff>381000</xdr:colOff>
          <xdr:row>26</xdr:row>
          <xdr:rowOff>95250</xdr:rowOff>
        </xdr:from>
        <xdr:to>
          <xdr:col>13</xdr:col>
          <xdr:colOff>66675</xdr:colOff>
          <xdr:row>31</xdr:row>
          <xdr:rowOff>95250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ffectLst/>
            <a:extLst>
              <a:ext uri="{909E8E84-426E-40DD-AFC4-6F175D3DCCD1}">
                <a14:hiddenFill>
                  <a:solidFill>
                    <a:srgbClr val="4F81BD"/>
                  </a:solidFill>
                </a14:hiddenFill>
              </a:ext>
              <a:ext uri="{AF507438-7753-43E0-B8FC-AC1667EBCBE1}">
                <a14:hiddenEffects>
                  <a:effectLst>
                    <a:outerShdw dist="35921" dir="2700000" algn="ctr" rotWithShape="0">
                      <a:srgbClr val="EEECE1"/>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352425</xdr:colOff>
          <xdr:row>26</xdr:row>
          <xdr:rowOff>95250</xdr:rowOff>
        </xdr:from>
        <xdr:to>
          <xdr:col>7</xdr:col>
          <xdr:colOff>285750</xdr:colOff>
          <xdr:row>31</xdr:row>
          <xdr:rowOff>38100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600-000002200000}"/>
                </a:ext>
              </a:extLst>
            </xdr:cNvPr>
            <xdr:cNvSpPr/>
          </xdr:nvSpPr>
          <xdr:spPr bwMode="auto">
            <a:xfrm>
              <a:off x="0" y="0"/>
              <a:ext cx="0" cy="0"/>
            </a:xfrm>
            <a:prstGeom prst="rect">
              <a:avLst/>
            </a:prstGeom>
            <a:noFill/>
            <a:effectLst/>
            <a:extLst>
              <a:ext uri="{909E8E84-426E-40DD-AFC4-6F175D3DCCD1}">
                <a14:hiddenFill>
                  <a:solidFill>
                    <a:srgbClr val="4F81BD"/>
                  </a:solidFill>
                </a14:hiddenFill>
              </a:ext>
              <a:ext uri="{AF507438-7753-43E0-B8FC-AC1667EBCBE1}">
                <a14:hiddenEffects>
                  <a:effectLst>
                    <a:outerShdw dist="35921" dir="2700000" algn="ctr" rotWithShape="0">
                      <a:srgbClr val="EEECE1"/>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400050</xdr:colOff>
          <xdr:row>31</xdr:row>
          <xdr:rowOff>171450</xdr:rowOff>
        </xdr:from>
        <xdr:to>
          <xdr:col>11</xdr:col>
          <xdr:colOff>0</xdr:colOff>
          <xdr:row>33</xdr:row>
          <xdr:rowOff>171450</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6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0</xdr:colOff>
      <xdr:row>6</xdr:row>
      <xdr:rowOff>0</xdr:rowOff>
    </xdr:from>
    <xdr:to>
      <xdr:col>7</xdr:col>
      <xdr:colOff>0</xdr:colOff>
      <xdr:row>20</xdr:row>
      <xdr:rowOff>76200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561975</xdr:colOff>
      <xdr:row>1</xdr:row>
      <xdr:rowOff>142875</xdr:rowOff>
    </xdr:from>
    <xdr:to>
      <xdr:col>6</xdr:col>
      <xdr:colOff>561975</xdr:colOff>
      <xdr:row>16</xdr:row>
      <xdr:rowOff>28575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641351</xdr:colOff>
      <xdr:row>13</xdr:row>
      <xdr:rowOff>57151</xdr:rowOff>
    </xdr:from>
    <xdr:to>
      <xdr:col>4</xdr:col>
      <xdr:colOff>297227</xdr:colOff>
      <xdr:row>16</xdr:row>
      <xdr:rowOff>86632</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84151" y="2434591"/>
          <a:ext cx="2850561" cy="574311"/>
        </a:xfrm>
        <a:prstGeom prst="rect">
          <a:avLst/>
        </a:prstGeom>
      </xdr:spPr>
    </xdr:pic>
    <xdr:clientData/>
  </xdr:twoCellAnchor>
  <xdr:twoCellAnchor editAs="oneCell">
    <xdr:from>
      <xdr:col>0</xdr:col>
      <xdr:colOff>749300</xdr:colOff>
      <xdr:row>18</xdr:row>
      <xdr:rowOff>114300</xdr:rowOff>
    </xdr:from>
    <xdr:to>
      <xdr:col>3</xdr:col>
      <xdr:colOff>857340</xdr:colOff>
      <xdr:row>20</xdr:row>
      <xdr:rowOff>115182</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85420" y="3406140"/>
          <a:ext cx="2451190" cy="362832"/>
        </a:xfrm>
        <a:prstGeom prst="rect">
          <a:avLst/>
        </a:prstGeom>
      </xdr:spPr>
    </xdr:pic>
    <xdr:clientData/>
  </xdr:twoCellAnchor>
  <xdr:twoCellAnchor editAs="oneCell">
    <xdr:from>
      <xdr:col>3</xdr:col>
      <xdr:colOff>121356</xdr:colOff>
      <xdr:row>8</xdr:row>
      <xdr:rowOff>30340</xdr:rowOff>
    </xdr:from>
    <xdr:to>
      <xdr:col>6</xdr:col>
      <xdr:colOff>313012</xdr:colOff>
      <xdr:row>11</xdr:row>
      <xdr:rowOff>134511</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896816" y="1493380"/>
          <a:ext cx="2864371" cy="6528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641351</xdr:colOff>
      <xdr:row>13</xdr:row>
      <xdr:rowOff>57151</xdr:rowOff>
    </xdr:from>
    <xdr:to>
      <xdr:col>4</xdr:col>
      <xdr:colOff>297227</xdr:colOff>
      <xdr:row>16</xdr:row>
      <xdr:rowOff>86632</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84151" y="2434591"/>
          <a:ext cx="2850561" cy="574311"/>
        </a:xfrm>
        <a:prstGeom prst="rect">
          <a:avLst/>
        </a:prstGeom>
      </xdr:spPr>
    </xdr:pic>
    <xdr:clientData/>
  </xdr:twoCellAnchor>
  <xdr:twoCellAnchor editAs="oneCell">
    <xdr:from>
      <xdr:col>0</xdr:col>
      <xdr:colOff>749300</xdr:colOff>
      <xdr:row>18</xdr:row>
      <xdr:rowOff>114300</xdr:rowOff>
    </xdr:from>
    <xdr:to>
      <xdr:col>3</xdr:col>
      <xdr:colOff>857340</xdr:colOff>
      <xdr:row>20</xdr:row>
      <xdr:rowOff>115182</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85420" y="3406140"/>
          <a:ext cx="2451190" cy="362832"/>
        </a:xfrm>
        <a:prstGeom prst="rect">
          <a:avLst/>
        </a:prstGeom>
      </xdr:spPr>
    </xdr:pic>
    <xdr:clientData/>
  </xdr:twoCellAnchor>
  <xdr:twoCellAnchor editAs="oneCell">
    <xdr:from>
      <xdr:col>3</xdr:col>
      <xdr:colOff>121356</xdr:colOff>
      <xdr:row>8</xdr:row>
      <xdr:rowOff>30340</xdr:rowOff>
    </xdr:from>
    <xdr:to>
      <xdr:col>6</xdr:col>
      <xdr:colOff>313012</xdr:colOff>
      <xdr:row>11</xdr:row>
      <xdr:rowOff>134511</xdr:rowOff>
    </xdr:to>
    <xdr:pic>
      <xdr:nvPicPr>
        <xdr:cNvPr id="4" name="Imagen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1896816" y="1493380"/>
          <a:ext cx="2864371" cy="652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 Id="rId9" Type="http://schemas.openxmlformats.org/officeDocument/2006/relationships/image" Target="../media/image3.emf"/></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388-631B-4EC3-B1D3-EEFEA4B24F5C}">
  <dimension ref="B4:C8"/>
  <sheetViews>
    <sheetView workbookViewId="0"/>
  </sheetViews>
  <sheetFormatPr defaultColWidth="9.140625" defaultRowHeight="15"/>
  <cols>
    <col min="1" max="1" width="9.140625" style="92"/>
    <col min="2" max="2" width="15.42578125" style="92" bestFit="1" customWidth="1"/>
    <col min="3" max="3" width="15.85546875" style="92" bestFit="1" customWidth="1"/>
    <col min="4" max="16384" width="9.140625" style="92"/>
  </cols>
  <sheetData>
    <row r="4" spans="2:3">
      <c r="B4" s="91" t="s">
        <v>80</v>
      </c>
      <c r="C4" s="91" t="s">
        <v>81</v>
      </c>
    </row>
    <row r="5" spans="2:3">
      <c r="B5" s="93" t="s">
        <v>82</v>
      </c>
      <c r="C5" s="93" t="s">
        <v>83</v>
      </c>
    </row>
    <row r="6" spans="2:3">
      <c r="B6" s="93" t="s">
        <v>84</v>
      </c>
      <c r="C6" s="93" t="s">
        <v>85</v>
      </c>
    </row>
    <row r="7" spans="2:3">
      <c r="B7" s="93" t="s">
        <v>86</v>
      </c>
      <c r="C7" s="93" t="s">
        <v>87</v>
      </c>
    </row>
    <row r="8" spans="2:3">
      <c r="B8" s="93" t="s">
        <v>88</v>
      </c>
      <c r="C8" s="93" t="s">
        <v>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8ED9-B9DD-4B70-A35E-1B1F6FC55279}">
  <dimension ref="B2:N27"/>
  <sheetViews>
    <sheetView showGridLines="0" zoomScale="90" zoomScaleNormal="90" workbookViewId="0">
      <selection activeCell="E5" sqref="E5"/>
    </sheetView>
  </sheetViews>
  <sheetFormatPr defaultColWidth="11.42578125" defaultRowHeight="15"/>
  <cols>
    <col min="1" max="1" width="2.7109375" customWidth="1"/>
    <col min="2" max="2" width="16.85546875" bestFit="1" customWidth="1"/>
    <col min="3" max="3" width="6.28515625" bestFit="1" customWidth="1"/>
    <col min="4" max="4" width="13.85546875" bestFit="1" customWidth="1"/>
    <col min="5" max="5" width="13.5703125" bestFit="1" customWidth="1"/>
    <col min="8" max="8" width="16" bestFit="1" customWidth="1"/>
    <col min="12" max="13" width="18.5703125" bestFit="1" customWidth="1"/>
    <col min="14" max="14" width="18.28515625" bestFit="1" customWidth="1"/>
  </cols>
  <sheetData>
    <row r="2" spans="2:14">
      <c r="B2" s="52" t="s">
        <v>25</v>
      </c>
      <c r="C2" s="53">
        <v>0.25</v>
      </c>
      <c r="H2" s="52" t="s">
        <v>26</v>
      </c>
    </row>
    <row r="3" spans="2:14">
      <c r="B3" s="52" t="s">
        <v>27</v>
      </c>
      <c r="C3" s="54">
        <v>0.5</v>
      </c>
    </row>
    <row r="4" spans="2:14">
      <c r="B4" s="52" t="s">
        <v>28</v>
      </c>
      <c r="C4" s="53">
        <v>0.03</v>
      </c>
      <c r="H4" s="55" t="s">
        <v>29</v>
      </c>
      <c r="I4" s="55" t="s">
        <v>30</v>
      </c>
      <c r="J4" s="55" t="s">
        <v>31</v>
      </c>
      <c r="K4" s="55" t="s">
        <v>32</v>
      </c>
      <c r="L4" s="55" t="s">
        <v>33</v>
      </c>
      <c r="M4" s="52" t="s">
        <v>34</v>
      </c>
      <c r="N4" s="52" t="s">
        <v>35</v>
      </c>
    </row>
    <row r="5" spans="2:14">
      <c r="B5" s="52" t="s">
        <v>36</v>
      </c>
      <c r="C5" s="53">
        <v>0.02</v>
      </c>
      <c r="H5" s="56">
        <f>+C6</f>
        <v>162</v>
      </c>
      <c r="I5" s="56">
        <f>+H5*$C$10</f>
        <v>193.32506187056785</v>
      </c>
      <c r="J5" s="56">
        <f>+I5*$C$10</f>
        <v>230.70728115591905</v>
      </c>
      <c r="K5" s="56">
        <f>+J5*$C$10</f>
        <v>275.31789755221325</v>
      </c>
      <c r="L5" s="56">
        <f>+K5*$C$10</f>
        <v>328.55462702689067</v>
      </c>
      <c r="M5" s="57">
        <f>+MAX(L5-$C$7,0)</f>
        <v>168.55462702689067</v>
      </c>
      <c r="N5" s="57">
        <f>+MAX($C$7-L5,0)</f>
        <v>0</v>
      </c>
    </row>
    <row r="6" spans="2:14">
      <c r="B6" s="52" t="s">
        <v>37</v>
      </c>
      <c r="C6" s="54">
        <v>162</v>
      </c>
      <c r="H6" s="58"/>
      <c r="I6" s="56">
        <f>+H5*$C$11</f>
        <v>135.75063546375844</v>
      </c>
      <c r="J6" s="56">
        <f>+I5*$C$11</f>
        <v>162</v>
      </c>
      <c r="K6" s="56">
        <f>+J5*$C$11</f>
        <v>193.32506187056785</v>
      </c>
      <c r="L6" s="56">
        <f>+K5*$C$11</f>
        <v>230.70728115591908</v>
      </c>
      <c r="M6" s="59">
        <f>+MAX(L6-$C$7,0)</f>
        <v>70.707281155919077</v>
      </c>
      <c r="N6" s="59">
        <f t="shared" ref="N6:N9" si="0">+MAX($C$7-L6,0)</f>
        <v>0</v>
      </c>
    </row>
    <row r="7" spans="2:14">
      <c r="B7" s="52" t="s">
        <v>38</v>
      </c>
      <c r="C7" s="54">
        <v>160</v>
      </c>
      <c r="H7" s="58"/>
      <c r="I7" s="58"/>
      <c r="J7" s="56">
        <f>+I6*$C$11</f>
        <v>113.75453721490265</v>
      </c>
      <c r="K7" s="56">
        <f>+J6*$C$11</f>
        <v>135.75063546375844</v>
      </c>
      <c r="L7" s="56">
        <f>+K6*$C$11</f>
        <v>162</v>
      </c>
      <c r="M7" s="59">
        <f t="shared" ref="M7:M9" si="1">+MAX(L7-$C$7,0)</f>
        <v>2</v>
      </c>
      <c r="N7" s="59">
        <f t="shared" si="0"/>
        <v>0</v>
      </c>
    </row>
    <row r="8" spans="2:14">
      <c r="B8" s="52" t="s">
        <v>39</v>
      </c>
      <c r="C8" s="54">
        <v>2</v>
      </c>
      <c r="H8" s="58"/>
      <c r="I8" s="58"/>
      <c r="J8" s="58"/>
      <c r="K8" s="56">
        <f>+J7*$C$11</f>
        <v>95.322535270424652</v>
      </c>
      <c r="L8" s="56">
        <f>+K7*$C$11</f>
        <v>113.75453721490265</v>
      </c>
      <c r="M8" s="59">
        <f t="shared" si="1"/>
        <v>0</v>
      </c>
      <c r="N8" s="59">
        <f t="shared" si="0"/>
        <v>46.245462785097345</v>
      </c>
    </row>
    <row r="9" spans="2:14">
      <c r="H9" s="58"/>
      <c r="I9" s="58"/>
      <c r="J9" s="58"/>
      <c r="K9" s="58"/>
      <c r="L9" s="56">
        <f>+K8*$C$11</f>
        <v>79.87712800602884</v>
      </c>
      <c r="M9" s="60">
        <f t="shared" si="1"/>
        <v>0</v>
      </c>
      <c r="N9" s="60">
        <f t="shared" si="0"/>
        <v>80.12287199397116</v>
      </c>
    </row>
    <row r="10" spans="2:14">
      <c r="B10" s="21" t="s">
        <v>40</v>
      </c>
      <c r="C10" s="56">
        <f>+EXP(C2*SQRT(C3))</f>
        <v>1.1933645794479497</v>
      </c>
      <c r="H10" s="58"/>
    </row>
    <row r="11" spans="2:14">
      <c r="B11" s="21" t="s">
        <v>41</v>
      </c>
      <c r="C11" s="56">
        <f>1/C10</f>
        <v>0.83796688557875576</v>
      </c>
      <c r="H11" s="52" t="s">
        <v>42</v>
      </c>
      <c r="J11" s="58"/>
    </row>
    <row r="12" spans="2:14">
      <c r="L12" s="52" t="s">
        <v>34</v>
      </c>
    </row>
    <row r="13" spans="2:14">
      <c r="B13" s="21" t="s">
        <v>43</v>
      </c>
      <c r="C13" s="56">
        <f>(EXP((C4-C5)*C3)-C11)/(C10-C11)</f>
        <v>0.47002453353602019</v>
      </c>
      <c r="H13" s="55" t="s">
        <v>29</v>
      </c>
      <c r="I13" s="55" t="s">
        <v>30</v>
      </c>
      <c r="J13" s="55" t="s">
        <v>31</v>
      </c>
      <c r="K13" s="55" t="s">
        <v>32</v>
      </c>
      <c r="L13" s="55" t="s">
        <v>33</v>
      </c>
      <c r="N13" s="61" t="s">
        <v>44</v>
      </c>
    </row>
    <row r="14" spans="2:14">
      <c r="H14" s="56">
        <f>EXP(-$C$4*$C$3)*(I14*$C$13+I15*$C$18)</f>
        <v>23.107125151137208</v>
      </c>
      <c r="I14" s="56">
        <f>EXP(-$C$4*$C$3)*(J14*$C$13+J15*$C$18)</f>
        <v>41.232865189496643</v>
      </c>
      <c r="J14" s="56">
        <f>EXP(-$C$4*$C$3)*(K14*$C$13+K15*$C$18)</f>
        <v>70.867685543479084</v>
      </c>
      <c r="K14" s="62">
        <f>EXP(-$C$4*$C$3)*(L14*$C$13+L15*$C$18)</f>
        <v>114.96052836324914</v>
      </c>
      <c r="L14" s="56">
        <f>+M5</f>
        <v>168.55462702689067</v>
      </c>
      <c r="N14" s="63">
        <f>+H14</f>
        <v>23.107125151137208</v>
      </c>
    </row>
    <row r="15" spans="2:14">
      <c r="H15" s="64"/>
      <c r="I15" s="56">
        <f>EXP(-$C$4*$C$3)*(J15*$C$13+J16*$C$18)</f>
        <v>7.6907076978064355</v>
      </c>
      <c r="J15" s="56">
        <f>EXP(-$C$4*$C$3)*(K15*$C$13+K16*$C$18)</f>
        <v>16.126160258073924</v>
      </c>
      <c r="K15" s="62">
        <f>EXP(-$C$4*$C$3)*(L15*$C$13+L16*$C$18)</f>
        <v>33.78353502801329</v>
      </c>
      <c r="L15" s="56">
        <f t="shared" ref="L15:L18" si="2">+M6</f>
        <v>70.707281155919077</v>
      </c>
      <c r="N15" s="65"/>
    </row>
    <row r="16" spans="2:14">
      <c r="H16" s="64"/>
      <c r="I16" s="64"/>
      <c r="J16" s="56">
        <f>EXP(-$C$4*$C$3)*(K16*$C$13+K17*$C$18)</f>
        <v>0.42878759779559389</v>
      </c>
      <c r="K16" s="62">
        <f>EXP(-$C$4*$C$3)*(L16*$C$13+L17*$C$18)</f>
        <v>0.92605355978538728</v>
      </c>
      <c r="L16" s="56">
        <f t="shared" si="2"/>
        <v>2</v>
      </c>
      <c r="N16" s="65"/>
    </row>
    <row r="17" spans="2:14">
      <c r="H17" s="64"/>
      <c r="I17" s="64"/>
      <c r="J17" s="64"/>
      <c r="K17" s="62">
        <f>EXP(-$C$4*$C$3)*(L17*$C$13+L18*$C$18)</f>
        <v>0</v>
      </c>
      <c r="L17" s="56">
        <f t="shared" si="2"/>
        <v>0</v>
      </c>
      <c r="N17" s="66"/>
    </row>
    <row r="18" spans="2:14">
      <c r="B18" s="21" t="s">
        <v>45</v>
      </c>
      <c r="C18" s="56">
        <f>1-C13</f>
        <v>0.52997546646397975</v>
      </c>
      <c r="I18" s="64"/>
      <c r="J18" s="64"/>
      <c r="K18" s="64"/>
      <c r="L18" s="56">
        <f t="shared" si="2"/>
        <v>0</v>
      </c>
      <c r="N18" s="65"/>
    </row>
    <row r="19" spans="2:14">
      <c r="N19" s="65"/>
    </row>
    <row r="20" spans="2:14">
      <c r="L20" s="52" t="s">
        <v>35</v>
      </c>
      <c r="N20" s="65"/>
    </row>
    <row r="21" spans="2:14">
      <c r="H21" s="55" t="s">
        <v>29</v>
      </c>
      <c r="I21" s="55" t="s">
        <v>30</v>
      </c>
      <c r="J21" s="55" t="s">
        <v>31</v>
      </c>
      <c r="K21" s="55" t="s">
        <v>32</v>
      </c>
      <c r="L21" s="55" t="s">
        <v>33</v>
      </c>
      <c r="N21" s="67" t="s">
        <v>46</v>
      </c>
    </row>
    <row r="22" spans="2:14">
      <c r="H22" s="56">
        <f>EXP(-$C$4*$C$3)*(I22*$C$13+I23*$C$18)</f>
        <v>18.141561381940715</v>
      </c>
      <c r="I22" s="56">
        <f>EXP(-$C$4*$C$3)*(J22*$C$13+J23*$C$18)</f>
        <v>6.581019467511128</v>
      </c>
      <c r="J22" s="56">
        <f>EXP(-$C$4*$C$3)*(K22*$C$13+K23*$C$18)</f>
        <v>0</v>
      </c>
      <c r="K22" s="62">
        <f>EXP(-$C$4*$C$3)*(L22*$C$13+L23*$C$18)</f>
        <v>0</v>
      </c>
      <c r="L22" s="56">
        <f>+N5</f>
        <v>0</v>
      </c>
      <c r="N22" s="63">
        <f>+H22</f>
        <v>18.141561381940715</v>
      </c>
    </row>
    <row r="23" spans="2:14">
      <c r="I23" s="56">
        <f>EXP(-$C$4*$C$3)*(J23*$C$13+J24*$C$18)</f>
        <v>28.911706928926375</v>
      </c>
      <c r="J23" s="56">
        <f>EXP(-$C$4*$C$3)*(K23*$C$13+K24*$C$18)</f>
        <v>12.605260550140905</v>
      </c>
      <c r="K23" s="62">
        <f>EXP(-$C$4*$C$3)*(L23*$C$13+L24*$C$18)</f>
        <v>0</v>
      </c>
      <c r="L23" s="56">
        <f t="shared" ref="L23:L26" si="3">+N6</f>
        <v>0</v>
      </c>
    </row>
    <row r="24" spans="2:14">
      <c r="J24" s="56">
        <f>EXP(-$C$4*$C$3)*(K24*$C$13+K25*$C$18)</f>
        <v>44.198026504885426</v>
      </c>
      <c r="K24" s="62">
        <f>EXP(-$C$4*$C$3)*(L24*$C$13+L25*$C$18)</f>
        <v>24.144069824037473</v>
      </c>
      <c r="L24" s="56">
        <f t="shared" si="3"/>
        <v>0</v>
      </c>
    </row>
    <row r="25" spans="2:14">
      <c r="K25" s="62">
        <f>EXP(-$C$4*$C$3)*(L25*$C$13+L26*$C$18)</f>
        <v>63.24385013945691</v>
      </c>
      <c r="L25" s="56">
        <f t="shared" si="3"/>
        <v>46.245462785097345</v>
      </c>
    </row>
    <row r="26" spans="2:14">
      <c r="L26" s="56">
        <f t="shared" si="3"/>
        <v>80.12287199397116</v>
      </c>
    </row>
    <row r="27" spans="2:14">
      <c r="L27" s="58"/>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463B3-67DD-45EF-864C-429F0E6BBA2E}">
  <dimension ref="B2:N27"/>
  <sheetViews>
    <sheetView showGridLines="0" zoomScale="90" zoomScaleNormal="90" workbookViewId="0">
      <selection activeCell="N22" sqref="N22"/>
    </sheetView>
  </sheetViews>
  <sheetFormatPr defaultColWidth="11.42578125" defaultRowHeight="15"/>
  <cols>
    <col min="1" max="1" width="2.7109375" customWidth="1"/>
    <col min="2" max="2" width="16.85546875" bestFit="1" customWidth="1"/>
    <col min="3" max="3" width="6.28515625" bestFit="1" customWidth="1"/>
    <col min="4" max="4" width="13.85546875" bestFit="1" customWidth="1"/>
    <col min="5" max="5" width="13.5703125" bestFit="1" customWidth="1"/>
    <col min="8" max="8" width="16" bestFit="1" customWidth="1"/>
    <col min="12" max="13" width="18.5703125" bestFit="1" customWidth="1"/>
    <col min="14" max="14" width="18.28515625" bestFit="1" customWidth="1"/>
  </cols>
  <sheetData>
    <row r="2" spans="2:14">
      <c r="B2" s="52" t="s">
        <v>25</v>
      </c>
      <c r="C2" s="53">
        <v>0.24</v>
      </c>
      <c r="H2" s="52" t="s">
        <v>26</v>
      </c>
    </row>
    <row r="3" spans="2:14">
      <c r="B3" s="52" t="s">
        <v>27</v>
      </c>
      <c r="C3" s="54">
        <v>0.5</v>
      </c>
    </row>
    <row r="4" spans="2:14">
      <c r="B4" s="52" t="s">
        <v>28</v>
      </c>
      <c r="C4" s="53">
        <v>0.03</v>
      </c>
      <c r="H4" s="55" t="s">
        <v>29</v>
      </c>
      <c r="I4" s="55" t="s">
        <v>30</v>
      </c>
      <c r="J4" s="55" t="s">
        <v>31</v>
      </c>
      <c r="K4" s="55" t="s">
        <v>32</v>
      </c>
      <c r="L4" s="55" t="s">
        <v>33</v>
      </c>
      <c r="M4" s="52" t="s">
        <v>34</v>
      </c>
      <c r="N4" s="52" t="s">
        <v>35</v>
      </c>
    </row>
    <row r="5" spans="2:14">
      <c r="B5" s="52" t="s">
        <v>36</v>
      </c>
      <c r="C5" s="53">
        <v>0.02</v>
      </c>
      <c r="H5" s="56">
        <f>+C6</f>
        <v>3.42</v>
      </c>
      <c r="I5" s="56">
        <f>+H5*$C$10</f>
        <v>4.052549456734555</v>
      </c>
      <c r="J5" s="56">
        <f>+I5*$C$10</f>
        <v>4.8020927190875842</v>
      </c>
      <c r="K5" s="56">
        <f>+J5*$C$10</f>
        <v>5.6902684912068286</v>
      </c>
      <c r="L5" s="56">
        <f>+K5*$C$10</f>
        <v>6.7427176850040906</v>
      </c>
      <c r="M5" s="57">
        <f>+MAX(L5-$C$7,0)</f>
        <v>3.2427176850040906</v>
      </c>
      <c r="N5" s="57">
        <f>+MAX($C$7-L5,0)</f>
        <v>0</v>
      </c>
    </row>
    <row r="6" spans="2:14">
      <c r="B6" s="52" t="s">
        <v>37</v>
      </c>
      <c r="C6" s="54">
        <v>3.42</v>
      </c>
      <c r="H6" s="58"/>
      <c r="I6" s="56">
        <f>+H5*$C$11</f>
        <v>2.8861831607169752</v>
      </c>
      <c r="J6" s="56">
        <f>+I5*$C$11</f>
        <v>3.42</v>
      </c>
      <c r="K6" s="56">
        <f>+J5*$C$11</f>
        <v>4.052549456734555</v>
      </c>
      <c r="L6" s="56">
        <f>+K5*$C$11</f>
        <v>4.8020927190875842</v>
      </c>
      <c r="M6" s="59">
        <f>+MAX(L6-$C$7,0)</f>
        <v>1.3020927190875842</v>
      </c>
      <c r="N6" s="59">
        <f t="shared" ref="N6:N9" si="0">+MAX($C$7-L6,0)</f>
        <v>0</v>
      </c>
    </row>
    <row r="7" spans="2:14">
      <c r="B7" s="52" t="s">
        <v>38</v>
      </c>
      <c r="C7" s="54">
        <v>3.5</v>
      </c>
      <c r="H7" s="58"/>
      <c r="I7" s="58"/>
      <c r="J7" s="56">
        <f>+I6*$C$11</f>
        <v>2.4356880810544532</v>
      </c>
      <c r="K7" s="56">
        <f>+J6*$C$11</f>
        <v>2.8861831607169752</v>
      </c>
      <c r="L7" s="56">
        <f>+K6*$C$11</f>
        <v>3.42</v>
      </c>
      <c r="M7" s="59">
        <f t="shared" ref="M7:M9" si="1">+MAX(L7-$C$7,0)</f>
        <v>0</v>
      </c>
      <c r="N7" s="59">
        <f t="shared" si="0"/>
        <v>8.0000000000000071E-2</v>
      </c>
    </row>
    <row r="8" spans="2:14">
      <c r="B8" s="52" t="s">
        <v>39</v>
      </c>
      <c r="C8" s="54">
        <v>2</v>
      </c>
      <c r="H8" s="58"/>
      <c r="I8" s="58"/>
      <c r="J8" s="58"/>
      <c r="K8" s="56">
        <f>+J7*$C$11</f>
        <v>2.0555093345901772</v>
      </c>
      <c r="L8" s="56">
        <f>+K7*$C$11</f>
        <v>2.4356880810544532</v>
      </c>
      <c r="M8" s="59">
        <f t="shared" si="1"/>
        <v>0</v>
      </c>
      <c r="N8" s="59">
        <f t="shared" si="0"/>
        <v>1.0643119189455468</v>
      </c>
    </row>
    <row r="9" spans="2:14">
      <c r="H9" s="58"/>
      <c r="I9" s="58"/>
      <c r="J9" s="58"/>
      <c r="K9" s="58"/>
      <c r="L9" s="56">
        <f>+K8*$C$11</f>
        <v>1.7346714702312058</v>
      </c>
      <c r="M9" s="60">
        <f t="shared" si="1"/>
        <v>0</v>
      </c>
      <c r="N9" s="60">
        <f t="shared" si="0"/>
        <v>1.7653285297687942</v>
      </c>
    </row>
    <row r="10" spans="2:14">
      <c r="B10" s="21" t="s">
        <v>40</v>
      </c>
      <c r="C10" s="56">
        <f>+EXP(C2*SQRT(C3))</f>
        <v>1.184955981501332</v>
      </c>
      <c r="H10" s="58"/>
    </row>
    <row r="11" spans="2:14">
      <c r="B11" s="21" t="s">
        <v>41</v>
      </c>
      <c r="C11" s="56">
        <f>1/C10</f>
        <v>0.84391320488800448</v>
      </c>
      <c r="H11" s="52" t="s">
        <v>42</v>
      </c>
      <c r="J11" s="58"/>
    </row>
    <row r="12" spans="2:14">
      <c r="L12" s="52" t="s">
        <v>34</v>
      </c>
    </row>
    <row r="13" spans="2:14">
      <c r="B13" s="21" t="s">
        <v>43</v>
      </c>
      <c r="C13" s="56">
        <f>(EXP((C4-C5)*C3)-C11)/(C10-C11)</f>
        <v>0.47237275502846976</v>
      </c>
      <c r="H13" s="55" t="s">
        <v>29</v>
      </c>
      <c r="I13" s="55" t="s">
        <v>30</v>
      </c>
      <c r="J13" s="55" t="s">
        <v>31</v>
      </c>
      <c r="K13" s="55" t="s">
        <v>32</v>
      </c>
      <c r="L13" s="55" t="s">
        <v>33</v>
      </c>
      <c r="N13" s="61" t="s">
        <v>44</v>
      </c>
    </row>
    <row r="14" spans="2:14">
      <c r="H14" s="56">
        <f>EXP(-$C$4*$C$3)*(I14*$C$13+I15*$C$18)</f>
        <v>0.42483998819811331</v>
      </c>
      <c r="I14" s="56">
        <f>EXP(-$C$4*$C$3)*(J14*$C$13+J15*$C$18)</f>
        <v>0.76641347362892376</v>
      </c>
      <c r="J14" s="56">
        <f>EXP(-$C$4*$C$3)*(K14*$C$13+K15*$C$18)</f>
        <v>1.3320585710586026</v>
      </c>
      <c r="K14" s="62">
        <f>EXP(-$C$4*$C$3)*(L14*$C$13+L15*$C$18)</f>
        <v>2.1857575850967299</v>
      </c>
      <c r="L14" s="56">
        <f>+M5</f>
        <v>3.2427176850040906</v>
      </c>
      <c r="N14" s="63">
        <f>+H14</f>
        <v>0.42483998819811331</v>
      </c>
    </row>
    <row r="15" spans="2:14">
      <c r="H15" s="64"/>
      <c r="I15" s="56">
        <f>EXP(-$C$4*$C$3)*(J15*$C$13+J16*$C$18)</f>
        <v>0.13120584469779215</v>
      </c>
      <c r="J15" s="56">
        <f>EXP(-$C$4*$C$3)*(K15*$C$13+K16*$C$18)</f>
        <v>0.28195692001466643</v>
      </c>
      <c r="K15" s="62">
        <f>EXP(-$C$4*$C$3)*(L15*$C$13+L16*$C$18)</f>
        <v>0.60591587918411371</v>
      </c>
      <c r="L15" s="56">
        <f t="shared" ref="L15:L18" si="2">+M6</f>
        <v>1.3020927190875842</v>
      </c>
      <c r="N15" s="65"/>
    </row>
    <row r="16" spans="2:14">
      <c r="H16" s="64"/>
      <c r="I16" s="64"/>
      <c r="J16" s="56">
        <f>EXP(-$C$4*$C$3)*(K16*$C$13+K17*$C$18)</f>
        <v>0</v>
      </c>
      <c r="K16" s="62">
        <f>EXP(-$C$4*$C$3)*(L16*$C$13+L17*$C$18)</f>
        <v>0</v>
      </c>
      <c r="L16" s="56">
        <f t="shared" si="2"/>
        <v>0</v>
      </c>
      <c r="N16" s="65"/>
    </row>
    <row r="17" spans="2:14">
      <c r="H17" s="64"/>
      <c r="I17" s="64"/>
      <c r="J17" s="64"/>
      <c r="K17" s="62">
        <f>EXP(-$C$4*$C$3)*(L17*$C$13+L18*$C$18)</f>
        <v>0</v>
      </c>
      <c r="L17" s="56">
        <f t="shared" si="2"/>
        <v>0</v>
      </c>
      <c r="N17" s="66"/>
    </row>
    <row r="18" spans="2:14">
      <c r="B18" s="21" t="s">
        <v>45</v>
      </c>
      <c r="C18" s="56">
        <f>1-C13</f>
        <v>0.52762724497153024</v>
      </c>
      <c r="I18" s="64"/>
      <c r="J18" s="64"/>
      <c r="K18" s="64"/>
      <c r="L18" s="56">
        <f t="shared" si="2"/>
        <v>0</v>
      </c>
      <c r="N18" s="65"/>
    </row>
    <row r="19" spans="2:14">
      <c r="N19" s="65"/>
    </row>
    <row r="20" spans="2:14">
      <c r="L20" s="52" t="s">
        <v>35</v>
      </c>
      <c r="N20" s="65"/>
    </row>
    <row r="21" spans="2:14">
      <c r="H21" s="55" t="s">
        <v>29</v>
      </c>
      <c r="I21" s="55" t="s">
        <v>30</v>
      </c>
      <c r="J21" s="55" t="s">
        <v>31</v>
      </c>
      <c r="K21" s="55" t="s">
        <v>32</v>
      </c>
      <c r="L21" s="55" t="s">
        <v>33</v>
      </c>
      <c r="N21" s="67" t="s">
        <v>46</v>
      </c>
    </row>
    <row r="22" spans="2:14">
      <c r="H22" s="56">
        <f>EXP(-$C$4*$C$3)*(I22*$C$13+I23*$C$18)</f>
        <v>0.43511597384203998</v>
      </c>
      <c r="I22" s="56">
        <f>EXP(-$C$4*$C$3)*(J22*$C$13+J23*$C$18)</f>
        <v>0.17962614027229254</v>
      </c>
      <c r="J22" s="56">
        <f>EXP(-$C$4*$C$3)*(K22*$C$13+K23*$C$18)</f>
        <v>2.1613026132703137E-2</v>
      </c>
      <c r="K22" s="62">
        <f>EXP(-$C$4*$C$3)*(L22*$C$13+L23*$C$18)</f>
        <v>0</v>
      </c>
      <c r="L22" s="56">
        <f>+N5</f>
        <v>0</v>
      </c>
      <c r="N22" s="63">
        <f>+H22</f>
        <v>0.43511597384203998</v>
      </c>
    </row>
    <row r="23" spans="2:14">
      <c r="I23" s="56">
        <f>EXP(-$C$4*$C$3)*(J23*$C$13+J24*$C$18)</f>
        <v>0.67631347379293794</v>
      </c>
      <c r="J23" s="56">
        <f>EXP(-$C$4*$C$3)*(K23*$C$13+K24*$C$18)</f>
        <v>0.32623682472534277</v>
      </c>
      <c r="K23" s="62">
        <f>EXP(-$C$4*$C$3)*(L23*$C$13+L24*$C$18)</f>
        <v>4.158175189450599E-2</v>
      </c>
      <c r="L23" s="56">
        <f t="shared" ref="L23:L26" si="3">+N6</f>
        <v>0</v>
      </c>
    </row>
    <row r="24" spans="2:14">
      <c r="J24" s="56">
        <f>EXP(-$C$4*$C$3)*(K24*$C$13+K25*$C$18)</f>
        <v>1.0091011417811275</v>
      </c>
      <c r="K24" s="62">
        <f>EXP(-$C$4*$C$3)*(L24*$C$13+L25*$C$18)</f>
        <v>0.59042663017322983</v>
      </c>
      <c r="L24" s="56">
        <f t="shared" si="3"/>
        <v>8.0000000000000071E-2</v>
      </c>
    </row>
    <row r="25" spans="2:14">
      <c r="K25" s="62">
        <f>EXP(-$C$4*$C$3)*(L25*$C$13+L26*$C$18)</f>
        <v>1.4128351136298516</v>
      </c>
      <c r="L25" s="56">
        <f t="shared" si="3"/>
        <v>1.0643119189455468</v>
      </c>
    </row>
    <row r="26" spans="2:14">
      <c r="L26" s="56">
        <f t="shared" si="3"/>
        <v>1.7653285297687942</v>
      </c>
    </row>
    <row r="27" spans="2:14">
      <c r="L27" s="5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4"/>
  <sheetViews>
    <sheetView topLeftCell="B3" workbookViewId="0">
      <selection activeCell="D12" sqref="D12"/>
    </sheetView>
  </sheetViews>
  <sheetFormatPr defaultColWidth="11.42578125" defaultRowHeight="15"/>
  <cols>
    <col min="3" max="3" width="22.85546875" bestFit="1" customWidth="1"/>
    <col min="6" max="12" width="11.42578125" style="65"/>
    <col min="13" max="13" width="14.7109375" style="65" bestFit="1" customWidth="1"/>
  </cols>
  <sheetData>
    <row r="1" spans="1:13">
      <c r="A1" s="2" t="s">
        <v>0</v>
      </c>
      <c r="C1" s="83" t="s">
        <v>2</v>
      </c>
      <c r="D1" s="83"/>
      <c r="F1" s="77" t="s">
        <v>0</v>
      </c>
      <c r="G1" s="77" t="s">
        <v>47</v>
      </c>
      <c r="H1" s="77" t="s">
        <v>48</v>
      </c>
      <c r="I1" s="77" t="s">
        <v>49</v>
      </c>
      <c r="J1" s="77" t="s">
        <v>50</v>
      </c>
      <c r="K1" s="77" t="s">
        <v>1</v>
      </c>
      <c r="L1" s="77" t="s">
        <v>51</v>
      </c>
      <c r="M1" s="77" t="s">
        <v>2</v>
      </c>
    </row>
    <row r="2" spans="1:13">
      <c r="A2" s="1">
        <v>43578</v>
      </c>
      <c r="F2" s="78">
        <v>43580</v>
      </c>
      <c r="G2" s="79">
        <v>229</v>
      </c>
      <c r="H2" s="79">
        <v>230.10000600000001</v>
      </c>
      <c r="I2" s="79">
        <v>227.25</v>
      </c>
      <c r="J2" s="79">
        <v>228.75</v>
      </c>
      <c r="K2" s="79">
        <v>218.318634</v>
      </c>
      <c r="L2" s="80">
        <v>548632</v>
      </c>
      <c r="M2" s="65">
        <v>0</v>
      </c>
    </row>
    <row r="3" spans="1:13">
      <c r="A3" s="1">
        <v>43579</v>
      </c>
      <c r="C3" t="s">
        <v>60</v>
      </c>
      <c r="D3" s="85">
        <v>2.9442233359121186E-4</v>
      </c>
      <c r="F3" s="78">
        <v>43581</v>
      </c>
      <c r="G3" s="79">
        <v>228.300003</v>
      </c>
      <c r="H3" s="79">
        <v>229.449997</v>
      </c>
      <c r="I3" s="79">
        <v>227.35000600000001</v>
      </c>
      <c r="J3" s="79">
        <v>229.199997</v>
      </c>
      <c r="K3" s="79">
        <v>218.74812299999999</v>
      </c>
      <c r="L3" s="80">
        <v>506082</v>
      </c>
      <c r="M3" s="81">
        <f>(K3-K2)/K2</f>
        <v>1.9672576368354776E-3</v>
      </c>
    </row>
    <row r="4" spans="1:13">
      <c r="A4" s="1">
        <v>43580</v>
      </c>
      <c r="C4" t="s">
        <v>61</v>
      </c>
      <c r="D4" s="85">
        <v>6.4367083386029022E-4</v>
      </c>
      <c r="F4" s="78">
        <v>43584</v>
      </c>
      <c r="G4" s="79">
        <v>229.199997</v>
      </c>
      <c r="H4" s="79">
        <v>230.050003</v>
      </c>
      <c r="I4" s="79">
        <v>226.60000600000001</v>
      </c>
      <c r="J4" s="79">
        <v>228.60000600000001</v>
      </c>
      <c r="K4" s="79">
        <v>218.17550700000001</v>
      </c>
      <c r="L4" s="80">
        <v>447270</v>
      </c>
      <c r="M4" s="81">
        <f t="shared" ref="M4:M67" si="0">(K4-K3)/K3</f>
        <v>-2.6176956041811719E-3</v>
      </c>
    </row>
    <row r="5" spans="1:13">
      <c r="A5" s="1">
        <v>43581</v>
      </c>
      <c r="C5" t="s">
        <v>62</v>
      </c>
      <c r="D5">
        <v>0</v>
      </c>
      <c r="F5" s="78">
        <v>43585</v>
      </c>
      <c r="G5" s="79">
        <v>228.449997</v>
      </c>
      <c r="H5" s="79">
        <v>229.800003</v>
      </c>
      <c r="I5" s="79">
        <v>227.949997</v>
      </c>
      <c r="J5" s="79">
        <v>229.10000600000001</v>
      </c>
      <c r="K5" s="79">
        <v>218.65269499999999</v>
      </c>
      <c r="L5" s="80">
        <v>631659</v>
      </c>
      <c r="M5" s="81">
        <f t="shared" si="0"/>
        <v>2.1871749334355112E-3</v>
      </c>
    </row>
    <row r="6" spans="1:13">
      <c r="A6" s="1">
        <v>43584</v>
      </c>
      <c r="C6" t="s">
        <v>63</v>
      </c>
      <c r="D6">
        <v>0</v>
      </c>
      <c r="F6" s="78">
        <v>43587</v>
      </c>
      <c r="G6" s="79">
        <v>228</v>
      </c>
      <c r="H6" s="79">
        <v>229</v>
      </c>
      <c r="I6" s="79">
        <v>225.14999399999999</v>
      </c>
      <c r="J6" s="79">
        <v>228.89999399999999</v>
      </c>
      <c r="K6" s="79">
        <v>218.46180699999999</v>
      </c>
      <c r="L6" s="80">
        <v>823449</v>
      </c>
      <c r="M6" s="81">
        <f t="shared" si="0"/>
        <v>-8.7301919603598329E-4</v>
      </c>
    </row>
    <row r="7" spans="1:13">
      <c r="A7" s="1">
        <v>43585</v>
      </c>
      <c r="C7" t="s">
        <v>64</v>
      </c>
      <c r="D7" s="85">
        <v>2.2965612494060261E-2</v>
      </c>
      <c r="F7" s="78">
        <v>43588</v>
      </c>
      <c r="G7" s="79">
        <v>240.199997</v>
      </c>
      <c r="H7" s="79">
        <v>249.800003</v>
      </c>
      <c r="I7" s="79">
        <v>240.199997</v>
      </c>
      <c r="J7" s="79">
        <v>249.800003</v>
      </c>
      <c r="K7" s="79">
        <v>238.408737</v>
      </c>
      <c r="L7" s="80">
        <v>2028601</v>
      </c>
      <c r="M7" s="81">
        <f t="shared" si="0"/>
        <v>9.1306257482343403E-2</v>
      </c>
    </row>
    <row r="8" spans="1:13">
      <c r="A8" s="1">
        <v>43587</v>
      </c>
      <c r="C8" t="s">
        <v>65</v>
      </c>
      <c r="D8" s="85">
        <v>5.274193572273368E-4</v>
      </c>
      <c r="F8" s="78">
        <v>43591</v>
      </c>
      <c r="G8" s="79">
        <v>243</v>
      </c>
      <c r="H8" s="79">
        <v>253.449997</v>
      </c>
      <c r="I8" s="79">
        <v>242.800003</v>
      </c>
      <c r="J8" s="79">
        <v>252.800003</v>
      </c>
      <c r="K8" s="79">
        <v>241.271942</v>
      </c>
      <c r="L8" s="80">
        <v>1097875</v>
      </c>
      <c r="M8" s="81">
        <f t="shared" si="0"/>
        <v>1.2009647951786237E-2</v>
      </c>
    </row>
    <row r="9" spans="1:13">
      <c r="A9" s="1">
        <v>43588</v>
      </c>
      <c r="C9" t="s">
        <v>66</v>
      </c>
      <c r="D9">
        <v>9.2589824279521906</v>
      </c>
      <c r="F9" s="78">
        <v>43592</v>
      </c>
      <c r="G9" s="79">
        <v>253.5</v>
      </c>
      <c r="H9" s="79">
        <v>255.14999399999999</v>
      </c>
      <c r="I9" s="79">
        <v>249.949997</v>
      </c>
      <c r="J9" s="79">
        <v>250</v>
      </c>
      <c r="K9" s="79">
        <v>238.59960899999999</v>
      </c>
      <c r="L9" s="80">
        <v>956738</v>
      </c>
      <c r="M9" s="81">
        <f t="shared" si="0"/>
        <v>-1.1076020600853824E-2</v>
      </c>
    </row>
    <row r="10" spans="1:13">
      <c r="A10" s="1">
        <v>43591</v>
      </c>
      <c r="C10" t="s">
        <v>67</v>
      </c>
      <c r="D10">
        <v>0.69811003997180354</v>
      </c>
      <c r="F10" s="78">
        <v>43593</v>
      </c>
      <c r="G10" s="79">
        <v>249.199997</v>
      </c>
      <c r="H10" s="79">
        <v>256.54998799999998</v>
      </c>
      <c r="I10" s="79">
        <v>249.199997</v>
      </c>
      <c r="J10" s="79">
        <v>256.54998799999998</v>
      </c>
      <c r="K10" s="79">
        <v>244.85090600000001</v>
      </c>
      <c r="L10" s="80">
        <v>1103794</v>
      </c>
      <c r="M10" s="81">
        <f t="shared" si="0"/>
        <v>2.6199946538889855E-2</v>
      </c>
    </row>
    <row r="11" spans="1:13">
      <c r="A11" s="1">
        <v>43592</v>
      </c>
      <c r="C11" t="s">
        <v>68</v>
      </c>
      <c r="D11">
        <v>0.34790084136611993</v>
      </c>
      <c r="F11" s="78">
        <v>43594</v>
      </c>
      <c r="G11" s="79">
        <v>254.699997</v>
      </c>
      <c r="H11" s="79">
        <v>256.45001200000002</v>
      </c>
      <c r="I11" s="79">
        <v>247.85000600000001</v>
      </c>
      <c r="J11" s="79">
        <v>249.85000600000001</v>
      </c>
      <c r="K11" s="79">
        <v>238.456467</v>
      </c>
      <c r="L11" s="80">
        <v>1126275</v>
      </c>
      <c r="M11" s="81">
        <f t="shared" si="0"/>
        <v>-2.611564361538448E-2</v>
      </c>
    </row>
    <row r="12" spans="1:13">
      <c r="A12" s="1">
        <v>43593</v>
      </c>
      <c r="C12" t="s">
        <v>69</v>
      </c>
      <c r="D12" s="84">
        <v>-0.13406370081218361</v>
      </c>
      <c r="F12" s="78">
        <v>43595</v>
      </c>
      <c r="G12" s="79">
        <v>250.39999399999999</v>
      </c>
      <c r="H12" s="79">
        <v>254.39999399999999</v>
      </c>
      <c r="I12" s="79">
        <v>250.39999399999999</v>
      </c>
      <c r="J12" s="79">
        <v>252</v>
      </c>
      <c r="K12" s="79">
        <v>243.77697800000001</v>
      </c>
      <c r="L12" s="80">
        <v>993567</v>
      </c>
      <c r="M12" s="81">
        <f t="shared" si="0"/>
        <v>2.2312294847511981E-2</v>
      </c>
    </row>
    <row r="13" spans="1:13">
      <c r="A13" s="1">
        <v>43594</v>
      </c>
      <c r="C13" t="s">
        <v>70</v>
      </c>
      <c r="D13" s="84">
        <v>0.21383714055393632</v>
      </c>
      <c r="F13" s="78">
        <v>43598</v>
      </c>
      <c r="G13" s="79">
        <v>252</v>
      </c>
      <c r="H13" s="79">
        <v>253.300003</v>
      </c>
      <c r="I13" s="79">
        <v>245.64999399999999</v>
      </c>
      <c r="J13" s="79">
        <v>245.800003</v>
      </c>
      <c r="K13" s="79">
        <v>237.77929700000001</v>
      </c>
      <c r="L13" s="80">
        <v>857825</v>
      </c>
      <c r="M13" s="81">
        <f t="shared" si="0"/>
        <v>-2.4603147718075331E-2</v>
      </c>
    </row>
    <row r="14" spans="1:13">
      <c r="A14" s="1">
        <v>43595</v>
      </c>
      <c r="C14" t="s">
        <v>71</v>
      </c>
      <c r="D14" s="84">
        <v>0.3747996306616127</v>
      </c>
      <c r="F14" s="78">
        <v>43599</v>
      </c>
      <c r="G14" s="79">
        <v>246</v>
      </c>
      <c r="H14" s="79">
        <v>250.64999399999999</v>
      </c>
      <c r="I14" s="79">
        <v>244.300003</v>
      </c>
      <c r="J14" s="79">
        <v>250.449997</v>
      </c>
      <c r="K14" s="79">
        <v>242.27757299999999</v>
      </c>
      <c r="L14" s="80">
        <v>614025</v>
      </c>
      <c r="M14" s="81">
        <f t="shared" si="0"/>
        <v>1.8917862306574048E-2</v>
      </c>
    </row>
    <row r="15" spans="1:13" ht="15.75" thickBot="1">
      <c r="A15" s="1">
        <v>43598</v>
      </c>
      <c r="C15" s="82" t="s">
        <v>72</v>
      </c>
      <c r="D15" s="82">
        <v>1273</v>
      </c>
      <c r="F15" s="78">
        <v>43600</v>
      </c>
      <c r="G15" s="79">
        <v>251.60000600000001</v>
      </c>
      <c r="H15" s="79">
        <v>253.10000600000001</v>
      </c>
      <c r="I15" s="79">
        <v>246.89999399999999</v>
      </c>
      <c r="J15" s="79">
        <v>253.10000600000001</v>
      </c>
      <c r="K15" s="79">
        <v>244.841095</v>
      </c>
      <c r="L15" s="80">
        <v>581024</v>
      </c>
      <c r="M15" s="81">
        <f t="shared" si="0"/>
        <v>1.0580929832907012E-2</v>
      </c>
    </row>
    <row r="16" spans="1:13">
      <c r="A16" s="1">
        <v>43599</v>
      </c>
      <c r="F16" s="78">
        <v>43601</v>
      </c>
      <c r="G16" s="79">
        <v>252.60000600000001</v>
      </c>
      <c r="H16" s="79">
        <v>253.25</v>
      </c>
      <c r="I16" s="79">
        <v>249.550003</v>
      </c>
      <c r="J16" s="79">
        <v>251.449997</v>
      </c>
      <c r="K16" s="79">
        <v>243.244934</v>
      </c>
      <c r="L16" s="80">
        <v>771591</v>
      </c>
      <c r="M16" s="81">
        <f t="shared" si="0"/>
        <v>-6.5191711383254317E-3</v>
      </c>
    </row>
    <row r="17" spans="1:13">
      <c r="A17" s="1">
        <v>43600</v>
      </c>
      <c r="C17" t="s">
        <v>53</v>
      </c>
      <c r="D17" t="s">
        <v>52</v>
      </c>
      <c r="F17" s="78">
        <v>43602</v>
      </c>
      <c r="G17" s="79">
        <v>250</v>
      </c>
      <c r="H17" s="79">
        <v>255.949997</v>
      </c>
      <c r="I17" s="79">
        <v>249.949997</v>
      </c>
      <c r="J17" s="79">
        <v>255.5</v>
      </c>
      <c r="K17" s="79">
        <v>247.162781</v>
      </c>
      <c r="L17" s="80">
        <v>748914</v>
      </c>
      <c r="M17" s="81">
        <f t="shared" si="0"/>
        <v>1.6106592378199312E-2</v>
      </c>
    </row>
    <row r="18" spans="1:13">
      <c r="A18" s="1">
        <v>43601</v>
      </c>
      <c r="D18" s="58"/>
      <c r="F18" s="78">
        <v>43605</v>
      </c>
      <c r="G18" s="79">
        <v>255</v>
      </c>
      <c r="H18" s="79">
        <v>255.800003</v>
      </c>
      <c r="I18" s="79">
        <v>250.550003</v>
      </c>
      <c r="J18" s="79">
        <v>251</v>
      </c>
      <c r="K18" s="79">
        <v>242.80961600000001</v>
      </c>
      <c r="L18" s="80">
        <v>546628</v>
      </c>
      <c r="M18" s="81">
        <f t="shared" si="0"/>
        <v>-1.761254256157601E-2</v>
      </c>
    </row>
    <row r="19" spans="1:13">
      <c r="A19" s="1">
        <v>43602</v>
      </c>
      <c r="D19" s="58"/>
      <c r="F19" s="78">
        <v>43606</v>
      </c>
      <c r="G19" s="79">
        <v>251</v>
      </c>
      <c r="H19" s="79">
        <v>258.60000600000001</v>
      </c>
      <c r="I19" s="79">
        <v>250.64999399999999</v>
      </c>
      <c r="J19" s="79">
        <v>257.75</v>
      </c>
      <c r="K19" s="79">
        <v>249.33935500000001</v>
      </c>
      <c r="L19" s="80">
        <v>763269</v>
      </c>
      <c r="M19" s="81">
        <f t="shared" si="0"/>
        <v>2.6892423403857311E-2</v>
      </c>
    </row>
    <row r="20" spans="1:13">
      <c r="A20" s="1">
        <v>43605</v>
      </c>
      <c r="F20" s="78">
        <v>43607</v>
      </c>
      <c r="G20" s="79">
        <v>258.85000600000001</v>
      </c>
      <c r="H20" s="79">
        <v>264.64999399999999</v>
      </c>
      <c r="I20" s="79">
        <v>257.14999399999999</v>
      </c>
      <c r="J20" s="79">
        <v>263.04998799999998</v>
      </c>
      <c r="K20" s="79">
        <v>254.46639999999999</v>
      </c>
      <c r="L20" s="80">
        <v>890865</v>
      </c>
      <c r="M20" s="81">
        <f t="shared" si="0"/>
        <v>2.0562518099078185E-2</v>
      </c>
    </row>
    <row r="21" spans="1:13">
      <c r="A21" s="1">
        <v>43606</v>
      </c>
      <c r="F21" s="78">
        <v>43608</v>
      </c>
      <c r="G21" s="79">
        <v>260.29998799999998</v>
      </c>
      <c r="H21" s="79">
        <v>262.25</v>
      </c>
      <c r="I21" s="79">
        <v>258.35000600000001</v>
      </c>
      <c r="J21" s="79">
        <v>259.79998799999998</v>
      </c>
      <c r="K21" s="79">
        <v>251.322464</v>
      </c>
      <c r="L21" s="80">
        <v>648653</v>
      </c>
      <c r="M21" s="81">
        <f t="shared" si="0"/>
        <v>-1.2355014257285035E-2</v>
      </c>
    </row>
    <row r="22" spans="1:13">
      <c r="A22" s="1">
        <v>43607</v>
      </c>
      <c r="F22" s="78">
        <v>43609</v>
      </c>
      <c r="G22" s="79">
        <v>261.45001200000002</v>
      </c>
      <c r="H22" s="79">
        <v>262.70001200000002</v>
      </c>
      <c r="I22" s="79">
        <v>258.5</v>
      </c>
      <c r="J22" s="79">
        <v>259.25</v>
      </c>
      <c r="K22" s="79">
        <v>250.79042100000001</v>
      </c>
      <c r="L22" s="80">
        <v>643368</v>
      </c>
      <c r="M22" s="81">
        <f t="shared" si="0"/>
        <v>-2.1169735149500499E-3</v>
      </c>
    </row>
    <row r="23" spans="1:13">
      <c r="A23" s="1">
        <v>43608</v>
      </c>
      <c r="F23" s="78">
        <v>43612</v>
      </c>
      <c r="G23" s="79">
        <v>261</v>
      </c>
      <c r="H23" s="79">
        <v>262.25</v>
      </c>
      <c r="I23" s="79">
        <v>259.89999399999999</v>
      </c>
      <c r="J23" s="79">
        <v>261.85000600000001</v>
      </c>
      <c r="K23" s="79">
        <v>253.305588</v>
      </c>
      <c r="L23" s="80">
        <v>229522</v>
      </c>
      <c r="M23" s="81">
        <f t="shared" si="0"/>
        <v>1.0028959598899477E-2</v>
      </c>
    </row>
    <row r="24" spans="1:13">
      <c r="A24" s="1">
        <v>43609</v>
      </c>
      <c r="F24" s="78">
        <v>43613</v>
      </c>
      <c r="G24" s="79">
        <v>263.35000600000001</v>
      </c>
      <c r="H24" s="79">
        <v>265.04998799999998</v>
      </c>
      <c r="I24" s="79">
        <v>260.25</v>
      </c>
      <c r="J24" s="79">
        <v>264.04998799999998</v>
      </c>
      <c r="K24" s="79">
        <v>255.43377699999999</v>
      </c>
      <c r="L24" s="80">
        <v>598270</v>
      </c>
      <c r="M24" s="81">
        <f t="shared" si="0"/>
        <v>8.4016662119589403E-3</v>
      </c>
    </row>
    <row r="25" spans="1:13">
      <c r="A25" s="1">
        <v>43612</v>
      </c>
      <c r="F25" s="78">
        <v>43614</v>
      </c>
      <c r="G25" s="79">
        <v>263</v>
      </c>
      <c r="H25" s="79">
        <v>263.29998799999998</v>
      </c>
      <c r="I25" s="79">
        <v>257.54998799999998</v>
      </c>
      <c r="J25" s="79">
        <v>258.60000600000001</v>
      </c>
      <c r="K25" s="79">
        <v>250.16163599999999</v>
      </c>
      <c r="L25" s="80">
        <v>602652</v>
      </c>
      <c r="M25" s="81">
        <f t="shared" si="0"/>
        <v>-2.0639952405354774E-2</v>
      </c>
    </row>
    <row r="26" spans="1:13">
      <c r="A26" s="1">
        <v>43613</v>
      </c>
      <c r="F26" s="78">
        <v>43615</v>
      </c>
      <c r="G26" s="79">
        <v>258.60000600000001</v>
      </c>
      <c r="H26" s="79">
        <v>261.25</v>
      </c>
      <c r="I26" s="79">
        <v>256.64999399999999</v>
      </c>
      <c r="J26" s="79">
        <v>258.25</v>
      </c>
      <c r="K26" s="79">
        <v>249.82304400000001</v>
      </c>
      <c r="L26" s="80">
        <v>412991</v>
      </c>
      <c r="M26" s="81">
        <f t="shared" si="0"/>
        <v>-1.3534929072816632E-3</v>
      </c>
    </row>
    <row r="27" spans="1:13">
      <c r="A27" s="1">
        <v>43614</v>
      </c>
      <c r="F27" s="78">
        <v>43616</v>
      </c>
      <c r="G27" s="79">
        <v>253.449997</v>
      </c>
      <c r="H27" s="79">
        <v>256.70001200000002</v>
      </c>
      <c r="I27" s="79">
        <v>251.39999399999999</v>
      </c>
      <c r="J27" s="79">
        <v>256.20001200000002</v>
      </c>
      <c r="K27" s="79">
        <v>247.83995100000001</v>
      </c>
      <c r="L27" s="80">
        <v>642457</v>
      </c>
      <c r="M27" s="81">
        <f t="shared" si="0"/>
        <v>-7.9379907003294566E-3</v>
      </c>
    </row>
    <row r="28" spans="1:13">
      <c r="A28" s="1">
        <v>43615</v>
      </c>
      <c r="F28" s="78">
        <v>43619</v>
      </c>
      <c r="G28" s="79">
        <v>254.75</v>
      </c>
      <c r="H28" s="79">
        <v>259.85000600000001</v>
      </c>
      <c r="I28" s="79">
        <v>254.300003</v>
      </c>
      <c r="J28" s="79">
        <v>259.20001200000002</v>
      </c>
      <c r="K28" s="79">
        <v>250.742065</v>
      </c>
      <c r="L28" s="80">
        <v>537589</v>
      </c>
      <c r="M28" s="81">
        <f t="shared" si="0"/>
        <v>1.1709629493914736E-2</v>
      </c>
    </row>
    <row r="29" spans="1:13">
      <c r="A29" s="1">
        <v>43616</v>
      </c>
      <c r="F29" s="78">
        <v>43620</v>
      </c>
      <c r="G29" s="79">
        <v>257</v>
      </c>
      <c r="H29" s="79">
        <v>258.64999399999999</v>
      </c>
      <c r="I29" s="79">
        <v>255</v>
      </c>
      <c r="J29" s="79">
        <v>258</v>
      </c>
      <c r="K29" s="79">
        <v>249.58120700000001</v>
      </c>
      <c r="L29" s="80">
        <v>605898</v>
      </c>
      <c r="M29" s="81">
        <f t="shared" si="0"/>
        <v>-4.6296898767264694E-3</v>
      </c>
    </row>
    <row r="30" spans="1:13">
      <c r="A30" s="1">
        <v>43619</v>
      </c>
      <c r="F30" s="78">
        <v>43621</v>
      </c>
      <c r="G30" s="79">
        <v>257.45001200000002</v>
      </c>
      <c r="H30" s="79">
        <v>261.64999399999999</v>
      </c>
      <c r="I30" s="79">
        <v>256.29998799999998</v>
      </c>
      <c r="J30" s="79">
        <v>257.39999399999999</v>
      </c>
      <c r="K30" s="79">
        <v>249.000778</v>
      </c>
      <c r="L30" s="80">
        <v>501306</v>
      </c>
      <c r="M30" s="81">
        <f t="shared" si="0"/>
        <v>-2.3256117997698818E-3</v>
      </c>
    </row>
    <row r="31" spans="1:13">
      <c r="A31" s="1">
        <v>43620</v>
      </c>
      <c r="F31" s="78">
        <v>43622</v>
      </c>
      <c r="G31" s="79">
        <v>257.75</v>
      </c>
      <c r="H31" s="79">
        <v>261.60000600000001</v>
      </c>
      <c r="I31" s="79">
        <v>257.75</v>
      </c>
      <c r="J31" s="79">
        <v>260.5</v>
      </c>
      <c r="K31" s="79">
        <v>251.99963399999999</v>
      </c>
      <c r="L31" s="80">
        <v>526545</v>
      </c>
      <c r="M31" s="81">
        <f t="shared" si="0"/>
        <v>1.2043560763492833E-2</v>
      </c>
    </row>
    <row r="32" spans="1:13">
      <c r="A32" s="1">
        <v>43621</v>
      </c>
      <c r="F32" s="78">
        <v>43623</v>
      </c>
      <c r="G32" s="79">
        <v>261.20001200000002</v>
      </c>
      <c r="H32" s="79">
        <v>266.35000600000001</v>
      </c>
      <c r="I32" s="79">
        <v>261.20001200000002</v>
      </c>
      <c r="J32" s="79">
        <v>265.25</v>
      </c>
      <c r="K32" s="79">
        <v>256.59463499999998</v>
      </c>
      <c r="L32" s="80">
        <v>495059</v>
      </c>
      <c r="M32" s="81">
        <f t="shared" si="0"/>
        <v>1.8234157435323882E-2</v>
      </c>
    </row>
    <row r="33" spans="1:13">
      <c r="A33" s="1">
        <v>43622</v>
      </c>
      <c r="F33" s="78">
        <v>43627</v>
      </c>
      <c r="G33" s="79">
        <v>267.35000600000001</v>
      </c>
      <c r="H33" s="79">
        <v>268.35000600000001</v>
      </c>
      <c r="I33" s="79">
        <v>262.10000600000001</v>
      </c>
      <c r="J33" s="79">
        <v>262.10000600000001</v>
      </c>
      <c r="K33" s="79">
        <v>253.54742400000001</v>
      </c>
      <c r="L33" s="80">
        <v>706665</v>
      </c>
      <c r="M33" s="81">
        <f t="shared" si="0"/>
        <v>-1.1875583447019366E-2</v>
      </c>
    </row>
    <row r="34" spans="1:13">
      <c r="A34" s="1">
        <v>43623</v>
      </c>
      <c r="F34" s="78">
        <v>43628</v>
      </c>
      <c r="G34" s="79">
        <v>258</v>
      </c>
      <c r="H34" s="79">
        <v>258.89999399999999</v>
      </c>
      <c r="I34" s="79">
        <v>254.300003</v>
      </c>
      <c r="J34" s="79">
        <v>256.79998799999998</v>
      </c>
      <c r="K34" s="79">
        <v>248.42034899999999</v>
      </c>
      <c r="L34" s="80">
        <v>924917</v>
      </c>
      <c r="M34" s="81">
        <f t="shared" si="0"/>
        <v>-2.0221364978253612E-2</v>
      </c>
    </row>
    <row r="35" spans="1:13">
      <c r="A35" s="1">
        <v>43627</v>
      </c>
      <c r="F35" s="78">
        <v>43629</v>
      </c>
      <c r="G35" s="79">
        <v>257.70001200000002</v>
      </c>
      <c r="H35" s="79">
        <v>259.89999399999999</v>
      </c>
      <c r="I35" s="79">
        <v>256.70001200000002</v>
      </c>
      <c r="J35" s="79">
        <v>259.29998799999998</v>
      </c>
      <c r="K35" s="79">
        <v>250.83876000000001</v>
      </c>
      <c r="L35" s="80">
        <v>517773</v>
      </c>
      <c r="M35" s="81">
        <f t="shared" si="0"/>
        <v>9.7351565994298651E-3</v>
      </c>
    </row>
    <row r="36" spans="1:13">
      <c r="A36" s="1">
        <v>43628</v>
      </c>
      <c r="F36" s="78">
        <v>43630</v>
      </c>
      <c r="G36" s="79">
        <v>258.70001200000002</v>
      </c>
      <c r="H36" s="79">
        <v>261.10000600000001</v>
      </c>
      <c r="I36" s="79">
        <v>257.95001200000002</v>
      </c>
      <c r="J36" s="79">
        <v>260.60000600000001</v>
      </c>
      <c r="K36" s="79">
        <v>252.09634399999999</v>
      </c>
      <c r="L36" s="80">
        <v>347441</v>
      </c>
      <c r="M36" s="81">
        <f t="shared" si="0"/>
        <v>5.0135154551074167E-3</v>
      </c>
    </row>
    <row r="37" spans="1:13">
      <c r="A37" s="1">
        <v>43629</v>
      </c>
      <c r="F37" s="78">
        <v>43633</v>
      </c>
      <c r="G37" s="79">
        <v>259.60000600000001</v>
      </c>
      <c r="H37" s="79">
        <v>264.20001200000002</v>
      </c>
      <c r="I37" s="79">
        <v>259.04998799999998</v>
      </c>
      <c r="J37" s="79">
        <v>262.79998799999998</v>
      </c>
      <c r="K37" s="79">
        <v>254.22457900000001</v>
      </c>
      <c r="L37" s="80">
        <v>389033</v>
      </c>
      <c r="M37" s="81">
        <f t="shared" si="0"/>
        <v>8.4421494030076771E-3</v>
      </c>
    </row>
    <row r="38" spans="1:13">
      <c r="A38" s="1">
        <v>43630</v>
      </c>
      <c r="F38" s="78">
        <v>43634</v>
      </c>
      <c r="G38" s="79">
        <v>263.25</v>
      </c>
      <c r="H38" s="79">
        <v>273.45001200000002</v>
      </c>
      <c r="I38" s="79">
        <v>262.14999399999999</v>
      </c>
      <c r="J38" s="79">
        <v>273.29998799999998</v>
      </c>
      <c r="K38" s="79">
        <v>264.381958</v>
      </c>
      <c r="L38" s="80">
        <v>774633</v>
      </c>
      <c r="M38" s="81">
        <f t="shared" si="0"/>
        <v>3.9954354688891004E-2</v>
      </c>
    </row>
    <row r="39" spans="1:13">
      <c r="A39" s="1">
        <v>43633</v>
      </c>
      <c r="F39" s="78">
        <v>43635</v>
      </c>
      <c r="G39" s="79">
        <v>274.85000600000001</v>
      </c>
      <c r="H39" s="79">
        <v>274.85000600000001</v>
      </c>
      <c r="I39" s="79">
        <v>266.60000600000001</v>
      </c>
      <c r="J39" s="79">
        <v>267.10000600000001</v>
      </c>
      <c r="K39" s="79">
        <v>258.384277</v>
      </c>
      <c r="L39" s="80">
        <v>639771</v>
      </c>
      <c r="M39" s="81">
        <f t="shared" si="0"/>
        <v>-2.2685666773070802E-2</v>
      </c>
    </row>
    <row r="40" spans="1:13">
      <c r="A40" s="1">
        <v>43634</v>
      </c>
      <c r="F40" s="78">
        <v>43636</v>
      </c>
      <c r="G40" s="79">
        <v>269.54998799999998</v>
      </c>
      <c r="H40" s="79">
        <v>272.29998799999998</v>
      </c>
      <c r="I40" s="79">
        <v>269.04998799999998</v>
      </c>
      <c r="J40" s="79">
        <v>269.25</v>
      </c>
      <c r="K40" s="79">
        <v>260.464111</v>
      </c>
      <c r="L40" s="80">
        <v>426358</v>
      </c>
      <c r="M40" s="81">
        <f t="shared" si="0"/>
        <v>8.0493829738719179E-3</v>
      </c>
    </row>
    <row r="41" spans="1:13">
      <c r="A41" s="1">
        <v>43635</v>
      </c>
      <c r="F41" s="78">
        <v>43637</v>
      </c>
      <c r="G41" s="79">
        <v>269.39999399999999</v>
      </c>
      <c r="H41" s="79">
        <v>272.04998799999998</v>
      </c>
      <c r="I41" s="79">
        <v>267.29998799999998</v>
      </c>
      <c r="J41" s="79">
        <v>268.79998799999998</v>
      </c>
      <c r="K41" s="79">
        <v>260.02877799999999</v>
      </c>
      <c r="L41" s="80">
        <v>1373091</v>
      </c>
      <c r="M41" s="81">
        <f t="shared" si="0"/>
        <v>-1.6713742186155319E-3</v>
      </c>
    </row>
    <row r="42" spans="1:13">
      <c r="A42" s="1">
        <v>43636</v>
      </c>
      <c r="F42" s="78">
        <v>43640</v>
      </c>
      <c r="G42" s="79">
        <v>269.5</v>
      </c>
      <c r="H42" s="79">
        <v>270.64999399999999</v>
      </c>
      <c r="I42" s="79">
        <v>264.14999399999999</v>
      </c>
      <c r="J42" s="79">
        <v>265.45001200000002</v>
      </c>
      <c r="K42" s="79">
        <v>256.788116</v>
      </c>
      <c r="L42" s="80">
        <v>507817</v>
      </c>
      <c r="M42" s="81">
        <f t="shared" si="0"/>
        <v>-1.2462705185654437E-2</v>
      </c>
    </row>
    <row r="43" spans="1:13">
      <c r="A43" s="1">
        <v>43637</v>
      </c>
      <c r="F43" s="78">
        <v>43641</v>
      </c>
      <c r="G43" s="79">
        <v>264.64999399999999</v>
      </c>
      <c r="H43" s="79">
        <v>265.79998799999998</v>
      </c>
      <c r="I43" s="79">
        <v>262.20001200000002</v>
      </c>
      <c r="J43" s="79">
        <v>263.20001200000002</v>
      </c>
      <c r="K43" s="79">
        <v>254.61151100000001</v>
      </c>
      <c r="L43" s="80">
        <v>571447</v>
      </c>
      <c r="M43" s="81">
        <f t="shared" si="0"/>
        <v>-8.4762684266899441E-3</v>
      </c>
    </row>
    <row r="44" spans="1:13">
      <c r="A44" s="1">
        <v>43640</v>
      </c>
      <c r="F44" s="78">
        <v>43642</v>
      </c>
      <c r="G44" s="79">
        <v>267</v>
      </c>
      <c r="H44" s="79">
        <v>275.60000600000001</v>
      </c>
      <c r="I44" s="79">
        <v>266.54998799999998</v>
      </c>
      <c r="J44" s="79">
        <v>270.89999399999999</v>
      </c>
      <c r="K44" s="79">
        <v>262.060272</v>
      </c>
      <c r="L44" s="80">
        <v>966175</v>
      </c>
      <c r="M44" s="81">
        <f t="shared" si="0"/>
        <v>2.9255397647752032E-2</v>
      </c>
    </row>
    <row r="45" spans="1:13">
      <c r="A45" s="1">
        <v>43641</v>
      </c>
      <c r="F45" s="78">
        <v>43643</v>
      </c>
      <c r="G45" s="79">
        <v>272.10000600000001</v>
      </c>
      <c r="H45" s="79">
        <v>272.89999399999999</v>
      </c>
      <c r="I45" s="79">
        <v>265.70001200000002</v>
      </c>
      <c r="J45" s="79">
        <v>265.70001200000002</v>
      </c>
      <c r="K45" s="79">
        <v>257.029968</v>
      </c>
      <c r="L45" s="80">
        <v>637202</v>
      </c>
      <c r="M45" s="81">
        <f t="shared" si="0"/>
        <v>-1.9195217808520022E-2</v>
      </c>
    </row>
    <row r="46" spans="1:13">
      <c r="A46" s="1">
        <v>43642</v>
      </c>
      <c r="F46" s="78">
        <v>43644</v>
      </c>
      <c r="G46" s="79">
        <v>267</v>
      </c>
      <c r="H46" s="79">
        <v>272.79998799999998</v>
      </c>
      <c r="I46" s="79">
        <v>267</v>
      </c>
      <c r="J46" s="79">
        <v>271.5</v>
      </c>
      <c r="K46" s="79">
        <v>262.64068600000002</v>
      </c>
      <c r="L46" s="80">
        <v>788677</v>
      </c>
      <c r="M46" s="81">
        <f t="shared" si="0"/>
        <v>2.1829042129437686E-2</v>
      </c>
    </row>
    <row r="47" spans="1:13">
      <c r="A47" s="1">
        <v>43643</v>
      </c>
      <c r="F47" s="78">
        <v>43647</v>
      </c>
      <c r="G47" s="79">
        <v>274</v>
      </c>
      <c r="H47" s="79">
        <v>275.75</v>
      </c>
      <c r="I47" s="79">
        <v>272.45001200000002</v>
      </c>
      <c r="J47" s="79">
        <v>274.35000600000001</v>
      </c>
      <c r="K47" s="79">
        <v>265.39770499999997</v>
      </c>
      <c r="L47" s="80">
        <v>507343</v>
      </c>
      <c r="M47" s="81">
        <f t="shared" si="0"/>
        <v>1.0497303528974017E-2</v>
      </c>
    </row>
    <row r="48" spans="1:13">
      <c r="A48" s="1">
        <v>43644</v>
      </c>
      <c r="F48" s="78">
        <v>43648</v>
      </c>
      <c r="G48" s="79">
        <v>272</v>
      </c>
      <c r="H48" s="79">
        <v>274.45001200000002</v>
      </c>
      <c r="I48" s="79">
        <v>270.95001200000002</v>
      </c>
      <c r="J48" s="79">
        <v>273.79998799999998</v>
      </c>
      <c r="K48" s="79">
        <v>264.86563100000001</v>
      </c>
      <c r="L48" s="80">
        <v>556001</v>
      </c>
      <c r="M48" s="81">
        <f t="shared" si="0"/>
        <v>-2.0048176377409368E-3</v>
      </c>
    </row>
    <row r="49" spans="1:13">
      <c r="A49" s="1">
        <v>43647</v>
      </c>
      <c r="F49" s="78">
        <v>43649</v>
      </c>
      <c r="G49" s="79">
        <v>274.79998799999998</v>
      </c>
      <c r="H49" s="79">
        <v>279.5</v>
      </c>
      <c r="I49" s="79">
        <v>274.75</v>
      </c>
      <c r="J49" s="79">
        <v>278.64999399999999</v>
      </c>
      <c r="K49" s="79">
        <v>269.557343</v>
      </c>
      <c r="L49" s="80">
        <v>538674</v>
      </c>
      <c r="M49" s="81">
        <f t="shared" si="0"/>
        <v>1.7713555293249788E-2</v>
      </c>
    </row>
    <row r="50" spans="1:13">
      <c r="A50" s="1">
        <v>43648</v>
      </c>
      <c r="F50" s="78">
        <v>43650</v>
      </c>
      <c r="G50" s="79">
        <v>280.29998799999998</v>
      </c>
      <c r="H50" s="79">
        <v>280.79998799999998</v>
      </c>
      <c r="I50" s="79">
        <v>276.39999399999999</v>
      </c>
      <c r="J50" s="79">
        <v>278.25</v>
      </c>
      <c r="K50" s="79">
        <v>269.17041</v>
      </c>
      <c r="L50" s="80">
        <v>292727</v>
      </c>
      <c r="M50" s="81">
        <f t="shared" si="0"/>
        <v>-1.435438544146798E-3</v>
      </c>
    </row>
    <row r="51" spans="1:13">
      <c r="A51" s="1">
        <v>43649</v>
      </c>
      <c r="F51" s="78">
        <v>43651</v>
      </c>
      <c r="G51" s="79">
        <v>279.25</v>
      </c>
      <c r="H51" s="79">
        <v>280.54998799999998</v>
      </c>
      <c r="I51" s="79">
        <v>274.45001200000002</v>
      </c>
      <c r="J51" s="79">
        <v>277.14999399999999</v>
      </c>
      <c r="K51" s="79">
        <v>268.10629299999999</v>
      </c>
      <c r="L51" s="80">
        <v>466495</v>
      </c>
      <c r="M51" s="81">
        <f t="shared" si="0"/>
        <v>-3.9533208720825223E-3</v>
      </c>
    </row>
    <row r="52" spans="1:13">
      <c r="A52" s="1">
        <v>43650</v>
      </c>
      <c r="F52" s="78">
        <v>43654</v>
      </c>
      <c r="G52" s="79">
        <v>276.04998799999998</v>
      </c>
      <c r="H52" s="79">
        <v>280.64999399999999</v>
      </c>
      <c r="I52" s="79">
        <v>276.04998799999998</v>
      </c>
      <c r="J52" s="79">
        <v>280</v>
      </c>
      <c r="K52" s="79">
        <v>270.86331200000001</v>
      </c>
      <c r="L52" s="80">
        <v>380068</v>
      </c>
      <c r="M52" s="81">
        <f t="shared" si="0"/>
        <v>1.0283305808118476E-2</v>
      </c>
    </row>
    <row r="53" spans="1:13">
      <c r="A53" s="1">
        <v>43651</v>
      </c>
      <c r="F53" s="78">
        <v>43655</v>
      </c>
      <c r="G53" s="79">
        <v>280</v>
      </c>
      <c r="H53" s="79">
        <v>283.14999399999999</v>
      </c>
      <c r="I53" s="79">
        <v>279.64999399999999</v>
      </c>
      <c r="J53" s="79">
        <v>281.70001200000002</v>
      </c>
      <c r="K53" s="79">
        <v>272.50787400000002</v>
      </c>
      <c r="L53" s="80">
        <v>466173</v>
      </c>
      <c r="M53" s="81">
        <f t="shared" si="0"/>
        <v>6.0715568596459001E-3</v>
      </c>
    </row>
    <row r="54" spans="1:13">
      <c r="A54" s="1">
        <v>43654</v>
      </c>
      <c r="F54" s="78">
        <v>43656</v>
      </c>
      <c r="G54" s="79">
        <v>282.04998799999998</v>
      </c>
      <c r="H54" s="79">
        <v>282.04998799999998</v>
      </c>
      <c r="I54" s="79">
        <v>277</v>
      </c>
      <c r="J54" s="79">
        <v>278.64999399999999</v>
      </c>
      <c r="K54" s="79">
        <v>269.557343</v>
      </c>
      <c r="L54" s="80">
        <v>459924</v>
      </c>
      <c r="M54" s="81">
        <f t="shared" si="0"/>
        <v>-1.0827323837255477E-2</v>
      </c>
    </row>
    <row r="55" spans="1:13">
      <c r="A55" s="1">
        <v>43655</v>
      </c>
      <c r="F55" s="78">
        <v>43657</v>
      </c>
      <c r="G55" s="79">
        <v>279.54998799999998</v>
      </c>
      <c r="H55" s="79">
        <v>281.10000600000001</v>
      </c>
      <c r="I55" s="79">
        <v>277.35000600000001</v>
      </c>
      <c r="J55" s="79">
        <v>278.25</v>
      </c>
      <c r="K55" s="79">
        <v>269.17041</v>
      </c>
      <c r="L55" s="80">
        <v>366885</v>
      </c>
      <c r="M55" s="81">
        <f t="shared" si="0"/>
        <v>-1.435438544146798E-3</v>
      </c>
    </row>
    <row r="56" spans="1:13">
      <c r="A56" s="1">
        <v>43656</v>
      </c>
      <c r="F56" s="78">
        <v>43658</v>
      </c>
      <c r="G56" s="79">
        <v>278.95001200000002</v>
      </c>
      <c r="H56" s="79">
        <v>279.89999399999999</v>
      </c>
      <c r="I56" s="79">
        <v>275.45001200000002</v>
      </c>
      <c r="J56" s="79">
        <v>276.5</v>
      </c>
      <c r="K56" s="79">
        <v>267.47753899999998</v>
      </c>
      <c r="L56" s="80">
        <v>427715</v>
      </c>
      <c r="M56" s="81">
        <f t="shared" si="0"/>
        <v>-6.2892165598738177E-3</v>
      </c>
    </row>
    <row r="57" spans="1:13">
      <c r="A57" s="1">
        <v>43657</v>
      </c>
      <c r="F57" s="78">
        <v>43661</v>
      </c>
      <c r="G57" s="79">
        <v>277.35000600000001</v>
      </c>
      <c r="H57" s="79">
        <v>279.89999399999999</v>
      </c>
      <c r="I57" s="79">
        <v>275.79998799999998</v>
      </c>
      <c r="J57" s="79">
        <v>278.60000600000001</v>
      </c>
      <c r="K57" s="79">
        <v>269.50900300000001</v>
      </c>
      <c r="L57" s="80">
        <v>356651</v>
      </c>
      <c r="M57" s="81">
        <f t="shared" si="0"/>
        <v>7.594895659631549E-3</v>
      </c>
    </row>
    <row r="58" spans="1:13">
      <c r="A58" s="1">
        <v>43658</v>
      </c>
      <c r="F58" s="78">
        <v>43662</v>
      </c>
      <c r="G58" s="79">
        <v>278</v>
      </c>
      <c r="H58" s="79">
        <v>280.70001200000002</v>
      </c>
      <c r="I58" s="79">
        <v>277.20001200000002</v>
      </c>
      <c r="J58" s="79">
        <v>280.70001200000002</v>
      </c>
      <c r="K58" s="79">
        <v>271.54049700000002</v>
      </c>
      <c r="L58" s="80">
        <v>434682</v>
      </c>
      <c r="M58" s="81">
        <f t="shared" si="0"/>
        <v>7.5377593230160451E-3</v>
      </c>
    </row>
    <row r="59" spans="1:13">
      <c r="A59" s="1">
        <v>43661</v>
      </c>
      <c r="F59" s="78">
        <v>43663</v>
      </c>
      <c r="G59" s="79">
        <v>280.79998799999998</v>
      </c>
      <c r="H59" s="79">
        <v>283.14999399999999</v>
      </c>
      <c r="I59" s="79">
        <v>280.45001200000002</v>
      </c>
      <c r="J59" s="79">
        <v>280.79998799999998</v>
      </c>
      <c r="K59" s="79">
        <v>271.63720699999999</v>
      </c>
      <c r="L59" s="80">
        <v>381623</v>
      </c>
      <c r="M59" s="81">
        <f t="shared" si="0"/>
        <v>3.5615313762931355E-4</v>
      </c>
    </row>
    <row r="60" spans="1:13">
      <c r="A60" s="1">
        <v>43662</v>
      </c>
      <c r="F60" s="78">
        <v>43664</v>
      </c>
      <c r="G60" s="79">
        <v>281</v>
      </c>
      <c r="H60" s="79">
        <v>283.14999399999999</v>
      </c>
      <c r="I60" s="79">
        <v>277.04998799999998</v>
      </c>
      <c r="J60" s="79">
        <v>281.85000600000001</v>
      </c>
      <c r="K60" s="79">
        <v>272.65295400000002</v>
      </c>
      <c r="L60" s="80">
        <v>496325</v>
      </c>
      <c r="M60" s="81">
        <f t="shared" si="0"/>
        <v>3.7393515093830025E-3</v>
      </c>
    </row>
    <row r="61" spans="1:13">
      <c r="A61" s="1">
        <v>43663</v>
      </c>
      <c r="F61" s="78">
        <v>43665</v>
      </c>
      <c r="G61" s="79">
        <v>281.5</v>
      </c>
      <c r="H61" s="79">
        <v>282.95001200000002</v>
      </c>
      <c r="I61" s="79">
        <v>277.64999399999999</v>
      </c>
      <c r="J61" s="79">
        <v>278.95001200000002</v>
      </c>
      <c r="K61" s="79">
        <v>269.84756499999997</v>
      </c>
      <c r="L61" s="80">
        <v>553248</v>
      </c>
      <c r="M61" s="81">
        <f t="shared" si="0"/>
        <v>-1.0289230169133056E-2</v>
      </c>
    </row>
    <row r="62" spans="1:13">
      <c r="A62" s="1">
        <v>43664</v>
      </c>
      <c r="F62" s="78">
        <v>43668</v>
      </c>
      <c r="G62" s="79">
        <v>279</v>
      </c>
      <c r="H62" s="79">
        <v>284.10000600000001</v>
      </c>
      <c r="I62" s="79">
        <v>278.54998799999998</v>
      </c>
      <c r="J62" s="79">
        <v>284.10000600000001</v>
      </c>
      <c r="K62" s="79">
        <v>274.82952899999998</v>
      </c>
      <c r="L62" s="80">
        <v>507699</v>
      </c>
      <c r="M62" s="81">
        <f t="shared" si="0"/>
        <v>1.8462141765111E-2</v>
      </c>
    </row>
    <row r="63" spans="1:13">
      <c r="A63" s="1">
        <v>43665</v>
      </c>
      <c r="F63" s="78">
        <v>43669</v>
      </c>
      <c r="G63" s="79">
        <v>284.45001200000002</v>
      </c>
      <c r="H63" s="79">
        <v>286.5</v>
      </c>
      <c r="I63" s="79">
        <v>280.64999399999999</v>
      </c>
      <c r="J63" s="79">
        <v>283.04998799999998</v>
      </c>
      <c r="K63" s="79">
        <v>273.81381199999998</v>
      </c>
      <c r="L63" s="80">
        <v>552539</v>
      </c>
      <c r="M63" s="81">
        <f t="shared" si="0"/>
        <v>-3.6958073744688298E-3</v>
      </c>
    </row>
    <row r="64" spans="1:13">
      <c r="A64" s="1">
        <v>43668</v>
      </c>
      <c r="F64" s="78">
        <v>43670</v>
      </c>
      <c r="G64" s="79">
        <v>283.04998799999998</v>
      </c>
      <c r="H64" s="79">
        <v>284.54998799999998</v>
      </c>
      <c r="I64" s="79">
        <v>281.45001200000002</v>
      </c>
      <c r="J64" s="79">
        <v>282.25</v>
      </c>
      <c r="K64" s="79">
        <v>273.03988600000002</v>
      </c>
      <c r="L64" s="80">
        <v>384261</v>
      </c>
      <c r="M64" s="81">
        <f t="shared" si="0"/>
        <v>-2.8264680818948624E-3</v>
      </c>
    </row>
    <row r="65" spans="1:13">
      <c r="A65" s="1">
        <v>43669</v>
      </c>
      <c r="F65" s="78">
        <v>43671</v>
      </c>
      <c r="G65" s="79">
        <v>283.5</v>
      </c>
      <c r="H65" s="79">
        <v>286.39999399999999</v>
      </c>
      <c r="I65" s="79">
        <v>280.45001200000002</v>
      </c>
      <c r="J65" s="79">
        <v>282.70001200000002</v>
      </c>
      <c r="K65" s="79">
        <v>273.47521999999998</v>
      </c>
      <c r="L65" s="80">
        <v>582607</v>
      </c>
      <c r="M65" s="81">
        <f t="shared" si="0"/>
        <v>1.5943970911266596E-3</v>
      </c>
    </row>
    <row r="66" spans="1:13">
      <c r="A66" s="1">
        <v>43670</v>
      </c>
      <c r="F66" s="78">
        <v>43672</v>
      </c>
      <c r="G66" s="79">
        <v>281.70001200000002</v>
      </c>
      <c r="H66" s="79">
        <v>289.79998799999998</v>
      </c>
      <c r="I66" s="79">
        <v>280.14999399999999</v>
      </c>
      <c r="J66" s="79">
        <v>289.79998799999998</v>
      </c>
      <c r="K66" s="79">
        <v>280.34353599999997</v>
      </c>
      <c r="L66" s="80">
        <v>587670</v>
      </c>
      <c r="M66" s="81">
        <f t="shared" si="0"/>
        <v>2.5114948257469155E-2</v>
      </c>
    </row>
    <row r="67" spans="1:13">
      <c r="A67" s="1">
        <v>43671</v>
      </c>
      <c r="F67" s="78">
        <v>43675</v>
      </c>
      <c r="G67" s="79">
        <v>288.89999399999999</v>
      </c>
      <c r="H67" s="79">
        <v>289.79998799999998</v>
      </c>
      <c r="I67" s="79">
        <v>285.54998799999998</v>
      </c>
      <c r="J67" s="79">
        <v>288.89999399999999</v>
      </c>
      <c r="K67" s="79">
        <v>279.47289999999998</v>
      </c>
      <c r="L67" s="80">
        <v>469155</v>
      </c>
      <c r="M67" s="81">
        <f t="shared" si="0"/>
        <v>-3.1056039758305342E-3</v>
      </c>
    </row>
    <row r="68" spans="1:13">
      <c r="A68" s="1">
        <v>43672</v>
      </c>
      <c r="F68" s="78">
        <v>43676</v>
      </c>
      <c r="G68" s="79">
        <v>288.85000600000001</v>
      </c>
      <c r="H68" s="79">
        <v>290.25</v>
      </c>
      <c r="I68" s="79">
        <v>278.79998799999998</v>
      </c>
      <c r="J68" s="79">
        <v>279.14999399999999</v>
      </c>
      <c r="K68" s="79">
        <v>270.04107699999997</v>
      </c>
      <c r="L68" s="80">
        <v>744510</v>
      </c>
      <c r="M68" s="81">
        <f t="shared" ref="M68:M131" si="1">(K68-K67)/K67</f>
        <v>-3.3748613908540004E-2</v>
      </c>
    </row>
    <row r="69" spans="1:13">
      <c r="A69" s="1">
        <v>43675</v>
      </c>
      <c r="F69" s="78">
        <v>43677</v>
      </c>
      <c r="G69" s="79">
        <v>281</v>
      </c>
      <c r="H69" s="79">
        <v>289.54998799999998</v>
      </c>
      <c r="I69" s="79">
        <v>279.5</v>
      </c>
      <c r="J69" s="79">
        <v>289.54998799999998</v>
      </c>
      <c r="K69" s="79">
        <v>280.10168499999997</v>
      </c>
      <c r="L69" s="80">
        <v>728725</v>
      </c>
      <c r="M69" s="81">
        <f t="shared" si="1"/>
        <v>3.7255843117526902E-2</v>
      </c>
    </row>
    <row r="70" spans="1:13">
      <c r="A70" s="1">
        <v>43676</v>
      </c>
      <c r="F70" s="78">
        <v>43678</v>
      </c>
      <c r="G70" s="79">
        <v>289.20001200000002</v>
      </c>
      <c r="H70" s="79">
        <v>296.75</v>
      </c>
      <c r="I70" s="79">
        <v>286.39999399999999</v>
      </c>
      <c r="J70" s="79">
        <v>296.35000600000001</v>
      </c>
      <c r="K70" s="79">
        <v>286.67980999999997</v>
      </c>
      <c r="L70" s="80">
        <v>660847</v>
      </c>
      <c r="M70" s="81">
        <f t="shared" si="1"/>
        <v>2.3484774823828714E-2</v>
      </c>
    </row>
    <row r="71" spans="1:13">
      <c r="A71" s="1">
        <v>43677</v>
      </c>
      <c r="F71" s="78">
        <v>43679</v>
      </c>
      <c r="G71" s="79">
        <v>290</v>
      </c>
      <c r="H71" s="79">
        <v>290.79998799999998</v>
      </c>
      <c r="I71" s="79">
        <v>279.39999399999999</v>
      </c>
      <c r="J71" s="79">
        <v>279.39999399999999</v>
      </c>
      <c r="K71" s="79">
        <v>270.28289799999999</v>
      </c>
      <c r="L71" s="80">
        <v>1325777</v>
      </c>
      <c r="M71" s="81">
        <f t="shared" si="1"/>
        <v>-5.719590786668928E-2</v>
      </c>
    </row>
    <row r="72" spans="1:13">
      <c r="A72" s="1">
        <v>43678</v>
      </c>
      <c r="F72" s="78">
        <v>43682</v>
      </c>
      <c r="G72" s="79">
        <v>275</v>
      </c>
      <c r="H72" s="79">
        <v>277.60000600000001</v>
      </c>
      <c r="I72" s="79">
        <v>264.29998799999998</v>
      </c>
      <c r="J72" s="79">
        <v>267.79998799999998</v>
      </c>
      <c r="K72" s="79">
        <v>259.06140099999999</v>
      </c>
      <c r="L72" s="80">
        <v>1211892</v>
      </c>
      <c r="M72" s="81">
        <f t="shared" si="1"/>
        <v>-4.1517599089824768E-2</v>
      </c>
    </row>
    <row r="73" spans="1:13">
      <c r="A73" s="1">
        <v>43679</v>
      </c>
      <c r="F73" s="78">
        <v>43683</v>
      </c>
      <c r="G73" s="79">
        <v>269.35000600000001</v>
      </c>
      <c r="H73" s="79">
        <v>272.79998799999998</v>
      </c>
      <c r="I73" s="79">
        <v>268.75</v>
      </c>
      <c r="J73" s="79">
        <v>269.85000600000001</v>
      </c>
      <c r="K73" s="79">
        <v>261.04452500000002</v>
      </c>
      <c r="L73" s="80">
        <v>766619</v>
      </c>
      <c r="M73" s="81">
        <f t="shared" si="1"/>
        <v>7.6550346456284012E-3</v>
      </c>
    </row>
    <row r="74" spans="1:13">
      <c r="A74" s="1">
        <v>43682</v>
      </c>
      <c r="F74" s="78">
        <v>43684</v>
      </c>
      <c r="G74" s="79">
        <v>272.89999399999999</v>
      </c>
      <c r="H74" s="79">
        <v>276.29998799999998</v>
      </c>
      <c r="I74" s="79">
        <v>271.39999399999999</v>
      </c>
      <c r="J74" s="79">
        <v>273.54998799999998</v>
      </c>
      <c r="K74" s="79">
        <v>264.62377900000001</v>
      </c>
      <c r="L74" s="80">
        <v>804135</v>
      </c>
      <c r="M74" s="81">
        <f t="shared" si="1"/>
        <v>1.3711277798298935E-2</v>
      </c>
    </row>
    <row r="75" spans="1:13">
      <c r="A75" s="1">
        <v>43683</v>
      </c>
      <c r="F75" s="78">
        <v>43685</v>
      </c>
      <c r="G75" s="79">
        <v>264.45001200000002</v>
      </c>
      <c r="H75" s="79">
        <v>272.5</v>
      </c>
      <c r="I75" s="79">
        <v>254</v>
      </c>
      <c r="J75" s="79">
        <v>267.45001200000002</v>
      </c>
      <c r="K75" s="79">
        <v>258.72283900000002</v>
      </c>
      <c r="L75" s="80">
        <v>1619870</v>
      </c>
      <c r="M75" s="81">
        <f t="shared" si="1"/>
        <v>-2.2299356551778331E-2</v>
      </c>
    </row>
    <row r="76" spans="1:13">
      <c r="A76" s="1">
        <v>43684</v>
      </c>
      <c r="F76" s="78">
        <v>43686</v>
      </c>
      <c r="G76" s="79">
        <v>264.79998799999998</v>
      </c>
      <c r="H76" s="79">
        <v>265.85000600000001</v>
      </c>
      <c r="I76" s="79">
        <v>258.85000600000001</v>
      </c>
      <c r="J76" s="79">
        <v>259.64999399999999</v>
      </c>
      <c r="K76" s="79">
        <v>251.17735300000001</v>
      </c>
      <c r="L76" s="80">
        <v>919820</v>
      </c>
      <c r="M76" s="81">
        <f t="shared" si="1"/>
        <v>-2.916435993499596E-2</v>
      </c>
    </row>
    <row r="77" spans="1:13">
      <c r="A77" s="1">
        <v>43685</v>
      </c>
      <c r="F77" s="78">
        <v>43689</v>
      </c>
      <c r="G77" s="79">
        <v>261</v>
      </c>
      <c r="H77" s="79">
        <v>263.39999399999999</v>
      </c>
      <c r="I77" s="79">
        <v>258.70001200000002</v>
      </c>
      <c r="J77" s="79">
        <v>261.70001200000002</v>
      </c>
      <c r="K77" s="79">
        <v>253.16047699999999</v>
      </c>
      <c r="L77" s="80">
        <v>463773</v>
      </c>
      <c r="M77" s="81">
        <f t="shared" si="1"/>
        <v>7.895313714847434E-3</v>
      </c>
    </row>
    <row r="78" spans="1:13">
      <c r="A78" s="1">
        <v>43686</v>
      </c>
      <c r="F78" s="78">
        <v>43690</v>
      </c>
      <c r="G78" s="79">
        <v>260.89999399999999</v>
      </c>
      <c r="H78" s="79">
        <v>263.60000600000001</v>
      </c>
      <c r="I78" s="79">
        <v>256.04998799999998</v>
      </c>
      <c r="J78" s="79">
        <v>261.75</v>
      </c>
      <c r="K78" s="79">
        <v>253.20884699999999</v>
      </c>
      <c r="L78" s="80">
        <v>739200</v>
      </c>
      <c r="M78" s="81">
        <f t="shared" si="1"/>
        <v>1.9106457916812021E-4</v>
      </c>
    </row>
    <row r="79" spans="1:13">
      <c r="A79" s="1">
        <v>43689</v>
      </c>
      <c r="F79" s="78">
        <v>43691</v>
      </c>
      <c r="G79" s="79">
        <v>262</v>
      </c>
      <c r="H79" s="79">
        <v>264.14999399999999</v>
      </c>
      <c r="I79" s="79">
        <v>254</v>
      </c>
      <c r="J79" s="79">
        <v>255.199997</v>
      </c>
      <c r="K79" s="79">
        <v>246.872559</v>
      </c>
      <c r="L79" s="80">
        <v>705720</v>
      </c>
      <c r="M79" s="81">
        <f t="shared" si="1"/>
        <v>-2.5023959767092957E-2</v>
      </c>
    </row>
    <row r="80" spans="1:13">
      <c r="A80" s="1">
        <v>43690</v>
      </c>
      <c r="F80" s="78">
        <v>43692</v>
      </c>
      <c r="G80" s="79">
        <v>256.79998799999998</v>
      </c>
      <c r="H80" s="79">
        <v>259.70001200000002</v>
      </c>
      <c r="I80" s="79">
        <v>253.199997</v>
      </c>
      <c r="J80" s="79">
        <v>257.10000600000001</v>
      </c>
      <c r="K80" s="79">
        <v>248.71057099999999</v>
      </c>
      <c r="L80" s="80">
        <v>800755</v>
      </c>
      <c r="M80" s="81">
        <f t="shared" si="1"/>
        <v>7.4451855137127329E-3</v>
      </c>
    </row>
    <row r="81" spans="1:13">
      <c r="A81" s="1">
        <v>43691</v>
      </c>
      <c r="F81" s="78">
        <v>43693</v>
      </c>
      <c r="G81" s="79">
        <v>256.89999399999999</v>
      </c>
      <c r="H81" s="79">
        <v>259.04998799999998</v>
      </c>
      <c r="I81" s="79">
        <v>254.699997</v>
      </c>
      <c r="J81" s="79">
        <v>257.70001200000002</v>
      </c>
      <c r="K81" s="79">
        <v>249.29101600000001</v>
      </c>
      <c r="L81" s="80">
        <v>631699</v>
      </c>
      <c r="M81" s="81">
        <f t="shared" si="1"/>
        <v>2.333817166138973E-3</v>
      </c>
    </row>
    <row r="82" spans="1:13">
      <c r="A82" s="1">
        <v>43692</v>
      </c>
      <c r="F82" s="78">
        <v>43696</v>
      </c>
      <c r="G82" s="79">
        <v>261.14999399999999</v>
      </c>
      <c r="H82" s="79">
        <v>261.45001200000002</v>
      </c>
      <c r="I82" s="79">
        <v>257.89999399999999</v>
      </c>
      <c r="J82" s="79">
        <v>259.5</v>
      </c>
      <c r="K82" s="79">
        <v>251.03225699999999</v>
      </c>
      <c r="L82" s="80">
        <v>427269</v>
      </c>
      <c r="M82" s="81">
        <f t="shared" si="1"/>
        <v>6.9847723674084337E-3</v>
      </c>
    </row>
    <row r="83" spans="1:13">
      <c r="A83" s="1">
        <v>43693</v>
      </c>
      <c r="F83" s="78">
        <v>43697</v>
      </c>
      <c r="G83" s="79">
        <v>259.5</v>
      </c>
      <c r="H83" s="79">
        <v>262.5</v>
      </c>
      <c r="I83" s="79">
        <v>259.29998799999998</v>
      </c>
      <c r="J83" s="79">
        <v>260.95001200000002</v>
      </c>
      <c r="K83" s="79">
        <v>252.43493699999999</v>
      </c>
      <c r="L83" s="80">
        <v>446134</v>
      </c>
      <c r="M83" s="81">
        <f t="shared" si="1"/>
        <v>5.5876484431241985E-3</v>
      </c>
    </row>
    <row r="84" spans="1:13">
      <c r="A84" s="1">
        <v>43696</v>
      </c>
      <c r="F84" s="78">
        <v>43698</v>
      </c>
      <c r="G84" s="79">
        <v>261.95001200000002</v>
      </c>
      <c r="H84" s="79">
        <v>266.10000600000001</v>
      </c>
      <c r="I84" s="79">
        <v>261.95001200000002</v>
      </c>
      <c r="J84" s="79">
        <v>265.79998799999998</v>
      </c>
      <c r="K84" s="79">
        <v>257.12667800000003</v>
      </c>
      <c r="L84" s="80">
        <v>475072</v>
      </c>
      <c r="M84" s="81">
        <f t="shared" si="1"/>
        <v>1.8585941612353111E-2</v>
      </c>
    </row>
    <row r="85" spans="1:13">
      <c r="A85" s="1">
        <v>43697</v>
      </c>
      <c r="F85" s="78">
        <v>43699</v>
      </c>
      <c r="G85" s="79">
        <v>264.89999399999999</v>
      </c>
      <c r="H85" s="79">
        <v>265.89999399999999</v>
      </c>
      <c r="I85" s="79">
        <v>261.85000600000001</v>
      </c>
      <c r="J85" s="79">
        <v>262.54998799999998</v>
      </c>
      <c r="K85" s="79">
        <v>253.98271199999999</v>
      </c>
      <c r="L85" s="80">
        <v>461482</v>
      </c>
      <c r="M85" s="81">
        <f t="shared" si="1"/>
        <v>-1.222730377281207E-2</v>
      </c>
    </row>
    <row r="86" spans="1:13">
      <c r="A86" s="1">
        <v>43698</v>
      </c>
      <c r="F86" s="78">
        <v>43700</v>
      </c>
      <c r="G86" s="79">
        <v>263.04998799999998</v>
      </c>
      <c r="H86" s="79">
        <v>264.5</v>
      </c>
      <c r="I86" s="79">
        <v>259.70001200000002</v>
      </c>
      <c r="J86" s="79">
        <v>259.79998799999998</v>
      </c>
      <c r="K86" s="79">
        <v>251.322464</v>
      </c>
      <c r="L86" s="80">
        <v>572703</v>
      </c>
      <c r="M86" s="81">
        <f t="shared" si="1"/>
        <v>-1.0474130223477556E-2</v>
      </c>
    </row>
    <row r="87" spans="1:13">
      <c r="A87" s="1">
        <v>43699</v>
      </c>
      <c r="F87" s="78">
        <v>43703</v>
      </c>
      <c r="G87" s="79">
        <v>258.04998799999998</v>
      </c>
      <c r="H87" s="79">
        <v>262.70001200000002</v>
      </c>
      <c r="I87" s="79">
        <v>258</v>
      </c>
      <c r="J87" s="79">
        <v>261.39999399999999</v>
      </c>
      <c r="K87" s="79">
        <v>252.87025499999999</v>
      </c>
      <c r="L87" s="80">
        <v>363757</v>
      </c>
      <c r="M87" s="81">
        <f t="shared" si="1"/>
        <v>6.1585859670705342E-3</v>
      </c>
    </row>
    <row r="88" spans="1:13">
      <c r="A88" s="1">
        <v>43700</v>
      </c>
      <c r="F88" s="78">
        <v>43704</v>
      </c>
      <c r="G88" s="79">
        <v>261</v>
      </c>
      <c r="H88" s="79">
        <v>264.75</v>
      </c>
      <c r="I88" s="79">
        <v>260.70001200000002</v>
      </c>
      <c r="J88" s="79">
        <v>264.10000600000001</v>
      </c>
      <c r="K88" s="79">
        <v>255.482178</v>
      </c>
      <c r="L88" s="80">
        <v>480119</v>
      </c>
      <c r="M88" s="81">
        <f t="shared" si="1"/>
        <v>1.032910335776748E-2</v>
      </c>
    </row>
    <row r="89" spans="1:13">
      <c r="A89" s="1">
        <v>43703</v>
      </c>
      <c r="F89" s="78">
        <v>43705</v>
      </c>
      <c r="G89" s="79">
        <v>262.60000600000001</v>
      </c>
      <c r="H89" s="79">
        <v>265.29998799999998</v>
      </c>
      <c r="I89" s="79">
        <v>258.85000600000001</v>
      </c>
      <c r="J89" s="79">
        <v>265.25</v>
      </c>
      <c r="K89" s="79">
        <v>256.59463499999998</v>
      </c>
      <c r="L89" s="80">
        <v>509125</v>
      </c>
      <c r="M89" s="81">
        <f t="shared" si="1"/>
        <v>4.3543428692704262E-3</v>
      </c>
    </row>
    <row r="90" spans="1:13">
      <c r="A90" s="1">
        <v>43704</v>
      </c>
      <c r="F90" s="78">
        <v>43706</v>
      </c>
      <c r="G90" s="79">
        <v>265</v>
      </c>
      <c r="H90" s="79">
        <v>267.60000600000001</v>
      </c>
      <c r="I90" s="79">
        <v>263.60000600000001</v>
      </c>
      <c r="J90" s="79">
        <v>266</v>
      </c>
      <c r="K90" s="79">
        <v>257.32015999999999</v>
      </c>
      <c r="L90" s="80">
        <v>497896</v>
      </c>
      <c r="M90" s="81">
        <f t="shared" si="1"/>
        <v>2.8275143009128178E-3</v>
      </c>
    </row>
    <row r="91" spans="1:13">
      <c r="A91" s="1">
        <v>43705</v>
      </c>
      <c r="F91" s="78">
        <v>43707</v>
      </c>
      <c r="G91" s="79">
        <v>267</v>
      </c>
      <c r="H91" s="79">
        <v>271.75</v>
      </c>
      <c r="I91" s="79">
        <v>267</v>
      </c>
      <c r="J91" s="79">
        <v>269.70001200000002</v>
      </c>
      <c r="K91" s="79">
        <v>260.89944500000001</v>
      </c>
      <c r="L91" s="80">
        <v>662097</v>
      </c>
      <c r="M91" s="81">
        <f t="shared" si="1"/>
        <v>1.3909850670075859E-2</v>
      </c>
    </row>
    <row r="92" spans="1:13">
      <c r="A92" s="1">
        <v>43706</v>
      </c>
      <c r="F92" s="78">
        <v>43710</v>
      </c>
      <c r="G92" s="79">
        <v>268.39999399999999</v>
      </c>
      <c r="H92" s="79">
        <v>270.75</v>
      </c>
      <c r="I92" s="79">
        <v>266.75</v>
      </c>
      <c r="J92" s="79">
        <v>270.20001200000002</v>
      </c>
      <c r="K92" s="79">
        <v>261.38311800000002</v>
      </c>
      <c r="L92" s="80">
        <v>306915</v>
      </c>
      <c r="M92" s="81">
        <f t="shared" si="1"/>
        <v>1.8538674928956257E-3</v>
      </c>
    </row>
    <row r="93" spans="1:13">
      <c r="A93" s="1">
        <v>43707</v>
      </c>
      <c r="F93" s="78">
        <v>43711</v>
      </c>
      <c r="G93" s="79">
        <v>270.20001200000002</v>
      </c>
      <c r="H93" s="79">
        <v>271.85000600000001</v>
      </c>
      <c r="I93" s="79">
        <v>268.14999399999999</v>
      </c>
      <c r="J93" s="79">
        <v>270.39999399999999</v>
      </c>
      <c r="K93" s="79">
        <v>261.57653800000003</v>
      </c>
      <c r="L93" s="80">
        <v>381718</v>
      </c>
      <c r="M93" s="81">
        <f t="shared" si="1"/>
        <v>7.3998658168888791E-4</v>
      </c>
    </row>
    <row r="94" spans="1:13">
      <c r="A94" s="1">
        <v>43710</v>
      </c>
      <c r="F94" s="78">
        <v>43712</v>
      </c>
      <c r="G94" s="79">
        <v>274.95001200000002</v>
      </c>
      <c r="H94" s="79">
        <v>275.79998799999998</v>
      </c>
      <c r="I94" s="79">
        <v>271.35000600000001</v>
      </c>
      <c r="J94" s="79">
        <v>273.04998799999998</v>
      </c>
      <c r="K94" s="79">
        <v>264.14007600000002</v>
      </c>
      <c r="L94" s="80">
        <v>361244</v>
      </c>
      <c r="M94" s="81">
        <f t="shared" si="1"/>
        <v>9.8003361448265429E-3</v>
      </c>
    </row>
    <row r="95" spans="1:13">
      <c r="A95" s="1">
        <v>43711</v>
      </c>
      <c r="F95" s="78">
        <v>43713</v>
      </c>
      <c r="G95" s="79">
        <v>275.29998799999998</v>
      </c>
      <c r="H95" s="79">
        <v>275.64999399999999</v>
      </c>
      <c r="I95" s="79">
        <v>271.54998799999998</v>
      </c>
      <c r="J95" s="79">
        <v>274.79998799999998</v>
      </c>
      <c r="K95" s="79">
        <v>265.83300800000001</v>
      </c>
      <c r="L95" s="80">
        <v>515503</v>
      </c>
      <c r="M95" s="81">
        <f t="shared" si="1"/>
        <v>6.409220537969349E-3</v>
      </c>
    </row>
    <row r="96" spans="1:13">
      <c r="A96" s="1">
        <v>43712</v>
      </c>
      <c r="F96" s="78">
        <v>43714</v>
      </c>
      <c r="G96" s="79">
        <v>275.29998799999998</v>
      </c>
      <c r="H96" s="79">
        <v>280</v>
      </c>
      <c r="I96" s="79">
        <v>275.14999399999999</v>
      </c>
      <c r="J96" s="79">
        <v>278.89999399999999</v>
      </c>
      <c r="K96" s="79">
        <v>269.799194</v>
      </c>
      <c r="L96" s="80">
        <v>472541</v>
      </c>
      <c r="M96" s="81">
        <f t="shared" si="1"/>
        <v>1.4919840202838893E-2</v>
      </c>
    </row>
    <row r="97" spans="1:13">
      <c r="A97" s="1">
        <v>43713</v>
      </c>
      <c r="F97" s="78">
        <v>43717</v>
      </c>
      <c r="G97" s="79">
        <v>279.5</v>
      </c>
      <c r="H97" s="79">
        <v>280.25</v>
      </c>
      <c r="I97" s="79">
        <v>276.70001200000002</v>
      </c>
      <c r="J97" s="79">
        <v>277.04998799999998</v>
      </c>
      <c r="K97" s="79">
        <v>268.00958300000002</v>
      </c>
      <c r="L97" s="80">
        <v>374692</v>
      </c>
      <c r="M97" s="81">
        <f t="shared" si="1"/>
        <v>-6.6331221137746598E-3</v>
      </c>
    </row>
    <row r="98" spans="1:13">
      <c r="A98" s="1">
        <v>43714</v>
      </c>
      <c r="F98" s="78">
        <v>43718</v>
      </c>
      <c r="G98" s="79">
        <v>276.79998799999998</v>
      </c>
      <c r="H98" s="79">
        <v>276.79998799999998</v>
      </c>
      <c r="I98" s="79">
        <v>266.35000600000001</v>
      </c>
      <c r="J98" s="79">
        <v>269.85000600000001</v>
      </c>
      <c r="K98" s="79">
        <v>261.04452500000002</v>
      </c>
      <c r="L98" s="80">
        <v>750818</v>
      </c>
      <c r="M98" s="81">
        <f t="shared" si="1"/>
        <v>-2.5988093119789672E-2</v>
      </c>
    </row>
    <row r="99" spans="1:13">
      <c r="A99" s="1">
        <v>43717</v>
      </c>
      <c r="F99" s="78">
        <v>43719</v>
      </c>
      <c r="G99" s="79">
        <v>270.54998799999998</v>
      </c>
      <c r="H99" s="79">
        <v>271.95001200000002</v>
      </c>
      <c r="I99" s="79">
        <v>267.64999399999999</v>
      </c>
      <c r="J99" s="79">
        <v>270.5</v>
      </c>
      <c r="K99" s="79">
        <v>261.67330900000002</v>
      </c>
      <c r="L99" s="80">
        <v>484573</v>
      </c>
      <c r="M99" s="81">
        <f t="shared" si="1"/>
        <v>2.4087231862073948E-3</v>
      </c>
    </row>
    <row r="100" spans="1:13">
      <c r="A100" s="1">
        <v>43718</v>
      </c>
      <c r="F100" s="78">
        <v>43720</v>
      </c>
      <c r="G100" s="79">
        <v>270.79998799999998</v>
      </c>
      <c r="H100" s="79">
        <v>277.45001200000002</v>
      </c>
      <c r="I100" s="79">
        <v>270.79998799999998</v>
      </c>
      <c r="J100" s="79">
        <v>275.85000600000001</v>
      </c>
      <c r="K100" s="79">
        <v>266.84875499999998</v>
      </c>
      <c r="L100" s="80">
        <v>628465</v>
      </c>
      <c r="M100" s="81">
        <f t="shared" si="1"/>
        <v>1.9778272456515481E-2</v>
      </c>
    </row>
    <row r="101" spans="1:13">
      <c r="A101" s="1">
        <v>43719</v>
      </c>
      <c r="F101" s="78">
        <v>43721</v>
      </c>
      <c r="G101" s="79">
        <v>275.29998799999998</v>
      </c>
      <c r="H101" s="79">
        <v>275.85000600000001</v>
      </c>
      <c r="I101" s="79">
        <v>270.79998799999998</v>
      </c>
      <c r="J101" s="79">
        <v>272.54998799999998</v>
      </c>
      <c r="K101" s="79">
        <v>263.65643299999999</v>
      </c>
      <c r="L101" s="80">
        <v>502505</v>
      </c>
      <c r="M101" s="81">
        <f t="shared" si="1"/>
        <v>-1.196303876328743E-2</v>
      </c>
    </row>
    <row r="102" spans="1:13">
      <c r="A102" s="1">
        <v>43720</v>
      </c>
      <c r="F102" s="78">
        <v>43724</v>
      </c>
      <c r="G102" s="79">
        <v>272</v>
      </c>
      <c r="H102" s="79">
        <v>272.25</v>
      </c>
      <c r="I102" s="79">
        <v>267.70001200000002</v>
      </c>
      <c r="J102" s="79">
        <v>268.5</v>
      </c>
      <c r="K102" s="79">
        <v>259.738586</v>
      </c>
      <c r="L102" s="80">
        <v>465439</v>
      </c>
      <c r="M102" s="81">
        <f t="shared" si="1"/>
        <v>-1.4859667770746161E-2</v>
      </c>
    </row>
    <row r="103" spans="1:13">
      <c r="A103" s="1">
        <v>43721</v>
      </c>
      <c r="F103" s="78">
        <v>43725</v>
      </c>
      <c r="G103" s="79">
        <v>268.20001200000002</v>
      </c>
      <c r="H103" s="79">
        <v>273</v>
      </c>
      <c r="I103" s="79">
        <v>266.85000600000001</v>
      </c>
      <c r="J103" s="79">
        <v>270.79998799999998</v>
      </c>
      <c r="K103" s="79">
        <v>261.96350100000001</v>
      </c>
      <c r="L103" s="80">
        <v>428050</v>
      </c>
      <c r="M103" s="81">
        <f t="shared" si="1"/>
        <v>8.5659779483053394E-3</v>
      </c>
    </row>
    <row r="104" spans="1:13">
      <c r="A104" s="1">
        <v>43724</v>
      </c>
      <c r="F104" s="78">
        <v>43726</v>
      </c>
      <c r="G104" s="79">
        <v>270.45001200000002</v>
      </c>
      <c r="H104" s="79">
        <v>274.20001200000002</v>
      </c>
      <c r="I104" s="79">
        <v>270.04998799999998</v>
      </c>
      <c r="J104" s="79">
        <v>273.45001200000002</v>
      </c>
      <c r="K104" s="79">
        <v>264.52706899999998</v>
      </c>
      <c r="L104" s="80">
        <v>446950</v>
      </c>
      <c r="M104" s="81">
        <f t="shared" si="1"/>
        <v>9.7859739628383385E-3</v>
      </c>
    </row>
    <row r="105" spans="1:13">
      <c r="A105" s="1">
        <v>43725</v>
      </c>
      <c r="F105" s="78">
        <v>43727</v>
      </c>
      <c r="G105" s="79">
        <v>273.75</v>
      </c>
      <c r="H105" s="79">
        <v>275.70001200000002</v>
      </c>
      <c r="I105" s="79">
        <v>271.5</v>
      </c>
      <c r="J105" s="79">
        <v>275</v>
      </c>
      <c r="K105" s="79">
        <v>266.02645899999999</v>
      </c>
      <c r="L105" s="80">
        <v>396317</v>
      </c>
      <c r="M105" s="81">
        <f t="shared" si="1"/>
        <v>5.6681911823549726E-3</v>
      </c>
    </row>
    <row r="106" spans="1:13">
      <c r="A106" s="1">
        <v>43726</v>
      </c>
      <c r="F106" s="78">
        <v>43728</v>
      </c>
      <c r="G106" s="79">
        <v>275.14999399999999</v>
      </c>
      <c r="H106" s="79">
        <v>277</v>
      </c>
      <c r="I106" s="79">
        <v>274.04998799999998</v>
      </c>
      <c r="J106" s="79">
        <v>274.75</v>
      </c>
      <c r="K106" s="79">
        <v>265.78460699999999</v>
      </c>
      <c r="L106" s="80">
        <v>1254122</v>
      </c>
      <c r="M106" s="81">
        <f t="shared" si="1"/>
        <v>-9.0912761425732624E-4</v>
      </c>
    </row>
    <row r="107" spans="1:13">
      <c r="A107" s="1">
        <v>43727</v>
      </c>
      <c r="F107" s="78">
        <v>43731</v>
      </c>
      <c r="G107" s="79">
        <v>273.79998799999998</v>
      </c>
      <c r="H107" s="79">
        <v>274.45001200000002</v>
      </c>
      <c r="I107" s="79">
        <v>270.70001200000002</v>
      </c>
      <c r="J107" s="79">
        <v>272.39999399999999</v>
      </c>
      <c r="K107" s="79">
        <v>263.51132200000001</v>
      </c>
      <c r="L107" s="80">
        <v>425784</v>
      </c>
      <c r="M107" s="81">
        <f t="shared" si="1"/>
        <v>-8.5531100753324929E-3</v>
      </c>
    </row>
    <row r="108" spans="1:13">
      <c r="A108" s="1">
        <v>43728</v>
      </c>
      <c r="F108" s="78">
        <v>43732</v>
      </c>
      <c r="G108" s="79">
        <v>272.60000600000001</v>
      </c>
      <c r="H108" s="79">
        <v>276.45001200000002</v>
      </c>
      <c r="I108" s="79">
        <v>271.75</v>
      </c>
      <c r="J108" s="79">
        <v>273.89999399999999</v>
      </c>
      <c r="K108" s="79">
        <v>264.96237200000002</v>
      </c>
      <c r="L108" s="80">
        <v>374700</v>
      </c>
      <c r="M108" s="81">
        <f t="shared" si="1"/>
        <v>5.506594513612623E-3</v>
      </c>
    </row>
    <row r="109" spans="1:13">
      <c r="A109" s="1">
        <v>43731</v>
      </c>
      <c r="F109" s="78">
        <v>43733</v>
      </c>
      <c r="G109" s="79">
        <v>276.20001200000002</v>
      </c>
      <c r="H109" s="79">
        <v>276.95001200000002</v>
      </c>
      <c r="I109" s="79">
        <v>269.04998799999998</v>
      </c>
      <c r="J109" s="79">
        <v>269.70001200000002</v>
      </c>
      <c r="K109" s="79">
        <v>260.89944500000001</v>
      </c>
      <c r="L109" s="80">
        <v>577107</v>
      </c>
      <c r="M109" s="81">
        <f t="shared" si="1"/>
        <v>-1.533397730904976E-2</v>
      </c>
    </row>
    <row r="110" spans="1:13">
      <c r="A110" s="1">
        <v>43732</v>
      </c>
      <c r="F110" s="78">
        <v>43734</v>
      </c>
      <c r="G110" s="79">
        <v>270.35000600000001</v>
      </c>
      <c r="H110" s="79">
        <v>279.29998799999998</v>
      </c>
      <c r="I110" s="79">
        <v>269.5</v>
      </c>
      <c r="J110" s="79">
        <v>278.64999399999999</v>
      </c>
      <c r="K110" s="79">
        <v>269.557343</v>
      </c>
      <c r="L110" s="80">
        <v>610471</v>
      </c>
      <c r="M110" s="81">
        <f t="shared" si="1"/>
        <v>3.3184808039741089E-2</v>
      </c>
    </row>
    <row r="111" spans="1:13">
      <c r="A111" s="1">
        <v>43733</v>
      </c>
      <c r="F111" s="78">
        <v>43735</v>
      </c>
      <c r="G111" s="79">
        <v>279.79998799999998</v>
      </c>
      <c r="H111" s="79">
        <v>285.70001200000002</v>
      </c>
      <c r="I111" s="79">
        <v>279.54998799999998</v>
      </c>
      <c r="J111" s="79">
        <v>285.10000600000001</v>
      </c>
      <c r="K111" s="79">
        <v>275.796875</v>
      </c>
      <c r="L111" s="80">
        <v>729940</v>
      </c>
      <c r="M111" s="81">
        <f t="shared" si="1"/>
        <v>2.314732713476849E-2</v>
      </c>
    </row>
    <row r="112" spans="1:13">
      <c r="A112" s="1">
        <v>43734</v>
      </c>
      <c r="F112" s="78">
        <v>43738</v>
      </c>
      <c r="G112" s="79">
        <v>284.79998799999998</v>
      </c>
      <c r="H112" s="79">
        <v>286.29998799999998</v>
      </c>
      <c r="I112" s="79">
        <v>281.95001200000002</v>
      </c>
      <c r="J112" s="79">
        <v>285.64999399999999</v>
      </c>
      <c r="K112" s="79">
        <v>276.32894900000002</v>
      </c>
      <c r="L112" s="80">
        <v>479682</v>
      </c>
      <c r="M112" s="81">
        <f t="shared" si="1"/>
        <v>1.9292241799332309E-3</v>
      </c>
    </row>
    <row r="113" spans="1:13">
      <c r="A113" s="1">
        <v>43735</v>
      </c>
      <c r="F113" s="78">
        <v>43739</v>
      </c>
      <c r="G113" s="79">
        <v>288</v>
      </c>
      <c r="H113" s="79">
        <v>289.04998799999998</v>
      </c>
      <c r="I113" s="79">
        <v>281.20001200000002</v>
      </c>
      <c r="J113" s="79">
        <v>282.20001200000002</v>
      </c>
      <c r="K113" s="79">
        <v>272.99151599999999</v>
      </c>
      <c r="L113" s="80">
        <v>576654</v>
      </c>
      <c r="M113" s="81">
        <f t="shared" si="1"/>
        <v>-1.207775374993386E-2</v>
      </c>
    </row>
    <row r="114" spans="1:13">
      <c r="A114" s="1">
        <v>43738</v>
      </c>
      <c r="F114" s="78">
        <v>43740</v>
      </c>
      <c r="G114" s="79">
        <v>281.5</v>
      </c>
      <c r="H114" s="79">
        <v>282.45001200000002</v>
      </c>
      <c r="I114" s="79">
        <v>268.75</v>
      </c>
      <c r="J114" s="79">
        <v>268.75</v>
      </c>
      <c r="K114" s="79">
        <v>259.98040800000001</v>
      </c>
      <c r="L114" s="80">
        <v>784643</v>
      </c>
      <c r="M114" s="81">
        <f t="shared" si="1"/>
        <v>-4.7661217427723938E-2</v>
      </c>
    </row>
    <row r="115" spans="1:13">
      <c r="A115" s="1">
        <v>43739</v>
      </c>
      <c r="F115" s="78">
        <v>43742</v>
      </c>
      <c r="G115" s="79">
        <v>270.75</v>
      </c>
      <c r="H115" s="79">
        <v>271.75</v>
      </c>
      <c r="I115" s="79">
        <v>265.64999399999999</v>
      </c>
      <c r="J115" s="79">
        <v>271.60000600000001</v>
      </c>
      <c r="K115" s="79">
        <v>262.73742700000003</v>
      </c>
      <c r="L115" s="80">
        <v>637854</v>
      </c>
      <c r="M115" s="81">
        <f t="shared" si="1"/>
        <v>1.060471833708336E-2</v>
      </c>
    </row>
    <row r="116" spans="1:13">
      <c r="A116" s="1">
        <v>43740</v>
      </c>
      <c r="F116" s="78">
        <v>43745</v>
      </c>
      <c r="G116" s="79">
        <v>270.25</v>
      </c>
      <c r="H116" s="79">
        <v>273.10000600000001</v>
      </c>
      <c r="I116" s="79">
        <v>269.60000600000001</v>
      </c>
      <c r="J116" s="79">
        <v>272.35000600000001</v>
      </c>
      <c r="K116" s="79">
        <v>263.46292099999999</v>
      </c>
      <c r="L116" s="80">
        <v>449869</v>
      </c>
      <c r="M116" s="81">
        <f t="shared" si="1"/>
        <v>2.7612891253592474E-3</v>
      </c>
    </row>
    <row r="117" spans="1:13">
      <c r="A117" s="1">
        <v>43742</v>
      </c>
      <c r="F117" s="78">
        <v>43746</v>
      </c>
      <c r="G117" s="79">
        <v>272.95001200000002</v>
      </c>
      <c r="H117" s="79">
        <v>274.54998799999998</v>
      </c>
      <c r="I117" s="79">
        <v>269.85000600000001</v>
      </c>
      <c r="J117" s="79">
        <v>269.85000600000001</v>
      </c>
      <c r="K117" s="79">
        <v>261.04452500000002</v>
      </c>
      <c r="L117" s="80">
        <v>453674</v>
      </c>
      <c r="M117" s="81">
        <f t="shared" si="1"/>
        <v>-9.1792651156402116E-3</v>
      </c>
    </row>
    <row r="118" spans="1:13">
      <c r="A118" s="1">
        <v>43745</v>
      </c>
      <c r="F118" s="78">
        <v>43747</v>
      </c>
      <c r="G118" s="79">
        <v>270.85000600000001</v>
      </c>
      <c r="H118" s="79">
        <v>278.79998799999998</v>
      </c>
      <c r="I118" s="79">
        <v>270.29998799999998</v>
      </c>
      <c r="J118" s="79">
        <v>278.75</v>
      </c>
      <c r="K118" s="79">
        <v>269.65411399999999</v>
      </c>
      <c r="L118" s="80">
        <v>574902</v>
      </c>
      <c r="M118" s="81">
        <f t="shared" si="1"/>
        <v>3.2981304626097677E-2</v>
      </c>
    </row>
    <row r="119" spans="1:13">
      <c r="A119" s="1">
        <v>43746</v>
      </c>
      <c r="F119" s="78">
        <v>43748</v>
      </c>
      <c r="G119" s="79">
        <v>279.85000600000001</v>
      </c>
      <c r="H119" s="79">
        <v>281.45001200000002</v>
      </c>
      <c r="I119" s="79">
        <v>273.79998799999998</v>
      </c>
      <c r="J119" s="79">
        <v>278.60000600000001</v>
      </c>
      <c r="K119" s="79">
        <v>269.50900300000001</v>
      </c>
      <c r="L119" s="80">
        <v>609626</v>
      </c>
      <c r="M119" s="81">
        <f t="shared" si="1"/>
        <v>-5.3813753421906173E-4</v>
      </c>
    </row>
    <row r="120" spans="1:13">
      <c r="A120" s="1">
        <v>43747</v>
      </c>
      <c r="F120" s="78">
        <v>43749</v>
      </c>
      <c r="G120" s="79">
        <v>278.70001200000002</v>
      </c>
      <c r="H120" s="79">
        <v>280.35000600000001</v>
      </c>
      <c r="I120" s="79">
        <v>271.95001200000002</v>
      </c>
      <c r="J120" s="79">
        <v>280.20001200000002</v>
      </c>
      <c r="K120" s="79">
        <v>271.05679300000003</v>
      </c>
      <c r="L120" s="80">
        <v>601021</v>
      </c>
      <c r="M120" s="81">
        <f t="shared" si="1"/>
        <v>5.7429992422183404E-3</v>
      </c>
    </row>
    <row r="121" spans="1:13">
      <c r="A121" s="1">
        <v>43748</v>
      </c>
      <c r="F121" s="78">
        <v>43752</v>
      </c>
      <c r="G121" s="79">
        <v>278.45001200000002</v>
      </c>
      <c r="H121" s="79">
        <v>281.10000600000001</v>
      </c>
      <c r="I121" s="79">
        <v>278.39999399999999</v>
      </c>
      <c r="J121" s="79">
        <v>280.89999399999999</v>
      </c>
      <c r="K121" s="79">
        <v>271.73391700000002</v>
      </c>
      <c r="L121" s="80">
        <v>284434</v>
      </c>
      <c r="M121" s="81">
        <f t="shared" si="1"/>
        <v>2.4980890259407446E-3</v>
      </c>
    </row>
    <row r="122" spans="1:13">
      <c r="A122" s="1">
        <v>43749</v>
      </c>
      <c r="F122" s="78">
        <v>43753</v>
      </c>
      <c r="G122" s="79">
        <v>282.85000600000001</v>
      </c>
      <c r="H122" s="79">
        <v>288.29998799999998</v>
      </c>
      <c r="I122" s="79">
        <v>281.70001200000002</v>
      </c>
      <c r="J122" s="79">
        <v>286.60000600000001</v>
      </c>
      <c r="K122" s="79">
        <v>277.24795499999999</v>
      </c>
      <c r="L122" s="80">
        <v>630312</v>
      </c>
      <c r="M122" s="81">
        <f t="shared" si="1"/>
        <v>2.0292049151891371E-2</v>
      </c>
    </row>
    <row r="123" spans="1:13">
      <c r="A123" s="1">
        <v>43752</v>
      </c>
      <c r="F123" s="78">
        <v>43754</v>
      </c>
      <c r="G123" s="79">
        <v>286</v>
      </c>
      <c r="H123" s="79">
        <v>287</v>
      </c>
      <c r="I123" s="79">
        <v>280.70001200000002</v>
      </c>
      <c r="J123" s="79">
        <v>281.60000600000001</v>
      </c>
      <c r="K123" s="79">
        <v>272.41110200000003</v>
      </c>
      <c r="L123" s="80">
        <v>541717</v>
      </c>
      <c r="M123" s="81">
        <f t="shared" si="1"/>
        <v>-1.7445946535475664E-2</v>
      </c>
    </row>
    <row r="124" spans="1:13">
      <c r="A124" s="1">
        <v>43753</v>
      </c>
      <c r="F124" s="78">
        <v>43755</v>
      </c>
      <c r="G124" s="79">
        <v>282.45001200000002</v>
      </c>
      <c r="H124" s="79">
        <v>285.29998799999998</v>
      </c>
      <c r="I124" s="79">
        <v>281.45001200000002</v>
      </c>
      <c r="J124" s="79">
        <v>282</v>
      </c>
      <c r="K124" s="79">
        <v>272.79806500000001</v>
      </c>
      <c r="L124" s="80">
        <v>548537</v>
      </c>
      <c r="M124" s="81">
        <f t="shared" si="1"/>
        <v>1.4205111214592868E-3</v>
      </c>
    </row>
    <row r="125" spans="1:13">
      <c r="A125" s="1">
        <v>43754</v>
      </c>
      <c r="F125" s="78">
        <v>43756</v>
      </c>
      <c r="G125" s="79">
        <v>283.04998799999998</v>
      </c>
      <c r="H125" s="79">
        <v>283.89999399999999</v>
      </c>
      <c r="I125" s="79">
        <v>277.85000600000001</v>
      </c>
      <c r="J125" s="79">
        <v>281.35000600000001</v>
      </c>
      <c r="K125" s="79">
        <v>272.16924999999998</v>
      </c>
      <c r="L125" s="80">
        <v>624981</v>
      </c>
      <c r="M125" s="81">
        <f t="shared" si="1"/>
        <v>-2.3050566725978478E-3</v>
      </c>
    </row>
    <row r="126" spans="1:13">
      <c r="A126" s="1">
        <v>43755</v>
      </c>
      <c r="F126" s="78">
        <v>43759</v>
      </c>
      <c r="G126" s="79">
        <v>281.75</v>
      </c>
      <c r="H126" s="79">
        <v>282.79998799999998</v>
      </c>
      <c r="I126" s="79">
        <v>277.04998799999998</v>
      </c>
      <c r="J126" s="79">
        <v>281.35000600000001</v>
      </c>
      <c r="K126" s="79">
        <v>272.16924999999998</v>
      </c>
      <c r="L126" s="80">
        <v>468739</v>
      </c>
      <c r="M126" s="81">
        <f t="shared" si="1"/>
        <v>0</v>
      </c>
    </row>
    <row r="127" spans="1:13">
      <c r="A127" s="1">
        <v>43756</v>
      </c>
      <c r="F127" s="78">
        <v>43760</v>
      </c>
      <c r="G127" s="79">
        <v>281.04998799999998</v>
      </c>
      <c r="H127" s="79">
        <v>281.64999399999999</v>
      </c>
      <c r="I127" s="79">
        <v>277.54998799999998</v>
      </c>
      <c r="J127" s="79">
        <v>280.14999399999999</v>
      </c>
      <c r="K127" s="79">
        <v>271.00842299999999</v>
      </c>
      <c r="L127" s="80">
        <v>495373</v>
      </c>
      <c r="M127" s="81">
        <f t="shared" si="1"/>
        <v>-4.2650924011437127E-3</v>
      </c>
    </row>
    <row r="128" spans="1:13">
      <c r="A128" s="1">
        <v>43759</v>
      </c>
      <c r="F128" s="78">
        <v>43761</v>
      </c>
      <c r="G128" s="79">
        <v>279.54998799999998</v>
      </c>
      <c r="H128" s="79">
        <v>280.70001200000002</v>
      </c>
      <c r="I128" s="79">
        <v>270.29998799999998</v>
      </c>
      <c r="J128" s="79">
        <v>274</v>
      </c>
      <c r="K128" s="79">
        <v>265.05908199999999</v>
      </c>
      <c r="L128" s="80">
        <v>609454</v>
      </c>
      <c r="M128" s="81">
        <f t="shared" si="1"/>
        <v>-2.1952605509977099E-2</v>
      </c>
    </row>
    <row r="129" spans="1:13">
      <c r="A129" s="1">
        <v>43760</v>
      </c>
      <c r="F129" s="78">
        <v>43762</v>
      </c>
      <c r="G129" s="79">
        <v>274.14999399999999</v>
      </c>
      <c r="H129" s="79">
        <v>276.04998799999998</v>
      </c>
      <c r="I129" s="79">
        <v>271.85000600000001</v>
      </c>
      <c r="J129" s="79">
        <v>273.14999399999999</v>
      </c>
      <c r="K129" s="79">
        <v>264.23684700000001</v>
      </c>
      <c r="L129" s="80">
        <v>475666</v>
      </c>
      <c r="M129" s="81">
        <f t="shared" si="1"/>
        <v>-3.1020819728032481E-3</v>
      </c>
    </row>
    <row r="130" spans="1:13">
      <c r="A130" s="1">
        <v>43761</v>
      </c>
      <c r="F130" s="78">
        <v>43763</v>
      </c>
      <c r="G130" s="79">
        <v>273.04998799999998</v>
      </c>
      <c r="H130" s="79">
        <v>275.64999399999999</v>
      </c>
      <c r="I130" s="79">
        <v>272.04998799999998</v>
      </c>
      <c r="J130" s="79">
        <v>275.14999399999999</v>
      </c>
      <c r="K130" s="79">
        <v>266.17156999999997</v>
      </c>
      <c r="L130" s="80">
        <v>418137</v>
      </c>
      <c r="M130" s="81">
        <f t="shared" si="1"/>
        <v>7.3219273616293287E-3</v>
      </c>
    </row>
    <row r="131" spans="1:13">
      <c r="A131" s="1">
        <v>43762</v>
      </c>
      <c r="F131" s="78">
        <v>43766</v>
      </c>
      <c r="G131" s="79">
        <v>274.60000600000001</v>
      </c>
      <c r="H131" s="79">
        <v>280.95001200000002</v>
      </c>
      <c r="I131" s="79">
        <v>274.04998799999998</v>
      </c>
      <c r="J131" s="79">
        <v>278.60000600000001</v>
      </c>
      <c r="K131" s="79">
        <v>269.50900300000001</v>
      </c>
      <c r="L131" s="80">
        <v>417144</v>
      </c>
      <c r="M131" s="81">
        <f t="shared" si="1"/>
        <v>1.2538653170209099E-2</v>
      </c>
    </row>
    <row r="132" spans="1:13">
      <c r="A132" s="1">
        <v>43763</v>
      </c>
      <c r="F132" s="78">
        <v>43767</v>
      </c>
      <c r="G132" s="79">
        <v>278.60000600000001</v>
      </c>
      <c r="H132" s="79">
        <v>280.60000600000001</v>
      </c>
      <c r="I132" s="79">
        <v>275.39999399999999</v>
      </c>
      <c r="J132" s="79">
        <v>276</v>
      </c>
      <c r="K132" s="79">
        <v>266.99383499999999</v>
      </c>
      <c r="L132" s="80">
        <v>418064</v>
      </c>
      <c r="M132" s="81">
        <f t="shared" ref="M132:M195" si="2">(K132-K131)/K131</f>
        <v>-9.3324080902782193E-3</v>
      </c>
    </row>
    <row r="133" spans="1:13">
      <c r="A133" s="1">
        <v>43766</v>
      </c>
      <c r="F133" s="78">
        <v>43768</v>
      </c>
      <c r="G133" s="79">
        <v>275.04998799999998</v>
      </c>
      <c r="H133" s="79">
        <v>277.95001200000002</v>
      </c>
      <c r="I133" s="79">
        <v>271.25</v>
      </c>
      <c r="J133" s="79">
        <v>277.95001200000002</v>
      </c>
      <c r="K133" s="79">
        <v>268.88021900000001</v>
      </c>
      <c r="L133" s="80">
        <v>533351</v>
      </c>
      <c r="M133" s="81">
        <f t="shared" si="2"/>
        <v>7.0652717505631582E-3</v>
      </c>
    </row>
    <row r="134" spans="1:13">
      <c r="A134" s="1">
        <v>43767</v>
      </c>
      <c r="F134" s="78">
        <v>43769</v>
      </c>
      <c r="G134" s="79">
        <v>278.95001200000002</v>
      </c>
      <c r="H134" s="79">
        <v>280.29998799999998</v>
      </c>
      <c r="I134" s="79">
        <v>276.54998799999998</v>
      </c>
      <c r="J134" s="79">
        <v>276.85000600000001</v>
      </c>
      <c r="K134" s="79">
        <v>267.816101</v>
      </c>
      <c r="L134" s="80">
        <v>570139</v>
      </c>
      <c r="M134" s="81">
        <f t="shared" si="2"/>
        <v>-3.9575912425153436E-3</v>
      </c>
    </row>
    <row r="135" spans="1:13">
      <c r="A135" s="1">
        <v>43768</v>
      </c>
      <c r="F135" s="78">
        <v>43770</v>
      </c>
      <c r="G135" s="79">
        <v>278</v>
      </c>
      <c r="H135" s="79">
        <v>280.20001200000002</v>
      </c>
      <c r="I135" s="79">
        <v>277.75</v>
      </c>
      <c r="J135" s="79">
        <v>280</v>
      </c>
      <c r="K135" s="79">
        <v>270.86331200000001</v>
      </c>
      <c r="L135" s="80">
        <v>365896</v>
      </c>
      <c r="M135" s="81">
        <f t="shared" si="2"/>
        <v>1.1377997770193824E-2</v>
      </c>
    </row>
    <row r="136" spans="1:13">
      <c r="A136" s="1">
        <v>43769</v>
      </c>
      <c r="F136" s="78">
        <v>43773</v>
      </c>
      <c r="G136" s="79">
        <v>280.89999399999999</v>
      </c>
      <c r="H136" s="79">
        <v>287.35000600000001</v>
      </c>
      <c r="I136" s="79">
        <v>278.10000600000001</v>
      </c>
      <c r="J136" s="79">
        <v>286.10000600000001</v>
      </c>
      <c r="K136" s="79">
        <v>276.764252</v>
      </c>
      <c r="L136" s="80">
        <v>718201</v>
      </c>
      <c r="M136" s="81">
        <f t="shared" si="2"/>
        <v>2.1785674687460038E-2</v>
      </c>
    </row>
    <row r="137" spans="1:13">
      <c r="A137" s="1">
        <v>43770</v>
      </c>
      <c r="F137" s="78">
        <v>43774</v>
      </c>
      <c r="G137" s="79">
        <v>285.89999399999999</v>
      </c>
      <c r="H137" s="79">
        <v>286.20001200000002</v>
      </c>
      <c r="I137" s="79">
        <v>280.29998799999998</v>
      </c>
      <c r="J137" s="79">
        <v>281.35000600000001</v>
      </c>
      <c r="K137" s="79">
        <v>272.16924999999998</v>
      </c>
      <c r="L137" s="80">
        <v>806883</v>
      </c>
      <c r="M137" s="81">
        <f t="shared" si="2"/>
        <v>-1.6602584932103235E-2</v>
      </c>
    </row>
    <row r="138" spans="1:13">
      <c r="A138" s="1">
        <v>43773</v>
      </c>
      <c r="F138" s="78">
        <v>43775</v>
      </c>
      <c r="G138" s="79">
        <v>285</v>
      </c>
      <c r="H138" s="79">
        <v>286</v>
      </c>
      <c r="I138" s="79">
        <v>266.29998799999998</v>
      </c>
      <c r="J138" s="79">
        <v>266.29998799999998</v>
      </c>
      <c r="K138" s="79">
        <v>257.61035199999998</v>
      </c>
      <c r="L138" s="80">
        <v>1557115</v>
      </c>
      <c r="M138" s="81">
        <f t="shared" si="2"/>
        <v>-5.3492075243621387E-2</v>
      </c>
    </row>
    <row r="139" spans="1:13">
      <c r="A139" s="1">
        <v>43774</v>
      </c>
      <c r="F139" s="78">
        <v>43776</v>
      </c>
      <c r="G139" s="79">
        <v>269.04998799999998</v>
      </c>
      <c r="H139" s="79">
        <v>275.89999399999999</v>
      </c>
      <c r="I139" s="79">
        <v>268</v>
      </c>
      <c r="J139" s="79">
        <v>274.5</v>
      </c>
      <c r="K139" s="79">
        <v>265.54281600000002</v>
      </c>
      <c r="L139" s="80">
        <v>1156149</v>
      </c>
      <c r="M139" s="81">
        <f t="shared" si="2"/>
        <v>3.0792489270772935E-2</v>
      </c>
    </row>
    <row r="140" spans="1:13">
      <c r="A140" s="1">
        <v>43775</v>
      </c>
      <c r="F140" s="78">
        <v>43777</v>
      </c>
      <c r="G140" s="79">
        <v>273.89999399999999</v>
      </c>
      <c r="H140" s="79">
        <v>275.10000600000001</v>
      </c>
      <c r="I140" s="79">
        <v>269.89999399999999</v>
      </c>
      <c r="J140" s="79">
        <v>272</v>
      </c>
      <c r="K140" s="79">
        <v>263.12439000000001</v>
      </c>
      <c r="L140" s="80">
        <v>693356</v>
      </c>
      <c r="M140" s="81">
        <f t="shared" si="2"/>
        <v>-9.1074804298227029E-3</v>
      </c>
    </row>
    <row r="141" spans="1:13">
      <c r="A141" s="1">
        <v>43776</v>
      </c>
      <c r="F141" s="78">
        <v>43780</v>
      </c>
      <c r="G141" s="79">
        <v>271.64999399999999</v>
      </c>
      <c r="H141" s="79">
        <v>272.14999399999999</v>
      </c>
      <c r="I141" s="79">
        <v>269.64999399999999</v>
      </c>
      <c r="J141" s="79">
        <v>269.79998799999998</v>
      </c>
      <c r="K141" s="79">
        <v>260.99612400000001</v>
      </c>
      <c r="L141" s="80">
        <v>508334</v>
      </c>
      <c r="M141" s="81">
        <f t="shared" si="2"/>
        <v>-8.0884406040808172E-3</v>
      </c>
    </row>
    <row r="142" spans="1:13">
      <c r="A142" s="1">
        <v>43777</v>
      </c>
      <c r="F142" s="78">
        <v>43781</v>
      </c>
      <c r="G142" s="79">
        <v>270</v>
      </c>
      <c r="H142" s="79">
        <v>270.39999399999999</v>
      </c>
      <c r="I142" s="79">
        <v>267.60000600000001</v>
      </c>
      <c r="J142" s="79">
        <v>269.45001200000002</v>
      </c>
      <c r="K142" s="79">
        <v>260.65759300000002</v>
      </c>
      <c r="L142" s="80">
        <v>525322</v>
      </c>
      <c r="M142" s="81">
        <f t="shared" si="2"/>
        <v>-1.2970729021247419E-3</v>
      </c>
    </row>
    <row r="143" spans="1:13">
      <c r="A143" s="1">
        <v>43780</v>
      </c>
      <c r="F143" s="78">
        <v>43782</v>
      </c>
      <c r="G143" s="79">
        <v>268.39999399999999</v>
      </c>
      <c r="H143" s="79">
        <v>270.85000600000001</v>
      </c>
      <c r="I143" s="79">
        <v>266.39999399999999</v>
      </c>
      <c r="J143" s="79">
        <v>266.89999399999999</v>
      </c>
      <c r="K143" s="79">
        <v>258.190765</v>
      </c>
      <c r="L143" s="80">
        <v>539187</v>
      </c>
      <c r="M143" s="81">
        <f t="shared" si="2"/>
        <v>-9.463863958875815E-3</v>
      </c>
    </row>
    <row r="144" spans="1:13">
      <c r="A144" s="1">
        <v>43781</v>
      </c>
      <c r="F144" s="78">
        <v>43783</v>
      </c>
      <c r="G144" s="79">
        <v>266.39999399999999</v>
      </c>
      <c r="H144" s="79">
        <v>267.60000600000001</v>
      </c>
      <c r="I144" s="79">
        <v>264.35000600000001</v>
      </c>
      <c r="J144" s="79">
        <v>265.29998799999998</v>
      </c>
      <c r="K144" s="79">
        <v>256.64297499999998</v>
      </c>
      <c r="L144" s="80">
        <v>582149</v>
      </c>
      <c r="M144" s="81">
        <f t="shared" si="2"/>
        <v>-5.9947535303984259E-3</v>
      </c>
    </row>
    <row r="145" spans="1:13">
      <c r="A145" s="1">
        <v>43782</v>
      </c>
      <c r="F145" s="78">
        <v>43784</v>
      </c>
      <c r="G145" s="79">
        <v>267.89999399999999</v>
      </c>
      <c r="H145" s="79">
        <v>268</v>
      </c>
      <c r="I145" s="79">
        <v>264.14999399999999</v>
      </c>
      <c r="J145" s="79">
        <v>267.45001200000002</v>
      </c>
      <c r="K145" s="79">
        <v>258.72283900000002</v>
      </c>
      <c r="L145" s="80">
        <v>644604</v>
      </c>
      <c r="M145" s="81">
        <f t="shared" si="2"/>
        <v>8.1041142856142605E-3</v>
      </c>
    </row>
    <row r="146" spans="1:13">
      <c r="A146" s="1">
        <v>43783</v>
      </c>
      <c r="F146" s="78">
        <v>43787</v>
      </c>
      <c r="G146" s="79">
        <v>271.54998799999998</v>
      </c>
      <c r="H146" s="79">
        <v>273.29998799999998</v>
      </c>
      <c r="I146" s="79">
        <v>269.20001200000002</v>
      </c>
      <c r="J146" s="79">
        <v>270.95001200000002</v>
      </c>
      <c r="K146" s="79">
        <v>262.10864299999997</v>
      </c>
      <c r="L146" s="80">
        <v>471228</v>
      </c>
      <c r="M146" s="81">
        <f t="shared" si="2"/>
        <v>1.3086606551963316E-2</v>
      </c>
    </row>
    <row r="147" spans="1:13">
      <c r="A147" s="1">
        <v>43784</v>
      </c>
      <c r="F147" s="78">
        <v>43788</v>
      </c>
      <c r="G147" s="79">
        <v>271.60000600000001</v>
      </c>
      <c r="H147" s="79">
        <v>276.35000600000001</v>
      </c>
      <c r="I147" s="79">
        <v>270.79998799999998</v>
      </c>
      <c r="J147" s="79">
        <v>272.14999399999999</v>
      </c>
      <c r="K147" s="79">
        <v>263.26947000000001</v>
      </c>
      <c r="L147" s="80">
        <v>493404</v>
      </c>
      <c r="M147" s="81">
        <f t="shared" si="2"/>
        <v>4.4288009228296999E-3</v>
      </c>
    </row>
    <row r="148" spans="1:13">
      <c r="A148" s="1">
        <v>43787</v>
      </c>
      <c r="F148" s="78">
        <v>43789</v>
      </c>
      <c r="G148" s="79">
        <v>272.29998799999998</v>
      </c>
      <c r="H148" s="79">
        <v>274.10000600000001</v>
      </c>
      <c r="I148" s="79">
        <v>267.89999399999999</v>
      </c>
      <c r="J148" s="79">
        <v>273</v>
      </c>
      <c r="K148" s="79">
        <v>264.09173600000003</v>
      </c>
      <c r="L148" s="80">
        <v>365220</v>
      </c>
      <c r="M148" s="81">
        <f t="shared" si="2"/>
        <v>3.1232865702202888E-3</v>
      </c>
    </row>
    <row r="149" spans="1:13">
      <c r="A149" s="1">
        <v>43788</v>
      </c>
      <c r="F149" s="78">
        <v>43790</v>
      </c>
      <c r="G149" s="79">
        <v>272</v>
      </c>
      <c r="H149" s="79">
        <v>273.64999399999999</v>
      </c>
      <c r="I149" s="79">
        <v>270.20001200000002</v>
      </c>
      <c r="J149" s="79">
        <v>273</v>
      </c>
      <c r="K149" s="79">
        <v>264.09173600000003</v>
      </c>
      <c r="L149" s="80">
        <v>557479</v>
      </c>
      <c r="M149" s="81">
        <f t="shared" si="2"/>
        <v>0</v>
      </c>
    </row>
    <row r="150" spans="1:13">
      <c r="A150" s="1">
        <v>43789</v>
      </c>
      <c r="F150" s="78">
        <v>43791</v>
      </c>
      <c r="G150" s="79">
        <v>273.54998799999998</v>
      </c>
      <c r="H150" s="79">
        <v>275.39999399999999</v>
      </c>
      <c r="I150" s="79">
        <v>272.04998799999998</v>
      </c>
      <c r="J150" s="79">
        <v>273</v>
      </c>
      <c r="K150" s="79">
        <v>264.09173600000003</v>
      </c>
      <c r="L150" s="80">
        <v>492051</v>
      </c>
      <c r="M150" s="81">
        <f t="shared" si="2"/>
        <v>0</v>
      </c>
    </row>
    <row r="151" spans="1:13">
      <c r="A151" s="1">
        <v>43790</v>
      </c>
      <c r="F151" s="78">
        <v>43794</v>
      </c>
      <c r="G151" s="79">
        <v>274.85000600000001</v>
      </c>
      <c r="H151" s="79">
        <v>277.10000600000001</v>
      </c>
      <c r="I151" s="79">
        <v>274.25</v>
      </c>
      <c r="J151" s="79">
        <v>274.95001200000002</v>
      </c>
      <c r="K151" s="79">
        <v>265.97811899999999</v>
      </c>
      <c r="L151" s="80">
        <v>384628</v>
      </c>
      <c r="M151" s="81">
        <f t="shared" si="2"/>
        <v>7.1429080991764413E-3</v>
      </c>
    </row>
    <row r="152" spans="1:13">
      <c r="A152" s="1">
        <v>43791</v>
      </c>
      <c r="F152" s="78">
        <v>43795</v>
      </c>
      <c r="G152" s="79">
        <v>275.70001200000002</v>
      </c>
      <c r="H152" s="79">
        <v>278.54998799999998</v>
      </c>
      <c r="I152" s="79">
        <v>273.54998799999998</v>
      </c>
      <c r="J152" s="79">
        <v>278.54998799999998</v>
      </c>
      <c r="K152" s="79">
        <v>269.46060199999999</v>
      </c>
      <c r="L152" s="80">
        <v>617866</v>
      </c>
      <c r="M152" s="81">
        <f t="shared" si="2"/>
        <v>1.3093118385426292E-2</v>
      </c>
    </row>
    <row r="153" spans="1:13">
      <c r="A153" s="1">
        <v>43794</v>
      </c>
      <c r="F153" s="78">
        <v>43796</v>
      </c>
      <c r="G153" s="79">
        <v>279.25</v>
      </c>
      <c r="H153" s="79">
        <v>282.85000600000001</v>
      </c>
      <c r="I153" s="79">
        <v>278.45001200000002</v>
      </c>
      <c r="J153" s="79">
        <v>281.95001200000002</v>
      </c>
      <c r="K153" s="79">
        <v>272.74969499999997</v>
      </c>
      <c r="L153" s="80">
        <v>493428</v>
      </c>
      <c r="M153" s="81">
        <f t="shared" si="2"/>
        <v>1.2206211132861567E-2</v>
      </c>
    </row>
    <row r="154" spans="1:13">
      <c r="A154" s="1">
        <v>43795</v>
      </c>
      <c r="F154" s="78">
        <v>43797</v>
      </c>
      <c r="G154" s="79">
        <v>281.14999399999999</v>
      </c>
      <c r="H154" s="79">
        <v>283.54998799999998</v>
      </c>
      <c r="I154" s="79">
        <v>280.29998799999998</v>
      </c>
      <c r="J154" s="79">
        <v>281.95001200000002</v>
      </c>
      <c r="K154" s="79">
        <v>272.74969499999997</v>
      </c>
      <c r="L154" s="80">
        <v>360716</v>
      </c>
      <c r="M154" s="81">
        <f t="shared" si="2"/>
        <v>0</v>
      </c>
    </row>
    <row r="155" spans="1:13">
      <c r="A155" s="1">
        <v>43796</v>
      </c>
      <c r="F155" s="78">
        <v>43798</v>
      </c>
      <c r="G155" s="79">
        <v>281.5</v>
      </c>
      <c r="H155" s="79">
        <v>286.75</v>
      </c>
      <c r="I155" s="79">
        <v>280.75</v>
      </c>
      <c r="J155" s="79">
        <v>282.75</v>
      </c>
      <c r="K155" s="79">
        <v>273.52359000000001</v>
      </c>
      <c r="L155" s="80">
        <v>561777</v>
      </c>
      <c r="M155" s="81">
        <f t="shared" si="2"/>
        <v>2.8373817246616488E-3</v>
      </c>
    </row>
    <row r="156" spans="1:13">
      <c r="A156" s="1">
        <v>43797</v>
      </c>
      <c r="F156" s="78">
        <v>43801</v>
      </c>
      <c r="G156" s="79">
        <v>284</v>
      </c>
      <c r="H156" s="79">
        <v>288.29998799999998</v>
      </c>
      <c r="I156" s="79">
        <v>273.89999399999999</v>
      </c>
      <c r="J156" s="79">
        <v>275.04998799999998</v>
      </c>
      <c r="K156" s="79">
        <v>266.07482900000002</v>
      </c>
      <c r="L156" s="80">
        <v>845570</v>
      </c>
      <c r="M156" s="81">
        <f t="shared" si="2"/>
        <v>-2.7232609077703279E-2</v>
      </c>
    </row>
    <row r="157" spans="1:13">
      <c r="A157" s="1">
        <v>43798</v>
      </c>
      <c r="F157" s="78">
        <v>43802</v>
      </c>
      <c r="G157" s="79">
        <v>276.54998799999998</v>
      </c>
      <c r="H157" s="79">
        <v>280</v>
      </c>
      <c r="I157" s="79">
        <v>275.70001200000002</v>
      </c>
      <c r="J157" s="79">
        <v>278.10000600000001</v>
      </c>
      <c r="K157" s="79">
        <v>269.02533</v>
      </c>
      <c r="L157" s="80">
        <v>718508</v>
      </c>
      <c r="M157" s="81">
        <f t="shared" si="2"/>
        <v>1.1088989556392701E-2</v>
      </c>
    </row>
    <row r="158" spans="1:13">
      <c r="A158" s="1">
        <v>43801</v>
      </c>
      <c r="F158" s="78">
        <v>43803</v>
      </c>
      <c r="G158" s="79">
        <v>279</v>
      </c>
      <c r="H158" s="79">
        <v>281.60000600000001</v>
      </c>
      <c r="I158" s="79">
        <v>276.5</v>
      </c>
      <c r="J158" s="79">
        <v>277.85000600000001</v>
      </c>
      <c r="K158" s="79">
        <v>268.783478</v>
      </c>
      <c r="L158" s="80">
        <v>529477</v>
      </c>
      <c r="M158" s="81">
        <f t="shared" si="2"/>
        <v>-8.9899341448626568E-4</v>
      </c>
    </row>
    <row r="159" spans="1:13">
      <c r="A159" s="1">
        <v>43802</v>
      </c>
      <c r="F159" s="78">
        <v>43804</v>
      </c>
      <c r="G159" s="79">
        <v>279.20001200000002</v>
      </c>
      <c r="H159" s="79">
        <v>280.10000600000001</v>
      </c>
      <c r="I159" s="79">
        <v>275.75</v>
      </c>
      <c r="J159" s="79">
        <v>276.10000600000001</v>
      </c>
      <c r="K159" s="79">
        <v>267.090576</v>
      </c>
      <c r="L159" s="80">
        <v>488334</v>
      </c>
      <c r="M159" s="81">
        <f t="shared" si="2"/>
        <v>-6.2983856470523224E-3</v>
      </c>
    </row>
    <row r="160" spans="1:13">
      <c r="A160" s="1">
        <v>43803</v>
      </c>
      <c r="F160" s="78">
        <v>43805</v>
      </c>
      <c r="G160" s="79">
        <v>277.25</v>
      </c>
      <c r="H160" s="79">
        <v>280.70001200000002</v>
      </c>
      <c r="I160" s="79">
        <v>276.39999399999999</v>
      </c>
      <c r="J160" s="79">
        <v>279.20001200000002</v>
      </c>
      <c r="K160" s="79">
        <v>270.08941700000003</v>
      </c>
      <c r="L160" s="80">
        <v>468252</v>
      </c>
      <c r="M160" s="81">
        <f t="shared" si="2"/>
        <v>1.1227805356936394E-2</v>
      </c>
    </row>
    <row r="161" spans="1:13">
      <c r="A161" s="1">
        <v>43804</v>
      </c>
      <c r="F161" s="78">
        <v>43808</v>
      </c>
      <c r="G161" s="79">
        <v>278.14999399999999</v>
      </c>
      <c r="H161" s="79">
        <v>279.25</v>
      </c>
      <c r="I161" s="79">
        <v>273.89999399999999</v>
      </c>
      <c r="J161" s="79">
        <v>273.89999399999999</v>
      </c>
      <c r="K161" s="79">
        <v>264.96237200000002</v>
      </c>
      <c r="L161" s="80">
        <v>454827</v>
      </c>
      <c r="M161" s="81">
        <f t="shared" si="2"/>
        <v>-1.8982768954623679E-2</v>
      </c>
    </row>
    <row r="162" spans="1:13">
      <c r="A162" s="1">
        <v>43805</v>
      </c>
      <c r="F162" s="78">
        <v>43809</v>
      </c>
      <c r="G162" s="79">
        <v>273</v>
      </c>
      <c r="H162" s="79">
        <v>275.45001200000002</v>
      </c>
      <c r="I162" s="79">
        <v>268.75</v>
      </c>
      <c r="J162" s="79">
        <v>275.04998799999998</v>
      </c>
      <c r="K162" s="79">
        <v>266.07482900000002</v>
      </c>
      <c r="L162" s="80">
        <v>681361</v>
      </c>
      <c r="M162" s="81">
        <f t="shared" si="2"/>
        <v>4.1985471053980683E-3</v>
      </c>
    </row>
    <row r="163" spans="1:13">
      <c r="A163" s="1">
        <v>43808</v>
      </c>
      <c r="F163" s="78">
        <v>43810</v>
      </c>
      <c r="G163" s="79">
        <v>275.45001200000002</v>
      </c>
      <c r="H163" s="79">
        <v>278.89999399999999</v>
      </c>
      <c r="I163" s="79">
        <v>274.45001200000002</v>
      </c>
      <c r="J163" s="79">
        <v>278.39999399999999</v>
      </c>
      <c r="K163" s="79">
        <v>269.31552099999999</v>
      </c>
      <c r="L163" s="80">
        <v>485418</v>
      </c>
      <c r="M163" s="81">
        <f t="shared" si="2"/>
        <v>1.2179626356163013E-2</v>
      </c>
    </row>
    <row r="164" spans="1:13">
      <c r="A164" s="1">
        <v>43809</v>
      </c>
      <c r="F164" s="78">
        <v>43811</v>
      </c>
      <c r="G164" s="79">
        <v>279.10000600000001</v>
      </c>
      <c r="H164" s="79">
        <v>282.45001200000002</v>
      </c>
      <c r="I164" s="79">
        <v>277</v>
      </c>
      <c r="J164" s="79">
        <v>278.20001200000002</v>
      </c>
      <c r="K164" s="79">
        <v>269.12207000000001</v>
      </c>
      <c r="L164" s="80">
        <v>587392</v>
      </c>
      <c r="M164" s="81">
        <f t="shared" si="2"/>
        <v>-7.1830616847360176E-4</v>
      </c>
    </row>
    <row r="165" spans="1:13">
      <c r="A165" s="1">
        <v>43810</v>
      </c>
      <c r="F165" s="78">
        <v>43812</v>
      </c>
      <c r="G165" s="79">
        <v>282.95001200000002</v>
      </c>
      <c r="H165" s="79">
        <v>283</v>
      </c>
      <c r="I165" s="79">
        <v>277.45001200000002</v>
      </c>
      <c r="J165" s="79">
        <v>278.60000600000001</v>
      </c>
      <c r="K165" s="79">
        <v>269.50900300000001</v>
      </c>
      <c r="L165" s="80">
        <v>654339</v>
      </c>
      <c r="M165" s="81">
        <f t="shared" si="2"/>
        <v>1.4377601955870771E-3</v>
      </c>
    </row>
    <row r="166" spans="1:13">
      <c r="A166" s="1">
        <v>43811</v>
      </c>
      <c r="F166" s="78">
        <v>43815</v>
      </c>
      <c r="G166" s="79">
        <v>279.95001200000002</v>
      </c>
      <c r="H166" s="79">
        <v>287.14999399999999</v>
      </c>
      <c r="I166" s="79">
        <v>279.10000600000001</v>
      </c>
      <c r="J166" s="79">
        <v>285.79998799999998</v>
      </c>
      <c r="K166" s="79">
        <v>276.47403000000003</v>
      </c>
      <c r="L166" s="80">
        <v>545036</v>
      </c>
      <c r="M166" s="81">
        <f t="shared" si="2"/>
        <v>2.5843392697349039E-2</v>
      </c>
    </row>
    <row r="167" spans="1:13">
      <c r="A167" s="1">
        <v>43812</v>
      </c>
      <c r="F167" s="78">
        <v>43816</v>
      </c>
      <c r="G167" s="79">
        <v>285.79998799999998</v>
      </c>
      <c r="H167" s="79">
        <v>288.25</v>
      </c>
      <c r="I167" s="79">
        <v>283.89999399999999</v>
      </c>
      <c r="J167" s="79">
        <v>286.89999399999999</v>
      </c>
      <c r="K167" s="79">
        <v>277.53814699999998</v>
      </c>
      <c r="L167" s="80">
        <v>621667</v>
      </c>
      <c r="M167" s="81">
        <f t="shared" si="2"/>
        <v>3.8488859152519795E-3</v>
      </c>
    </row>
    <row r="168" spans="1:13">
      <c r="A168" s="1">
        <v>43815</v>
      </c>
      <c r="F168" s="78">
        <v>43817</v>
      </c>
      <c r="G168" s="79">
        <v>286.20001200000002</v>
      </c>
      <c r="H168" s="79">
        <v>290.45001200000002</v>
      </c>
      <c r="I168" s="79">
        <v>285.29998799999998</v>
      </c>
      <c r="J168" s="79">
        <v>289.64999399999999</v>
      </c>
      <c r="K168" s="79">
        <v>280.19845600000002</v>
      </c>
      <c r="L168" s="80">
        <v>631156</v>
      </c>
      <c r="M168" s="81">
        <f t="shared" si="2"/>
        <v>9.5853814286655185E-3</v>
      </c>
    </row>
    <row r="169" spans="1:13">
      <c r="A169" s="1">
        <v>43816</v>
      </c>
      <c r="F169" s="78">
        <v>43818</v>
      </c>
      <c r="G169" s="79">
        <v>289.70001200000002</v>
      </c>
      <c r="H169" s="79">
        <v>290.75</v>
      </c>
      <c r="I169" s="79">
        <v>287.75</v>
      </c>
      <c r="J169" s="79">
        <v>288.35000600000001</v>
      </c>
      <c r="K169" s="79">
        <v>278.94082600000002</v>
      </c>
      <c r="L169" s="80">
        <v>630018</v>
      </c>
      <c r="M169" s="81">
        <f t="shared" si="2"/>
        <v>-4.4883544968570633E-3</v>
      </c>
    </row>
    <row r="170" spans="1:13">
      <c r="A170" s="1">
        <v>43817</v>
      </c>
      <c r="F170" s="78">
        <v>43819</v>
      </c>
      <c r="G170" s="79">
        <v>288.64999399999999</v>
      </c>
      <c r="H170" s="79">
        <v>291.95001200000002</v>
      </c>
      <c r="I170" s="79">
        <v>286.39999399999999</v>
      </c>
      <c r="J170" s="79">
        <v>291.45001200000002</v>
      </c>
      <c r="K170" s="79">
        <v>281.93969700000002</v>
      </c>
      <c r="L170" s="80">
        <v>1393691</v>
      </c>
      <c r="M170" s="81">
        <f t="shared" si="2"/>
        <v>1.0750921774355139E-2</v>
      </c>
    </row>
    <row r="171" spans="1:13">
      <c r="A171" s="1">
        <v>43818</v>
      </c>
      <c r="F171" s="78">
        <v>43822</v>
      </c>
      <c r="G171" s="79">
        <v>292.29998799999998</v>
      </c>
      <c r="H171" s="79">
        <v>294.95001200000002</v>
      </c>
      <c r="I171" s="79">
        <v>291</v>
      </c>
      <c r="J171" s="79">
        <v>291.10000600000001</v>
      </c>
      <c r="K171" s="79">
        <v>281.601135</v>
      </c>
      <c r="L171" s="80">
        <v>349958</v>
      </c>
      <c r="M171" s="81">
        <f t="shared" si="2"/>
        <v>-1.2008312543516156E-3</v>
      </c>
    </row>
    <row r="172" spans="1:13">
      <c r="A172" s="1">
        <v>43819</v>
      </c>
      <c r="F172" s="78">
        <v>43826</v>
      </c>
      <c r="G172" s="79">
        <v>293.29998799999998</v>
      </c>
      <c r="H172" s="79">
        <v>294.20001200000002</v>
      </c>
      <c r="I172" s="79">
        <v>290.54998799999998</v>
      </c>
      <c r="J172" s="79">
        <v>292.5</v>
      </c>
      <c r="K172" s="79">
        <v>282.955444</v>
      </c>
      <c r="L172" s="80">
        <v>326470</v>
      </c>
      <c r="M172" s="81">
        <f t="shared" si="2"/>
        <v>4.809316553358354E-3</v>
      </c>
    </row>
    <row r="173" spans="1:13">
      <c r="A173" s="1">
        <v>43822</v>
      </c>
      <c r="F173" s="78">
        <v>43829</v>
      </c>
      <c r="G173" s="79">
        <v>291.29998799999998</v>
      </c>
      <c r="H173" s="79">
        <v>292.54998799999998</v>
      </c>
      <c r="I173" s="79">
        <v>289.54998799999998</v>
      </c>
      <c r="J173" s="79">
        <v>289.79998799999998</v>
      </c>
      <c r="K173" s="79">
        <v>280.34353599999997</v>
      </c>
      <c r="L173" s="80">
        <v>215885</v>
      </c>
      <c r="M173" s="81">
        <f t="shared" si="2"/>
        <v>-9.2308102048746163E-3</v>
      </c>
    </row>
    <row r="174" spans="1:13">
      <c r="A174" s="1">
        <v>43826</v>
      </c>
      <c r="F174" s="78">
        <v>43832</v>
      </c>
      <c r="G174" s="79">
        <v>289.20001200000002</v>
      </c>
      <c r="H174" s="79">
        <v>293.25</v>
      </c>
      <c r="I174" s="79">
        <v>289.20001200000002</v>
      </c>
      <c r="J174" s="79">
        <v>291.54998799999998</v>
      </c>
      <c r="K174" s="79">
        <v>282.03643799999998</v>
      </c>
      <c r="L174" s="80">
        <v>429314</v>
      </c>
      <c r="M174" s="81">
        <f t="shared" si="2"/>
        <v>6.0386696413788684E-3</v>
      </c>
    </row>
    <row r="175" spans="1:13">
      <c r="A175" s="1">
        <v>43829</v>
      </c>
      <c r="F175" s="78">
        <v>43833</v>
      </c>
      <c r="G175" s="79">
        <v>290</v>
      </c>
      <c r="H175" s="79">
        <v>292.25</v>
      </c>
      <c r="I175" s="79">
        <v>288.35000600000001</v>
      </c>
      <c r="J175" s="79">
        <v>291.95001200000002</v>
      </c>
      <c r="K175" s="79">
        <v>282.42336999999998</v>
      </c>
      <c r="L175" s="80">
        <v>440067</v>
      </c>
      <c r="M175" s="81">
        <f t="shared" si="2"/>
        <v>1.371922020941144E-3</v>
      </c>
    </row>
    <row r="176" spans="1:13">
      <c r="A176" s="1">
        <v>43832</v>
      </c>
      <c r="F176" s="78">
        <v>43836</v>
      </c>
      <c r="G176" s="79">
        <v>288.95001200000002</v>
      </c>
      <c r="H176" s="79">
        <v>290.64999399999999</v>
      </c>
      <c r="I176" s="79">
        <v>285.14999399999999</v>
      </c>
      <c r="J176" s="79">
        <v>289.64999399999999</v>
      </c>
      <c r="K176" s="79">
        <v>280.19845600000002</v>
      </c>
      <c r="L176" s="80">
        <v>494435</v>
      </c>
      <c r="M176" s="81">
        <f t="shared" si="2"/>
        <v>-7.8779387130744737E-3</v>
      </c>
    </row>
    <row r="177" spans="1:13">
      <c r="A177" s="1">
        <v>43833</v>
      </c>
      <c r="F177" s="78">
        <v>43837</v>
      </c>
      <c r="G177" s="79">
        <v>290.54998799999998</v>
      </c>
      <c r="H177" s="79">
        <v>296.5</v>
      </c>
      <c r="I177" s="79">
        <v>290.5</v>
      </c>
      <c r="J177" s="79">
        <v>294.75</v>
      </c>
      <c r="K177" s="79">
        <v>285.13201900000001</v>
      </c>
      <c r="L177" s="80">
        <v>489629</v>
      </c>
      <c r="M177" s="81">
        <f t="shared" si="2"/>
        <v>1.7607388243424126E-2</v>
      </c>
    </row>
    <row r="178" spans="1:13">
      <c r="A178" s="1">
        <v>43836</v>
      </c>
      <c r="F178" s="78">
        <v>43838</v>
      </c>
      <c r="G178" s="79">
        <v>294</v>
      </c>
      <c r="H178" s="79">
        <v>302.85000600000001</v>
      </c>
      <c r="I178" s="79">
        <v>293.5</v>
      </c>
      <c r="J178" s="79">
        <v>302.85000600000001</v>
      </c>
      <c r="K178" s="79">
        <v>292.96771200000001</v>
      </c>
      <c r="L178" s="80">
        <v>686646</v>
      </c>
      <c r="M178" s="81">
        <f t="shared" si="2"/>
        <v>2.7480929807465755E-2</v>
      </c>
    </row>
    <row r="179" spans="1:13">
      <c r="A179" s="1">
        <v>43837</v>
      </c>
      <c r="F179" s="78">
        <v>43839</v>
      </c>
      <c r="G179" s="79">
        <v>307.14999399999999</v>
      </c>
      <c r="H179" s="79">
        <v>310.54998799999998</v>
      </c>
      <c r="I179" s="79">
        <v>304.95001200000002</v>
      </c>
      <c r="J179" s="79">
        <v>310</v>
      </c>
      <c r="K179" s="79">
        <v>299.88439899999997</v>
      </c>
      <c r="L179" s="80">
        <v>734200</v>
      </c>
      <c r="M179" s="81">
        <f t="shared" si="2"/>
        <v>2.3609041941113181E-2</v>
      </c>
    </row>
    <row r="180" spans="1:13">
      <c r="A180" s="1">
        <v>43838</v>
      </c>
      <c r="F180" s="78">
        <v>43840</v>
      </c>
      <c r="G180" s="79">
        <v>311.45001200000002</v>
      </c>
      <c r="H180" s="79">
        <v>311.85000600000001</v>
      </c>
      <c r="I180" s="79">
        <v>307.04998799999998</v>
      </c>
      <c r="J180" s="79">
        <v>309.04998799999998</v>
      </c>
      <c r="K180" s="79">
        <v>298.96539300000001</v>
      </c>
      <c r="L180" s="80">
        <v>496127</v>
      </c>
      <c r="M180" s="81">
        <f t="shared" si="2"/>
        <v>-3.0645342107308744E-3</v>
      </c>
    </row>
    <row r="181" spans="1:13">
      <c r="A181" s="1">
        <v>43839</v>
      </c>
      <c r="F181" s="78">
        <v>43843</v>
      </c>
      <c r="G181" s="79">
        <v>310.35000600000001</v>
      </c>
      <c r="H181" s="79">
        <v>311.85000600000001</v>
      </c>
      <c r="I181" s="79">
        <v>308.39999399999999</v>
      </c>
      <c r="J181" s="79">
        <v>309.14999399999999</v>
      </c>
      <c r="K181" s="79">
        <v>299.06210299999998</v>
      </c>
      <c r="L181" s="80">
        <v>465002</v>
      </c>
      <c r="M181" s="81">
        <f t="shared" si="2"/>
        <v>3.2348225669040297E-4</v>
      </c>
    </row>
    <row r="182" spans="1:13">
      <c r="A182" s="1">
        <v>43840</v>
      </c>
      <c r="F182" s="78">
        <v>43844</v>
      </c>
      <c r="G182" s="79">
        <v>309.70001200000002</v>
      </c>
      <c r="H182" s="79">
        <v>315.39999399999999</v>
      </c>
      <c r="I182" s="79">
        <v>308.20001200000002</v>
      </c>
      <c r="J182" s="79">
        <v>313.25</v>
      </c>
      <c r="K182" s="79">
        <v>303.02835099999999</v>
      </c>
      <c r="L182" s="80">
        <v>600907</v>
      </c>
      <c r="M182" s="81">
        <f t="shared" si="2"/>
        <v>1.3262288869813798E-2</v>
      </c>
    </row>
    <row r="183" spans="1:13">
      <c r="A183" s="1">
        <v>43843</v>
      </c>
      <c r="F183" s="78">
        <v>43845</v>
      </c>
      <c r="G183" s="79">
        <v>313.60000600000001</v>
      </c>
      <c r="H183" s="79">
        <v>316.04998799999998</v>
      </c>
      <c r="I183" s="79">
        <v>311.95001200000002</v>
      </c>
      <c r="J183" s="79">
        <v>316.04998799999998</v>
      </c>
      <c r="K183" s="79">
        <v>305.73696899999999</v>
      </c>
      <c r="L183" s="80">
        <v>503382</v>
      </c>
      <c r="M183" s="81">
        <f t="shared" si="2"/>
        <v>8.9384969791159955E-3</v>
      </c>
    </row>
    <row r="184" spans="1:13">
      <c r="A184" s="1">
        <v>43844</v>
      </c>
      <c r="F184" s="78">
        <v>43846</v>
      </c>
      <c r="G184" s="79">
        <v>316.39999399999999</v>
      </c>
      <c r="H184" s="79">
        <v>317.45001200000002</v>
      </c>
      <c r="I184" s="79">
        <v>313.39999399999999</v>
      </c>
      <c r="J184" s="79">
        <v>313.89999399999999</v>
      </c>
      <c r="K184" s="79">
        <v>303.657104</v>
      </c>
      <c r="L184" s="80">
        <v>348285</v>
      </c>
      <c r="M184" s="81">
        <f t="shared" si="2"/>
        <v>-6.8027919777015385E-3</v>
      </c>
    </row>
    <row r="185" spans="1:13">
      <c r="A185" s="1">
        <v>43845</v>
      </c>
      <c r="F185" s="78">
        <v>43847</v>
      </c>
      <c r="G185" s="79">
        <v>314.85000600000001</v>
      </c>
      <c r="H185" s="79">
        <v>315.75</v>
      </c>
      <c r="I185" s="79">
        <v>309.60000600000001</v>
      </c>
      <c r="J185" s="79">
        <v>311.64999399999999</v>
      </c>
      <c r="K185" s="79">
        <v>301.48052999999999</v>
      </c>
      <c r="L185" s="80">
        <v>759947</v>
      </c>
      <c r="M185" s="81">
        <f t="shared" si="2"/>
        <v>-7.1678678724408059E-3</v>
      </c>
    </row>
    <row r="186" spans="1:13">
      <c r="A186" s="1">
        <v>43846</v>
      </c>
      <c r="F186" s="78">
        <v>43850</v>
      </c>
      <c r="G186" s="79">
        <v>311.60000600000001</v>
      </c>
      <c r="H186" s="79">
        <v>312.20001200000002</v>
      </c>
      <c r="I186" s="79">
        <v>308.5</v>
      </c>
      <c r="J186" s="79">
        <v>310.25</v>
      </c>
      <c r="K186" s="79">
        <v>300.12622099999999</v>
      </c>
      <c r="L186" s="80">
        <v>383396</v>
      </c>
      <c r="M186" s="81">
        <f t="shared" si="2"/>
        <v>-4.4921939071820016E-3</v>
      </c>
    </row>
    <row r="187" spans="1:13">
      <c r="A187" s="1">
        <v>43847</v>
      </c>
      <c r="F187" s="78">
        <v>43851</v>
      </c>
      <c r="G187" s="79">
        <v>307.95001200000002</v>
      </c>
      <c r="H187" s="79">
        <v>311.5</v>
      </c>
      <c r="I187" s="79">
        <v>306.20001200000002</v>
      </c>
      <c r="J187" s="79">
        <v>311.5</v>
      </c>
      <c r="K187" s="79">
        <v>301.33544899999998</v>
      </c>
      <c r="L187" s="80">
        <v>371294</v>
      </c>
      <c r="M187" s="81">
        <f t="shared" si="2"/>
        <v>4.0290648246958599E-3</v>
      </c>
    </row>
    <row r="188" spans="1:13">
      <c r="A188" s="1">
        <v>43850</v>
      </c>
      <c r="F188" s="78">
        <v>43852</v>
      </c>
      <c r="G188" s="79">
        <v>313</v>
      </c>
      <c r="H188" s="79">
        <v>316.14999399999999</v>
      </c>
      <c r="I188" s="79">
        <v>311.75</v>
      </c>
      <c r="J188" s="79">
        <v>315.04998799999998</v>
      </c>
      <c r="K188" s="79">
        <v>304.76962300000002</v>
      </c>
      <c r="L188" s="80">
        <v>489356</v>
      </c>
      <c r="M188" s="81">
        <f t="shared" si="2"/>
        <v>1.1396515117609151E-2</v>
      </c>
    </row>
    <row r="189" spans="1:13">
      <c r="A189" s="1">
        <v>43851</v>
      </c>
      <c r="F189" s="78">
        <v>43853</v>
      </c>
      <c r="G189" s="79">
        <v>312.95001200000002</v>
      </c>
      <c r="H189" s="79">
        <v>313.95001200000002</v>
      </c>
      <c r="I189" s="79">
        <v>308.95001200000002</v>
      </c>
      <c r="J189" s="79">
        <v>310.60000600000001</v>
      </c>
      <c r="K189" s="79">
        <v>300.46481299999999</v>
      </c>
      <c r="L189" s="80">
        <v>536951</v>
      </c>
      <c r="M189" s="81">
        <f t="shared" si="2"/>
        <v>-1.4124800095316688E-2</v>
      </c>
    </row>
    <row r="190" spans="1:13">
      <c r="A190" s="1">
        <v>43852</v>
      </c>
      <c r="F190" s="78">
        <v>43854</v>
      </c>
      <c r="G190" s="79">
        <v>313.29998799999998</v>
      </c>
      <c r="H190" s="79">
        <v>316.10000600000001</v>
      </c>
      <c r="I190" s="79">
        <v>311.70001200000002</v>
      </c>
      <c r="J190" s="79">
        <v>313</v>
      </c>
      <c r="K190" s="79">
        <v>302.78649899999999</v>
      </c>
      <c r="L190" s="80">
        <v>322382</v>
      </c>
      <c r="M190" s="81">
        <f t="shared" si="2"/>
        <v>7.7269813287587849E-3</v>
      </c>
    </row>
    <row r="191" spans="1:13">
      <c r="A191" s="1">
        <v>43853</v>
      </c>
      <c r="F191" s="78">
        <v>43857</v>
      </c>
      <c r="G191" s="79">
        <v>307</v>
      </c>
      <c r="H191" s="79">
        <v>308</v>
      </c>
      <c r="I191" s="79">
        <v>300</v>
      </c>
      <c r="J191" s="79">
        <v>300</v>
      </c>
      <c r="K191" s="79">
        <v>290.21069299999999</v>
      </c>
      <c r="L191" s="80">
        <v>786804</v>
      </c>
      <c r="M191" s="81">
        <f t="shared" si="2"/>
        <v>-4.1533575775450943E-2</v>
      </c>
    </row>
    <row r="192" spans="1:13">
      <c r="A192" s="1">
        <v>43854</v>
      </c>
      <c r="F192" s="78">
        <v>43858</v>
      </c>
      <c r="G192" s="79">
        <v>300.29998799999998</v>
      </c>
      <c r="H192" s="79">
        <v>301.95001200000002</v>
      </c>
      <c r="I192" s="79">
        <v>293.14999399999999</v>
      </c>
      <c r="J192" s="79">
        <v>301.95001200000002</v>
      </c>
      <c r="K192" s="79">
        <v>292.09707600000002</v>
      </c>
      <c r="L192" s="80">
        <v>824376</v>
      </c>
      <c r="M192" s="81">
        <f t="shared" si="2"/>
        <v>6.5000465024216856E-3</v>
      </c>
    </row>
    <row r="193" spans="1:13">
      <c r="A193" s="1">
        <v>43857</v>
      </c>
      <c r="F193" s="78">
        <v>43859</v>
      </c>
      <c r="G193" s="79">
        <v>301.85000600000001</v>
      </c>
      <c r="H193" s="79">
        <v>302.14999399999999</v>
      </c>
      <c r="I193" s="79">
        <v>294.89999399999999</v>
      </c>
      <c r="J193" s="79">
        <v>296.29998799999998</v>
      </c>
      <c r="K193" s="79">
        <v>286.63140900000002</v>
      </c>
      <c r="L193" s="80">
        <v>537865</v>
      </c>
      <c r="M193" s="81">
        <f t="shared" si="2"/>
        <v>-1.8711816889259089E-2</v>
      </c>
    </row>
    <row r="194" spans="1:13">
      <c r="A194" s="1">
        <v>43858</v>
      </c>
      <c r="F194" s="78">
        <v>43860</v>
      </c>
      <c r="G194" s="79">
        <v>291.39999399999999</v>
      </c>
      <c r="H194" s="79">
        <v>296.54998799999998</v>
      </c>
      <c r="I194" s="79">
        <v>291</v>
      </c>
      <c r="J194" s="79">
        <v>292.89999399999999</v>
      </c>
      <c r="K194" s="79">
        <v>283.34240699999998</v>
      </c>
      <c r="L194" s="80">
        <v>547364</v>
      </c>
      <c r="M194" s="81">
        <f t="shared" si="2"/>
        <v>-1.1474674082211412E-2</v>
      </c>
    </row>
    <row r="195" spans="1:13">
      <c r="A195" s="1">
        <v>43859</v>
      </c>
      <c r="F195" s="78">
        <v>43861</v>
      </c>
      <c r="G195" s="79">
        <v>294.29998799999998</v>
      </c>
      <c r="H195" s="79">
        <v>296.29998799999998</v>
      </c>
      <c r="I195" s="79">
        <v>285.79998799999998</v>
      </c>
      <c r="J195" s="79">
        <v>285.79998799999998</v>
      </c>
      <c r="K195" s="79">
        <v>276.47403000000003</v>
      </c>
      <c r="L195" s="80">
        <v>864471</v>
      </c>
      <c r="M195" s="81">
        <f t="shared" si="2"/>
        <v>-2.4240554291613516E-2</v>
      </c>
    </row>
    <row r="196" spans="1:13">
      <c r="A196" s="1">
        <v>43860</v>
      </c>
      <c r="F196" s="78">
        <v>43864</v>
      </c>
      <c r="G196" s="79">
        <v>285.75</v>
      </c>
      <c r="H196" s="79">
        <v>287.75</v>
      </c>
      <c r="I196" s="79">
        <v>281.79998799999998</v>
      </c>
      <c r="J196" s="79">
        <v>285</v>
      </c>
      <c r="K196" s="79">
        <v>275.70016500000003</v>
      </c>
      <c r="L196" s="80">
        <v>847502</v>
      </c>
      <c r="M196" s="81">
        <f t="shared" ref="M196:M259" si="3">(K196-K195)/K195</f>
        <v>-2.7990513250014861E-3</v>
      </c>
    </row>
    <row r="197" spans="1:13">
      <c r="A197" s="1">
        <v>43861</v>
      </c>
      <c r="F197" s="78">
        <v>43865</v>
      </c>
      <c r="G197" s="79">
        <v>285.75</v>
      </c>
      <c r="H197" s="79">
        <v>292.60000600000001</v>
      </c>
      <c r="I197" s="79">
        <v>285.75</v>
      </c>
      <c r="J197" s="79">
        <v>291.39999399999999</v>
      </c>
      <c r="K197" s="79">
        <v>281.89132699999999</v>
      </c>
      <c r="L197" s="80">
        <v>784106</v>
      </c>
      <c r="M197" s="81">
        <f t="shared" si="3"/>
        <v>2.2456141801728564E-2</v>
      </c>
    </row>
    <row r="198" spans="1:13">
      <c r="A198" s="1">
        <v>43864</v>
      </c>
      <c r="F198" s="78">
        <v>43866</v>
      </c>
      <c r="G198" s="79">
        <v>286.89999399999999</v>
      </c>
      <c r="H198" s="79">
        <v>294.75</v>
      </c>
      <c r="I198" s="79">
        <v>285.89999399999999</v>
      </c>
      <c r="J198" s="79">
        <v>290.45001200000002</v>
      </c>
      <c r="K198" s="79">
        <v>280.97232100000002</v>
      </c>
      <c r="L198" s="80">
        <v>850951</v>
      </c>
      <c r="M198" s="81">
        <f t="shared" si="3"/>
        <v>-3.26014287058916E-3</v>
      </c>
    </row>
    <row r="199" spans="1:13">
      <c r="A199" s="1">
        <v>43865</v>
      </c>
      <c r="F199" s="78">
        <v>43867</v>
      </c>
      <c r="G199" s="79">
        <v>292.5</v>
      </c>
      <c r="H199" s="79">
        <v>293.29998799999998</v>
      </c>
      <c r="I199" s="79">
        <v>286.25</v>
      </c>
      <c r="J199" s="79">
        <v>289.60000600000001</v>
      </c>
      <c r="K199" s="79">
        <v>280.15008499999999</v>
      </c>
      <c r="L199" s="80">
        <v>595853</v>
      </c>
      <c r="M199" s="81">
        <f t="shared" si="3"/>
        <v>-2.9263950166822021E-3</v>
      </c>
    </row>
    <row r="200" spans="1:13">
      <c r="A200" s="1">
        <v>43866</v>
      </c>
      <c r="F200" s="78">
        <v>43868</v>
      </c>
      <c r="G200" s="79">
        <v>287.95001200000002</v>
      </c>
      <c r="H200" s="79">
        <v>290.35000600000001</v>
      </c>
      <c r="I200" s="79">
        <v>286.5</v>
      </c>
      <c r="J200" s="79">
        <v>289.10000600000001</v>
      </c>
      <c r="K200" s="79">
        <v>279.666382</v>
      </c>
      <c r="L200" s="80">
        <v>573197</v>
      </c>
      <c r="M200" s="81">
        <f t="shared" si="3"/>
        <v>-1.7265852337685042E-3</v>
      </c>
    </row>
    <row r="201" spans="1:13">
      <c r="A201" s="1">
        <v>43867</v>
      </c>
      <c r="F201" s="78">
        <v>43871</v>
      </c>
      <c r="G201" s="79">
        <v>287.14999399999999</v>
      </c>
      <c r="H201" s="79">
        <v>288.85000600000001</v>
      </c>
      <c r="I201" s="79">
        <v>285.04998799999998</v>
      </c>
      <c r="J201" s="79">
        <v>286.04998799999998</v>
      </c>
      <c r="K201" s="79">
        <v>276.715912</v>
      </c>
      <c r="L201" s="80">
        <v>504651</v>
      </c>
      <c r="M201" s="81">
        <f t="shared" si="3"/>
        <v>-1.054996306277526E-2</v>
      </c>
    </row>
    <row r="202" spans="1:13">
      <c r="A202" s="1">
        <v>43868</v>
      </c>
      <c r="F202" s="78">
        <v>43872</v>
      </c>
      <c r="G202" s="79">
        <v>286.45001200000002</v>
      </c>
      <c r="H202" s="79">
        <v>291.14999399999999</v>
      </c>
      <c r="I202" s="79">
        <v>283.70001200000002</v>
      </c>
      <c r="J202" s="79">
        <v>286.79998799999998</v>
      </c>
      <c r="K202" s="79">
        <v>277.44140599999997</v>
      </c>
      <c r="L202" s="80">
        <v>909262</v>
      </c>
      <c r="M202" s="81">
        <f t="shared" si="3"/>
        <v>2.6218008019718406E-3</v>
      </c>
    </row>
    <row r="203" spans="1:13">
      <c r="A203" s="1">
        <v>43871</v>
      </c>
      <c r="F203" s="78">
        <v>43873</v>
      </c>
      <c r="G203" s="79">
        <v>288</v>
      </c>
      <c r="H203" s="79">
        <v>291.35000600000001</v>
      </c>
      <c r="I203" s="79">
        <v>286.70001200000002</v>
      </c>
      <c r="J203" s="79">
        <v>290.70001200000002</v>
      </c>
      <c r="K203" s="79">
        <v>281.21417200000002</v>
      </c>
      <c r="L203" s="80">
        <v>518720</v>
      </c>
      <c r="M203" s="81">
        <f t="shared" si="3"/>
        <v>1.3598424454351443E-2</v>
      </c>
    </row>
    <row r="204" spans="1:13">
      <c r="A204" s="1">
        <v>43872</v>
      </c>
      <c r="F204" s="78">
        <v>43874</v>
      </c>
      <c r="G204" s="79">
        <v>288</v>
      </c>
      <c r="H204" s="79">
        <v>289.85000600000001</v>
      </c>
      <c r="I204" s="79">
        <v>284.35000600000001</v>
      </c>
      <c r="J204" s="79">
        <v>287.70001200000002</v>
      </c>
      <c r="K204" s="79">
        <v>278.312073</v>
      </c>
      <c r="L204" s="80">
        <v>546460</v>
      </c>
      <c r="M204" s="81">
        <f t="shared" si="3"/>
        <v>-1.0319888856810604E-2</v>
      </c>
    </row>
    <row r="205" spans="1:13">
      <c r="A205" s="1">
        <v>43873</v>
      </c>
      <c r="F205" s="78">
        <v>43875</v>
      </c>
      <c r="G205" s="79">
        <v>286.89999399999999</v>
      </c>
      <c r="H205" s="79">
        <v>289.95001200000002</v>
      </c>
      <c r="I205" s="79">
        <v>286.5</v>
      </c>
      <c r="J205" s="79">
        <v>288.39999399999999</v>
      </c>
      <c r="K205" s="79">
        <v>278.98922700000003</v>
      </c>
      <c r="L205" s="80">
        <v>424460</v>
      </c>
      <c r="M205" s="81">
        <f t="shared" si="3"/>
        <v>2.4330744717640401E-3</v>
      </c>
    </row>
    <row r="206" spans="1:13">
      <c r="A206" s="1">
        <v>43874</v>
      </c>
      <c r="F206" s="78">
        <v>43878</v>
      </c>
      <c r="G206" s="79">
        <v>289.20001200000002</v>
      </c>
      <c r="H206" s="79">
        <v>291.89999399999999</v>
      </c>
      <c r="I206" s="79">
        <v>288.14999399999999</v>
      </c>
      <c r="J206" s="79">
        <v>291.45001200000002</v>
      </c>
      <c r="K206" s="79">
        <v>281.93969700000002</v>
      </c>
      <c r="L206" s="80">
        <v>385470</v>
      </c>
      <c r="M206" s="81">
        <f t="shared" si="3"/>
        <v>1.0575569643769777E-2</v>
      </c>
    </row>
    <row r="207" spans="1:13">
      <c r="A207" s="1">
        <v>43875</v>
      </c>
      <c r="F207" s="78">
        <v>43879</v>
      </c>
      <c r="G207" s="79">
        <v>289</v>
      </c>
      <c r="H207" s="79">
        <v>290.89999399999999</v>
      </c>
      <c r="I207" s="79">
        <v>285.04998799999998</v>
      </c>
      <c r="J207" s="79">
        <v>285.45001200000002</v>
      </c>
      <c r="K207" s="79">
        <v>276.13549799999998</v>
      </c>
      <c r="L207" s="80">
        <v>514151</v>
      </c>
      <c r="M207" s="81">
        <f t="shared" si="3"/>
        <v>-2.0586668219339254E-2</v>
      </c>
    </row>
    <row r="208" spans="1:13">
      <c r="A208" s="1">
        <v>43878</v>
      </c>
      <c r="F208" s="78">
        <v>43880</v>
      </c>
      <c r="G208" s="79">
        <v>286.70001200000002</v>
      </c>
      <c r="H208" s="79">
        <v>294.64999399999999</v>
      </c>
      <c r="I208" s="79">
        <v>276</v>
      </c>
      <c r="J208" s="79">
        <v>292.70001200000002</v>
      </c>
      <c r="K208" s="79">
        <v>283.14889499999998</v>
      </c>
      <c r="L208" s="80">
        <v>1131003</v>
      </c>
      <c r="M208" s="81">
        <f t="shared" si="3"/>
        <v>2.5398389742705221E-2</v>
      </c>
    </row>
    <row r="209" spans="1:13">
      <c r="A209" s="1">
        <v>43879</v>
      </c>
      <c r="F209" s="78">
        <v>43881</v>
      </c>
      <c r="G209" s="79">
        <v>292.5</v>
      </c>
      <c r="H209" s="79">
        <v>292.85000600000001</v>
      </c>
      <c r="I209" s="79">
        <v>285</v>
      </c>
      <c r="J209" s="79">
        <v>285</v>
      </c>
      <c r="K209" s="79">
        <v>275.70016500000003</v>
      </c>
      <c r="L209" s="80">
        <v>651691</v>
      </c>
      <c r="M209" s="81">
        <f t="shared" si="3"/>
        <v>-2.6306759911600416E-2</v>
      </c>
    </row>
    <row r="210" spans="1:13">
      <c r="A210" s="1">
        <v>43880</v>
      </c>
      <c r="F210" s="78">
        <v>43882</v>
      </c>
      <c r="G210" s="79">
        <v>283</v>
      </c>
      <c r="H210" s="79">
        <v>286.85000600000001</v>
      </c>
      <c r="I210" s="79">
        <v>280.45001200000002</v>
      </c>
      <c r="J210" s="79">
        <v>282.45001200000002</v>
      </c>
      <c r="K210" s="79">
        <v>273.23339800000002</v>
      </c>
      <c r="L210" s="80">
        <v>713383</v>
      </c>
      <c r="M210" s="81">
        <f t="shared" si="3"/>
        <v>-8.9472815513186362E-3</v>
      </c>
    </row>
    <row r="211" spans="1:13">
      <c r="A211" s="1">
        <v>43881</v>
      </c>
      <c r="F211" s="78">
        <v>43885</v>
      </c>
      <c r="G211" s="79">
        <v>273.89999399999999</v>
      </c>
      <c r="H211" s="79">
        <v>274.25</v>
      </c>
      <c r="I211" s="79">
        <v>263.39999399999999</v>
      </c>
      <c r="J211" s="79">
        <v>265.04998799999998</v>
      </c>
      <c r="K211" s="79">
        <v>256.40112299999998</v>
      </c>
      <c r="L211" s="80">
        <v>1418530</v>
      </c>
      <c r="M211" s="81">
        <f t="shared" si="3"/>
        <v>-6.1604017382970278E-2</v>
      </c>
    </row>
    <row r="212" spans="1:13">
      <c r="A212" s="1">
        <v>43882</v>
      </c>
      <c r="F212" s="78">
        <v>43886</v>
      </c>
      <c r="G212" s="79">
        <v>269.29998799999998</v>
      </c>
      <c r="H212" s="79">
        <v>271.45001200000002</v>
      </c>
      <c r="I212" s="79">
        <v>262.39999399999999</v>
      </c>
      <c r="J212" s="79">
        <v>264.64999399999999</v>
      </c>
      <c r="K212" s="79">
        <v>256.01419099999998</v>
      </c>
      <c r="L212" s="80">
        <v>1341838</v>
      </c>
      <c r="M212" s="81">
        <f t="shared" si="3"/>
        <v>-1.5090885541870331E-3</v>
      </c>
    </row>
    <row r="213" spans="1:13">
      <c r="A213" s="1">
        <v>43885</v>
      </c>
      <c r="F213" s="78">
        <v>43887</v>
      </c>
      <c r="G213" s="79">
        <v>262.04998799999998</v>
      </c>
      <c r="H213" s="79">
        <v>266.85000600000001</v>
      </c>
      <c r="I213" s="79">
        <v>254.5</v>
      </c>
      <c r="J213" s="79">
        <v>262.5</v>
      </c>
      <c r="K213" s="79">
        <v>253.934372</v>
      </c>
      <c r="L213" s="80">
        <v>1475579</v>
      </c>
      <c r="M213" s="81">
        <f t="shared" si="3"/>
        <v>-8.1238426349576325E-3</v>
      </c>
    </row>
    <row r="214" spans="1:13">
      <c r="A214" s="1">
        <v>43886</v>
      </c>
      <c r="F214" s="78">
        <v>43888</v>
      </c>
      <c r="G214" s="79">
        <v>256.5</v>
      </c>
      <c r="H214" s="79">
        <v>259.60000600000001</v>
      </c>
      <c r="I214" s="79">
        <v>252.449997</v>
      </c>
      <c r="J214" s="79">
        <v>257.14999399999999</v>
      </c>
      <c r="K214" s="79">
        <v>248.758926</v>
      </c>
      <c r="L214" s="80">
        <v>1365486</v>
      </c>
      <c r="M214" s="81">
        <f t="shared" si="3"/>
        <v>-2.0381037664330033E-2</v>
      </c>
    </row>
    <row r="215" spans="1:13">
      <c r="A215" s="1">
        <v>43887</v>
      </c>
      <c r="F215" s="78">
        <v>43889</v>
      </c>
      <c r="G215" s="79">
        <v>246.5</v>
      </c>
      <c r="H215" s="79">
        <v>252.300003</v>
      </c>
      <c r="I215" s="79">
        <v>243.5</v>
      </c>
      <c r="J215" s="79">
        <v>250.550003</v>
      </c>
      <c r="K215" s="79">
        <v>242.37429800000001</v>
      </c>
      <c r="L215" s="80">
        <v>1916560</v>
      </c>
      <c r="M215" s="81">
        <f t="shared" si="3"/>
        <v>-2.5665925250055115E-2</v>
      </c>
    </row>
    <row r="216" spans="1:13">
      <c r="A216" s="1">
        <v>43888</v>
      </c>
      <c r="F216" s="78">
        <v>43892</v>
      </c>
      <c r="G216" s="79">
        <v>253.050003</v>
      </c>
      <c r="H216" s="79">
        <v>258.04998799999998</v>
      </c>
      <c r="I216" s="79">
        <v>244.050003</v>
      </c>
      <c r="J216" s="79">
        <v>246.60000600000001</v>
      </c>
      <c r="K216" s="79">
        <v>238.55320699999999</v>
      </c>
      <c r="L216" s="80">
        <v>1352197</v>
      </c>
      <c r="M216" s="81">
        <f t="shared" si="3"/>
        <v>-1.576524834328772E-2</v>
      </c>
    </row>
    <row r="217" spans="1:13">
      <c r="A217" s="1">
        <v>43889</v>
      </c>
      <c r="F217" s="78">
        <v>43893</v>
      </c>
      <c r="G217" s="79">
        <v>249.85000600000001</v>
      </c>
      <c r="H217" s="79">
        <v>256.5</v>
      </c>
      <c r="I217" s="79">
        <v>248.25</v>
      </c>
      <c r="J217" s="79">
        <v>251</v>
      </c>
      <c r="K217" s="79">
        <v>242.80961600000001</v>
      </c>
      <c r="L217" s="80">
        <v>1357238</v>
      </c>
      <c r="M217" s="81">
        <f t="shared" si="3"/>
        <v>1.7842598108521842E-2</v>
      </c>
    </row>
    <row r="218" spans="1:13">
      <c r="A218" s="1">
        <v>43892</v>
      </c>
      <c r="F218" s="78">
        <v>43894</v>
      </c>
      <c r="G218" s="79">
        <v>250.800003</v>
      </c>
      <c r="H218" s="79">
        <v>254.300003</v>
      </c>
      <c r="I218" s="79">
        <v>248.050003</v>
      </c>
      <c r="J218" s="79">
        <v>252.39999399999999</v>
      </c>
      <c r="K218" s="79">
        <v>244.16392500000001</v>
      </c>
      <c r="L218" s="80">
        <v>893698</v>
      </c>
      <c r="M218" s="81">
        <f t="shared" si="3"/>
        <v>5.5776580116991764E-3</v>
      </c>
    </row>
    <row r="219" spans="1:13">
      <c r="A219" s="1">
        <v>43893</v>
      </c>
      <c r="F219" s="78">
        <v>43895</v>
      </c>
      <c r="G219" s="79">
        <v>252.550003</v>
      </c>
      <c r="H219" s="79">
        <v>254.39999399999999</v>
      </c>
      <c r="I219" s="79">
        <v>247.550003</v>
      </c>
      <c r="J219" s="79">
        <v>249.10000600000001</v>
      </c>
      <c r="K219" s="79">
        <v>240.971619</v>
      </c>
      <c r="L219" s="80">
        <v>843273</v>
      </c>
      <c r="M219" s="81">
        <f t="shared" si="3"/>
        <v>-1.3074437593514284E-2</v>
      </c>
    </row>
    <row r="220" spans="1:13">
      <c r="A220" s="1">
        <v>43894</v>
      </c>
      <c r="F220" s="78">
        <v>43896</v>
      </c>
      <c r="G220" s="79">
        <v>243</v>
      </c>
      <c r="H220" s="79">
        <v>245.10000600000001</v>
      </c>
      <c r="I220" s="79">
        <v>237.699997</v>
      </c>
      <c r="J220" s="79">
        <v>241.050003</v>
      </c>
      <c r="K220" s="79">
        <v>233.18431100000001</v>
      </c>
      <c r="L220" s="80">
        <v>1150132</v>
      </c>
      <c r="M220" s="81">
        <f t="shared" si="3"/>
        <v>-3.2316287006396369E-2</v>
      </c>
    </row>
    <row r="221" spans="1:13">
      <c r="A221" s="1">
        <v>43895</v>
      </c>
      <c r="F221" s="78">
        <v>43899</v>
      </c>
      <c r="G221" s="79">
        <v>213</v>
      </c>
      <c r="H221" s="79">
        <v>232.199997</v>
      </c>
      <c r="I221" s="79">
        <v>209.89999399999999</v>
      </c>
      <c r="J221" s="79">
        <v>227.300003</v>
      </c>
      <c r="K221" s="79">
        <v>219.88298</v>
      </c>
      <c r="L221" s="80">
        <v>2387113</v>
      </c>
      <c r="M221" s="81">
        <f t="shared" si="3"/>
        <v>-5.7042135223239802E-2</v>
      </c>
    </row>
    <row r="222" spans="1:13">
      <c r="A222" s="1">
        <v>43896</v>
      </c>
      <c r="F222" s="78">
        <v>43900</v>
      </c>
      <c r="G222" s="79">
        <v>229.949997</v>
      </c>
      <c r="H222" s="79">
        <v>234.89999399999999</v>
      </c>
      <c r="I222" s="79">
        <v>220.39999399999999</v>
      </c>
      <c r="J222" s="79">
        <v>221</v>
      </c>
      <c r="K222" s="79">
        <v>213.788544</v>
      </c>
      <c r="L222" s="80">
        <v>2082033</v>
      </c>
      <c r="M222" s="81">
        <f t="shared" si="3"/>
        <v>-2.7716724595964644E-2</v>
      </c>
    </row>
    <row r="223" spans="1:13">
      <c r="A223" s="1">
        <v>43899</v>
      </c>
      <c r="F223" s="78">
        <v>43901</v>
      </c>
      <c r="G223" s="79">
        <v>212</v>
      </c>
      <c r="H223" s="79">
        <v>214.39999399999999</v>
      </c>
      <c r="I223" s="79">
        <v>195.179993</v>
      </c>
      <c r="J223" s="79">
        <v>200.800003</v>
      </c>
      <c r="K223" s="79">
        <v>194.24769599999999</v>
      </c>
      <c r="L223" s="80">
        <v>3716777</v>
      </c>
      <c r="M223" s="81">
        <f t="shared" si="3"/>
        <v>-9.1402689940205645E-2</v>
      </c>
    </row>
    <row r="224" spans="1:13">
      <c r="A224" s="1">
        <v>43900</v>
      </c>
      <c r="F224" s="78">
        <v>43902</v>
      </c>
      <c r="G224" s="79">
        <v>186.5</v>
      </c>
      <c r="H224" s="79">
        <v>191.86000100000001</v>
      </c>
      <c r="I224" s="79">
        <v>165.86000100000001</v>
      </c>
      <c r="J224" s="79">
        <v>173.88000500000001</v>
      </c>
      <c r="K224" s="79">
        <v>168.206131</v>
      </c>
      <c r="L224" s="80">
        <v>3869716</v>
      </c>
      <c r="M224" s="81">
        <f t="shared" si="3"/>
        <v>-0.13406370081218361</v>
      </c>
    </row>
    <row r="225" spans="1:13">
      <c r="A225" s="1">
        <v>43901</v>
      </c>
      <c r="F225" s="78">
        <v>43903</v>
      </c>
      <c r="G225" s="79">
        <v>178</v>
      </c>
      <c r="H225" s="79">
        <v>184.13999899999999</v>
      </c>
      <c r="I225" s="79">
        <v>168.36000100000001</v>
      </c>
      <c r="J225" s="79">
        <v>171.94000199999999</v>
      </c>
      <c r="K225" s="79">
        <v>166.32942199999999</v>
      </c>
      <c r="L225" s="80">
        <v>3718888</v>
      </c>
      <c r="M225" s="81">
        <f t="shared" si="3"/>
        <v>-1.115719735566598E-2</v>
      </c>
    </row>
    <row r="226" spans="1:13">
      <c r="A226" s="1">
        <v>43902</v>
      </c>
      <c r="F226" s="78">
        <v>43906</v>
      </c>
      <c r="G226" s="79">
        <v>164.220001</v>
      </c>
      <c r="H226" s="79">
        <v>183.03999300000001</v>
      </c>
      <c r="I226" s="79">
        <v>162.199997</v>
      </c>
      <c r="J226" s="79">
        <v>175.699997</v>
      </c>
      <c r="K226" s="79">
        <v>169.966736</v>
      </c>
      <c r="L226" s="80">
        <v>3543671</v>
      </c>
      <c r="M226" s="81">
        <f t="shared" si="3"/>
        <v>2.186813346829284E-2</v>
      </c>
    </row>
    <row r="227" spans="1:13">
      <c r="A227" s="1">
        <v>43903</v>
      </c>
      <c r="F227" s="78">
        <v>43907</v>
      </c>
      <c r="G227" s="79">
        <v>180.88000500000001</v>
      </c>
      <c r="H227" s="79">
        <v>180.88000500000001</v>
      </c>
      <c r="I227" s="79">
        <v>163.61999499999999</v>
      </c>
      <c r="J227" s="79">
        <v>173</v>
      </c>
      <c r="K227" s="79">
        <v>167.354828</v>
      </c>
      <c r="L227" s="80">
        <v>2263460</v>
      </c>
      <c r="M227" s="81">
        <f t="shared" si="3"/>
        <v>-1.5367171609390674E-2</v>
      </c>
    </row>
    <row r="228" spans="1:13">
      <c r="A228" s="1">
        <v>43906</v>
      </c>
      <c r="F228" s="78">
        <v>43908</v>
      </c>
      <c r="G228" s="79">
        <v>167.979996</v>
      </c>
      <c r="H228" s="79">
        <v>174.10000600000001</v>
      </c>
      <c r="I228" s="79">
        <v>165.46000699999999</v>
      </c>
      <c r="J228" s="79">
        <v>166.91999799999999</v>
      </c>
      <c r="K228" s="79">
        <v>161.47323600000001</v>
      </c>
      <c r="L228" s="80">
        <v>2139454</v>
      </c>
      <c r="M228" s="81">
        <f t="shared" si="3"/>
        <v>-3.5144441724740585E-2</v>
      </c>
    </row>
    <row r="229" spans="1:13">
      <c r="A229" s="1">
        <v>43907</v>
      </c>
      <c r="F229" s="78">
        <v>43909</v>
      </c>
      <c r="G229" s="79">
        <v>168.16000399999999</v>
      </c>
      <c r="H229" s="79">
        <v>179.58000200000001</v>
      </c>
      <c r="I229" s="79">
        <v>164.55999800000001</v>
      </c>
      <c r="J229" s="79">
        <v>177.08000200000001</v>
      </c>
      <c r="K229" s="79">
        <v>171.30171200000001</v>
      </c>
      <c r="L229" s="80">
        <v>1816061</v>
      </c>
      <c r="M229" s="81">
        <f t="shared" si="3"/>
        <v>6.0867523581431132E-2</v>
      </c>
    </row>
    <row r="230" spans="1:13">
      <c r="A230" s="1">
        <v>43908</v>
      </c>
      <c r="F230" s="78">
        <v>43910</v>
      </c>
      <c r="G230" s="79">
        <v>186.61999499999999</v>
      </c>
      <c r="H230" s="79">
        <v>195.58000200000001</v>
      </c>
      <c r="I230" s="79">
        <v>185.38000500000001</v>
      </c>
      <c r="J230" s="79">
        <v>191.5</v>
      </c>
      <c r="K230" s="79">
        <v>185.25117499999999</v>
      </c>
      <c r="L230" s="80">
        <v>2781574</v>
      </c>
      <c r="M230" s="81">
        <f t="shared" si="3"/>
        <v>8.1432128360748549E-2</v>
      </c>
    </row>
    <row r="231" spans="1:13">
      <c r="A231" s="1">
        <v>43909</v>
      </c>
      <c r="F231" s="78">
        <v>43913</v>
      </c>
      <c r="G231" s="79">
        <v>182.759995</v>
      </c>
      <c r="H231" s="79">
        <v>186.89999399999999</v>
      </c>
      <c r="I231" s="79">
        <v>178.61999499999999</v>
      </c>
      <c r="J231" s="79">
        <v>180.61999499999999</v>
      </c>
      <c r="K231" s="79">
        <v>174.72619599999999</v>
      </c>
      <c r="L231" s="80">
        <v>1813196</v>
      </c>
      <c r="M231" s="81">
        <f t="shared" si="3"/>
        <v>-5.6814640986757585E-2</v>
      </c>
    </row>
    <row r="232" spans="1:13">
      <c r="A232" s="1">
        <v>43910</v>
      </c>
      <c r="F232" s="78">
        <v>43914</v>
      </c>
      <c r="G232" s="79">
        <v>190.220001</v>
      </c>
      <c r="H232" s="79">
        <v>196.03999300000001</v>
      </c>
      <c r="I232" s="79">
        <v>186.820007</v>
      </c>
      <c r="J232" s="79">
        <v>195.320007</v>
      </c>
      <c r="K232" s="79">
        <v>188.946518</v>
      </c>
      <c r="L232" s="80">
        <v>1834349</v>
      </c>
      <c r="M232" s="81">
        <f t="shared" si="3"/>
        <v>8.1386319427454432E-2</v>
      </c>
    </row>
    <row r="233" spans="1:13">
      <c r="A233" s="1">
        <v>43913</v>
      </c>
      <c r="F233" s="78">
        <v>43915</v>
      </c>
      <c r="G233" s="79">
        <v>204.89999399999999</v>
      </c>
      <c r="H233" s="79">
        <v>213</v>
      </c>
      <c r="I233" s="79">
        <v>198.66000399999999</v>
      </c>
      <c r="J233" s="79">
        <v>211</v>
      </c>
      <c r="K233" s="79">
        <v>204.11483799999999</v>
      </c>
      <c r="L233" s="80">
        <v>2194130</v>
      </c>
      <c r="M233" s="81">
        <f t="shared" si="3"/>
        <v>8.0278378032878031E-2</v>
      </c>
    </row>
    <row r="234" spans="1:13">
      <c r="A234" s="1">
        <v>43914</v>
      </c>
      <c r="F234" s="78">
        <v>43916</v>
      </c>
      <c r="G234" s="79">
        <v>206</v>
      </c>
      <c r="H234" s="79">
        <v>214.75</v>
      </c>
      <c r="I234" s="79">
        <v>203.10000600000001</v>
      </c>
      <c r="J234" s="79">
        <v>214.60000600000001</v>
      </c>
      <c r="K234" s="79">
        <v>207.597397</v>
      </c>
      <c r="L234" s="80">
        <v>1292384</v>
      </c>
      <c r="M234" s="81">
        <f t="shared" si="3"/>
        <v>1.7061763045369632E-2</v>
      </c>
    </row>
    <row r="235" spans="1:13">
      <c r="A235" s="1">
        <v>43915</v>
      </c>
      <c r="F235" s="78">
        <v>43917</v>
      </c>
      <c r="G235" s="79">
        <v>210.39999399999999</v>
      </c>
      <c r="H235" s="79">
        <v>214.89999399999999</v>
      </c>
      <c r="I235" s="79">
        <v>206.300003</v>
      </c>
      <c r="J235" s="79">
        <v>208.949997</v>
      </c>
      <c r="K235" s="79">
        <v>202.131744</v>
      </c>
      <c r="L235" s="80">
        <v>1265677</v>
      </c>
      <c r="M235" s="81">
        <f t="shared" si="3"/>
        <v>-2.6328138401465619E-2</v>
      </c>
    </row>
    <row r="236" spans="1:13">
      <c r="A236" s="1">
        <v>43916</v>
      </c>
      <c r="F236" s="78">
        <v>43920</v>
      </c>
      <c r="G236" s="79">
        <v>209.14999399999999</v>
      </c>
      <c r="H236" s="79">
        <v>210.10000600000001</v>
      </c>
      <c r="I236" s="79">
        <v>199.300003</v>
      </c>
      <c r="J236" s="79">
        <v>206.800003</v>
      </c>
      <c r="K236" s="79">
        <v>200.05190999999999</v>
      </c>
      <c r="L236" s="80">
        <v>990692</v>
      </c>
      <c r="M236" s="81">
        <f t="shared" si="3"/>
        <v>-1.0289497131138419E-2</v>
      </c>
    </row>
    <row r="237" spans="1:13">
      <c r="A237" s="1">
        <v>43917</v>
      </c>
      <c r="F237" s="78">
        <v>43921</v>
      </c>
      <c r="G237" s="79">
        <v>211</v>
      </c>
      <c r="H237" s="79">
        <v>216.10000600000001</v>
      </c>
      <c r="I237" s="79">
        <v>203.35000600000001</v>
      </c>
      <c r="J237" s="79">
        <v>205.89999399999999</v>
      </c>
      <c r="K237" s="79">
        <v>199.181274</v>
      </c>
      <c r="L237" s="80">
        <v>1266450</v>
      </c>
      <c r="M237" s="81">
        <f t="shared" si="3"/>
        <v>-4.3520504253120621E-3</v>
      </c>
    </row>
    <row r="238" spans="1:13">
      <c r="A238" s="1">
        <v>43920</v>
      </c>
      <c r="F238" s="78">
        <v>43922</v>
      </c>
      <c r="G238" s="79">
        <v>199.39999399999999</v>
      </c>
      <c r="H238" s="79">
        <v>202.800003</v>
      </c>
      <c r="I238" s="79">
        <v>197</v>
      </c>
      <c r="J238" s="79">
        <v>199.85000600000001</v>
      </c>
      <c r="K238" s="79">
        <v>193.32870500000001</v>
      </c>
      <c r="L238" s="80">
        <v>1014076</v>
      </c>
      <c r="M238" s="81">
        <f t="shared" si="3"/>
        <v>-2.938312865696395E-2</v>
      </c>
    </row>
    <row r="239" spans="1:13">
      <c r="A239" s="1">
        <v>43921</v>
      </c>
      <c r="F239" s="78">
        <v>43923</v>
      </c>
      <c r="G239" s="79">
        <v>200.199997</v>
      </c>
      <c r="H239" s="79">
        <v>202</v>
      </c>
      <c r="I239" s="79">
        <v>194.199997</v>
      </c>
      <c r="J239" s="79">
        <v>197.75</v>
      </c>
      <c r="K239" s="79">
        <v>191.29722599999999</v>
      </c>
      <c r="L239" s="80">
        <v>879102</v>
      </c>
      <c r="M239" s="81">
        <f t="shared" si="3"/>
        <v>-1.0507901555539921E-2</v>
      </c>
    </row>
    <row r="240" spans="1:13">
      <c r="A240" s="1">
        <v>43922</v>
      </c>
      <c r="F240" s="78">
        <v>43924</v>
      </c>
      <c r="G240" s="79">
        <v>195.699997</v>
      </c>
      <c r="H240" s="79">
        <v>196.75</v>
      </c>
      <c r="I240" s="79">
        <v>188</v>
      </c>
      <c r="J240" s="79">
        <v>188.550003</v>
      </c>
      <c r="K240" s="79">
        <v>182.39743000000001</v>
      </c>
      <c r="L240" s="80">
        <v>1103716</v>
      </c>
      <c r="M240" s="81">
        <f t="shared" si="3"/>
        <v>-4.6523392869272352E-2</v>
      </c>
    </row>
    <row r="241" spans="1:13">
      <c r="A241" s="1">
        <v>43923</v>
      </c>
      <c r="F241" s="78">
        <v>43927</v>
      </c>
      <c r="G241" s="79">
        <v>195.5</v>
      </c>
      <c r="H241" s="79">
        <v>200.699997</v>
      </c>
      <c r="I241" s="79">
        <v>193.35000600000001</v>
      </c>
      <c r="J241" s="79">
        <v>200.10000600000001</v>
      </c>
      <c r="K241" s="79">
        <v>193.57054099999999</v>
      </c>
      <c r="L241" s="80">
        <v>938539</v>
      </c>
      <c r="M241" s="81">
        <f t="shared" si="3"/>
        <v>6.1256954113881851E-2</v>
      </c>
    </row>
    <row r="242" spans="1:13">
      <c r="A242" s="1">
        <v>43924</v>
      </c>
      <c r="F242" s="78">
        <v>43928</v>
      </c>
      <c r="G242" s="79">
        <v>206</v>
      </c>
      <c r="H242" s="79">
        <v>213.699997</v>
      </c>
      <c r="I242" s="79">
        <v>205.300003</v>
      </c>
      <c r="J242" s="79">
        <v>207.89999399999999</v>
      </c>
      <c r="K242" s="79">
        <v>201.11599699999999</v>
      </c>
      <c r="L242" s="80">
        <v>1076100</v>
      </c>
      <c r="M242" s="81">
        <f t="shared" si="3"/>
        <v>3.8980394232612091E-2</v>
      </c>
    </row>
    <row r="243" spans="1:13">
      <c r="A243" s="1">
        <v>43927</v>
      </c>
      <c r="F243" s="78">
        <v>43929</v>
      </c>
      <c r="G243" s="79">
        <v>207.199997</v>
      </c>
      <c r="H243" s="79">
        <v>216.699997</v>
      </c>
      <c r="I243" s="79">
        <v>206.300003</v>
      </c>
      <c r="J243" s="79">
        <v>216</v>
      </c>
      <c r="K243" s="79">
        <v>208.951706</v>
      </c>
      <c r="L243" s="80">
        <v>1010055</v>
      </c>
      <c r="M243" s="81">
        <f t="shared" si="3"/>
        <v>3.8961142409770659E-2</v>
      </c>
    </row>
    <row r="244" spans="1:13">
      <c r="A244" s="1">
        <v>43928</v>
      </c>
      <c r="F244" s="78">
        <v>43930</v>
      </c>
      <c r="G244" s="79">
        <v>221.199997</v>
      </c>
      <c r="H244" s="79">
        <v>226</v>
      </c>
      <c r="I244" s="79">
        <v>215.699997</v>
      </c>
      <c r="J244" s="79">
        <v>224.300003</v>
      </c>
      <c r="K244" s="79">
        <v>216.98086499999999</v>
      </c>
      <c r="L244" s="80">
        <v>1319853</v>
      </c>
      <c r="M244" s="81">
        <f t="shared" si="3"/>
        <v>3.8425907850687724E-2</v>
      </c>
    </row>
    <row r="245" spans="1:13">
      <c r="A245" s="1">
        <v>43929</v>
      </c>
      <c r="F245" s="78">
        <v>43935</v>
      </c>
      <c r="G245" s="79">
        <v>227.800003</v>
      </c>
      <c r="H245" s="79">
        <v>229</v>
      </c>
      <c r="I245" s="79">
        <v>222.300003</v>
      </c>
      <c r="J245" s="79">
        <v>224.89999399999999</v>
      </c>
      <c r="K245" s="79">
        <v>217.56127900000001</v>
      </c>
      <c r="L245" s="80">
        <v>750236</v>
      </c>
      <c r="M245" s="81">
        <f t="shared" si="3"/>
        <v>2.6749547707813721E-3</v>
      </c>
    </row>
    <row r="246" spans="1:13">
      <c r="A246" s="1">
        <v>43930</v>
      </c>
      <c r="F246" s="78">
        <v>43936</v>
      </c>
      <c r="G246" s="79">
        <v>222</v>
      </c>
      <c r="H246" s="79">
        <v>223.89999399999999</v>
      </c>
      <c r="I246" s="79">
        <v>213.60000600000001</v>
      </c>
      <c r="J246" s="79">
        <v>214.300003</v>
      </c>
      <c r="K246" s="79">
        <v>207.307175</v>
      </c>
      <c r="L246" s="80">
        <v>1038603</v>
      </c>
      <c r="M246" s="81">
        <f t="shared" si="3"/>
        <v>-4.7132026650753472E-2</v>
      </c>
    </row>
    <row r="247" spans="1:13">
      <c r="A247" s="1">
        <v>43935</v>
      </c>
      <c r="F247" s="78">
        <v>43937</v>
      </c>
      <c r="G247" s="79">
        <v>214.5</v>
      </c>
      <c r="H247" s="79">
        <v>215.89999399999999</v>
      </c>
      <c r="I247" s="79">
        <v>209.60000600000001</v>
      </c>
      <c r="J247" s="79">
        <v>211.699997</v>
      </c>
      <c r="K247" s="79">
        <v>204.79200700000001</v>
      </c>
      <c r="L247" s="80">
        <v>821745</v>
      </c>
      <c r="M247" s="81">
        <f t="shared" si="3"/>
        <v>-1.2132566082191746E-2</v>
      </c>
    </row>
    <row r="248" spans="1:13">
      <c r="A248" s="1">
        <v>43936</v>
      </c>
      <c r="F248" s="78">
        <v>43938</v>
      </c>
      <c r="G248" s="79">
        <v>217.39999399999999</v>
      </c>
      <c r="H248" s="79">
        <v>223.5</v>
      </c>
      <c r="I248" s="79">
        <v>216.699997</v>
      </c>
      <c r="J248" s="79">
        <v>218.699997</v>
      </c>
      <c r="K248" s="79">
        <v>211.56358299999999</v>
      </c>
      <c r="L248" s="80">
        <v>1279772</v>
      </c>
      <c r="M248" s="81">
        <f t="shared" si="3"/>
        <v>3.3065626433359682E-2</v>
      </c>
    </row>
    <row r="249" spans="1:13">
      <c r="A249" s="1">
        <v>43937</v>
      </c>
      <c r="F249" s="78">
        <v>43941</v>
      </c>
      <c r="G249" s="79">
        <v>220.39999399999999</v>
      </c>
      <c r="H249" s="79">
        <v>222.800003</v>
      </c>
      <c r="I249" s="79">
        <v>217.699997</v>
      </c>
      <c r="J249" s="79">
        <v>221.60000600000001</v>
      </c>
      <c r="K249" s="79">
        <v>214.36897300000001</v>
      </c>
      <c r="L249" s="80">
        <v>617101</v>
      </c>
      <c r="M249" s="81">
        <f t="shared" si="3"/>
        <v>1.3260268899870243E-2</v>
      </c>
    </row>
    <row r="250" spans="1:13">
      <c r="A250" s="1">
        <v>43938</v>
      </c>
      <c r="F250" s="78">
        <v>43942</v>
      </c>
      <c r="G250" s="79">
        <v>217.800003</v>
      </c>
      <c r="H250" s="79">
        <v>220.10000600000001</v>
      </c>
      <c r="I250" s="79">
        <v>211.10000600000001</v>
      </c>
      <c r="J250" s="79">
        <v>211.199997</v>
      </c>
      <c r="K250" s="79">
        <v>204.30831900000001</v>
      </c>
      <c r="L250" s="80">
        <v>1011225</v>
      </c>
      <c r="M250" s="81">
        <f t="shared" si="3"/>
        <v>-4.6931483876633581E-2</v>
      </c>
    </row>
    <row r="251" spans="1:13">
      <c r="A251" s="1">
        <v>43941</v>
      </c>
      <c r="F251" s="78">
        <v>43943</v>
      </c>
      <c r="G251" s="79">
        <v>211.60000600000001</v>
      </c>
      <c r="H251" s="79">
        <v>212.199997</v>
      </c>
      <c r="I251" s="79">
        <v>205.10000600000001</v>
      </c>
      <c r="J251" s="79">
        <v>206.800003</v>
      </c>
      <c r="K251" s="79">
        <v>200.05190999999999</v>
      </c>
      <c r="L251" s="80">
        <v>886899</v>
      </c>
      <c r="M251" s="81">
        <f t="shared" si="3"/>
        <v>-2.0833263279896198E-2</v>
      </c>
    </row>
    <row r="252" spans="1:13">
      <c r="A252" s="1">
        <v>43942</v>
      </c>
      <c r="F252" s="78">
        <v>43944</v>
      </c>
      <c r="G252" s="79">
        <v>206.5</v>
      </c>
      <c r="H252" s="79">
        <v>210.699997</v>
      </c>
      <c r="I252" s="79">
        <v>204.199997</v>
      </c>
      <c r="J252" s="79">
        <v>208.39999399999999</v>
      </c>
      <c r="K252" s="79">
        <v>201.59968599999999</v>
      </c>
      <c r="L252" s="80">
        <v>930845</v>
      </c>
      <c r="M252" s="81">
        <f t="shared" si="3"/>
        <v>7.7368718948996737E-3</v>
      </c>
    </row>
    <row r="253" spans="1:13">
      <c r="A253" s="1">
        <v>43943</v>
      </c>
      <c r="F253" s="78">
        <v>43945</v>
      </c>
      <c r="G253" s="79">
        <v>203.60000600000001</v>
      </c>
      <c r="H253" s="79">
        <v>207.699997</v>
      </c>
      <c r="I253" s="79">
        <v>202.199997</v>
      </c>
      <c r="J253" s="79">
        <v>205.39999399999999</v>
      </c>
      <c r="K253" s="79">
        <v>198.69760099999999</v>
      </c>
      <c r="L253" s="80">
        <v>878116</v>
      </c>
      <c r="M253" s="81">
        <f t="shared" si="3"/>
        <v>-1.439528531805352E-2</v>
      </c>
    </row>
    <row r="254" spans="1:13">
      <c r="A254" s="1">
        <v>43944</v>
      </c>
      <c r="F254" s="78">
        <v>43948</v>
      </c>
      <c r="G254" s="79">
        <v>198.25</v>
      </c>
      <c r="H254" s="79">
        <v>216.39999399999999</v>
      </c>
      <c r="I254" s="79">
        <v>197.199997</v>
      </c>
      <c r="J254" s="79">
        <v>206.800003</v>
      </c>
      <c r="K254" s="79">
        <v>200.05190999999999</v>
      </c>
      <c r="L254" s="80">
        <v>1409663</v>
      </c>
      <c r="M254" s="81">
        <f t="shared" si="3"/>
        <v>6.8159303040603936E-3</v>
      </c>
    </row>
    <row r="255" spans="1:13">
      <c r="A255" s="1">
        <v>43945</v>
      </c>
      <c r="F255" s="78">
        <v>43949</v>
      </c>
      <c r="G255" s="79">
        <v>207.5</v>
      </c>
      <c r="H255" s="79">
        <v>210.199997</v>
      </c>
      <c r="I255" s="79">
        <v>201.5</v>
      </c>
      <c r="J255" s="79">
        <v>205.39999399999999</v>
      </c>
      <c r="K255" s="79">
        <v>198.69760099999999</v>
      </c>
      <c r="L255" s="80">
        <v>963143</v>
      </c>
      <c r="M255" s="81">
        <f t="shared" si="3"/>
        <v>-6.7697879015501559E-3</v>
      </c>
    </row>
    <row r="256" spans="1:13">
      <c r="A256" s="1">
        <v>43948</v>
      </c>
      <c r="F256" s="78">
        <v>43950</v>
      </c>
      <c r="G256" s="79">
        <v>204.10000600000001</v>
      </c>
      <c r="H256" s="79">
        <v>213.60000600000001</v>
      </c>
      <c r="I256" s="79">
        <v>199.699997</v>
      </c>
      <c r="J256" s="79">
        <v>212.5</v>
      </c>
      <c r="K256" s="79">
        <v>205.56590299999999</v>
      </c>
      <c r="L256" s="80">
        <v>1214197</v>
      </c>
      <c r="M256" s="81">
        <f t="shared" si="3"/>
        <v>3.4566607575699924E-2</v>
      </c>
    </row>
    <row r="257" spans="1:13">
      <c r="A257" s="1">
        <v>43949</v>
      </c>
      <c r="F257" s="78">
        <v>43951</v>
      </c>
      <c r="G257" s="79">
        <v>214.699997</v>
      </c>
      <c r="H257" s="79">
        <v>217.800003</v>
      </c>
      <c r="I257" s="79">
        <v>208</v>
      </c>
      <c r="J257" s="79">
        <v>209.199997</v>
      </c>
      <c r="K257" s="79">
        <v>202.373581</v>
      </c>
      <c r="L257" s="80">
        <v>1247587</v>
      </c>
      <c r="M257" s="81">
        <f t="shared" si="3"/>
        <v>-1.5529433400246297E-2</v>
      </c>
    </row>
    <row r="258" spans="1:13">
      <c r="A258" s="1">
        <v>43950</v>
      </c>
      <c r="F258" s="78">
        <v>43955</v>
      </c>
      <c r="G258" s="79">
        <v>203</v>
      </c>
      <c r="H258" s="79">
        <v>203.60000600000001</v>
      </c>
      <c r="I258" s="79">
        <v>193.10000600000001</v>
      </c>
      <c r="J258" s="79">
        <v>193.85000600000001</v>
      </c>
      <c r="K258" s="79">
        <v>187.524475</v>
      </c>
      <c r="L258" s="80">
        <v>1494144</v>
      </c>
      <c r="M258" s="81">
        <f t="shared" si="3"/>
        <v>-7.3374725725686527E-2</v>
      </c>
    </row>
    <row r="259" spans="1:13">
      <c r="A259" s="1">
        <v>43951</v>
      </c>
      <c r="F259" s="78">
        <v>43956</v>
      </c>
      <c r="G259" s="79">
        <v>196.89999399999999</v>
      </c>
      <c r="H259" s="79">
        <v>199.35000600000001</v>
      </c>
      <c r="I259" s="79">
        <v>193.89999399999999</v>
      </c>
      <c r="J259" s="79">
        <v>198.85000600000001</v>
      </c>
      <c r="K259" s="79">
        <v>192.36132799999999</v>
      </c>
      <c r="L259" s="80">
        <v>828679</v>
      </c>
      <c r="M259" s="81">
        <f t="shared" si="3"/>
        <v>2.5793182463249083E-2</v>
      </c>
    </row>
    <row r="260" spans="1:13">
      <c r="A260" s="1">
        <v>43955</v>
      </c>
      <c r="F260" s="78">
        <v>43957</v>
      </c>
      <c r="G260" s="79">
        <v>199.35000600000001</v>
      </c>
      <c r="H260" s="79">
        <v>200.39999399999999</v>
      </c>
      <c r="I260" s="79">
        <v>193.050003</v>
      </c>
      <c r="J260" s="79">
        <v>200</v>
      </c>
      <c r="K260" s="79">
        <v>193.47380100000001</v>
      </c>
      <c r="L260" s="80">
        <v>1016561</v>
      </c>
      <c r="M260" s="81">
        <f t="shared" ref="M260:M323" si="4">(K260-K259)/K259</f>
        <v>5.7832466201315829E-3</v>
      </c>
    </row>
    <row r="261" spans="1:13">
      <c r="A261" s="1">
        <v>43956</v>
      </c>
      <c r="F261" s="78">
        <v>43958</v>
      </c>
      <c r="G261" s="79">
        <v>200</v>
      </c>
      <c r="H261" s="79">
        <v>210.5</v>
      </c>
      <c r="I261" s="79">
        <v>199.35000600000001</v>
      </c>
      <c r="J261" s="79">
        <v>209.10000600000001</v>
      </c>
      <c r="K261" s="79">
        <v>202.27685500000001</v>
      </c>
      <c r="L261" s="80">
        <v>1165279</v>
      </c>
      <c r="M261" s="81">
        <f t="shared" si="4"/>
        <v>4.5499979607058025E-2</v>
      </c>
    </row>
    <row r="262" spans="1:13">
      <c r="A262" s="1">
        <v>43957</v>
      </c>
      <c r="F262" s="78">
        <v>43959</v>
      </c>
      <c r="G262" s="79">
        <v>211</v>
      </c>
      <c r="H262" s="79">
        <v>212.800003</v>
      </c>
      <c r="I262" s="79">
        <v>206.60000600000001</v>
      </c>
      <c r="J262" s="79">
        <v>207.89999399999999</v>
      </c>
      <c r="K262" s="79">
        <v>201.11599699999999</v>
      </c>
      <c r="L262" s="80">
        <v>531327</v>
      </c>
      <c r="M262" s="81">
        <f t="shared" si="4"/>
        <v>-5.7389561450321086E-3</v>
      </c>
    </row>
    <row r="263" spans="1:13">
      <c r="A263" s="1">
        <v>43958</v>
      </c>
      <c r="F263" s="78">
        <v>43962</v>
      </c>
      <c r="G263" s="79">
        <v>209.89999399999999</v>
      </c>
      <c r="H263" s="79">
        <v>210.5</v>
      </c>
      <c r="I263" s="79">
        <v>203.89999399999999</v>
      </c>
      <c r="J263" s="79">
        <v>205.5</v>
      </c>
      <c r="K263" s="79">
        <v>198.79432700000001</v>
      </c>
      <c r="L263" s="80">
        <v>588505</v>
      </c>
      <c r="M263" s="81">
        <f t="shared" si="4"/>
        <v>-1.154393501577094E-2</v>
      </c>
    </row>
    <row r="264" spans="1:13">
      <c r="A264" s="1">
        <v>43959</v>
      </c>
      <c r="F264" s="78">
        <v>43963</v>
      </c>
      <c r="G264" s="79">
        <v>204.10000600000001</v>
      </c>
      <c r="H264" s="79">
        <v>207.60000600000001</v>
      </c>
      <c r="I264" s="79">
        <v>203.199997</v>
      </c>
      <c r="J264" s="79">
        <v>204.300003</v>
      </c>
      <c r="K264" s="79">
        <v>197.63348400000001</v>
      </c>
      <c r="L264" s="80">
        <v>586823</v>
      </c>
      <c r="M264" s="81">
        <f t="shared" si="4"/>
        <v>-5.8394171378944818E-3</v>
      </c>
    </row>
    <row r="265" spans="1:13">
      <c r="A265" s="1">
        <v>43962</v>
      </c>
      <c r="F265" s="78">
        <v>43964</v>
      </c>
      <c r="G265" s="79">
        <v>201.199997</v>
      </c>
      <c r="H265" s="79">
        <v>202.39999399999999</v>
      </c>
      <c r="I265" s="79">
        <v>196.25</v>
      </c>
      <c r="J265" s="79">
        <v>198.14999399999999</v>
      </c>
      <c r="K265" s="79">
        <v>191.684158</v>
      </c>
      <c r="L265" s="80">
        <v>973475</v>
      </c>
      <c r="M265" s="81">
        <f t="shared" si="4"/>
        <v>-3.0102824074082574E-2</v>
      </c>
    </row>
    <row r="266" spans="1:13">
      <c r="A266" s="1">
        <v>43963</v>
      </c>
      <c r="F266" s="78">
        <v>43965</v>
      </c>
      <c r="G266" s="79">
        <v>195</v>
      </c>
      <c r="H266" s="79">
        <v>197.14999399999999</v>
      </c>
      <c r="I266" s="79">
        <v>189.39999399999999</v>
      </c>
      <c r="J266" s="79">
        <v>195.25</v>
      </c>
      <c r="K266" s="79">
        <v>188.87879899999999</v>
      </c>
      <c r="L266" s="80">
        <v>918512</v>
      </c>
      <c r="M266" s="81">
        <f t="shared" si="4"/>
        <v>-1.4635320045592969E-2</v>
      </c>
    </row>
    <row r="267" spans="1:13">
      <c r="A267" s="1">
        <v>43964</v>
      </c>
      <c r="F267" s="78">
        <v>43966</v>
      </c>
      <c r="G267" s="79">
        <v>196.64999399999999</v>
      </c>
      <c r="H267" s="79">
        <v>200.39999399999999</v>
      </c>
      <c r="I267" s="79">
        <v>196.199997</v>
      </c>
      <c r="J267" s="79">
        <v>200.300003</v>
      </c>
      <c r="K267" s="79">
        <v>193.76400799999999</v>
      </c>
      <c r="L267" s="80">
        <v>831199</v>
      </c>
      <c r="M267" s="81">
        <f t="shared" si="4"/>
        <v>2.5864252768782185E-2</v>
      </c>
    </row>
    <row r="268" spans="1:13">
      <c r="A268" s="1">
        <v>43965</v>
      </c>
      <c r="F268" s="78">
        <v>43969</v>
      </c>
      <c r="G268" s="79">
        <v>203.300003</v>
      </c>
      <c r="H268" s="79">
        <v>217</v>
      </c>
      <c r="I268" s="79">
        <v>203.300003</v>
      </c>
      <c r="J268" s="79">
        <v>214.89999399999999</v>
      </c>
      <c r="K268" s="79">
        <v>207.88760400000001</v>
      </c>
      <c r="L268" s="80">
        <v>1298436</v>
      </c>
      <c r="M268" s="81">
        <f t="shared" si="4"/>
        <v>7.2890709403575199E-2</v>
      </c>
    </row>
    <row r="269" spans="1:13">
      <c r="A269" s="1">
        <v>43966</v>
      </c>
      <c r="F269" s="78">
        <v>43970</v>
      </c>
      <c r="G269" s="79">
        <v>219.60000600000001</v>
      </c>
      <c r="H269" s="79">
        <v>221.39999399999999</v>
      </c>
      <c r="I269" s="79">
        <v>213.60000600000001</v>
      </c>
      <c r="J269" s="79">
        <v>218.10000600000001</v>
      </c>
      <c r="K269" s="79">
        <v>210.98318499999999</v>
      </c>
      <c r="L269" s="80">
        <v>1258762</v>
      </c>
      <c r="M269" s="81">
        <f t="shared" si="4"/>
        <v>1.4890647351921865E-2</v>
      </c>
    </row>
    <row r="270" spans="1:13">
      <c r="A270" s="1">
        <v>43969</v>
      </c>
      <c r="F270" s="78">
        <v>43971</v>
      </c>
      <c r="G270" s="79">
        <v>217.800003</v>
      </c>
      <c r="H270" s="79">
        <v>220.800003</v>
      </c>
      <c r="I270" s="79">
        <v>216.60000600000001</v>
      </c>
      <c r="J270" s="79">
        <v>220.199997</v>
      </c>
      <c r="K270" s="79">
        <v>213.01464799999999</v>
      </c>
      <c r="L270" s="80">
        <v>791109</v>
      </c>
      <c r="M270" s="81">
        <f t="shared" si="4"/>
        <v>9.628554048039431E-3</v>
      </c>
    </row>
    <row r="271" spans="1:13">
      <c r="A271" s="1">
        <v>43970</v>
      </c>
      <c r="F271" s="78">
        <v>43972</v>
      </c>
      <c r="G271" s="79">
        <v>218</v>
      </c>
      <c r="H271" s="79">
        <v>218.699997</v>
      </c>
      <c r="I271" s="79">
        <v>214.60000600000001</v>
      </c>
      <c r="J271" s="79">
        <v>216.699997</v>
      </c>
      <c r="K271" s="79">
        <v>209.62887599999999</v>
      </c>
      <c r="L271" s="80">
        <v>615341</v>
      </c>
      <c r="M271" s="81">
        <f t="shared" si="4"/>
        <v>-1.5894550125022402E-2</v>
      </c>
    </row>
    <row r="272" spans="1:13">
      <c r="A272" s="1">
        <v>43971</v>
      </c>
      <c r="F272" s="78">
        <v>43973</v>
      </c>
      <c r="G272" s="79">
        <v>213.39999399999999</v>
      </c>
      <c r="H272" s="79">
        <v>218.5</v>
      </c>
      <c r="I272" s="79">
        <v>211.60000600000001</v>
      </c>
      <c r="J272" s="79">
        <v>217.800003</v>
      </c>
      <c r="K272" s="79">
        <v>210.69296299999999</v>
      </c>
      <c r="L272" s="80">
        <v>648062</v>
      </c>
      <c r="M272" s="81">
        <f t="shared" si="4"/>
        <v>5.0760516409008496E-3</v>
      </c>
    </row>
    <row r="273" spans="1:13">
      <c r="A273" s="1">
        <v>43972</v>
      </c>
      <c r="F273" s="78">
        <v>43976</v>
      </c>
      <c r="G273" s="79">
        <v>220.300003</v>
      </c>
      <c r="H273" s="79">
        <v>223</v>
      </c>
      <c r="I273" s="79">
        <v>218.39999399999999</v>
      </c>
      <c r="J273" s="79">
        <v>221.89999399999999</v>
      </c>
      <c r="K273" s="79">
        <v>214.65917999999999</v>
      </c>
      <c r="L273" s="80">
        <v>526030</v>
      </c>
      <c r="M273" s="81">
        <f t="shared" si="4"/>
        <v>1.8824629657897024E-2</v>
      </c>
    </row>
    <row r="274" spans="1:13">
      <c r="A274" s="1">
        <v>43973</v>
      </c>
      <c r="F274" s="78">
        <v>43977</v>
      </c>
      <c r="G274" s="79">
        <v>225</v>
      </c>
      <c r="H274" s="79">
        <v>230.699997</v>
      </c>
      <c r="I274" s="79">
        <v>223.89999399999999</v>
      </c>
      <c r="J274" s="79">
        <v>228.89999399999999</v>
      </c>
      <c r="K274" s="79">
        <v>221.430756</v>
      </c>
      <c r="L274" s="80">
        <v>941542</v>
      </c>
      <c r="M274" s="81">
        <f t="shared" si="4"/>
        <v>3.154570887674131E-2</v>
      </c>
    </row>
    <row r="275" spans="1:13">
      <c r="A275" s="1">
        <v>43976</v>
      </c>
      <c r="F275" s="78">
        <v>43978</v>
      </c>
      <c r="G275" s="79">
        <v>233.800003</v>
      </c>
      <c r="H275" s="79">
        <v>236.5</v>
      </c>
      <c r="I275" s="79">
        <v>228.300003</v>
      </c>
      <c r="J275" s="79">
        <v>233</v>
      </c>
      <c r="K275" s="79">
        <v>225.39698799999999</v>
      </c>
      <c r="L275" s="80">
        <v>1174137</v>
      </c>
      <c r="M275" s="81">
        <f t="shared" si="4"/>
        <v>1.7911838769136438E-2</v>
      </c>
    </row>
    <row r="276" spans="1:13">
      <c r="A276" s="1">
        <v>43977</v>
      </c>
      <c r="F276" s="78">
        <v>43979</v>
      </c>
      <c r="G276" s="79">
        <v>236.39999399999999</v>
      </c>
      <c r="H276" s="79">
        <v>240</v>
      </c>
      <c r="I276" s="79">
        <v>232.5</v>
      </c>
      <c r="J276" s="79">
        <v>239</v>
      </c>
      <c r="K276" s="79">
        <v>231.201187</v>
      </c>
      <c r="L276" s="80">
        <v>1042586</v>
      </c>
      <c r="M276" s="81">
        <f t="shared" si="4"/>
        <v>2.5751005155401685E-2</v>
      </c>
    </row>
    <row r="277" spans="1:13">
      <c r="A277" s="1">
        <v>43978</v>
      </c>
      <c r="F277" s="78">
        <v>43980</v>
      </c>
      <c r="G277" s="79">
        <v>236.60000600000001</v>
      </c>
      <c r="H277" s="79">
        <v>239.699997</v>
      </c>
      <c r="I277" s="79">
        <v>234.800003</v>
      </c>
      <c r="J277" s="79">
        <v>237.199997</v>
      </c>
      <c r="K277" s="79">
        <v>229.45993000000001</v>
      </c>
      <c r="L277" s="80">
        <v>1803669</v>
      </c>
      <c r="M277" s="81">
        <f t="shared" si="4"/>
        <v>-7.5313497417294414E-3</v>
      </c>
    </row>
    <row r="278" spans="1:13">
      <c r="A278" s="1">
        <v>43979</v>
      </c>
      <c r="F278" s="78">
        <v>43984</v>
      </c>
      <c r="G278" s="79">
        <v>241.300003</v>
      </c>
      <c r="H278" s="79">
        <v>243.39999399999999</v>
      </c>
      <c r="I278" s="79">
        <v>239</v>
      </c>
      <c r="J278" s="79">
        <v>241.10000600000001</v>
      </c>
      <c r="K278" s="79">
        <v>233.23266599999999</v>
      </c>
      <c r="L278" s="80">
        <v>1136776</v>
      </c>
      <c r="M278" s="81">
        <f t="shared" si="4"/>
        <v>1.6441807508613727E-2</v>
      </c>
    </row>
    <row r="279" spans="1:13">
      <c r="A279" s="1">
        <v>43980</v>
      </c>
      <c r="F279" s="78">
        <v>43985</v>
      </c>
      <c r="G279" s="79">
        <v>245</v>
      </c>
      <c r="H279" s="79">
        <v>251.89999399999999</v>
      </c>
      <c r="I279" s="79">
        <v>242.699997</v>
      </c>
      <c r="J279" s="79">
        <v>250.199997</v>
      </c>
      <c r="K279" s="79">
        <v>242.035721</v>
      </c>
      <c r="L279" s="80">
        <v>1256747</v>
      </c>
      <c r="M279" s="81">
        <f t="shared" si="4"/>
        <v>3.7743662373605935E-2</v>
      </c>
    </row>
    <row r="280" spans="1:13">
      <c r="A280" s="1">
        <v>43984</v>
      </c>
      <c r="F280" s="78">
        <v>43986</v>
      </c>
      <c r="G280" s="79">
        <v>255</v>
      </c>
      <c r="H280" s="79">
        <v>257.70001200000002</v>
      </c>
      <c r="I280" s="79">
        <v>250.199997</v>
      </c>
      <c r="J280" s="79">
        <v>254.800003</v>
      </c>
      <c r="K280" s="79">
        <v>246.485626</v>
      </c>
      <c r="L280" s="80">
        <v>1355534</v>
      </c>
      <c r="M280" s="81">
        <f t="shared" si="4"/>
        <v>1.8385323379601481E-2</v>
      </c>
    </row>
    <row r="281" spans="1:13">
      <c r="A281" s="1">
        <v>43985</v>
      </c>
      <c r="F281" s="78">
        <v>43987</v>
      </c>
      <c r="G281" s="79">
        <v>258.5</v>
      </c>
      <c r="H281" s="79">
        <v>265.60000600000001</v>
      </c>
      <c r="I281" s="79">
        <v>256.70001200000002</v>
      </c>
      <c r="J281" s="79">
        <v>264.5</v>
      </c>
      <c r="K281" s="79">
        <v>255.86908</v>
      </c>
      <c r="L281" s="80">
        <v>1477676</v>
      </c>
      <c r="M281" s="81">
        <f t="shared" si="4"/>
        <v>3.8068970399109607E-2</v>
      </c>
    </row>
    <row r="282" spans="1:13">
      <c r="A282" s="1">
        <v>43986</v>
      </c>
      <c r="F282" s="78">
        <v>43990</v>
      </c>
      <c r="G282" s="79">
        <v>261.89999399999999</v>
      </c>
      <c r="H282" s="79">
        <v>261.89999399999999</v>
      </c>
      <c r="I282" s="79">
        <v>256.10000600000001</v>
      </c>
      <c r="J282" s="79">
        <v>257.39999399999999</v>
      </c>
      <c r="K282" s="79">
        <v>249.000778</v>
      </c>
      <c r="L282" s="80">
        <v>957226</v>
      </c>
      <c r="M282" s="81">
        <f t="shared" si="4"/>
        <v>-2.6843032382029123E-2</v>
      </c>
    </row>
    <row r="283" spans="1:13">
      <c r="A283" s="1">
        <v>43987</v>
      </c>
      <c r="F283" s="78">
        <v>43991</v>
      </c>
      <c r="G283" s="79">
        <v>259.29998799999998</v>
      </c>
      <c r="H283" s="79">
        <v>260</v>
      </c>
      <c r="I283" s="79">
        <v>247.60000600000001</v>
      </c>
      <c r="J283" s="79">
        <v>251.300003</v>
      </c>
      <c r="K283" s="79">
        <v>243.09983800000001</v>
      </c>
      <c r="L283" s="80">
        <v>1061554</v>
      </c>
      <c r="M283" s="81">
        <f t="shared" si="4"/>
        <v>-2.3698480171013728E-2</v>
      </c>
    </row>
    <row r="284" spans="1:13">
      <c r="A284" s="1">
        <v>43990</v>
      </c>
      <c r="F284" s="78">
        <v>43992</v>
      </c>
      <c r="G284" s="79">
        <v>253.199997</v>
      </c>
      <c r="H284" s="79">
        <v>255.5</v>
      </c>
      <c r="I284" s="79">
        <v>246.39999399999999</v>
      </c>
      <c r="J284" s="79">
        <v>248.199997</v>
      </c>
      <c r="K284" s="79">
        <v>240.10098300000001</v>
      </c>
      <c r="L284" s="80">
        <v>788808</v>
      </c>
      <c r="M284" s="81">
        <f t="shared" si="4"/>
        <v>-1.2335898800557785E-2</v>
      </c>
    </row>
    <row r="285" spans="1:13">
      <c r="A285" s="1">
        <v>43991</v>
      </c>
      <c r="F285" s="78">
        <v>43993</v>
      </c>
      <c r="G285" s="79">
        <v>242.10000600000001</v>
      </c>
      <c r="H285" s="79">
        <v>243.199997</v>
      </c>
      <c r="I285" s="79">
        <v>234.300003</v>
      </c>
      <c r="J285" s="79">
        <v>234.300003</v>
      </c>
      <c r="K285" s="79">
        <v>226.65455600000001</v>
      </c>
      <c r="L285" s="80">
        <v>1101276</v>
      </c>
      <c r="M285" s="81">
        <f t="shared" si="4"/>
        <v>-5.6003215113867313E-2</v>
      </c>
    </row>
    <row r="286" spans="1:13">
      <c r="A286" s="1">
        <v>43992</v>
      </c>
      <c r="F286" s="78">
        <v>43994</v>
      </c>
      <c r="G286" s="79">
        <v>230.10000600000001</v>
      </c>
      <c r="H286" s="79">
        <v>239.5</v>
      </c>
      <c r="I286" s="79">
        <v>228.800003</v>
      </c>
      <c r="J286" s="79">
        <v>230.10000600000001</v>
      </c>
      <c r="K286" s="79">
        <v>222.59162900000001</v>
      </c>
      <c r="L286" s="80">
        <v>1400939</v>
      </c>
      <c r="M286" s="81">
        <f t="shared" si="4"/>
        <v>-1.7925635697347297E-2</v>
      </c>
    </row>
    <row r="287" spans="1:13">
      <c r="A287" s="1">
        <v>43993</v>
      </c>
      <c r="F287" s="78">
        <v>43997</v>
      </c>
      <c r="G287" s="79">
        <v>224.10000600000001</v>
      </c>
      <c r="H287" s="79">
        <v>233.199997</v>
      </c>
      <c r="I287" s="79">
        <v>222.5</v>
      </c>
      <c r="J287" s="79">
        <v>230.800003</v>
      </c>
      <c r="K287" s="79">
        <v>223.26876799999999</v>
      </c>
      <c r="L287" s="80">
        <v>807432</v>
      </c>
      <c r="M287" s="81">
        <f t="shared" si="4"/>
        <v>3.0420685766219114E-3</v>
      </c>
    </row>
    <row r="288" spans="1:13">
      <c r="A288" s="1">
        <v>43994</v>
      </c>
      <c r="F288" s="78">
        <v>43998</v>
      </c>
      <c r="G288" s="79">
        <v>238.10000600000001</v>
      </c>
      <c r="H288" s="79">
        <v>243.300003</v>
      </c>
      <c r="I288" s="79">
        <v>235.5</v>
      </c>
      <c r="J288" s="79">
        <v>240.5</v>
      </c>
      <c r="K288" s="79">
        <v>232.652252</v>
      </c>
      <c r="L288" s="80">
        <v>1033918</v>
      </c>
      <c r="M288" s="81">
        <f t="shared" si="4"/>
        <v>4.2027750159843273E-2</v>
      </c>
    </row>
    <row r="289" spans="1:13">
      <c r="A289" s="1">
        <v>43997</v>
      </c>
      <c r="F289" s="78">
        <v>43999</v>
      </c>
      <c r="G289" s="79">
        <v>240.5</v>
      </c>
      <c r="H289" s="79">
        <v>242.800003</v>
      </c>
      <c r="I289" s="79">
        <v>238</v>
      </c>
      <c r="J289" s="79">
        <v>241.39999399999999</v>
      </c>
      <c r="K289" s="79">
        <v>233.522873</v>
      </c>
      <c r="L289" s="80">
        <v>575952</v>
      </c>
      <c r="M289" s="81">
        <f t="shared" si="4"/>
        <v>3.7421559108742255E-3</v>
      </c>
    </row>
    <row r="290" spans="1:13">
      <c r="A290" s="1">
        <v>43998</v>
      </c>
      <c r="F290" s="78">
        <v>44000</v>
      </c>
      <c r="G290" s="79">
        <v>240.300003</v>
      </c>
      <c r="H290" s="79">
        <v>241.800003</v>
      </c>
      <c r="I290" s="79">
        <v>237.39999399999999</v>
      </c>
      <c r="J290" s="79">
        <v>240.699997</v>
      </c>
      <c r="K290" s="79">
        <v>232.84571800000001</v>
      </c>
      <c r="L290" s="80">
        <v>724390</v>
      </c>
      <c r="M290" s="81">
        <f t="shared" si="4"/>
        <v>-2.8997373632003881E-3</v>
      </c>
    </row>
    <row r="291" spans="1:13">
      <c r="A291" s="1">
        <v>43999</v>
      </c>
      <c r="F291" s="78">
        <v>44001</v>
      </c>
      <c r="G291" s="79">
        <v>243.39999399999999</v>
      </c>
      <c r="H291" s="79">
        <v>245.300003</v>
      </c>
      <c r="I291" s="79">
        <v>237.60000600000001</v>
      </c>
      <c r="J291" s="79">
        <v>237.60000600000001</v>
      </c>
      <c r="K291" s="79">
        <v>229.846878</v>
      </c>
      <c r="L291" s="80">
        <v>1571117</v>
      </c>
      <c r="M291" s="81">
        <f t="shared" si="4"/>
        <v>-1.2879085884671503E-2</v>
      </c>
    </row>
    <row r="292" spans="1:13">
      <c r="A292" s="1">
        <v>44000</v>
      </c>
      <c r="F292" s="78">
        <v>44004</v>
      </c>
      <c r="G292" s="79">
        <v>235</v>
      </c>
      <c r="H292" s="79">
        <v>237.60000600000001</v>
      </c>
      <c r="I292" s="79">
        <v>232.89999399999999</v>
      </c>
      <c r="J292" s="79">
        <v>235.800003</v>
      </c>
      <c r="K292" s="79">
        <v>228.10562100000001</v>
      </c>
      <c r="L292" s="80">
        <v>495339</v>
      </c>
      <c r="M292" s="81">
        <f t="shared" si="4"/>
        <v>-7.5757261318989515E-3</v>
      </c>
    </row>
    <row r="293" spans="1:13">
      <c r="A293" s="1">
        <v>44001</v>
      </c>
      <c r="F293" s="78">
        <v>44005</v>
      </c>
      <c r="G293" s="79">
        <v>238.89999399999999</v>
      </c>
      <c r="H293" s="79">
        <v>245</v>
      </c>
      <c r="I293" s="79">
        <v>238.199997</v>
      </c>
      <c r="J293" s="79">
        <v>242.699997</v>
      </c>
      <c r="K293" s="79">
        <v>234.780441</v>
      </c>
      <c r="L293" s="80">
        <v>670771</v>
      </c>
      <c r="M293" s="81">
        <f t="shared" si="4"/>
        <v>2.9261970707858981E-2</v>
      </c>
    </row>
    <row r="294" spans="1:13">
      <c r="A294" s="1">
        <v>44004</v>
      </c>
      <c r="F294" s="78">
        <v>44006</v>
      </c>
      <c r="G294" s="79">
        <v>242</v>
      </c>
      <c r="H294" s="79">
        <v>242.39999399999999</v>
      </c>
      <c r="I294" s="79">
        <v>235.10000600000001</v>
      </c>
      <c r="J294" s="79">
        <v>235.699997</v>
      </c>
      <c r="K294" s="79">
        <v>228.00886499999999</v>
      </c>
      <c r="L294" s="80">
        <v>647758</v>
      </c>
      <c r="M294" s="81">
        <f t="shared" si="4"/>
        <v>-2.8842164071069321E-2</v>
      </c>
    </row>
    <row r="295" spans="1:13">
      <c r="A295" s="1">
        <v>44005</v>
      </c>
      <c r="F295" s="78">
        <v>44007</v>
      </c>
      <c r="G295" s="79">
        <v>234.800003</v>
      </c>
      <c r="H295" s="79">
        <v>240.699997</v>
      </c>
      <c r="I295" s="79">
        <v>232</v>
      </c>
      <c r="J295" s="79">
        <v>238</v>
      </c>
      <c r="K295" s="79">
        <v>230.23381000000001</v>
      </c>
      <c r="L295" s="80">
        <v>579942</v>
      </c>
      <c r="M295" s="81">
        <f t="shared" si="4"/>
        <v>9.7581512894247321E-3</v>
      </c>
    </row>
    <row r="296" spans="1:13">
      <c r="A296" s="1">
        <v>44006</v>
      </c>
      <c r="F296" s="78">
        <v>44008</v>
      </c>
      <c r="G296" s="79">
        <v>237</v>
      </c>
      <c r="H296" s="79">
        <v>239.199997</v>
      </c>
      <c r="I296" s="79">
        <v>232.5</v>
      </c>
      <c r="J296" s="79">
        <v>233</v>
      </c>
      <c r="K296" s="79">
        <v>225.39698799999999</v>
      </c>
      <c r="L296" s="80">
        <v>697488</v>
      </c>
      <c r="M296" s="81">
        <f t="shared" si="4"/>
        <v>-2.1008304557875369E-2</v>
      </c>
    </row>
    <row r="297" spans="1:13">
      <c r="A297" s="1">
        <v>44007</v>
      </c>
      <c r="F297" s="78">
        <v>44011</v>
      </c>
      <c r="G297" s="79">
        <v>231.89999399999999</v>
      </c>
      <c r="H297" s="79">
        <v>235.10000600000001</v>
      </c>
      <c r="I297" s="79">
        <v>228.800003</v>
      </c>
      <c r="J297" s="79">
        <v>231.39999399999999</v>
      </c>
      <c r="K297" s="79">
        <v>223.84918200000001</v>
      </c>
      <c r="L297" s="80">
        <v>761998</v>
      </c>
      <c r="M297" s="81">
        <f t="shared" si="4"/>
        <v>-6.8670216657907603E-3</v>
      </c>
    </row>
    <row r="298" spans="1:13">
      <c r="A298" s="1">
        <v>44008</v>
      </c>
      <c r="F298" s="78">
        <v>44012</v>
      </c>
      <c r="G298" s="79">
        <v>232.39999399999999</v>
      </c>
      <c r="H298" s="79">
        <v>235.39999399999999</v>
      </c>
      <c r="I298" s="79">
        <v>230.699997</v>
      </c>
      <c r="J298" s="79">
        <v>233.60000600000001</v>
      </c>
      <c r="K298" s="79">
        <v>225.97740200000001</v>
      </c>
      <c r="L298" s="80">
        <v>627725</v>
      </c>
      <c r="M298" s="81">
        <f t="shared" si="4"/>
        <v>9.5073834131768186E-3</v>
      </c>
    </row>
    <row r="299" spans="1:13">
      <c r="A299" s="1">
        <v>44011</v>
      </c>
      <c r="F299" s="78">
        <v>44013</v>
      </c>
      <c r="G299" s="79">
        <v>229.89999399999999</v>
      </c>
      <c r="H299" s="79">
        <v>237.300003</v>
      </c>
      <c r="I299" s="79">
        <v>229.199997</v>
      </c>
      <c r="J299" s="79">
        <v>235.10000600000001</v>
      </c>
      <c r="K299" s="79">
        <v>227.42846700000001</v>
      </c>
      <c r="L299" s="80">
        <v>541284</v>
      </c>
      <c r="M299" s="81">
        <f t="shared" si="4"/>
        <v>6.4212836644612801E-3</v>
      </c>
    </row>
    <row r="300" spans="1:13">
      <c r="A300" s="1">
        <v>44012</v>
      </c>
      <c r="F300" s="78">
        <v>44014</v>
      </c>
      <c r="G300" s="79">
        <v>237.199997</v>
      </c>
      <c r="H300" s="79">
        <v>246</v>
      </c>
      <c r="I300" s="79">
        <v>235.60000600000001</v>
      </c>
      <c r="J300" s="79">
        <v>244.60000600000001</v>
      </c>
      <c r="K300" s="79">
        <v>236.618469</v>
      </c>
      <c r="L300" s="80">
        <v>878817</v>
      </c>
      <c r="M300" s="81">
        <f t="shared" si="4"/>
        <v>4.0408318805578512E-2</v>
      </c>
    </row>
    <row r="301" spans="1:13">
      <c r="A301" s="1">
        <v>44013</v>
      </c>
      <c r="F301" s="78">
        <v>44015</v>
      </c>
      <c r="G301" s="79">
        <v>245</v>
      </c>
      <c r="H301" s="79">
        <v>245.5</v>
      </c>
      <c r="I301" s="79">
        <v>240.699997</v>
      </c>
      <c r="J301" s="79">
        <v>241.39999399999999</v>
      </c>
      <c r="K301" s="79">
        <v>233.522873</v>
      </c>
      <c r="L301" s="80">
        <v>431536</v>
      </c>
      <c r="M301" s="81">
        <f t="shared" si="4"/>
        <v>-1.3082647407375459E-2</v>
      </c>
    </row>
    <row r="302" spans="1:13">
      <c r="A302" s="1">
        <v>44014</v>
      </c>
      <c r="F302" s="78">
        <v>44018</v>
      </c>
      <c r="G302" s="79">
        <v>247.89999399999999</v>
      </c>
      <c r="H302" s="79">
        <v>249.10000600000001</v>
      </c>
      <c r="I302" s="79">
        <v>245.300003</v>
      </c>
      <c r="J302" s="79">
        <v>247.89999399999999</v>
      </c>
      <c r="K302" s="79">
        <v>239.810776</v>
      </c>
      <c r="L302" s="80">
        <v>557843</v>
      </c>
      <c r="M302" s="81">
        <f t="shared" si="4"/>
        <v>2.6926283148289289E-2</v>
      </c>
    </row>
    <row r="303" spans="1:13">
      <c r="A303" s="1">
        <v>44015</v>
      </c>
      <c r="F303" s="78">
        <v>44019</v>
      </c>
      <c r="G303" s="79">
        <v>245.60000600000001</v>
      </c>
      <c r="H303" s="79">
        <v>248.800003</v>
      </c>
      <c r="I303" s="79">
        <v>240.699997</v>
      </c>
      <c r="J303" s="79">
        <v>241</v>
      </c>
      <c r="K303" s="79">
        <v>233.13592499999999</v>
      </c>
      <c r="L303" s="80">
        <v>626165</v>
      </c>
      <c r="M303" s="81">
        <f t="shared" si="4"/>
        <v>-2.7833824281524439E-2</v>
      </c>
    </row>
    <row r="304" spans="1:13">
      <c r="A304" s="1">
        <v>44018</v>
      </c>
      <c r="F304" s="78">
        <v>44020</v>
      </c>
      <c r="G304" s="79">
        <v>238.300003</v>
      </c>
      <c r="H304" s="79">
        <v>239.199997</v>
      </c>
      <c r="I304" s="79">
        <v>234.199997</v>
      </c>
      <c r="J304" s="79">
        <v>236.5</v>
      </c>
      <c r="K304" s="79">
        <v>228.78276099999999</v>
      </c>
      <c r="L304" s="80">
        <v>633840</v>
      </c>
      <c r="M304" s="81">
        <f t="shared" si="4"/>
        <v>-1.8672214503191616E-2</v>
      </c>
    </row>
    <row r="305" spans="1:13">
      <c r="A305" s="1">
        <v>44019</v>
      </c>
      <c r="F305" s="78">
        <v>44021</v>
      </c>
      <c r="G305" s="79">
        <v>237.300003</v>
      </c>
      <c r="H305" s="79">
        <v>240.300003</v>
      </c>
      <c r="I305" s="79">
        <v>234.5</v>
      </c>
      <c r="J305" s="79">
        <v>235.699997</v>
      </c>
      <c r="K305" s="79">
        <v>228.00886499999999</v>
      </c>
      <c r="L305" s="80">
        <v>441217</v>
      </c>
      <c r="M305" s="81">
        <f t="shared" si="4"/>
        <v>-3.382667455438252E-3</v>
      </c>
    </row>
    <row r="306" spans="1:13">
      <c r="A306" s="1">
        <v>44020</v>
      </c>
      <c r="F306" s="78">
        <v>44022</v>
      </c>
      <c r="G306" s="79">
        <v>233.5</v>
      </c>
      <c r="H306" s="79">
        <v>235.800003</v>
      </c>
      <c r="I306" s="79">
        <v>231.699997</v>
      </c>
      <c r="J306" s="79">
        <v>235.60000600000001</v>
      </c>
      <c r="K306" s="79">
        <v>227.91213999999999</v>
      </c>
      <c r="L306" s="80">
        <v>507748</v>
      </c>
      <c r="M306" s="81">
        <f t="shared" si="4"/>
        <v>-4.2421596195390117E-4</v>
      </c>
    </row>
    <row r="307" spans="1:13">
      <c r="A307" s="1">
        <v>44021</v>
      </c>
      <c r="F307" s="78">
        <v>44025</v>
      </c>
      <c r="G307" s="79">
        <v>239.60000600000001</v>
      </c>
      <c r="H307" s="79">
        <v>243.800003</v>
      </c>
      <c r="I307" s="79">
        <v>237.60000600000001</v>
      </c>
      <c r="J307" s="79">
        <v>242</v>
      </c>
      <c r="K307" s="79">
        <v>234.10330200000001</v>
      </c>
      <c r="L307" s="80">
        <v>467938</v>
      </c>
      <c r="M307" s="81">
        <f t="shared" si="4"/>
        <v>2.7164687234300114E-2</v>
      </c>
    </row>
    <row r="308" spans="1:13">
      <c r="A308" s="1">
        <v>44022</v>
      </c>
      <c r="F308" s="78">
        <v>44026</v>
      </c>
      <c r="G308" s="79">
        <v>238.5</v>
      </c>
      <c r="H308" s="79">
        <v>239.60000600000001</v>
      </c>
      <c r="I308" s="79">
        <v>232.5</v>
      </c>
      <c r="J308" s="79">
        <v>234.800003</v>
      </c>
      <c r="K308" s="79">
        <v>227.13826</v>
      </c>
      <c r="L308" s="80">
        <v>572256</v>
      </c>
      <c r="M308" s="81">
        <f t="shared" si="4"/>
        <v>-2.975200238739055E-2</v>
      </c>
    </row>
    <row r="309" spans="1:13">
      <c r="A309" s="1">
        <v>44025</v>
      </c>
      <c r="F309" s="78">
        <v>44027</v>
      </c>
      <c r="G309" s="79">
        <v>236.89999399999999</v>
      </c>
      <c r="H309" s="79">
        <v>244.10000600000001</v>
      </c>
      <c r="I309" s="79">
        <v>236.39999399999999</v>
      </c>
      <c r="J309" s="79">
        <v>242.39999399999999</v>
      </c>
      <c r="K309" s="79">
        <v>234.49023399999999</v>
      </c>
      <c r="L309" s="80">
        <v>567626</v>
      </c>
      <c r="M309" s="81">
        <f t="shared" si="4"/>
        <v>3.2367836224509179E-2</v>
      </c>
    </row>
    <row r="310" spans="1:13">
      <c r="A310" s="1">
        <v>44026</v>
      </c>
      <c r="F310" s="78">
        <v>44028</v>
      </c>
      <c r="G310" s="79">
        <v>239.60000600000001</v>
      </c>
      <c r="H310" s="79">
        <v>240.89999399999999</v>
      </c>
      <c r="I310" s="79">
        <v>235.89999399999999</v>
      </c>
      <c r="J310" s="79">
        <v>238.5</v>
      </c>
      <c r="K310" s="79">
        <v>230.717499</v>
      </c>
      <c r="L310" s="80">
        <v>570959</v>
      </c>
      <c r="M310" s="81">
        <f t="shared" si="4"/>
        <v>-1.6089092222066628E-2</v>
      </c>
    </row>
    <row r="311" spans="1:13">
      <c r="A311" s="1">
        <v>44027</v>
      </c>
      <c r="F311" s="78">
        <v>44029</v>
      </c>
      <c r="G311" s="79">
        <v>240</v>
      </c>
      <c r="H311" s="79">
        <v>240</v>
      </c>
      <c r="I311" s="79">
        <v>235.800003</v>
      </c>
      <c r="J311" s="79">
        <v>237.800003</v>
      </c>
      <c r="K311" s="79">
        <v>230.040344</v>
      </c>
      <c r="L311" s="80">
        <v>569342</v>
      </c>
      <c r="M311" s="81">
        <f t="shared" si="4"/>
        <v>-2.9349962743831538E-3</v>
      </c>
    </row>
    <row r="312" spans="1:13">
      <c r="A312" s="1">
        <v>44028</v>
      </c>
      <c r="F312" s="78">
        <v>44032</v>
      </c>
      <c r="G312" s="79">
        <v>238</v>
      </c>
      <c r="H312" s="79">
        <v>242.300003</v>
      </c>
      <c r="I312" s="79">
        <v>235</v>
      </c>
      <c r="J312" s="79">
        <v>242.199997</v>
      </c>
      <c r="K312" s="79">
        <v>234.296753</v>
      </c>
      <c r="L312" s="80">
        <v>427098</v>
      </c>
      <c r="M312" s="81">
        <f t="shared" si="4"/>
        <v>1.8502880520818516E-2</v>
      </c>
    </row>
    <row r="313" spans="1:13">
      <c r="A313" s="1">
        <v>44029</v>
      </c>
      <c r="F313" s="78">
        <v>44033</v>
      </c>
      <c r="G313" s="79">
        <v>245.89999399999999</v>
      </c>
      <c r="H313" s="79">
        <v>249.5</v>
      </c>
      <c r="I313" s="79">
        <v>245</v>
      </c>
      <c r="J313" s="79">
        <v>246.60000600000001</v>
      </c>
      <c r="K313" s="79">
        <v>238.55320699999999</v>
      </c>
      <c r="L313" s="80">
        <v>546399</v>
      </c>
      <c r="M313" s="81">
        <f t="shared" si="4"/>
        <v>1.8166935501662675E-2</v>
      </c>
    </row>
    <row r="314" spans="1:13">
      <c r="A314" s="1">
        <v>44032</v>
      </c>
      <c r="F314" s="78">
        <v>44034</v>
      </c>
      <c r="G314" s="79">
        <v>247.10000600000001</v>
      </c>
      <c r="H314" s="79">
        <v>249.10000600000001</v>
      </c>
      <c r="I314" s="79">
        <v>243.800003</v>
      </c>
      <c r="J314" s="79">
        <v>245</v>
      </c>
      <c r="K314" s="79">
        <v>237.005402</v>
      </c>
      <c r="L314" s="80">
        <v>365331</v>
      </c>
      <c r="M314" s="81">
        <f t="shared" si="4"/>
        <v>-6.4883009516614153E-3</v>
      </c>
    </row>
    <row r="315" spans="1:13">
      <c r="A315" s="1">
        <v>44033</v>
      </c>
      <c r="F315" s="78">
        <v>44035</v>
      </c>
      <c r="G315" s="79">
        <v>246.199997</v>
      </c>
      <c r="H315" s="79">
        <v>247.300003</v>
      </c>
      <c r="I315" s="79">
        <v>242.89999399999999</v>
      </c>
      <c r="J315" s="79">
        <v>243.60000600000001</v>
      </c>
      <c r="K315" s="79">
        <v>235.651093</v>
      </c>
      <c r="L315" s="80">
        <v>508799</v>
      </c>
      <c r="M315" s="81">
        <f t="shared" si="4"/>
        <v>-5.7142537198371568E-3</v>
      </c>
    </row>
    <row r="316" spans="1:13">
      <c r="A316" s="1">
        <v>44034</v>
      </c>
      <c r="F316" s="78">
        <v>44036</v>
      </c>
      <c r="G316" s="79">
        <v>239.800003</v>
      </c>
      <c r="H316" s="79">
        <v>240.39999399999999</v>
      </c>
      <c r="I316" s="79">
        <v>236.89999399999999</v>
      </c>
      <c r="J316" s="79">
        <v>239.10000600000001</v>
      </c>
      <c r="K316" s="79">
        <v>231.29792800000001</v>
      </c>
      <c r="L316" s="80">
        <v>401977</v>
      </c>
      <c r="M316" s="81">
        <f t="shared" si="4"/>
        <v>-1.8472925139371155E-2</v>
      </c>
    </row>
    <row r="317" spans="1:13">
      <c r="A317" s="1">
        <v>44035</v>
      </c>
      <c r="F317" s="78">
        <v>44039</v>
      </c>
      <c r="G317" s="79">
        <v>238.800003</v>
      </c>
      <c r="H317" s="79">
        <v>240.89999399999999</v>
      </c>
      <c r="I317" s="79">
        <v>234.5</v>
      </c>
      <c r="J317" s="79">
        <v>239.10000600000001</v>
      </c>
      <c r="K317" s="79">
        <v>231.29792800000001</v>
      </c>
      <c r="L317" s="80">
        <v>289135</v>
      </c>
      <c r="M317" s="81">
        <f t="shared" si="4"/>
        <v>0</v>
      </c>
    </row>
    <row r="318" spans="1:13">
      <c r="A318" s="1">
        <v>44036</v>
      </c>
      <c r="F318" s="78">
        <v>44040</v>
      </c>
      <c r="G318" s="79">
        <v>239</v>
      </c>
      <c r="H318" s="79">
        <v>241.10000600000001</v>
      </c>
      <c r="I318" s="79">
        <v>236</v>
      </c>
      <c r="J318" s="79">
        <v>238.89999399999999</v>
      </c>
      <c r="K318" s="79">
        <v>231.104446</v>
      </c>
      <c r="L318" s="80">
        <v>326138</v>
      </c>
      <c r="M318" s="81">
        <f t="shared" si="4"/>
        <v>-8.3650554794428269E-4</v>
      </c>
    </row>
    <row r="319" spans="1:13">
      <c r="A319" s="1">
        <v>44039</v>
      </c>
      <c r="F319" s="78">
        <v>44041</v>
      </c>
      <c r="G319" s="79">
        <v>238.5</v>
      </c>
      <c r="H319" s="79">
        <v>245.300003</v>
      </c>
      <c r="I319" s="79">
        <v>236.39999399999999</v>
      </c>
      <c r="J319" s="79">
        <v>242.5</v>
      </c>
      <c r="K319" s="79">
        <v>234.586975</v>
      </c>
      <c r="L319" s="80">
        <v>464178</v>
      </c>
      <c r="M319" s="81">
        <f t="shared" si="4"/>
        <v>1.5069069679429704E-2</v>
      </c>
    </row>
    <row r="320" spans="1:13">
      <c r="A320" s="1">
        <v>44040</v>
      </c>
      <c r="F320" s="78">
        <v>44042</v>
      </c>
      <c r="G320" s="79">
        <v>242</v>
      </c>
      <c r="H320" s="79">
        <v>242.800003</v>
      </c>
      <c r="I320" s="79">
        <v>231.89999399999999</v>
      </c>
      <c r="J320" s="79">
        <v>234.199997</v>
      </c>
      <c r="K320" s="79">
        <v>226.557816</v>
      </c>
      <c r="L320" s="80">
        <v>682357</v>
      </c>
      <c r="M320" s="81">
        <f t="shared" si="4"/>
        <v>-3.4226789445577672E-2</v>
      </c>
    </row>
    <row r="321" spans="1:13">
      <c r="A321" s="1">
        <v>44041</v>
      </c>
      <c r="F321" s="78">
        <v>44043</v>
      </c>
      <c r="G321" s="79">
        <v>233.89999399999999</v>
      </c>
      <c r="H321" s="79">
        <v>238.39999399999999</v>
      </c>
      <c r="I321" s="79">
        <v>231.199997</v>
      </c>
      <c r="J321" s="79">
        <v>233.89999399999999</v>
      </c>
      <c r="K321" s="79">
        <v>226.26760899999999</v>
      </c>
      <c r="L321" s="80">
        <v>656479</v>
      </c>
      <c r="M321" s="81">
        <f t="shared" si="4"/>
        <v>-1.2809401375938822E-3</v>
      </c>
    </row>
    <row r="322" spans="1:13">
      <c r="A322" s="1">
        <v>44042</v>
      </c>
      <c r="F322" s="78">
        <v>44046</v>
      </c>
      <c r="G322" s="79">
        <v>234.800003</v>
      </c>
      <c r="H322" s="79">
        <v>239.800003</v>
      </c>
      <c r="I322" s="79">
        <v>233.10000600000001</v>
      </c>
      <c r="J322" s="79">
        <v>238.5</v>
      </c>
      <c r="K322" s="79">
        <v>230.717499</v>
      </c>
      <c r="L322" s="80">
        <v>445139</v>
      </c>
      <c r="M322" s="81">
        <f t="shared" si="4"/>
        <v>1.9666491459676895E-2</v>
      </c>
    </row>
    <row r="323" spans="1:13">
      <c r="A323" s="1">
        <v>44043</v>
      </c>
      <c r="F323" s="78">
        <v>44047</v>
      </c>
      <c r="G323" s="79">
        <v>239.800003</v>
      </c>
      <c r="H323" s="79">
        <v>241.699997</v>
      </c>
      <c r="I323" s="79">
        <v>233.800003</v>
      </c>
      <c r="J323" s="79">
        <v>237.300003</v>
      </c>
      <c r="K323" s="79">
        <v>229.556656</v>
      </c>
      <c r="L323" s="80">
        <v>488071</v>
      </c>
      <c r="M323" s="81">
        <f t="shared" si="4"/>
        <v>-5.0314475713001718E-3</v>
      </c>
    </row>
    <row r="324" spans="1:13">
      <c r="A324" s="1">
        <v>44046</v>
      </c>
      <c r="F324" s="78">
        <v>44048</v>
      </c>
      <c r="G324" s="79">
        <v>239</v>
      </c>
      <c r="H324" s="79">
        <v>242.199997</v>
      </c>
      <c r="I324" s="79">
        <v>237.60000600000001</v>
      </c>
      <c r="J324" s="79">
        <v>239.800003</v>
      </c>
      <c r="K324" s="79">
        <v>231.97508199999999</v>
      </c>
      <c r="L324" s="80">
        <v>508948</v>
      </c>
      <c r="M324" s="81">
        <f t="shared" ref="M324:M387" si="5">(K324-K323)/K323</f>
        <v>1.0535203126499554E-2</v>
      </c>
    </row>
    <row r="325" spans="1:13">
      <c r="A325" s="1">
        <v>44047</v>
      </c>
      <c r="F325" s="78">
        <v>44049</v>
      </c>
      <c r="G325" s="79">
        <v>243</v>
      </c>
      <c r="H325" s="79">
        <v>250.199997</v>
      </c>
      <c r="I325" s="79">
        <v>241.5</v>
      </c>
      <c r="J325" s="79">
        <v>244.300003</v>
      </c>
      <c r="K325" s="79">
        <v>236.328262</v>
      </c>
      <c r="L325" s="80">
        <v>986147</v>
      </c>
      <c r="M325" s="81">
        <f t="shared" si="5"/>
        <v>1.8765722432205065E-2</v>
      </c>
    </row>
    <row r="326" spans="1:13">
      <c r="A326" s="1">
        <v>44048</v>
      </c>
      <c r="F326" s="78">
        <v>44050</v>
      </c>
      <c r="G326" s="79">
        <v>245.800003</v>
      </c>
      <c r="H326" s="79">
        <v>249.39999399999999</v>
      </c>
      <c r="I326" s="79">
        <v>240.89999399999999</v>
      </c>
      <c r="J326" s="79">
        <v>249.39999399999999</v>
      </c>
      <c r="K326" s="79">
        <v>241.26182600000001</v>
      </c>
      <c r="L326" s="80">
        <v>561498</v>
      </c>
      <c r="M326" s="81">
        <f t="shared" si="5"/>
        <v>2.0875895071745667E-2</v>
      </c>
    </row>
    <row r="327" spans="1:13">
      <c r="A327" s="1">
        <v>44049</v>
      </c>
      <c r="F327" s="78">
        <v>44053</v>
      </c>
      <c r="G327" s="79">
        <v>251.800003</v>
      </c>
      <c r="H327" s="79">
        <v>257</v>
      </c>
      <c r="I327" s="79">
        <v>249.60000600000001</v>
      </c>
      <c r="J327" s="79">
        <v>253.800003</v>
      </c>
      <c r="K327" s="79">
        <v>245.51824999999999</v>
      </c>
      <c r="L327" s="80">
        <v>758657</v>
      </c>
      <c r="M327" s="81">
        <f t="shared" si="5"/>
        <v>1.7642343467963228E-2</v>
      </c>
    </row>
    <row r="328" spans="1:13">
      <c r="A328" s="1">
        <v>44050</v>
      </c>
      <c r="F328" s="78">
        <v>44054</v>
      </c>
      <c r="G328" s="79">
        <v>257.89999399999999</v>
      </c>
      <c r="H328" s="79">
        <v>266.29998799999998</v>
      </c>
      <c r="I328" s="79">
        <v>257.29998799999998</v>
      </c>
      <c r="J328" s="79">
        <v>263.29998799999998</v>
      </c>
      <c r="K328" s="79">
        <v>254.70825199999999</v>
      </c>
      <c r="L328" s="80">
        <v>793921</v>
      </c>
      <c r="M328" s="81">
        <f t="shared" si="5"/>
        <v>3.7431034149192549E-2</v>
      </c>
    </row>
    <row r="329" spans="1:13">
      <c r="A329" s="1">
        <v>44053</v>
      </c>
      <c r="F329" s="78">
        <v>44055</v>
      </c>
      <c r="G329" s="79">
        <v>262.20001200000002</v>
      </c>
      <c r="H329" s="79">
        <v>264.60000600000001</v>
      </c>
      <c r="I329" s="79">
        <v>258.5</v>
      </c>
      <c r="J329" s="79">
        <v>263.70001200000002</v>
      </c>
      <c r="K329" s="79">
        <v>255.09522999999999</v>
      </c>
      <c r="L329" s="80">
        <v>537268</v>
      </c>
      <c r="M329" s="81">
        <f t="shared" si="5"/>
        <v>1.5192990292281507E-3</v>
      </c>
    </row>
    <row r="330" spans="1:13">
      <c r="A330" s="1">
        <v>44054</v>
      </c>
      <c r="F330" s="78">
        <v>44056</v>
      </c>
      <c r="G330" s="79">
        <v>264.29998799999998</v>
      </c>
      <c r="H330" s="79">
        <v>270.89999399999999</v>
      </c>
      <c r="I330" s="79">
        <v>263.79998799999998</v>
      </c>
      <c r="J330" s="79">
        <v>268.20001200000002</v>
      </c>
      <c r="K330" s="79">
        <v>259.448395</v>
      </c>
      <c r="L330" s="80">
        <v>570422</v>
      </c>
      <c r="M330" s="81">
        <f t="shared" si="5"/>
        <v>1.7064862404522495E-2</v>
      </c>
    </row>
    <row r="331" spans="1:13">
      <c r="A331" s="1">
        <v>44055</v>
      </c>
      <c r="F331" s="78">
        <v>44057</v>
      </c>
      <c r="G331" s="79">
        <v>267.10000600000001</v>
      </c>
      <c r="H331" s="79">
        <v>267.10000600000001</v>
      </c>
      <c r="I331" s="79">
        <v>262.5</v>
      </c>
      <c r="J331" s="79">
        <v>265.89999399999999</v>
      </c>
      <c r="K331" s="79">
        <v>257.223389</v>
      </c>
      <c r="L331" s="80">
        <v>512540</v>
      </c>
      <c r="M331" s="81">
        <f t="shared" si="5"/>
        <v>-8.5759096717480474E-3</v>
      </c>
    </row>
    <row r="332" spans="1:13">
      <c r="A332" s="1">
        <v>44056</v>
      </c>
      <c r="F332" s="78">
        <v>44060</v>
      </c>
      <c r="G332" s="79">
        <v>266.60000600000001</v>
      </c>
      <c r="H332" s="79">
        <v>268.60000600000001</v>
      </c>
      <c r="I332" s="79">
        <v>264.79998799999998</v>
      </c>
      <c r="J332" s="79">
        <v>268.60000600000001</v>
      </c>
      <c r="K332" s="79">
        <v>259.83532700000001</v>
      </c>
      <c r="L332" s="80">
        <v>361128</v>
      </c>
      <c r="M332" s="81">
        <f t="shared" si="5"/>
        <v>1.0154356530929656E-2</v>
      </c>
    </row>
    <row r="333" spans="1:13">
      <c r="A333" s="1">
        <v>44057</v>
      </c>
      <c r="F333" s="78">
        <v>44061</v>
      </c>
      <c r="G333" s="79">
        <v>266.89999399999999</v>
      </c>
      <c r="H333" s="79">
        <v>270.70001200000002</v>
      </c>
      <c r="I333" s="79">
        <v>265.70001200000002</v>
      </c>
      <c r="J333" s="79">
        <v>267.5</v>
      </c>
      <c r="K333" s="79">
        <v>258.77121</v>
      </c>
      <c r="L333" s="80">
        <v>423762</v>
      </c>
      <c r="M333" s="81">
        <f t="shared" si="5"/>
        <v>-4.0953515146922659E-3</v>
      </c>
    </row>
    <row r="334" spans="1:13">
      <c r="A334" s="1">
        <v>44060</v>
      </c>
      <c r="F334" s="78">
        <v>44062</v>
      </c>
      <c r="G334" s="79">
        <v>267.39999399999999</v>
      </c>
      <c r="H334" s="79">
        <v>267.5</v>
      </c>
      <c r="I334" s="79">
        <v>261.20001200000002</v>
      </c>
      <c r="J334" s="79">
        <v>261.60000600000001</v>
      </c>
      <c r="K334" s="79">
        <v>253.06372099999999</v>
      </c>
      <c r="L334" s="80">
        <v>640923</v>
      </c>
      <c r="M334" s="81">
        <f t="shared" si="5"/>
        <v>-2.2056120539839071E-2</v>
      </c>
    </row>
    <row r="335" spans="1:13">
      <c r="A335" s="1">
        <v>44061</v>
      </c>
      <c r="F335" s="78">
        <v>44063</v>
      </c>
      <c r="G335" s="79">
        <v>259</v>
      </c>
      <c r="H335" s="79">
        <v>261.39999399999999</v>
      </c>
      <c r="I335" s="79">
        <v>257.79998799999998</v>
      </c>
      <c r="J335" s="79">
        <v>260</v>
      </c>
      <c r="K335" s="79">
        <v>251.51593</v>
      </c>
      <c r="L335" s="80">
        <v>474382</v>
      </c>
      <c r="M335" s="81">
        <f t="shared" si="5"/>
        <v>-6.1162105491999368E-3</v>
      </c>
    </row>
    <row r="336" spans="1:13">
      <c r="A336" s="1">
        <v>44062</v>
      </c>
      <c r="F336" s="78">
        <v>44064</v>
      </c>
      <c r="G336" s="79">
        <v>260.70001200000002</v>
      </c>
      <c r="H336" s="79">
        <v>261.70001200000002</v>
      </c>
      <c r="I336" s="79">
        <v>254.10000600000001</v>
      </c>
      <c r="J336" s="79">
        <v>258.5</v>
      </c>
      <c r="K336" s="79">
        <v>250.06487999999999</v>
      </c>
      <c r="L336" s="80">
        <v>555825</v>
      </c>
      <c r="M336" s="81">
        <f t="shared" si="5"/>
        <v>-5.7692170829895719E-3</v>
      </c>
    </row>
    <row r="337" spans="1:13">
      <c r="A337" s="1">
        <v>44063</v>
      </c>
      <c r="F337" s="78">
        <v>44067</v>
      </c>
      <c r="G337" s="79">
        <v>260.5</v>
      </c>
      <c r="H337" s="79">
        <v>264</v>
      </c>
      <c r="I337" s="79">
        <v>258.39999399999999</v>
      </c>
      <c r="J337" s="79">
        <v>259</v>
      </c>
      <c r="K337" s="79">
        <v>250.548553</v>
      </c>
      <c r="L337" s="80">
        <v>436269</v>
      </c>
      <c r="M337" s="81">
        <f t="shared" si="5"/>
        <v>1.9341900390011195E-3</v>
      </c>
    </row>
    <row r="338" spans="1:13">
      <c r="A338" s="1">
        <v>44064</v>
      </c>
      <c r="F338" s="78">
        <v>44068</v>
      </c>
      <c r="G338" s="79">
        <v>259.89999399999999</v>
      </c>
      <c r="H338" s="79">
        <v>261.60000600000001</v>
      </c>
      <c r="I338" s="79">
        <v>256</v>
      </c>
      <c r="J338" s="79">
        <v>256.29998799999998</v>
      </c>
      <c r="K338" s="79">
        <v>247.93666099999999</v>
      </c>
      <c r="L338" s="80">
        <v>543448</v>
      </c>
      <c r="M338" s="81">
        <f t="shared" si="5"/>
        <v>-1.0424694011304116E-2</v>
      </c>
    </row>
    <row r="339" spans="1:13">
      <c r="A339" s="1">
        <v>44067</v>
      </c>
      <c r="F339" s="78">
        <v>44069</v>
      </c>
      <c r="G339" s="79">
        <v>254</v>
      </c>
      <c r="H339" s="79">
        <v>258.29998799999998</v>
      </c>
      <c r="I339" s="79">
        <v>252.800003</v>
      </c>
      <c r="J339" s="79">
        <v>257.29998799999998</v>
      </c>
      <c r="K339" s="79">
        <v>248.904022</v>
      </c>
      <c r="L339" s="80">
        <v>459729</v>
      </c>
      <c r="M339" s="81">
        <f t="shared" si="5"/>
        <v>3.9016456707062419E-3</v>
      </c>
    </row>
    <row r="340" spans="1:13">
      <c r="A340" s="1">
        <v>44068</v>
      </c>
      <c r="F340" s="78">
        <v>44070</v>
      </c>
      <c r="G340" s="79">
        <v>258</v>
      </c>
      <c r="H340" s="79">
        <v>258.79998799999998</v>
      </c>
      <c r="I340" s="79">
        <v>255.199997</v>
      </c>
      <c r="J340" s="79">
        <v>255.60000600000001</v>
      </c>
      <c r="K340" s="79">
        <v>247.25952100000001</v>
      </c>
      <c r="L340" s="80">
        <v>491116</v>
      </c>
      <c r="M340" s="81">
        <f t="shared" si="5"/>
        <v>-6.6069683679116729E-3</v>
      </c>
    </row>
    <row r="341" spans="1:13">
      <c r="A341" s="1">
        <v>44069</v>
      </c>
      <c r="F341" s="78">
        <v>44071</v>
      </c>
      <c r="G341" s="79">
        <v>253.5</v>
      </c>
      <c r="H341" s="79">
        <v>255.199997</v>
      </c>
      <c r="I341" s="79">
        <v>251.10000600000001</v>
      </c>
      <c r="J341" s="79">
        <v>253</v>
      </c>
      <c r="K341" s="79">
        <v>244.74435399999999</v>
      </c>
      <c r="L341" s="80">
        <v>603196</v>
      </c>
      <c r="M341" s="81">
        <f t="shared" si="5"/>
        <v>-1.0172174522654759E-2</v>
      </c>
    </row>
    <row r="342" spans="1:13">
      <c r="A342" s="1">
        <v>44070</v>
      </c>
      <c r="F342" s="78">
        <v>44074</v>
      </c>
      <c r="G342" s="79">
        <v>254.699997</v>
      </c>
      <c r="H342" s="79">
        <v>259.20001200000002</v>
      </c>
      <c r="I342" s="79">
        <v>252.60000600000001</v>
      </c>
      <c r="J342" s="79">
        <v>254.60000600000001</v>
      </c>
      <c r="K342" s="79">
        <v>246.29216</v>
      </c>
      <c r="L342" s="80">
        <v>523859</v>
      </c>
      <c r="M342" s="81">
        <f t="shared" si="5"/>
        <v>6.3241744894348348E-3</v>
      </c>
    </row>
    <row r="343" spans="1:13">
      <c r="A343" s="1">
        <v>44071</v>
      </c>
      <c r="F343" s="78">
        <v>44075</v>
      </c>
      <c r="G343" s="79">
        <v>255</v>
      </c>
      <c r="H343" s="79">
        <v>256.5</v>
      </c>
      <c r="I343" s="79">
        <v>250.199997</v>
      </c>
      <c r="J343" s="79">
        <v>255</v>
      </c>
      <c r="K343" s="79">
        <v>246.679092</v>
      </c>
      <c r="L343" s="80">
        <v>514459</v>
      </c>
      <c r="M343" s="81">
        <f t="shared" si="5"/>
        <v>1.5710284890919858E-3</v>
      </c>
    </row>
    <row r="344" spans="1:13">
      <c r="A344" s="1">
        <v>44074</v>
      </c>
      <c r="F344" s="78">
        <v>44076</v>
      </c>
      <c r="G344" s="79">
        <v>258</v>
      </c>
      <c r="H344" s="79">
        <v>267.39999399999999</v>
      </c>
      <c r="I344" s="79">
        <v>257.20001200000002</v>
      </c>
      <c r="J344" s="79">
        <v>266.5</v>
      </c>
      <c r="K344" s="79">
        <v>257.803833</v>
      </c>
      <c r="L344" s="80">
        <v>756812</v>
      </c>
      <c r="M344" s="81">
        <f t="shared" si="5"/>
        <v>4.5098029629523688E-2</v>
      </c>
    </row>
    <row r="345" spans="1:13">
      <c r="A345" s="1">
        <v>44075</v>
      </c>
      <c r="F345" s="78">
        <v>44077</v>
      </c>
      <c r="G345" s="79">
        <v>269</v>
      </c>
      <c r="H345" s="79">
        <v>273.20001200000002</v>
      </c>
      <c r="I345" s="79">
        <v>265.29998799999998</v>
      </c>
      <c r="J345" s="79">
        <v>266</v>
      </c>
      <c r="K345" s="79">
        <v>257.32015999999999</v>
      </c>
      <c r="L345" s="80">
        <v>625550</v>
      </c>
      <c r="M345" s="81">
        <f t="shared" si="5"/>
        <v>-1.8761280403461272E-3</v>
      </c>
    </row>
    <row r="346" spans="1:13">
      <c r="A346" s="1">
        <v>44076</v>
      </c>
      <c r="F346" s="78">
        <v>44078</v>
      </c>
      <c r="G346" s="79">
        <v>264.70001200000002</v>
      </c>
      <c r="H346" s="79">
        <v>269.5</v>
      </c>
      <c r="I346" s="79">
        <v>260.89999399999999</v>
      </c>
      <c r="J346" s="79">
        <v>262.70001200000002</v>
      </c>
      <c r="K346" s="79">
        <v>254.12785299999999</v>
      </c>
      <c r="L346" s="80">
        <v>638143</v>
      </c>
      <c r="M346" s="81">
        <f t="shared" si="5"/>
        <v>-1.2405973165880201E-2</v>
      </c>
    </row>
    <row r="347" spans="1:13">
      <c r="A347" s="1">
        <v>44077</v>
      </c>
      <c r="F347" s="78">
        <v>44081</v>
      </c>
      <c r="G347" s="79">
        <v>264.29998799999998</v>
      </c>
      <c r="H347" s="79">
        <v>267</v>
      </c>
      <c r="I347" s="79">
        <v>263.10000600000001</v>
      </c>
      <c r="J347" s="79">
        <v>263.10000600000001</v>
      </c>
      <c r="K347" s="79">
        <v>254.51480100000001</v>
      </c>
      <c r="L347" s="80">
        <v>488703</v>
      </c>
      <c r="M347" s="81">
        <f t="shared" si="5"/>
        <v>1.5226508839234481E-3</v>
      </c>
    </row>
    <row r="348" spans="1:13">
      <c r="A348" s="1">
        <v>44078</v>
      </c>
      <c r="F348" s="78">
        <v>44082</v>
      </c>
      <c r="G348" s="79">
        <v>264.70001200000002</v>
      </c>
      <c r="H348" s="79">
        <v>265.29998799999998</v>
      </c>
      <c r="I348" s="79">
        <v>255.800003</v>
      </c>
      <c r="J348" s="79">
        <v>260</v>
      </c>
      <c r="K348" s="79">
        <v>251.51593</v>
      </c>
      <c r="L348" s="80">
        <v>582280</v>
      </c>
      <c r="M348" s="81">
        <f t="shared" si="5"/>
        <v>-1.1782697855752634E-2</v>
      </c>
    </row>
    <row r="349" spans="1:13">
      <c r="A349" s="1">
        <v>44081</v>
      </c>
      <c r="F349" s="78">
        <v>44083</v>
      </c>
      <c r="G349" s="79">
        <v>260</v>
      </c>
      <c r="H349" s="79">
        <v>267.70001200000002</v>
      </c>
      <c r="I349" s="79">
        <v>258.79998799999998</v>
      </c>
      <c r="J349" s="79">
        <v>266.89999399999999</v>
      </c>
      <c r="K349" s="79">
        <v>258.190765</v>
      </c>
      <c r="L349" s="80">
        <v>577653</v>
      </c>
      <c r="M349" s="81">
        <f t="shared" si="5"/>
        <v>2.6538418461208409E-2</v>
      </c>
    </row>
    <row r="350" spans="1:13">
      <c r="A350" s="1">
        <v>44082</v>
      </c>
      <c r="F350" s="78">
        <v>44084</v>
      </c>
      <c r="G350" s="79">
        <v>266.60000600000001</v>
      </c>
      <c r="H350" s="79">
        <v>273.29998799999998</v>
      </c>
      <c r="I350" s="79">
        <v>266.29998799999998</v>
      </c>
      <c r="J350" s="79">
        <v>272</v>
      </c>
      <c r="K350" s="79">
        <v>263.12439000000001</v>
      </c>
      <c r="L350" s="80">
        <v>568813</v>
      </c>
      <c r="M350" s="81">
        <f t="shared" si="5"/>
        <v>1.910844874718895E-2</v>
      </c>
    </row>
    <row r="351" spans="1:13">
      <c r="A351" s="1">
        <v>44083</v>
      </c>
      <c r="F351" s="78">
        <v>44085</v>
      </c>
      <c r="G351" s="79">
        <v>272.5</v>
      </c>
      <c r="H351" s="79">
        <v>275.20001200000002</v>
      </c>
      <c r="I351" s="79">
        <v>270.70001200000002</v>
      </c>
      <c r="J351" s="79">
        <v>273.29998799999998</v>
      </c>
      <c r="K351" s="79">
        <v>264.381958</v>
      </c>
      <c r="L351" s="80">
        <v>502559</v>
      </c>
      <c r="M351" s="81">
        <f t="shared" si="5"/>
        <v>4.7793668994348722E-3</v>
      </c>
    </row>
    <row r="352" spans="1:13">
      <c r="A352" s="1">
        <v>44084</v>
      </c>
      <c r="F352" s="78">
        <v>44088</v>
      </c>
      <c r="G352" s="79">
        <v>276.39999399999999</v>
      </c>
      <c r="H352" s="79">
        <v>278.89999399999999</v>
      </c>
      <c r="I352" s="79">
        <v>274.20001200000002</v>
      </c>
      <c r="J352" s="79">
        <v>275.79998799999998</v>
      </c>
      <c r="K352" s="79">
        <v>266.80035400000003</v>
      </c>
      <c r="L352" s="80">
        <v>383712</v>
      </c>
      <c r="M352" s="81">
        <f t="shared" si="5"/>
        <v>9.1473564168097644E-3</v>
      </c>
    </row>
    <row r="353" spans="1:13">
      <c r="A353" s="1">
        <v>44085</v>
      </c>
      <c r="F353" s="78">
        <v>44089</v>
      </c>
      <c r="G353" s="79">
        <v>275.89999399999999</v>
      </c>
      <c r="H353" s="79">
        <v>279.20001200000002</v>
      </c>
      <c r="I353" s="79">
        <v>275.89999399999999</v>
      </c>
      <c r="J353" s="79">
        <v>279</v>
      </c>
      <c r="K353" s="79">
        <v>269.89596599999999</v>
      </c>
      <c r="L353" s="80">
        <v>472788</v>
      </c>
      <c r="M353" s="81">
        <f t="shared" si="5"/>
        <v>1.1602728233261488E-2</v>
      </c>
    </row>
    <row r="354" spans="1:13">
      <c r="A354" s="1">
        <v>44088</v>
      </c>
      <c r="F354" s="78">
        <v>44090</v>
      </c>
      <c r="G354" s="79">
        <v>279.79998799999998</v>
      </c>
      <c r="H354" s="79">
        <v>284.5</v>
      </c>
      <c r="I354" s="79">
        <v>279.20001200000002</v>
      </c>
      <c r="J354" s="79">
        <v>282.89999399999999</v>
      </c>
      <c r="K354" s="79">
        <v>273.66867100000002</v>
      </c>
      <c r="L354" s="80">
        <v>632906</v>
      </c>
      <c r="M354" s="81">
        <f t="shared" si="5"/>
        <v>1.3978367501795231E-2</v>
      </c>
    </row>
    <row r="355" spans="1:13">
      <c r="A355" s="1">
        <v>44089</v>
      </c>
      <c r="F355" s="78">
        <v>44091</v>
      </c>
      <c r="G355" s="79">
        <v>277.79998799999998</v>
      </c>
      <c r="H355" s="79">
        <v>280.29998799999998</v>
      </c>
      <c r="I355" s="79">
        <v>275.89999399999999</v>
      </c>
      <c r="J355" s="79">
        <v>279.5</v>
      </c>
      <c r="K355" s="79">
        <v>270.379639</v>
      </c>
      <c r="L355" s="80">
        <v>619970</v>
      </c>
      <c r="M355" s="81">
        <f t="shared" si="5"/>
        <v>-1.2018299310555793E-2</v>
      </c>
    </row>
    <row r="356" spans="1:13">
      <c r="A356" s="1">
        <v>44090</v>
      </c>
      <c r="F356" s="78">
        <v>44092</v>
      </c>
      <c r="G356" s="79">
        <v>279</v>
      </c>
      <c r="H356" s="79">
        <v>282.70001200000002</v>
      </c>
      <c r="I356" s="79">
        <v>278.20001200000002</v>
      </c>
      <c r="J356" s="79">
        <v>279.60000600000001</v>
      </c>
      <c r="K356" s="79">
        <v>270.47637900000001</v>
      </c>
      <c r="L356" s="80">
        <v>1285851</v>
      </c>
      <c r="M356" s="81">
        <f t="shared" si="5"/>
        <v>3.5779321385961E-4</v>
      </c>
    </row>
    <row r="357" spans="1:13">
      <c r="A357" s="1">
        <v>44091</v>
      </c>
      <c r="F357" s="78">
        <v>44095</v>
      </c>
      <c r="G357" s="79">
        <v>278.79998799999998</v>
      </c>
      <c r="H357" s="79">
        <v>280.20001200000002</v>
      </c>
      <c r="I357" s="79">
        <v>268.29998799999998</v>
      </c>
      <c r="J357" s="79">
        <v>271.20001200000002</v>
      </c>
      <c r="K357" s="79">
        <v>262.35049400000003</v>
      </c>
      <c r="L357" s="80">
        <v>763049</v>
      </c>
      <c r="M357" s="81">
        <f t="shared" si="5"/>
        <v>-3.0042863743010927E-2</v>
      </c>
    </row>
    <row r="358" spans="1:13">
      <c r="A358" s="1">
        <v>44092</v>
      </c>
      <c r="F358" s="78">
        <v>44096</v>
      </c>
      <c r="G358" s="79">
        <v>270.89999399999999</v>
      </c>
      <c r="H358" s="79">
        <v>272.79998799999998</v>
      </c>
      <c r="I358" s="79">
        <v>269.89999399999999</v>
      </c>
      <c r="J358" s="79">
        <v>271.79998799999998</v>
      </c>
      <c r="K358" s="79">
        <v>262.93087800000001</v>
      </c>
      <c r="L358" s="80">
        <v>491399</v>
      </c>
      <c r="M358" s="81">
        <f t="shared" si="5"/>
        <v>2.2122466443687387E-3</v>
      </c>
    </row>
    <row r="359" spans="1:13">
      <c r="A359" s="1">
        <v>44095</v>
      </c>
      <c r="F359" s="78">
        <v>44097</v>
      </c>
      <c r="G359" s="79">
        <v>281.39999399999999</v>
      </c>
      <c r="H359" s="79">
        <v>290</v>
      </c>
      <c r="I359" s="79">
        <v>280.29998799999998</v>
      </c>
      <c r="J359" s="79">
        <v>283.79998799999998</v>
      </c>
      <c r="K359" s="79">
        <v>274.53930700000001</v>
      </c>
      <c r="L359" s="80">
        <v>792160</v>
      </c>
      <c r="M359" s="81">
        <f t="shared" si="5"/>
        <v>4.4150116898784328E-2</v>
      </c>
    </row>
    <row r="360" spans="1:13">
      <c r="A360" s="1">
        <v>44096</v>
      </c>
      <c r="F360" s="78">
        <v>44098</v>
      </c>
      <c r="G360" s="79">
        <v>281</v>
      </c>
      <c r="H360" s="79">
        <v>283.60000600000001</v>
      </c>
      <c r="I360" s="79">
        <v>276.29998799999998</v>
      </c>
      <c r="J360" s="79">
        <v>278</v>
      </c>
      <c r="K360" s="79">
        <v>268.92858899999999</v>
      </c>
      <c r="L360" s="80">
        <v>480117</v>
      </c>
      <c r="M360" s="81">
        <f t="shared" si="5"/>
        <v>-2.0436847682434121E-2</v>
      </c>
    </row>
    <row r="361" spans="1:13">
      <c r="A361" s="1">
        <v>44097</v>
      </c>
      <c r="F361" s="78">
        <v>44099</v>
      </c>
      <c r="G361" s="79">
        <v>278.89999399999999</v>
      </c>
      <c r="H361" s="79">
        <v>279.70001200000002</v>
      </c>
      <c r="I361" s="79">
        <v>273.10000600000001</v>
      </c>
      <c r="J361" s="79">
        <v>278.5</v>
      </c>
      <c r="K361" s="79">
        <v>269.412262</v>
      </c>
      <c r="L361" s="80">
        <v>461393</v>
      </c>
      <c r="M361" s="81">
        <f t="shared" si="5"/>
        <v>1.7985183419826378E-3</v>
      </c>
    </row>
    <row r="362" spans="1:13">
      <c r="A362" s="1">
        <v>44098</v>
      </c>
      <c r="F362" s="78">
        <v>44102</v>
      </c>
      <c r="G362" s="79">
        <v>282.39999399999999</v>
      </c>
      <c r="H362" s="79">
        <v>285.60000600000001</v>
      </c>
      <c r="I362" s="79">
        <v>280.10000600000001</v>
      </c>
      <c r="J362" s="79">
        <v>283.70001200000002</v>
      </c>
      <c r="K362" s="79">
        <v>274.44259599999998</v>
      </c>
      <c r="L362" s="80">
        <v>481503</v>
      </c>
      <c r="M362" s="81">
        <f t="shared" si="5"/>
        <v>1.8671510950010069E-2</v>
      </c>
    </row>
    <row r="363" spans="1:13">
      <c r="A363" s="1">
        <v>44099</v>
      </c>
      <c r="F363" s="78">
        <v>44103</v>
      </c>
      <c r="G363" s="79">
        <v>281.79998799999998</v>
      </c>
      <c r="H363" s="79">
        <v>282.89999399999999</v>
      </c>
      <c r="I363" s="79">
        <v>279.79998799999998</v>
      </c>
      <c r="J363" s="79">
        <v>281.20001200000002</v>
      </c>
      <c r="K363" s="79">
        <v>272.02413899999999</v>
      </c>
      <c r="L363" s="80">
        <v>290686</v>
      </c>
      <c r="M363" s="81">
        <f t="shared" si="5"/>
        <v>-8.8122508504473902E-3</v>
      </c>
    </row>
    <row r="364" spans="1:13">
      <c r="A364" s="1">
        <v>44102</v>
      </c>
      <c r="F364" s="78">
        <v>44104</v>
      </c>
      <c r="G364" s="79">
        <v>279.10000600000001</v>
      </c>
      <c r="H364" s="79">
        <v>280.20001200000002</v>
      </c>
      <c r="I364" s="79">
        <v>276.10000600000001</v>
      </c>
      <c r="J364" s="79">
        <v>276.10000600000001</v>
      </c>
      <c r="K364" s="79">
        <v>267.090576</v>
      </c>
      <c r="L364" s="80">
        <v>479427</v>
      </c>
      <c r="M364" s="81">
        <f t="shared" si="5"/>
        <v>-1.8136489717921662E-2</v>
      </c>
    </row>
    <row r="365" spans="1:13">
      <c r="A365" s="1">
        <v>44103</v>
      </c>
      <c r="F365" s="78">
        <v>44105</v>
      </c>
      <c r="G365" s="79">
        <v>279.39999399999999</v>
      </c>
      <c r="H365" s="79">
        <v>281.10000600000001</v>
      </c>
      <c r="I365" s="79">
        <v>276.60000600000001</v>
      </c>
      <c r="J365" s="79">
        <v>278.89999399999999</v>
      </c>
      <c r="K365" s="79">
        <v>269.799194</v>
      </c>
      <c r="L365" s="80">
        <v>404356</v>
      </c>
      <c r="M365" s="81">
        <f t="shared" si="5"/>
        <v>1.0141196445658199E-2</v>
      </c>
    </row>
    <row r="366" spans="1:13">
      <c r="A366" s="1">
        <v>44104</v>
      </c>
      <c r="F366" s="78">
        <v>44106</v>
      </c>
      <c r="G366" s="79">
        <v>276.5</v>
      </c>
      <c r="H366" s="79">
        <v>279.20001200000002</v>
      </c>
      <c r="I366" s="79">
        <v>274.79998799999998</v>
      </c>
      <c r="J366" s="79">
        <v>276.89999399999999</v>
      </c>
      <c r="K366" s="79">
        <v>267.86450200000002</v>
      </c>
      <c r="L366" s="80">
        <v>395373</v>
      </c>
      <c r="M366" s="81">
        <f t="shared" si="5"/>
        <v>-7.1708590797346268E-3</v>
      </c>
    </row>
    <row r="367" spans="1:13">
      <c r="A367" s="1">
        <v>44105</v>
      </c>
      <c r="F367" s="78">
        <v>44109</v>
      </c>
      <c r="G367" s="79">
        <v>278.10000600000001</v>
      </c>
      <c r="H367" s="79">
        <v>279.60000600000001</v>
      </c>
      <c r="I367" s="79">
        <v>271.10000600000001</v>
      </c>
      <c r="J367" s="79">
        <v>273.5</v>
      </c>
      <c r="K367" s="79">
        <v>264.57540899999998</v>
      </c>
      <c r="L367" s="80">
        <v>431461</v>
      </c>
      <c r="M367" s="81">
        <f t="shared" si="5"/>
        <v>-1.227894318001135E-2</v>
      </c>
    </row>
    <row r="368" spans="1:13">
      <c r="A368" s="1">
        <v>44106</v>
      </c>
      <c r="F368" s="78">
        <v>44110</v>
      </c>
      <c r="G368" s="79">
        <v>273</v>
      </c>
      <c r="H368" s="79">
        <v>277.29998799999998</v>
      </c>
      <c r="I368" s="79">
        <v>272</v>
      </c>
      <c r="J368" s="79">
        <v>276.20001200000002</v>
      </c>
      <c r="K368" s="79">
        <v>267.18734699999999</v>
      </c>
      <c r="L368" s="80">
        <v>312178</v>
      </c>
      <c r="M368" s="81">
        <f t="shared" si="5"/>
        <v>9.8721873278858254E-3</v>
      </c>
    </row>
    <row r="369" spans="1:13">
      <c r="A369" s="1">
        <v>44109</v>
      </c>
      <c r="F369" s="78">
        <v>44111</v>
      </c>
      <c r="G369" s="79">
        <v>276.89999399999999</v>
      </c>
      <c r="H369" s="79">
        <v>280.10000600000001</v>
      </c>
      <c r="I369" s="79">
        <v>276.60000600000001</v>
      </c>
      <c r="J369" s="79">
        <v>277.10000600000001</v>
      </c>
      <c r="K369" s="79">
        <v>268.057953</v>
      </c>
      <c r="L369" s="80">
        <v>311311</v>
      </c>
      <c r="M369" s="81">
        <f t="shared" si="5"/>
        <v>3.2584102869212942E-3</v>
      </c>
    </row>
    <row r="370" spans="1:13">
      <c r="A370" s="1">
        <v>44110</v>
      </c>
      <c r="F370" s="78">
        <v>44112</v>
      </c>
      <c r="G370" s="79">
        <v>278.79998799999998</v>
      </c>
      <c r="H370" s="79">
        <v>279.79998799999998</v>
      </c>
      <c r="I370" s="79">
        <v>275.79998799999998</v>
      </c>
      <c r="J370" s="79">
        <v>277.29998799999998</v>
      </c>
      <c r="K370" s="79">
        <v>268.25140399999998</v>
      </c>
      <c r="L370" s="80">
        <v>327518</v>
      </c>
      <c r="M370" s="81">
        <f t="shared" si="5"/>
        <v>7.2167603249578588E-4</v>
      </c>
    </row>
    <row r="371" spans="1:13">
      <c r="A371" s="1">
        <v>44111</v>
      </c>
      <c r="F371" s="78">
        <v>44113</v>
      </c>
      <c r="G371" s="79">
        <v>277.70001200000002</v>
      </c>
      <c r="H371" s="79">
        <v>282.89999399999999</v>
      </c>
      <c r="I371" s="79">
        <v>277.39999399999999</v>
      </c>
      <c r="J371" s="79">
        <v>282.5</v>
      </c>
      <c r="K371" s="79">
        <v>273.28173800000002</v>
      </c>
      <c r="L371" s="80">
        <v>444622</v>
      </c>
      <c r="M371" s="81">
        <f t="shared" si="5"/>
        <v>1.8752311917070299E-2</v>
      </c>
    </row>
    <row r="372" spans="1:13">
      <c r="A372" s="1">
        <v>44112</v>
      </c>
      <c r="F372" s="78">
        <v>44116</v>
      </c>
      <c r="G372" s="79">
        <v>283.60000600000001</v>
      </c>
      <c r="H372" s="79">
        <v>286.39999399999999</v>
      </c>
      <c r="I372" s="79">
        <v>281.39999399999999</v>
      </c>
      <c r="J372" s="79">
        <v>286.29998799999998</v>
      </c>
      <c r="K372" s="79">
        <v>276.95773300000002</v>
      </c>
      <c r="L372" s="80">
        <v>333383</v>
      </c>
      <c r="M372" s="81">
        <f t="shared" si="5"/>
        <v>1.3451301308688253E-2</v>
      </c>
    </row>
    <row r="373" spans="1:13">
      <c r="A373" s="1">
        <v>44113</v>
      </c>
      <c r="F373" s="78">
        <v>44117</v>
      </c>
      <c r="G373" s="79">
        <v>286.20001200000002</v>
      </c>
      <c r="H373" s="79">
        <v>286.5</v>
      </c>
      <c r="I373" s="79">
        <v>284.10000600000001</v>
      </c>
      <c r="J373" s="79">
        <v>286.5</v>
      </c>
      <c r="K373" s="79">
        <v>277.15121499999998</v>
      </c>
      <c r="L373" s="80">
        <v>293113</v>
      </c>
      <c r="M373" s="81">
        <f t="shared" si="5"/>
        <v>6.9859757264824373E-4</v>
      </c>
    </row>
    <row r="374" spans="1:13">
      <c r="A374" s="1">
        <v>44116</v>
      </c>
      <c r="F374" s="78">
        <v>44118</v>
      </c>
      <c r="G374" s="79">
        <v>286.20001200000002</v>
      </c>
      <c r="H374" s="79">
        <v>286.70001200000002</v>
      </c>
      <c r="I374" s="79">
        <v>283.5</v>
      </c>
      <c r="J374" s="79">
        <v>284.79998799999998</v>
      </c>
      <c r="K374" s="79">
        <v>275.50665300000003</v>
      </c>
      <c r="L374" s="80">
        <v>251996</v>
      </c>
      <c r="M374" s="81">
        <f t="shared" si="5"/>
        <v>-5.9338076508160028E-3</v>
      </c>
    </row>
    <row r="375" spans="1:13">
      <c r="A375" s="1">
        <v>44117</v>
      </c>
      <c r="F375" s="78">
        <v>44119</v>
      </c>
      <c r="G375" s="79">
        <v>282.60000600000001</v>
      </c>
      <c r="H375" s="79">
        <v>283.29998799999998</v>
      </c>
      <c r="I375" s="79">
        <v>274.79998799999998</v>
      </c>
      <c r="J375" s="79">
        <v>277</v>
      </c>
      <c r="K375" s="79">
        <v>267.96118200000001</v>
      </c>
      <c r="L375" s="80">
        <v>536244</v>
      </c>
      <c r="M375" s="81">
        <f t="shared" si="5"/>
        <v>-2.7387618113164112E-2</v>
      </c>
    </row>
    <row r="376" spans="1:13">
      <c r="A376" s="1">
        <v>44118</v>
      </c>
      <c r="F376" s="78">
        <v>44120</v>
      </c>
      <c r="G376" s="79">
        <v>278.89999399999999</v>
      </c>
      <c r="H376" s="79">
        <v>286.5</v>
      </c>
      <c r="I376" s="79">
        <v>278.60000600000001</v>
      </c>
      <c r="J376" s="79">
        <v>284</v>
      </c>
      <c r="K376" s="79">
        <v>274.73278800000003</v>
      </c>
      <c r="L376" s="80">
        <v>552130</v>
      </c>
      <c r="M376" s="81">
        <f t="shared" si="5"/>
        <v>2.5270846879605194E-2</v>
      </c>
    </row>
    <row r="377" spans="1:13">
      <c r="A377" s="1">
        <v>44119</v>
      </c>
      <c r="F377" s="78">
        <v>44123</v>
      </c>
      <c r="G377" s="79">
        <v>284.5</v>
      </c>
      <c r="H377" s="79">
        <v>286.60000600000001</v>
      </c>
      <c r="I377" s="79">
        <v>283.10000600000001</v>
      </c>
      <c r="J377" s="79">
        <v>284.10000600000001</v>
      </c>
      <c r="K377" s="79">
        <v>274.82952899999998</v>
      </c>
      <c r="L377" s="80">
        <v>305746</v>
      </c>
      <c r="M377" s="81">
        <f t="shared" si="5"/>
        <v>3.5212760990126804E-4</v>
      </c>
    </row>
    <row r="378" spans="1:13">
      <c r="A378" s="1">
        <v>44120</v>
      </c>
      <c r="F378" s="78">
        <v>44124</v>
      </c>
      <c r="G378" s="79">
        <v>284</v>
      </c>
      <c r="H378" s="79">
        <v>285.29998799999998</v>
      </c>
      <c r="I378" s="79">
        <v>281.20001200000002</v>
      </c>
      <c r="J378" s="79">
        <v>281.60000600000001</v>
      </c>
      <c r="K378" s="79">
        <v>272.41110200000003</v>
      </c>
      <c r="L378" s="80">
        <v>263818</v>
      </c>
      <c r="M378" s="81">
        <f t="shared" si="5"/>
        <v>-8.799734907670536E-3</v>
      </c>
    </row>
    <row r="379" spans="1:13">
      <c r="A379" s="1">
        <v>44123</v>
      </c>
      <c r="F379" s="78">
        <v>44125</v>
      </c>
      <c r="G379" s="79">
        <v>281.10000600000001</v>
      </c>
      <c r="H379" s="79">
        <v>281.5</v>
      </c>
      <c r="I379" s="79">
        <v>274.5</v>
      </c>
      <c r="J379" s="79">
        <v>274.5</v>
      </c>
      <c r="K379" s="79">
        <v>265.54281600000002</v>
      </c>
      <c r="L379" s="80">
        <v>433261</v>
      </c>
      <c r="M379" s="81">
        <f t="shared" si="5"/>
        <v>-2.5212944515014706E-2</v>
      </c>
    </row>
    <row r="380" spans="1:13">
      <c r="A380" s="1">
        <v>44124</v>
      </c>
      <c r="F380" s="78">
        <v>44126</v>
      </c>
      <c r="G380" s="79">
        <v>270.39999399999999</v>
      </c>
      <c r="H380" s="79">
        <v>284.20001200000002</v>
      </c>
      <c r="I380" s="79">
        <v>270.10000600000001</v>
      </c>
      <c r="J380" s="79">
        <v>282.10000600000001</v>
      </c>
      <c r="K380" s="79">
        <v>272.89480600000002</v>
      </c>
      <c r="L380" s="80">
        <v>618056</v>
      </c>
      <c r="M380" s="81">
        <f t="shared" si="5"/>
        <v>2.7686646209250113E-2</v>
      </c>
    </row>
    <row r="381" spans="1:13">
      <c r="A381" s="1">
        <v>44125</v>
      </c>
      <c r="F381" s="78">
        <v>44127</v>
      </c>
      <c r="G381" s="79">
        <v>280.70001200000002</v>
      </c>
      <c r="H381" s="79">
        <v>284.89999399999999</v>
      </c>
      <c r="I381" s="79">
        <v>280</v>
      </c>
      <c r="J381" s="79">
        <v>281.79998799999998</v>
      </c>
      <c r="K381" s="79">
        <v>272.60458399999999</v>
      </c>
      <c r="L381" s="80">
        <v>367145</v>
      </c>
      <c r="M381" s="81">
        <f t="shared" si="5"/>
        <v>-1.0634940409969854E-3</v>
      </c>
    </row>
    <row r="382" spans="1:13">
      <c r="A382" s="1">
        <v>44126</v>
      </c>
      <c r="F382" s="78">
        <v>44130</v>
      </c>
      <c r="G382" s="79">
        <v>278.89999399999999</v>
      </c>
      <c r="H382" s="79">
        <v>280.5</v>
      </c>
      <c r="I382" s="79">
        <v>272.89999399999999</v>
      </c>
      <c r="J382" s="79">
        <v>274</v>
      </c>
      <c r="K382" s="79">
        <v>265.05908199999999</v>
      </c>
      <c r="L382" s="80">
        <v>390949</v>
      </c>
      <c r="M382" s="81">
        <f t="shared" si="5"/>
        <v>-2.7679292436256317E-2</v>
      </c>
    </row>
    <row r="383" spans="1:13">
      <c r="A383" s="1">
        <v>44127</v>
      </c>
      <c r="F383" s="78">
        <v>44131</v>
      </c>
      <c r="G383" s="79">
        <v>274.79998799999998</v>
      </c>
      <c r="H383" s="79">
        <v>275.20001200000002</v>
      </c>
      <c r="I383" s="79">
        <v>270.20001200000002</v>
      </c>
      <c r="J383" s="79">
        <v>272.89999399999999</v>
      </c>
      <c r="K383" s="79">
        <v>263.99499500000002</v>
      </c>
      <c r="L383" s="80">
        <v>546412</v>
      </c>
      <c r="M383" s="81">
        <f t="shared" si="5"/>
        <v>-4.0145275987938881E-3</v>
      </c>
    </row>
    <row r="384" spans="1:13">
      <c r="A384" s="1">
        <v>44130</v>
      </c>
      <c r="F384" s="78">
        <v>44132</v>
      </c>
      <c r="G384" s="79">
        <v>265.79998799999998</v>
      </c>
      <c r="H384" s="79">
        <v>268.39999399999999</v>
      </c>
      <c r="I384" s="79">
        <v>254.699997</v>
      </c>
      <c r="J384" s="79">
        <v>257</v>
      </c>
      <c r="K384" s="79">
        <v>248.613831</v>
      </c>
      <c r="L384" s="80">
        <v>959468</v>
      </c>
      <c r="M384" s="81">
        <f t="shared" si="5"/>
        <v>-5.8263089419555138E-2</v>
      </c>
    </row>
    <row r="385" spans="1:13">
      <c r="A385" s="1">
        <v>44131</v>
      </c>
      <c r="F385" s="78">
        <v>44133</v>
      </c>
      <c r="G385" s="79">
        <v>259.39999399999999</v>
      </c>
      <c r="H385" s="79">
        <v>264</v>
      </c>
      <c r="I385" s="79">
        <v>257.29998799999998</v>
      </c>
      <c r="J385" s="79">
        <v>258.79998799999998</v>
      </c>
      <c r="K385" s="79">
        <v>250.355087</v>
      </c>
      <c r="L385" s="80">
        <v>680710</v>
      </c>
      <c r="M385" s="81">
        <f t="shared" si="5"/>
        <v>7.0038581240477842E-3</v>
      </c>
    </row>
    <row r="386" spans="1:13">
      <c r="A386" s="1">
        <v>44132</v>
      </c>
      <c r="F386" s="78">
        <v>44134</v>
      </c>
      <c r="G386" s="79">
        <v>254.5</v>
      </c>
      <c r="H386" s="79">
        <v>258.79998799999998</v>
      </c>
      <c r="I386" s="79">
        <v>253.5</v>
      </c>
      <c r="J386" s="79">
        <v>255</v>
      </c>
      <c r="K386" s="79">
        <v>246.679092</v>
      </c>
      <c r="L386" s="80">
        <v>535545</v>
      </c>
      <c r="M386" s="81">
        <f t="shared" si="5"/>
        <v>-1.468312485298132E-2</v>
      </c>
    </row>
    <row r="387" spans="1:13">
      <c r="A387" s="1">
        <v>44133</v>
      </c>
      <c r="F387" s="78">
        <v>44137</v>
      </c>
      <c r="G387" s="79">
        <v>256.5</v>
      </c>
      <c r="H387" s="79">
        <v>261.29998799999998</v>
      </c>
      <c r="I387" s="79">
        <v>253.5</v>
      </c>
      <c r="J387" s="79">
        <v>260</v>
      </c>
      <c r="K387" s="79">
        <v>251.51593</v>
      </c>
      <c r="L387" s="80">
        <v>521680</v>
      </c>
      <c r="M387" s="81">
        <f t="shared" si="5"/>
        <v>1.9607814998767712E-2</v>
      </c>
    </row>
    <row r="388" spans="1:13">
      <c r="A388" s="1">
        <v>44134</v>
      </c>
      <c r="F388" s="78">
        <v>44138</v>
      </c>
      <c r="G388" s="79">
        <v>262</v>
      </c>
      <c r="H388" s="79">
        <v>268.79998799999998</v>
      </c>
      <c r="I388" s="79">
        <v>261</v>
      </c>
      <c r="J388" s="79">
        <v>267.10000600000001</v>
      </c>
      <c r="K388" s="79">
        <v>258.384277</v>
      </c>
      <c r="L388" s="80">
        <v>561234</v>
      </c>
      <c r="M388" s="81">
        <f t="shared" ref="M388:M451" si="6">(K388-K387)/K387</f>
        <v>2.730780114007093E-2</v>
      </c>
    </row>
    <row r="389" spans="1:13">
      <c r="A389" s="1">
        <v>44137</v>
      </c>
      <c r="F389" s="78">
        <v>44139</v>
      </c>
      <c r="G389" s="79">
        <v>264</v>
      </c>
      <c r="H389" s="79">
        <v>269.29998799999998</v>
      </c>
      <c r="I389" s="79">
        <v>261.10000600000001</v>
      </c>
      <c r="J389" s="79">
        <v>269.29998799999998</v>
      </c>
      <c r="K389" s="79">
        <v>260.51248199999998</v>
      </c>
      <c r="L389" s="80">
        <v>704273</v>
      </c>
      <c r="M389" s="81">
        <f t="shared" si="6"/>
        <v>8.2365886373185933E-3</v>
      </c>
    </row>
    <row r="390" spans="1:13">
      <c r="A390" s="1">
        <v>44138</v>
      </c>
      <c r="F390" s="78">
        <v>44140</v>
      </c>
      <c r="G390" s="79">
        <v>272</v>
      </c>
      <c r="H390" s="79">
        <v>277</v>
      </c>
      <c r="I390" s="79">
        <v>271.29998799999998</v>
      </c>
      <c r="J390" s="79">
        <v>275.10000600000001</v>
      </c>
      <c r="K390" s="79">
        <v>266.12322999999998</v>
      </c>
      <c r="L390" s="80">
        <v>475070</v>
      </c>
      <c r="M390" s="81">
        <f t="shared" si="6"/>
        <v>2.153734806457374E-2</v>
      </c>
    </row>
    <row r="391" spans="1:13">
      <c r="A391" s="1">
        <v>44139</v>
      </c>
      <c r="F391" s="78">
        <v>44141</v>
      </c>
      <c r="G391" s="79">
        <v>272.60000600000001</v>
      </c>
      <c r="H391" s="79">
        <v>278</v>
      </c>
      <c r="I391" s="79">
        <v>271</v>
      </c>
      <c r="J391" s="79">
        <v>277.39999399999999</v>
      </c>
      <c r="K391" s="79">
        <v>268.34814499999999</v>
      </c>
      <c r="L391" s="80">
        <v>441481</v>
      </c>
      <c r="M391" s="81">
        <f t="shared" si="6"/>
        <v>8.3604689451575124E-3</v>
      </c>
    </row>
    <row r="392" spans="1:13">
      <c r="A392" s="1">
        <v>44140</v>
      </c>
      <c r="F392" s="78">
        <v>44144</v>
      </c>
      <c r="G392" s="79">
        <v>284.60000600000001</v>
      </c>
      <c r="H392" s="79">
        <v>306.70001200000002</v>
      </c>
      <c r="I392" s="79">
        <v>282.60000600000001</v>
      </c>
      <c r="J392" s="79">
        <v>298.79998799999998</v>
      </c>
      <c r="K392" s="79">
        <v>289.04986600000001</v>
      </c>
      <c r="L392" s="80">
        <v>1621452</v>
      </c>
      <c r="M392" s="81">
        <f t="shared" si="6"/>
        <v>7.7145012498595886E-2</v>
      </c>
    </row>
    <row r="393" spans="1:13">
      <c r="A393" s="1">
        <v>44141</v>
      </c>
      <c r="F393" s="78">
        <v>44145</v>
      </c>
      <c r="G393" s="79">
        <v>291</v>
      </c>
      <c r="H393" s="79">
        <v>296.60000600000001</v>
      </c>
      <c r="I393" s="79">
        <v>276.29998799999998</v>
      </c>
      <c r="J393" s="79">
        <v>281.5</v>
      </c>
      <c r="K393" s="79">
        <v>272.31433099999998</v>
      </c>
      <c r="L393" s="80">
        <v>1268059</v>
      </c>
      <c r="M393" s="81">
        <f t="shared" si="6"/>
        <v>-5.7898435420828134E-2</v>
      </c>
    </row>
    <row r="394" spans="1:13">
      <c r="A394" s="1">
        <v>44144</v>
      </c>
      <c r="F394" s="78">
        <v>44146</v>
      </c>
      <c r="G394" s="79">
        <v>278.5</v>
      </c>
      <c r="H394" s="79">
        <v>282.70001200000002</v>
      </c>
      <c r="I394" s="79">
        <v>270</v>
      </c>
      <c r="J394" s="79">
        <v>279.29998799999998</v>
      </c>
      <c r="K394" s="79">
        <v>270.18615699999998</v>
      </c>
      <c r="L394" s="80">
        <v>874114</v>
      </c>
      <c r="M394" s="81">
        <f t="shared" si="6"/>
        <v>-7.8151377203868177E-3</v>
      </c>
    </row>
    <row r="395" spans="1:13">
      <c r="A395" s="1">
        <v>44145</v>
      </c>
      <c r="F395" s="78">
        <v>44147</v>
      </c>
      <c r="G395" s="79">
        <v>276.89999399999999</v>
      </c>
      <c r="H395" s="79">
        <v>282</v>
      </c>
      <c r="I395" s="79">
        <v>273.60000600000001</v>
      </c>
      <c r="J395" s="79">
        <v>274</v>
      </c>
      <c r="K395" s="79">
        <v>265.05908199999999</v>
      </c>
      <c r="L395" s="80">
        <v>592244</v>
      </c>
      <c r="M395" s="81">
        <f t="shared" si="6"/>
        <v>-1.8976083219541078E-2</v>
      </c>
    </row>
    <row r="396" spans="1:13">
      <c r="A396" s="1">
        <v>44146</v>
      </c>
      <c r="F396" s="78">
        <v>44148</v>
      </c>
      <c r="G396" s="79">
        <v>272.5</v>
      </c>
      <c r="H396" s="79">
        <v>274.89999399999999</v>
      </c>
      <c r="I396" s="79">
        <v>268.60000600000001</v>
      </c>
      <c r="J396" s="79">
        <v>270</v>
      </c>
      <c r="K396" s="79">
        <v>261.18966699999999</v>
      </c>
      <c r="L396" s="80">
        <v>682084</v>
      </c>
      <c r="M396" s="81">
        <f t="shared" si="6"/>
        <v>-1.4598311330452748E-2</v>
      </c>
    </row>
    <row r="397" spans="1:13">
      <c r="A397" s="1">
        <v>44147</v>
      </c>
      <c r="F397" s="78">
        <v>44151</v>
      </c>
      <c r="G397" s="79">
        <v>271</v>
      </c>
      <c r="H397" s="79">
        <v>279.20001200000002</v>
      </c>
      <c r="I397" s="79">
        <v>269.70001200000002</v>
      </c>
      <c r="J397" s="79">
        <v>275.10000600000001</v>
      </c>
      <c r="K397" s="79">
        <v>266.12322999999998</v>
      </c>
      <c r="L397" s="80">
        <v>782174</v>
      </c>
      <c r="M397" s="81">
        <f t="shared" si="6"/>
        <v>1.8888813851889449E-2</v>
      </c>
    </row>
    <row r="398" spans="1:13">
      <c r="A398" s="1">
        <v>44148</v>
      </c>
      <c r="F398" s="78">
        <v>44152</v>
      </c>
      <c r="G398" s="79">
        <v>276.70001200000002</v>
      </c>
      <c r="H398" s="79">
        <v>278.29998799999998</v>
      </c>
      <c r="I398" s="79">
        <v>273.5</v>
      </c>
      <c r="J398" s="79">
        <v>277.60000600000001</v>
      </c>
      <c r="K398" s="79">
        <v>268.54162600000001</v>
      </c>
      <c r="L398" s="80">
        <v>397871</v>
      </c>
      <c r="M398" s="81">
        <f t="shared" si="6"/>
        <v>9.0875043114425971E-3</v>
      </c>
    </row>
    <row r="399" spans="1:13">
      <c r="A399" s="1">
        <v>44151</v>
      </c>
      <c r="F399" s="78">
        <v>44153</v>
      </c>
      <c r="G399" s="79">
        <v>277</v>
      </c>
      <c r="H399" s="79">
        <v>286.5</v>
      </c>
      <c r="I399" s="79">
        <v>276.89999399999999</v>
      </c>
      <c r="J399" s="79">
        <v>284.20001200000002</v>
      </c>
      <c r="K399" s="79">
        <v>274.92626999999999</v>
      </c>
      <c r="L399" s="80">
        <v>733976</v>
      </c>
      <c r="M399" s="81">
        <f t="shared" si="6"/>
        <v>2.3775248906849102E-2</v>
      </c>
    </row>
    <row r="400" spans="1:13">
      <c r="A400" s="1">
        <v>44152</v>
      </c>
      <c r="F400" s="78">
        <v>44154</v>
      </c>
      <c r="G400" s="79">
        <v>282</v>
      </c>
      <c r="H400" s="79">
        <v>285.29998799999998</v>
      </c>
      <c r="I400" s="79">
        <v>280.60000600000001</v>
      </c>
      <c r="J400" s="79">
        <v>282</v>
      </c>
      <c r="K400" s="79">
        <v>272.79806500000001</v>
      </c>
      <c r="L400" s="80">
        <v>573537</v>
      </c>
      <c r="M400" s="81">
        <f t="shared" si="6"/>
        <v>-7.7410027059254104E-3</v>
      </c>
    </row>
    <row r="401" spans="1:13">
      <c r="A401" s="1">
        <v>44153</v>
      </c>
      <c r="F401" s="78">
        <v>44155</v>
      </c>
      <c r="G401" s="79">
        <v>280.5</v>
      </c>
      <c r="H401" s="79">
        <v>283</v>
      </c>
      <c r="I401" s="79">
        <v>279.70001200000002</v>
      </c>
      <c r="J401" s="79">
        <v>280.5</v>
      </c>
      <c r="K401" s="79">
        <v>271.347015</v>
      </c>
      <c r="L401" s="80">
        <v>627461</v>
      </c>
      <c r="M401" s="81">
        <f t="shared" si="6"/>
        <v>-5.319135969677825E-3</v>
      </c>
    </row>
    <row r="402" spans="1:13">
      <c r="A402" s="1">
        <v>44154</v>
      </c>
      <c r="F402" s="78">
        <v>44158</v>
      </c>
      <c r="G402" s="79">
        <v>282.89999399999999</v>
      </c>
      <c r="H402" s="79">
        <v>285.70001200000002</v>
      </c>
      <c r="I402" s="79">
        <v>280</v>
      </c>
      <c r="J402" s="79">
        <v>280</v>
      </c>
      <c r="K402" s="79">
        <v>270.86331200000001</v>
      </c>
      <c r="L402" s="80">
        <v>408854</v>
      </c>
      <c r="M402" s="81">
        <f t="shared" si="6"/>
        <v>-1.7825993036996973E-3</v>
      </c>
    </row>
    <row r="403" spans="1:13">
      <c r="A403" s="1">
        <v>44155</v>
      </c>
      <c r="F403" s="78">
        <v>44159</v>
      </c>
      <c r="G403" s="79">
        <v>281.60000600000001</v>
      </c>
      <c r="H403" s="79">
        <v>282.20001200000002</v>
      </c>
      <c r="I403" s="79">
        <v>276.29998799999998</v>
      </c>
      <c r="J403" s="79">
        <v>279.20001200000002</v>
      </c>
      <c r="K403" s="79">
        <v>270.08941700000003</v>
      </c>
      <c r="L403" s="80">
        <v>559233</v>
      </c>
      <c r="M403" s="81">
        <f t="shared" si="6"/>
        <v>-2.8571422031492466E-3</v>
      </c>
    </row>
    <row r="404" spans="1:13">
      <c r="A404" s="1">
        <v>44158</v>
      </c>
      <c r="F404" s="78">
        <v>44160</v>
      </c>
      <c r="G404" s="79">
        <v>280.60000600000001</v>
      </c>
      <c r="H404" s="79">
        <v>281.39999399999999</v>
      </c>
      <c r="I404" s="79">
        <v>272.5</v>
      </c>
      <c r="J404" s="79">
        <v>273.60000600000001</v>
      </c>
      <c r="K404" s="79">
        <v>264.67218000000003</v>
      </c>
      <c r="L404" s="80">
        <v>619527</v>
      </c>
      <c r="M404" s="81">
        <f t="shared" si="6"/>
        <v>-2.00571983166597E-2</v>
      </c>
    </row>
    <row r="405" spans="1:13">
      <c r="A405" s="1">
        <v>44159</v>
      </c>
      <c r="F405" s="78">
        <v>44161</v>
      </c>
      <c r="G405" s="79">
        <v>273.89999399999999</v>
      </c>
      <c r="H405" s="79">
        <v>275.10000600000001</v>
      </c>
      <c r="I405" s="79">
        <v>272.5</v>
      </c>
      <c r="J405" s="79">
        <v>274.70001200000002</v>
      </c>
      <c r="K405" s="79">
        <v>265.736267</v>
      </c>
      <c r="L405" s="80">
        <v>296990</v>
      </c>
      <c r="M405" s="81">
        <f t="shared" si="6"/>
        <v>4.0203960990534485E-3</v>
      </c>
    </row>
    <row r="406" spans="1:13">
      <c r="A406" s="1">
        <v>44160</v>
      </c>
      <c r="F406" s="78">
        <v>44162</v>
      </c>
      <c r="G406" s="79">
        <v>274.10000600000001</v>
      </c>
      <c r="H406" s="79">
        <v>276.29998799999998</v>
      </c>
      <c r="I406" s="79">
        <v>271.20001200000002</v>
      </c>
      <c r="J406" s="79">
        <v>271.20001200000002</v>
      </c>
      <c r="K406" s="79">
        <v>262.35049400000003</v>
      </c>
      <c r="L406" s="80">
        <v>539112</v>
      </c>
      <c r="M406" s="81">
        <f t="shared" si="6"/>
        <v>-1.2741102440488381E-2</v>
      </c>
    </row>
    <row r="407" spans="1:13">
      <c r="A407" s="1">
        <v>44161</v>
      </c>
      <c r="F407" s="78">
        <v>44165</v>
      </c>
      <c r="G407" s="79">
        <v>269.79998799999998</v>
      </c>
      <c r="H407" s="79">
        <v>273.10000600000001</v>
      </c>
      <c r="I407" s="79">
        <v>267.29998799999998</v>
      </c>
      <c r="J407" s="79">
        <v>267.29998799999998</v>
      </c>
      <c r="K407" s="79">
        <v>258.577698</v>
      </c>
      <c r="L407" s="80">
        <v>1396967</v>
      </c>
      <c r="M407" s="81">
        <f t="shared" si="6"/>
        <v>-1.4380746696821649E-2</v>
      </c>
    </row>
    <row r="408" spans="1:13">
      <c r="A408" s="1">
        <v>44162</v>
      </c>
      <c r="F408" s="78">
        <v>44166</v>
      </c>
      <c r="G408" s="79">
        <v>271</v>
      </c>
      <c r="H408" s="79">
        <v>273.39999399999999</v>
      </c>
      <c r="I408" s="79">
        <v>269</v>
      </c>
      <c r="J408" s="79">
        <v>272.79998799999998</v>
      </c>
      <c r="K408" s="79">
        <v>263.89825400000001</v>
      </c>
      <c r="L408" s="80">
        <v>493591</v>
      </c>
      <c r="M408" s="81">
        <f t="shared" si="6"/>
        <v>2.0576237011747281E-2</v>
      </c>
    </row>
    <row r="409" spans="1:13">
      <c r="A409" s="1">
        <v>44165</v>
      </c>
      <c r="F409" s="78">
        <v>44167</v>
      </c>
      <c r="G409" s="79">
        <v>270.20001200000002</v>
      </c>
      <c r="H409" s="79">
        <v>274.20001200000002</v>
      </c>
      <c r="I409" s="79">
        <v>267.79998799999998</v>
      </c>
      <c r="J409" s="79">
        <v>267.79998799999998</v>
      </c>
      <c r="K409" s="79">
        <v>259.06140099999999</v>
      </c>
      <c r="L409" s="80">
        <v>557912</v>
      </c>
      <c r="M409" s="81">
        <f t="shared" si="6"/>
        <v>-1.8328476701479121E-2</v>
      </c>
    </row>
    <row r="410" spans="1:13">
      <c r="A410" s="1">
        <v>44166</v>
      </c>
      <c r="F410" s="78">
        <v>44168</v>
      </c>
      <c r="G410" s="79">
        <v>268.70001200000002</v>
      </c>
      <c r="H410" s="79">
        <v>275.70001200000002</v>
      </c>
      <c r="I410" s="79">
        <v>268.20001200000002</v>
      </c>
      <c r="J410" s="79">
        <v>273.79998799999998</v>
      </c>
      <c r="K410" s="79">
        <v>264.86563100000001</v>
      </c>
      <c r="L410" s="80">
        <v>489360</v>
      </c>
      <c r="M410" s="81">
        <f t="shared" si="6"/>
        <v>2.2404842935285517E-2</v>
      </c>
    </row>
    <row r="411" spans="1:13">
      <c r="A411" s="1">
        <v>44167</v>
      </c>
      <c r="F411" s="78">
        <v>44169</v>
      </c>
      <c r="G411" s="79">
        <v>274</v>
      </c>
      <c r="H411" s="79">
        <v>276</v>
      </c>
      <c r="I411" s="79">
        <v>272.60000600000001</v>
      </c>
      <c r="J411" s="79">
        <v>275.29998799999998</v>
      </c>
      <c r="K411" s="79">
        <v>266.31664999999998</v>
      </c>
      <c r="L411" s="80">
        <v>436057</v>
      </c>
      <c r="M411" s="81">
        <f t="shared" si="6"/>
        <v>5.4783211944926663E-3</v>
      </c>
    </row>
    <row r="412" spans="1:13">
      <c r="A412" s="1">
        <v>44168</v>
      </c>
      <c r="F412" s="78">
        <v>44172</v>
      </c>
      <c r="G412" s="79">
        <v>273.60000600000001</v>
      </c>
      <c r="H412" s="79">
        <v>279.79998799999998</v>
      </c>
      <c r="I412" s="79">
        <v>272.5</v>
      </c>
      <c r="J412" s="79">
        <v>279.79998799999998</v>
      </c>
      <c r="K412" s="79">
        <v>270.66982999999999</v>
      </c>
      <c r="L412" s="80">
        <v>466896</v>
      </c>
      <c r="M412" s="81">
        <f t="shared" si="6"/>
        <v>1.6345879989103231E-2</v>
      </c>
    </row>
    <row r="413" spans="1:13">
      <c r="A413" s="1">
        <v>44169</v>
      </c>
      <c r="F413" s="78">
        <v>44173</v>
      </c>
      <c r="G413" s="79">
        <v>278.39999399999999</v>
      </c>
      <c r="H413" s="79">
        <v>282.39999399999999</v>
      </c>
      <c r="I413" s="79">
        <v>277.5</v>
      </c>
      <c r="J413" s="79">
        <v>280.60000600000001</v>
      </c>
      <c r="K413" s="79">
        <v>271.44372600000003</v>
      </c>
      <c r="L413" s="80">
        <v>479298</v>
      </c>
      <c r="M413" s="81">
        <f t="shared" si="6"/>
        <v>2.8591882589944959E-3</v>
      </c>
    </row>
    <row r="414" spans="1:13">
      <c r="A414" s="1">
        <v>44172</v>
      </c>
      <c r="F414" s="78">
        <v>44174</v>
      </c>
      <c r="G414" s="79">
        <v>281.70001200000002</v>
      </c>
      <c r="H414" s="79">
        <v>285</v>
      </c>
      <c r="I414" s="79">
        <v>278.79998799999998</v>
      </c>
      <c r="J414" s="79">
        <v>285</v>
      </c>
      <c r="K414" s="79">
        <v>275.70016500000003</v>
      </c>
      <c r="L414" s="80">
        <v>688421</v>
      </c>
      <c r="M414" s="81">
        <f t="shared" si="6"/>
        <v>1.5680741871337264E-2</v>
      </c>
    </row>
    <row r="415" spans="1:13">
      <c r="A415" s="1">
        <v>44173</v>
      </c>
      <c r="F415" s="78">
        <v>44175</v>
      </c>
      <c r="G415" s="79">
        <v>285</v>
      </c>
      <c r="H415" s="79">
        <v>289.10000600000001</v>
      </c>
      <c r="I415" s="79">
        <v>284.5</v>
      </c>
      <c r="J415" s="79">
        <v>287.60000600000001</v>
      </c>
      <c r="K415" s="79">
        <v>278.21533199999999</v>
      </c>
      <c r="L415" s="80">
        <v>756908</v>
      </c>
      <c r="M415" s="81">
        <f t="shared" si="6"/>
        <v>9.1228345837223654E-3</v>
      </c>
    </row>
    <row r="416" spans="1:13">
      <c r="A416" s="1">
        <v>44174</v>
      </c>
      <c r="F416" s="78">
        <v>44176</v>
      </c>
      <c r="G416" s="79">
        <v>286.79998799999998</v>
      </c>
      <c r="H416" s="79">
        <v>287.79998799999998</v>
      </c>
      <c r="I416" s="79">
        <v>281.5</v>
      </c>
      <c r="J416" s="79">
        <v>283.29998799999998</v>
      </c>
      <c r="K416" s="79">
        <v>274.05560300000002</v>
      </c>
      <c r="L416" s="80">
        <v>580064</v>
      </c>
      <c r="M416" s="81">
        <f t="shared" si="6"/>
        <v>-1.4951472911636553E-2</v>
      </c>
    </row>
    <row r="417" spans="1:13">
      <c r="A417" s="1">
        <v>44175</v>
      </c>
      <c r="F417" s="78">
        <v>44179</v>
      </c>
      <c r="G417" s="79">
        <v>285</v>
      </c>
      <c r="H417" s="79">
        <v>288.70001200000002</v>
      </c>
      <c r="I417" s="79">
        <v>283.70001200000002</v>
      </c>
      <c r="J417" s="79">
        <v>287.5</v>
      </c>
      <c r="K417" s="79">
        <v>278.11859099999998</v>
      </c>
      <c r="L417" s="80">
        <v>394527</v>
      </c>
      <c r="M417" s="81">
        <f t="shared" si="6"/>
        <v>1.4825414826494028E-2</v>
      </c>
    </row>
    <row r="418" spans="1:13">
      <c r="A418" s="1">
        <v>44176</v>
      </c>
      <c r="F418" s="78">
        <v>44180</v>
      </c>
      <c r="G418" s="79">
        <v>286.89999399999999</v>
      </c>
      <c r="H418" s="79">
        <v>290.60000600000001</v>
      </c>
      <c r="I418" s="79">
        <v>286.20001200000002</v>
      </c>
      <c r="J418" s="79">
        <v>290.20001200000002</v>
      </c>
      <c r="K418" s="79">
        <v>280.73049900000001</v>
      </c>
      <c r="L418" s="80">
        <v>404548</v>
      </c>
      <c r="M418" s="81">
        <f t="shared" si="6"/>
        <v>9.3913462980258957E-3</v>
      </c>
    </row>
    <row r="419" spans="1:13">
      <c r="A419" s="1">
        <v>44179</v>
      </c>
      <c r="F419" s="78">
        <v>44181</v>
      </c>
      <c r="G419" s="79">
        <v>292</v>
      </c>
      <c r="H419" s="79">
        <v>295.60000600000001</v>
      </c>
      <c r="I419" s="79">
        <v>287</v>
      </c>
      <c r="J419" s="79">
        <v>290.39999399999999</v>
      </c>
      <c r="K419" s="79">
        <v>280.92394999999999</v>
      </c>
      <c r="L419" s="80">
        <v>502841</v>
      </c>
      <c r="M419" s="81">
        <f t="shared" si="6"/>
        <v>6.8909862194909517E-4</v>
      </c>
    </row>
    <row r="420" spans="1:13">
      <c r="A420" s="1">
        <v>44180</v>
      </c>
      <c r="F420" s="78">
        <v>44182</v>
      </c>
      <c r="G420" s="79">
        <v>294.39999399999999</v>
      </c>
      <c r="H420" s="79">
        <v>299.29998799999998</v>
      </c>
      <c r="I420" s="79">
        <v>293.20001200000002</v>
      </c>
      <c r="J420" s="79">
        <v>295</v>
      </c>
      <c r="K420" s="79">
        <v>285.37387100000001</v>
      </c>
      <c r="L420" s="80">
        <v>618605</v>
      </c>
      <c r="M420" s="81">
        <f t="shared" si="6"/>
        <v>1.5840304822710979E-2</v>
      </c>
    </row>
    <row r="421" spans="1:13">
      <c r="A421" s="1">
        <v>44181</v>
      </c>
      <c r="F421" s="78">
        <v>44183</v>
      </c>
      <c r="G421" s="79">
        <v>294.39999399999999</v>
      </c>
      <c r="H421" s="79">
        <v>295.39999399999999</v>
      </c>
      <c r="I421" s="79">
        <v>289.70001200000002</v>
      </c>
      <c r="J421" s="79">
        <v>289.89999399999999</v>
      </c>
      <c r="K421" s="79">
        <v>280.44027699999998</v>
      </c>
      <c r="L421" s="80">
        <v>1030491</v>
      </c>
      <c r="M421" s="81">
        <f t="shared" si="6"/>
        <v>-1.728817702444814E-2</v>
      </c>
    </row>
    <row r="422" spans="1:13">
      <c r="A422" s="1">
        <v>44182</v>
      </c>
      <c r="F422" s="78">
        <v>44186</v>
      </c>
      <c r="G422" s="79">
        <v>286.89999399999999</v>
      </c>
      <c r="H422" s="79">
        <v>289.39999399999999</v>
      </c>
      <c r="I422" s="79">
        <v>280</v>
      </c>
      <c r="J422" s="79">
        <v>287.5</v>
      </c>
      <c r="K422" s="79">
        <v>278.11859099999998</v>
      </c>
      <c r="L422" s="80">
        <v>717154</v>
      </c>
      <c r="M422" s="81">
        <f t="shared" si="6"/>
        <v>-8.2787181100951474E-3</v>
      </c>
    </row>
    <row r="423" spans="1:13">
      <c r="A423" s="1">
        <v>44183</v>
      </c>
      <c r="F423" s="78">
        <v>44187</v>
      </c>
      <c r="G423" s="79">
        <v>289.79998799999998</v>
      </c>
      <c r="H423" s="79">
        <v>293.5</v>
      </c>
      <c r="I423" s="79">
        <v>288.10000600000001</v>
      </c>
      <c r="J423" s="79">
        <v>293.5</v>
      </c>
      <c r="K423" s="79">
        <v>283.922821</v>
      </c>
      <c r="L423" s="80">
        <v>361682</v>
      </c>
      <c r="M423" s="81">
        <f t="shared" si="6"/>
        <v>2.0869622484172654E-2</v>
      </c>
    </row>
    <row r="424" spans="1:13">
      <c r="A424" s="1">
        <v>44186</v>
      </c>
      <c r="F424" s="78">
        <v>44188</v>
      </c>
      <c r="G424" s="79">
        <v>293.70001200000002</v>
      </c>
      <c r="H424" s="79">
        <v>294.29998799999998</v>
      </c>
      <c r="I424" s="79">
        <v>290.5</v>
      </c>
      <c r="J424" s="79">
        <v>293.60000600000001</v>
      </c>
      <c r="K424" s="79">
        <v>284.01953099999997</v>
      </c>
      <c r="L424" s="80">
        <v>233813</v>
      </c>
      <c r="M424" s="81">
        <f t="shared" si="6"/>
        <v>3.406207350974905E-4</v>
      </c>
    </row>
    <row r="425" spans="1:13">
      <c r="A425" s="1">
        <v>44187</v>
      </c>
      <c r="F425" s="78">
        <v>44193</v>
      </c>
      <c r="G425" s="79">
        <v>297</v>
      </c>
      <c r="H425" s="79">
        <v>299.29998799999998</v>
      </c>
      <c r="I425" s="79">
        <v>295.20001200000002</v>
      </c>
      <c r="J425" s="79">
        <v>299.29998799999998</v>
      </c>
      <c r="K425" s="79">
        <v>289.53350799999998</v>
      </c>
      <c r="L425" s="80">
        <v>291816</v>
      </c>
      <c r="M425" s="81">
        <f t="shared" si="6"/>
        <v>1.9414076843891456E-2</v>
      </c>
    </row>
    <row r="426" spans="1:13">
      <c r="A426" s="1">
        <v>44188</v>
      </c>
      <c r="F426" s="78">
        <v>44194</v>
      </c>
      <c r="G426" s="79">
        <v>301.10000600000001</v>
      </c>
      <c r="H426" s="79">
        <v>302.70001200000002</v>
      </c>
      <c r="I426" s="79">
        <v>298.60000600000001</v>
      </c>
      <c r="J426" s="79">
        <v>299.5</v>
      </c>
      <c r="K426" s="79">
        <v>289.72701999999998</v>
      </c>
      <c r="L426" s="80">
        <v>308570</v>
      </c>
      <c r="M426" s="81">
        <f t="shared" si="6"/>
        <v>6.6835787448822116E-4</v>
      </c>
    </row>
    <row r="427" spans="1:13">
      <c r="A427" s="1">
        <v>44193</v>
      </c>
      <c r="F427" s="78">
        <v>44195</v>
      </c>
      <c r="G427" s="79">
        <v>298.5</v>
      </c>
      <c r="H427" s="79">
        <v>300.20001200000002</v>
      </c>
      <c r="I427" s="79">
        <v>297.70001200000002</v>
      </c>
      <c r="J427" s="79">
        <v>297.89999399999999</v>
      </c>
      <c r="K427" s="79">
        <v>288.17919899999998</v>
      </c>
      <c r="L427" s="80">
        <v>211083</v>
      </c>
      <c r="M427" s="81">
        <f t="shared" si="6"/>
        <v>-5.342342595454159E-3</v>
      </c>
    </row>
    <row r="428" spans="1:13">
      <c r="A428" s="1">
        <v>44194</v>
      </c>
      <c r="F428" s="78">
        <v>44200</v>
      </c>
      <c r="G428" s="79">
        <v>300</v>
      </c>
      <c r="H428" s="79">
        <v>300.5</v>
      </c>
      <c r="I428" s="79">
        <v>293</v>
      </c>
      <c r="J428" s="79">
        <v>295.39999399999999</v>
      </c>
      <c r="K428" s="79">
        <v>285.76080300000001</v>
      </c>
      <c r="L428" s="80">
        <v>440364</v>
      </c>
      <c r="M428" s="81">
        <f t="shared" si="6"/>
        <v>-8.3919866818700298E-3</v>
      </c>
    </row>
    <row r="429" spans="1:13">
      <c r="A429" s="1">
        <v>44195</v>
      </c>
      <c r="F429" s="78">
        <v>44201</v>
      </c>
      <c r="G429" s="79">
        <v>292.89999399999999</v>
      </c>
      <c r="H429" s="79">
        <v>295.39999399999999</v>
      </c>
      <c r="I429" s="79">
        <v>288.20001200000002</v>
      </c>
      <c r="J429" s="79">
        <v>289.60000600000001</v>
      </c>
      <c r="K429" s="79">
        <v>280.15008499999999</v>
      </c>
      <c r="L429" s="80">
        <v>436591</v>
      </c>
      <c r="M429" s="81">
        <f t="shared" si="6"/>
        <v>-1.9634316327141688E-2</v>
      </c>
    </row>
    <row r="430" spans="1:13">
      <c r="A430" s="1">
        <v>44200</v>
      </c>
      <c r="F430" s="78">
        <v>44202</v>
      </c>
      <c r="G430" s="79">
        <v>290.70001200000002</v>
      </c>
      <c r="H430" s="79">
        <v>292.70001200000002</v>
      </c>
      <c r="I430" s="79">
        <v>286.79998799999998</v>
      </c>
      <c r="J430" s="79">
        <v>291.70001200000002</v>
      </c>
      <c r="K430" s="79">
        <v>282.18154900000002</v>
      </c>
      <c r="L430" s="80">
        <v>392602</v>
      </c>
      <c r="M430" s="81">
        <f t="shared" si="6"/>
        <v>7.2513417227770185E-3</v>
      </c>
    </row>
    <row r="431" spans="1:13">
      <c r="A431" s="1">
        <v>44201</v>
      </c>
      <c r="F431" s="78">
        <v>44203</v>
      </c>
      <c r="G431" s="79">
        <v>294</v>
      </c>
      <c r="H431" s="79">
        <v>294.10000600000001</v>
      </c>
      <c r="I431" s="79">
        <v>288.5</v>
      </c>
      <c r="J431" s="79">
        <v>288.5</v>
      </c>
      <c r="K431" s="79">
        <v>279.085938</v>
      </c>
      <c r="L431" s="80">
        <v>362809</v>
      </c>
      <c r="M431" s="81">
        <f t="shared" si="6"/>
        <v>-1.0970281405606783E-2</v>
      </c>
    </row>
    <row r="432" spans="1:13">
      <c r="A432" s="1">
        <v>44202</v>
      </c>
      <c r="F432" s="78">
        <v>44204</v>
      </c>
      <c r="G432" s="79">
        <v>292.29998799999998</v>
      </c>
      <c r="H432" s="79">
        <v>296.79998799999998</v>
      </c>
      <c r="I432" s="79">
        <v>292</v>
      </c>
      <c r="J432" s="79">
        <v>295.10000600000001</v>
      </c>
      <c r="K432" s="79">
        <v>285.47058099999998</v>
      </c>
      <c r="L432" s="80">
        <v>425762</v>
      </c>
      <c r="M432" s="81">
        <f t="shared" si="6"/>
        <v>2.287697848825326E-2</v>
      </c>
    </row>
    <row r="433" spans="1:13">
      <c r="A433" s="1">
        <v>44203</v>
      </c>
      <c r="F433" s="78">
        <v>44207</v>
      </c>
      <c r="G433" s="79">
        <v>293.29998799999998</v>
      </c>
      <c r="H433" s="79">
        <v>294.79998799999998</v>
      </c>
      <c r="I433" s="79">
        <v>289.79998799999998</v>
      </c>
      <c r="J433" s="79">
        <v>291.89999399999999</v>
      </c>
      <c r="K433" s="79">
        <v>282.37503099999998</v>
      </c>
      <c r="L433" s="80">
        <v>386952</v>
      </c>
      <c r="M433" s="81">
        <f t="shared" si="6"/>
        <v>-1.0843674290907065E-2</v>
      </c>
    </row>
    <row r="434" spans="1:13">
      <c r="A434" s="1">
        <v>44204</v>
      </c>
      <c r="F434" s="78">
        <v>44208</v>
      </c>
      <c r="G434" s="79">
        <v>292.29998799999998</v>
      </c>
      <c r="H434" s="79">
        <v>295.29998799999998</v>
      </c>
      <c r="I434" s="79">
        <v>287.79998799999998</v>
      </c>
      <c r="J434" s="79">
        <v>288.20001200000002</v>
      </c>
      <c r="K434" s="79">
        <v>278.79574600000001</v>
      </c>
      <c r="L434" s="80">
        <v>381804</v>
      </c>
      <c r="M434" s="81">
        <f t="shared" si="6"/>
        <v>-1.267564269873412E-2</v>
      </c>
    </row>
    <row r="435" spans="1:13">
      <c r="A435" s="1">
        <v>44207</v>
      </c>
      <c r="F435" s="78">
        <v>44209</v>
      </c>
      <c r="G435" s="79">
        <v>288.10000600000001</v>
      </c>
      <c r="H435" s="79">
        <v>289.39999399999999</v>
      </c>
      <c r="I435" s="79">
        <v>284.5</v>
      </c>
      <c r="J435" s="79">
        <v>286.79998799999998</v>
      </c>
      <c r="K435" s="79">
        <v>277.44140599999997</v>
      </c>
      <c r="L435" s="80">
        <v>406161</v>
      </c>
      <c r="M435" s="81">
        <f t="shared" si="6"/>
        <v>-4.8578216110945829E-3</v>
      </c>
    </row>
    <row r="436" spans="1:13">
      <c r="A436" s="1">
        <v>44208</v>
      </c>
      <c r="F436" s="78">
        <v>44210</v>
      </c>
      <c r="G436" s="79">
        <v>290</v>
      </c>
      <c r="H436" s="79">
        <v>291.60000600000001</v>
      </c>
      <c r="I436" s="79">
        <v>288.5</v>
      </c>
      <c r="J436" s="79">
        <v>289.79998799999998</v>
      </c>
      <c r="K436" s="79">
        <v>280.34353599999997</v>
      </c>
      <c r="L436" s="80">
        <v>399626</v>
      </c>
      <c r="M436" s="81">
        <f t="shared" si="6"/>
        <v>1.0460334821111741E-2</v>
      </c>
    </row>
    <row r="437" spans="1:13">
      <c r="A437" s="1">
        <v>44209</v>
      </c>
      <c r="F437" s="78">
        <v>44211</v>
      </c>
      <c r="G437" s="79">
        <v>288.10000600000001</v>
      </c>
      <c r="H437" s="79">
        <v>288.10000600000001</v>
      </c>
      <c r="I437" s="79">
        <v>278.5</v>
      </c>
      <c r="J437" s="79">
        <v>281.79998799999998</v>
      </c>
      <c r="K437" s="79">
        <v>272.60458399999999</v>
      </c>
      <c r="L437" s="80">
        <v>811800</v>
      </c>
      <c r="M437" s="81">
        <f t="shared" si="6"/>
        <v>-2.7605245016243157E-2</v>
      </c>
    </row>
    <row r="438" spans="1:13">
      <c r="A438" s="1">
        <v>44210</v>
      </c>
      <c r="F438" s="78">
        <v>44214</v>
      </c>
      <c r="G438" s="79">
        <v>279.70001200000002</v>
      </c>
      <c r="H438" s="79">
        <v>295.20001200000002</v>
      </c>
      <c r="I438" s="79">
        <v>279.5</v>
      </c>
      <c r="J438" s="79">
        <v>295.20001200000002</v>
      </c>
      <c r="K438" s="79">
        <v>285.56735200000003</v>
      </c>
      <c r="L438" s="80">
        <v>617525</v>
      </c>
      <c r="M438" s="81">
        <f t="shared" si="6"/>
        <v>4.755154080607845E-2</v>
      </c>
    </row>
    <row r="439" spans="1:13">
      <c r="A439" s="1">
        <v>44211</v>
      </c>
      <c r="F439" s="78">
        <v>44215</v>
      </c>
      <c r="G439" s="79">
        <v>296.39999399999999</v>
      </c>
      <c r="H439" s="79">
        <v>296.79998799999998</v>
      </c>
      <c r="I439" s="79">
        <v>286.20001200000002</v>
      </c>
      <c r="J439" s="79">
        <v>286.20001200000002</v>
      </c>
      <c r="K439" s="79">
        <v>276.86102299999999</v>
      </c>
      <c r="L439" s="80">
        <v>457966</v>
      </c>
      <c r="M439" s="81">
        <f t="shared" si="6"/>
        <v>-3.0487830415572289E-2</v>
      </c>
    </row>
    <row r="440" spans="1:13">
      <c r="A440" s="1">
        <v>44214</v>
      </c>
      <c r="F440" s="78">
        <v>44216</v>
      </c>
      <c r="G440" s="79">
        <v>288.70001200000002</v>
      </c>
      <c r="H440" s="79">
        <v>290.29998799999998</v>
      </c>
      <c r="I440" s="79">
        <v>284.79998799999998</v>
      </c>
      <c r="J440" s="79">
        <v>284.89999399999999</v>
      </c>
      <c r="K440" s="79">
        <v>275.60342400000002</v>
      </c>
      <c r="L440" s="80">
        <v>507867</v>
      </c>
      <c r="M440" s="81">
        <f t="shared" si="6"/>
        <v>-4.5423475878725288E-3</v>
      </c>
    </row>
    <row r="441" spans="1:13">
      <c r="A441" s="1">
        <v>44215</v>
      </c>
      <c r="F441" s="78">
        <v>44217</v>
      </c>
      <c r="G441" s="79">
        <v>286</v>
      </c>
      <c r="H441" s="79">
        <v>287.60000600000001</v>
      </c>
      <c r="I441" s="79">
        <v>283.29998799999998</v>
      </c>
      <c r="J441" s="79">
        <v>285.10000600000001</v>
      </c>
      <c r="K441" s="79">
        <v>275.796875</v>
      </c>
      <c r="L441" s="80">
        <v>433145</v>
      </c>
      <c r="M441" s="81">
        <f t="shared" si="6"/>
        <v>7.0191798487954135E-4</v>
      </c>
    </row>
    <row r="442" spans="1:13">
      <c r="A442" s="1">
        <v>44216</v>
      </c>
      <c r="F442" s="78">
        <v>44218</v>
      </c>
      <c r="G442" s="79">
        <v>284</v>
      </c>
      <c r="H442" s="79">
        <v>286</v>
      </c>
      <c r="I442" s="79">
        <v>278</v>
      </c>
      <c r="J442" s="79">
        <v>278</v>
      </c>
      <c r="K442" s="79">
        <v>268.92858899999999</v>
      </c>
      <c r="L442" s="80">
        <v>565791</v>
      </c>
      <c r="M442" s="81">
        <f t="shared" si="6"/>
        <v>-2.4903422129057887E-2</v>
      </c>
    </row>
    <row r="443" spans="1:13">
      <c r="A443" s="1">
        <v>44217</v>
      </c>
      <c r="F443" s="78">
        <v>44221</v>
      </c>
      <c r="G443" s="79">
        <v>277.60000600000001</v>
      </c>
      <c r="H443" s="79">
        <v>277.60000600000001</v>
      </c>
      <c r="I443" s="79">
        <v>268.70001200000002</v>
      </c>
      <c r="J443" s="79">
        <v>269</v>
      </c>
      <c r="K443" s="79">
        <v>260.22226000000001</v>
      </c>
      <c r="L443" s="80">
        <v>651124</v>
      </c>
      <c r="M443" s="81">
        <f t="shared" si="6"/>
        <v>-3.2374129624425999E-2</v>
      </c>
    </row>
    <row r="444" spans="1:13">
      <c r="A444" s="1">
        <v>44218</v>
      </c>
      <c r="F444" s="78">
        <v>44222</v>
      </c>
      <c r="G444" s="79">
        <v>269</v>
      </c>
      <c r="H444" s="79">
        <v>279.5</v>
      </c>
      <c r="I444" s="79">
        <v>269</v>
      </c>
      <c r="J444" s="79">
        <v>276.70001200000002</v>
      </c>
      <c r="K444" s="79">
        <v>267.67099000000002</v>
      </c>
      <c r="L444" s="80">
        <v>597745</v>
      </c>
      <c r="M444" s="81">
        <f t="shared" si="6"/>
        <v>2.8624492001568243E-2</v>
      </c>
    </row>
    <row r="445" spans="1:13">
      <c r="A445" s="1">
        <v>44221</v>
      </c>
      <c r="F445" s="78">
        <v>44223</v>
      </c>
      <c r="G445" s="79">
        <v>276</v>
      </c>
      <c r="H445" s="79">
        <v>276.79998799999998</v>
      </c>
      <c r="I445" s="79">
        <v>263.70001200000002</v>
      </c>
      <c r="J445" s="79">
        <v>270.70001200000002</v>
      </c>
      <c r="K445" s="79">
        <v>261.86682100000002</v>
      </c>
      <c r="L445" s="80">
        <v>859873</v>
      </c>
      <c r="M445" s="81">
        <f t="shared" si="6"/>
        <v>-2.1683967321225215E-2</v>
      </c>
    </row>
    <row r="446" spans="1:13">
      <c r="A446" s="1">
        <v>44222</v>
      </c>
      <c r="F446" s="78">
        <v>44224</v>
      </c>
      <c r="G446" s="79">
        <v>268.10000600000001</v>
      </c>
      <c r="H446" s="79">
        <v>271.5</v>
      </c>
      <c r="I446" s="79">
        <v>265.60000600000001</v>
      </c>
      <c r="J446" s="79">
        <v>265.60000600000001</v>
      </c>
      <c r="K446" s="79">
        <v>256.93319700000001</v>
      </c>
      <c r="L446" s="80">
        <v>708559</v>
      </c>
      <c r="M446" s="81">
        <f t="shared" si="6"/>
        <v>-1.8840202745654473E-2</v>
      </c>
    </row>
    <row r="447" spans="1:13">
      <c r="A447" s="1">
        <v>44223</v>
      </c>
      <c r="F447" s="78">
        <v>44225</v>
      </c>
      <c r="G447" s="79">
        <v>262.5</v>
      </c>
      <c r="H447" s="79">
        <v>265.29998799999998</v>
      </c>
      <c r="I447" s="79">
        <v>259.39999399999999</v>
      </c>
      <c r="J447" s="79">
        <v>262</v>
      </c>
      <c r="K447" s="79">
        <v>253.45066800000001</v>
      </c>
      <c r="L447" s="80">
        <v>779175</v>
      </c>
      <c r="M447" s="81">
        <f t="shared" si="6"/>
        <v>-1.3554219698593481E-2</v>
      </c>
    </row>
    <row r="448" spans="1:13">
      <c r="A448" s="1">
        <v>44224</v>
      </c>
      <c r="F448" s="78">
        <v>44228</v>
      </c>
      <c r="G448" s="79">
        <v>264.5</v>
      </c>
      <c r="H448" s="79">
        <v>273.5</v>
      </c>
      <c r="I448" s="79">
        <v>264</v>
      </c>
      <c r="J448" s="79">
        <v>270.89999399999999</v>
      </c>
      <c r="K448" s="79">
        <v>262.060272</v>
      </c>
      <c r="L448" s="80">
        <v>615633</v>
      </c>
      <c r="M448" s="81">
        <f t="shared" si="6"/>
        <v>3.3969545505399851E-2</v>
      </c>
    </row>
    <row r="449" spans="1:13">
      <c r="A449" s="1">
        <v>44225</v>
      </c>
      <c r="F449" s="78">
        <v>44229</v>
      </c>
      <c r="G449" s="79">
        <v>275.39999399999999</v>
      </c>
      <c r="H449" s="79">
        <v>279.10000600000001</v>
      </c>
      <c r="I449" s="79">
        <v>273.10000600000001</v>
      </c>
      <c r="J449" s="79">
        <v>278.5</v>
      </c>
      <c r="K449" s="79">
        <v>269.412262</v>
      </c>
      <c r="L449" s="80">
        <v>590026</v>
      </c>
      <c r="M449" s="81">
        <f t="shared" si="6"/>
        <v>2.8054576696768446E-2</v>
      </c>
    </row>
    <row r="450" spans="1:13">
      <c r="A450" s="1">
        <v>44228</v>
      </c>
      <c r="F450" s="78">
        <v>44230</v>
      </c>
      <c r="G450" s="79">
        <v>279.89999399999999</v>
      </c>
      <c r="H450" s="79">
        <v>279.89999399999999</v>
      </c>
      <c r="I450" s="79">
        <v>274.20001200000002</v>
      </c>
      <c r="J450" s="79">
        <v>275</v>
      </c>
      <c r="K450" s="79">
        <v>266.02645899999999</v>
      </c>
      <c r="L450" s="80">
        <v>405362</v>
      </c>
      <c r="M450" s="81">
        <f t="shared" si="6"/>
        <v>-1.2567367850539817E-2</v>
      </c>
    </row>
    <row r="451" spans="1:13">
      <c r="A451" s="1">
        <v>44229</v>
      </c>
      <c r="F451" s="78">
        <v>44231</v>
      </c>
      <c r="G451" s="79">
        <v>274.5</v>
      </c>
      <c r="H451" s="79">
        <v>278.29998799999998</v>
      </c>
      <c r="I451" s="79">
        <v>273.5</v>
      </c>
      <c r="J451" s="79">
        <v>274.60000600000001</v>
      </c>
      <c r="K451" s="79">
        <v>265.63952599999999</v>
      </c>
      <c r="L451" s="80">
        <v>426993</v>
      </c>
      <c r="M451" s="81">
        <f t="shared" si="6"/>
        <v>-1.4544906602692446E-3</v>
      </c>
    </row>
    <row r="452" spans="1:13">
      <c r="A452" s="1">
        <v>44230</v>
      </c>
      <c r="F452" s="78">
        <v>44232</v>
      </c>
      <c r="G452" s="79">
        <v>274.60000600000001</v>
      </c>
      <c r="H452" s="79">
        <v>279.79998799999998</v>
      </c>
      <c r="I452" s="79">
        <v>274.5</v>
      </c>
      <c r="J452" s="79">
        <v>278.60000600000001</v>
      </c>
      <c r="K452" s="79">
        <v>269.50900300000001</v>
      </c>
      <c r="L452" s="80">
        <v>365690</v>
      </c>
      <c r="M452" s="81">
        <f t="shared" ref="M452:M515" si="7">(K452-K451)/K451</f>
        <v>1.4566646230200011E-2</v>
      </c>
    </row>
    <row r="453" spans="1:13">
      <c r="A453" s="1">
        <v>44231</v>
      </c>
      <c r="F453" s="78">
        <v>44235</v>
      </c>
      <c r="G453" s="79">
        <v>280.39999399999999</v>
      </c>
      <c r="H453" s="79">
        <v>281.79998799999998</v>
      </c>
      <c r="I453" s="79">
        <v>276.89999399999999</v>
      </c>
      <c r="J453" s="79">
        <v>278.5</v>
      </c>
      <c r="K453" s="79">
        <v>269.412262</v>
      </c>
      <c r="L453" s="80">
        <v>394282</v>
      </c>
      <c r="M453" s="81">
        <f t="shared" si="7"/>
        <v>-3.5895275824981857E-4</v>
      </c>
    </row>
    <row r="454" spans="1:13">
      <c r="A454" s="1">
        <v>44232</v>
      </c>
      <c r="F454" s="78">
        <v>44236</v>
      </c>
      <c r="G454" s="79">
        <v>279</v>
      </c>
      <c r="H454" s="79">
        <v>284.79998799999998</v>
      </c>
      <c r="I454" s="79">
        <v>278.79998799999998</v>
      </c>
      <c r="J454" s="79">
        <v>284.5</v>
      </c>
      <c r="K454" s="79">
        <v>275.21646099999998</v>
      </c>
      <c r="L454" s="80">
        <v>408142</v>
      </c>
      <c r="M454" s="81">
        <f t="shared" si="7"/>
        <v>2.1543930320439473E-2</v>
      </c>
    </row>
    <row r="455" spans="1:13">
      <c r="A455" s="1">
        <v>44235</v>
      </c>
      <c r="F455" s="78">
        <v>44237</v>
      </c>
      <c r="G455" s="79">
        <v>285</v>
      </c>
      <c r="H455" s="79">
        <v>286</v>
      </c>
      <c r="I455" s="79">
        <v>279.39999399999999</v>
      </c>
      <c r="J455" s="79">
        <v>279.39999399999999</v>
      </c>
      <c r="K455" s="79">
        <v>270.28289799999999</v>
      </c>
      <c r="L455" s="80">
        <v>533414</v>
      </c>
      <c r="M455" s="81">
        <f t="shared" si="7"/>
        <v>-1.7926118888651768E-2</v>
      </c>
    </row>
    <row r="456" spans="1:13">
      <c r="A456" s="1">
        <v>44236</v>
      </c>
      <c r="F456" s="78">
        <v>44238</v>
      </c>
      <c r="G456" s="79">
        <v>284</v>
      </c>
      <c r="H456" s="79">
        <v>293.5</v>
      </c>
      <c r="I456" s="79">
        <v>283.5</v>
      </c>
      <c r="J456" s="79">
        <v>293.5</v>
      </c>
      <c r="K456" s="79">
        <v>283.922821</v>
      </c>
      <c r="L456" s="80">
        <v>705357</v>
      </c>
      <c r="M456" s="81">
        <f t="shared" si="7"/>
        <v>5.0465357227300452E-2</v>
      </c>
    </row>
    <row r="457" spans="1:13">
      <c r="A457" s="1">
        <v>44237</v>
      </c>
      <c r="F457" s="78">
        <v>44239</v>
      </c>
      <c r="G457" s="79">
        <v>292</v>
      </c>
      <c r="H457" s="79">
        <v>293.10000600000001</v>
      </c>
      <c r="I457" s="79">
        <v>289.60000600000001</v>
      </c>
      <c r="J457" s="79">
        <v>291.89999399999999</v>
      </c>
      <c r="K457" s="79">
        <v>282.37503099999998</v>
      </c>
      <c r="L457" s="80">
        <v>377459</v>
      </c>
      <c r="M457" s="81">
        <f t="shared" si="7"/>
        <v>-5.4514462576434478E-3</v>
      </c>
    </row>
    <row r="458" spans="1:13">
      <c r="A458" s="1">
        <v>44238</v>
      </c>
      <c r="F458" s="78">
        <v>44242</v>
      </c>
      <c r="G458" s="79">
        <v>293.39999399999999</v>
      </c>
      <c r="H458" s="79">
        <v>297.89999399999999</v>
      </c>
      <c r="I458" s="79">
        <v>291.89999399999999</v>
      </c>
      <c r="J458" s="79">
        <v>297.70001200000002</v>
      </c>
      <c r="K458" s="79">
        <v>287.98577899999998</v>
      </c>
      <c r="L458" s="80">
        <v>317399</v>
      </c>
      <c r="M458" s="81">
        <f t="shared" si="7"/>
        <v>1.9869844653509754E-2</v>
      </c>
    </row>
    <row r="459" spans="1:13">
      <c r="A459" s="1">
        <v>44239</v>
      </c>
      <c r="F459" s="78">
        <v>44243</v>
      </c>
      <c r="G459" s="79">
        <v>297.10000600000001</v>
      </c>
      <c r="H459" s="79">
        <v>297.70001200000002</v>
      </c>
      <c r="I459" s="79">
        <v>292.20001200000002</v>
      </c>
      <c r="J459" s="79">
        <v>295.29998799999998</v>
      </c>
      <c r="K459" s="79">
        <v>285.664063</v>
      </c>
      <c r="L459" s="80">
        <v>427305</v>
      </c>
      <c r="M459" s="81">
        <f t="shared" si="7"/>
        <v>-8.0619119737852778E-3</v>
      </c>
    </row>
    <row r="460" spans="1:13">
      <c r="A460" s="1">
        <v>44242</v>
      </c>
      <c r="F460" s="78">
        <v>44244</v>
      </c>
      <c r="G460" s="79">
        <v>294.20001200000002</v>
      </c>
      <c r="H460" s="79">
        <v>295.5</v>
      </c>
      <c r="I460" s="79">
        <v>290.5</v>
      </c>
      <c r="J460" s="79">
        <v>290.89999399999999</v>
      </c>
      <c r="K460" s="79">
        <v>281.407623</v>
      </c>
      <c r="L460" s="80">
        <v>402457</v>
      </c>
      <c r="M460" s="81">
        <f t="shared" si="7"/>
        <v>-1.4900159142523985E-2</v>
      </c>
    </row>
    <row r="461" spans="1:13">
      <c r="A461" s="1">
        <v>44243</v>
      </c>
      <c r="F461" s="78">
        <v>44245</v>
      </c>
      <c r="G461" s="79">
        <v>290</v>
      </c>
      <c r="H461" s="79">
        <v>293</v>
      </c>
      <c r="I461" s="79">
        <v>288.20001200000002</v>
      </c>
      <c r="J461" s="79">
        <v>288.79998799999998</v>
      </c>
      <c r="K461" s="79">
        <v>279.37612899999999</v>
      </c>
      <c r="L461" s="80">
        <v>401754</v>
      </c>
      <c r="M461" s="81">
        <f t="shared" si="7"/>
        <v>-7.219043956033875E-3</v>
      </c>
    </row>
    <row r="462" spans="1:13">
      <c r="A462" s="1">
        <v>44244</v>
      </c>
      <c r="F462" s="78">
        <v>44246</v>
      </c>
      <c r="G462" s="79">
        <v>290</v>
      </c>
      <c r="H462" s="79">
        <v>297.20001200000002</v>
      </c>
      <c r="I462" s="79">
        <v>289.89999399999999</v>
      </c>
      <c r="J462" s="79">
        <v>295.60000600000001</v>
      </c>
      <c r="K462" s="79">
        <v>285.95428500000003</v>
      </c>
      <c r="L462" s="80">
        <v>498887</v>
      </c>
      <c r="M462" s="81">
        <f t="shared" si="7"/>
        <v>2.3545877106773271E-2</v>
      </c>
    </row>
    <row r="463" spans="1:13">
      <c r="A463" s="1">
        <v>44245</v>
      </c>
      <c r="F463" s="78">
        <v>44249</v>
      </c>
      <c r="G463" s="79">
        <v>291.89999399999999</v>
      </c>
      <c r="H463" s="79">
        <v>294.70001200000002</v>
      </c>
      <c r="I463" s="79">
        <v>288.29998799999998</v>
      </c>
      <c r="J463" s="79">
        <v>291.10000600000001</v>
      </c>
      <c r="K463" s="79">
        <v>281.601135</v>
      </c>
      <c r="L463" s="80">
        <v>410527</v>
      </c>
      <c r="M463" s="81">
        <f t="shared" si="7"/>
        <v>-1.5223237518542614E-2</v>
      </c>
    </row>
    <row r="464" spans="1:13">
      <c r="A464" s="1">
        <v>44246</v>
      </c>
      <c r="F464" s="78">
        <v>44250</v>
      </c>
      <c r="G464" s="79">
        <v>294.5</v>
      </c>
      <c r="H464" s="79">
        <v>295.29998799999998</v>
      </c>
      <c r="I464" s="79">
        <v>286</v>
      </c>
      <c r="J464" s="79">
        <v>290.60000600000001</v>
      </c>
      <c r="K464" s="79">
        <v>281.11743200000001</v>
      </c>
      <c r="L464" s="80">
        <v>457528</v>
      </c>
      <c r="M464" s="81">
        <f t="shared" si="7"/>
        <v>-1.717688389288599E-3</v>
      </c>
    </row>
    <row r="465" spans="1:13">
      <c r="A465" s="1">
        <v>44249</v>
      </c>
      <c r="F465" s="78">
        <v>44251</v>
      </c>
      <c r="G465" s="79">
        <v>289.5</v>
      </c>
      <c r="H465" s="79">
        <v>294.5</v>
      </c>
      <c r="I465" s="79">
        <v>285.70001200000002</v>
      </c>
      <c r="J465" s="79">
        <v>288.70001200000002</v>
      </c>
      <c r="K465" s="79">
        <v>279.279449</v>
      </c>
      <c r="L465" s="80">
        <v>417063</v>
      </c>
      <c r="M465" s="81">
        <f t="shared" si="7"/>
        <v>-6.5381324342775309E-3</v>
      </c>
    </row>
    <row r="466" spans="1:13">
      <c r="A466" s="1">
        <v>44250</v>
      </c>
      <c r="F466" s="78">
        <v>44252</v>
      </c>
      <c r="G466" s="79">
        <v>290.60000600000001</v>
      </c>
      <c r="H466" s="79">
        <v>295.20001200000002</v>
      </c>
      <c r="I466" s="79">
        <v>289.89999399999999</v>
      </c>
      <c r="J466" s="79">
        <v>293.10000600000001</v>
      </c>
      <c r="K466" s="79">
        <v>283.53585800000002</v>
      </c>
      <c r="L466" s="80">
        <v>394967</v>
      </c>
      <c r="M466" s="81">
        <f t="shared" si="7"/>
        <v>1.5240681028413298E-2</v>
      </c>
    </row>
    <row r="467" spans="1:13">
      <c r="A467" s="1">
        <v>44251</v>
      </c>
      <c r="F467" s="78">
        <v>44253</v>
      </c>
      <c r="G467" s="79">
        <v>289.89999399999999</v>
      </c>
      <c r="H467" s="79">
        <v>293</v>
      </c>
      <c r="I467" s="79">
        <v>288</v>
      </c>
      <c r="J467" s="79">
        <v>288.89999399999999</v>
      </c>
      <c r="K467" s="79">
        <v>279.47289999999998</v>
      </c>
      <c r="L467" s="80">
        <v>504421</v>
      </c>
      <c r="M467" s="81">
        <f t="shared" si="7"/>
        <v>-1.4329609061299178E-2</v>
      </c>
    </row>
    <row r="468" spans="1:13">
      <c r="A468" s="1">
        <v>44252</v>
      </c>
      <c r="F468" s="78">
        <v>44256</v>
      </c>
      <c r="G468" s="79">
        <v>293.5</v>
      </c>
      <c r="H468" s="79">
        <v>295.5</v>
      </c>
      <c r="I468" s="79">
        <v>292.20001200000002</v>
      </c>
      <c r="J468" s="79">
        <v>294.20001200000002</v>
      </c>
      <c r="K468" s="79">
        <v>284.59997600000003</v>
      </c>
      <c r="L468" s="80">
        <v>353839</v>
      </c>
      <c r="M468" s="81">
        <f t="shared" si="7"/>
        <v>1.8345521157865557E-2</v>
      </c>
    </row>
    <row r="469" spans="1:13">
      <c r="A469" s="1">
        <v>44253</v>
      </c>
      <c r="F469" s="78">
        <v>44257</v>
      </c>
      <c r="G469" s="79">
        <v>291.60000600000001</v>
      </c>
      <c r="H469" s="79">
        <v>293.20001200000002</v>
      </c>
      <c r="I469" s="79">
        <v>288.60000600000001</v>
      </c>
      <c r="J469" s="79">
        <v>290.20001200000002</v>
      </c>
      <c r="K469" s="79">
        <v>280.73049900000001</v>
      </c>
      <c r="L469" s="80">
        <v>427096</v>
      </c>
      <c r="M469" s="81">
        <f t="shared" si="7"/>
        <v>-1.3596195805722827E-2</v>
      </c>
    </row>
    <row r="470" spans="1:13">
      <c r="A470" s="1">
        <v>44256</v>
      </c>
      <c r="F470" s="78">
        <v>44258</v>
      </c>
      <c r="G470" s="79">
        <v>290</v>
      </c>
      <c r="H470" s="79">
        <v>293.10000600000001</v>
      </c>
      <c r="I470" s="79">
        <v>286.60000600000001</v>
      </c>
      <c r="J470" s="79">
        <v>289.5</v>
      </c>
      <c r="K470" s="79">
        <v>280.053314</v>
      </c>
      <c r="L470" s="80">
        <v>392201</v>
      </c>
      <c r="M470" s="81">
        <f t="shared" si="7"/>
        <v>-2.4122245442238484E-3</v>
      </c>
    </row>
    <row r="471" spans="1:13">
      <c r="A471" s="1">
        <v>44257</v>
      </c>
      <c r="F471" s="78">
        <v>44259</v>
      </c>
      <c r="G471" s="79">
        <v>289.60000600000001</v>
      </c>
      <c r="H471" s="79">
        <v>289.60000600000001</v>
      </c>
      <c r="I471" s="79">
        <v>279.20001200000002</v>
      </c>
      <c r="J471" s="79">
        <v>279.20001200000002</v>
      </c>
      <c r="K471" s="79">
        <v>270.08941700000003</v>
      </c>
      <c r="L471" s="80">
        <v>617587</v>
      </c>
      <c r="M471" s="81">
        <f t="shared" si="7"/>
        <v>-3.5578572014327153E-2</v>
      </c>
    </row>
    <row r="472" spans="1:13">
      <c r="A472" s="1">
        <v>44258</v>
      </c>
      <c r="F472" s="78">
        <v>44260</v>
      </c>
      <c r="G472" s="79">
        <v>278.10000600000001</v>
      </c>
      <c r="H472" s="79">
        <v>280.5</v>
      </c>
      <c r="I472" s="79">
        <v>271.5</v>
      </c>
      <c r="J472" s="79">
        <v>271.5</v>
      </c>
      <c r="K472" s="79">
        <v>262.64068600000002</v>
      </c>
      <c r="L472" s="80">
        <v>805911</v>
      </c>
      <c r="M472" s="81">
        <f t="shared" si="7"/>
        <v>-2.7578759222542985E-2</v>
      </c>
    </row>
    <row r="473" spans="1:13">
      <c r="A473" s="1">
        <v>44259</v>
      </c>
      <c r="F473" s="78">
        <v>44263</v>
      </c>
      <c r="G473" s="79">
        <v>273.10000600000001</v>
      </c>
      <c r="H473" s="79">
        <v>282</v>
      </c>
      <c r="I473" s="79">
        <v>271.70001200000002</v>
      </c>
      <c r="J473" s="79">
        <v>280.20001200000002</v>
      </c>
      <c r="K473" s="79">
        <v>271.05679300000003</v>
      </c>
      <c r="L473" s="80">
        <v>702457</v>
      </c>
      <c r="M473" s="81">
        <f t="shared" si="7"/>
        <v>3.2044186025313726E-2</v>
      </c>
    </row>
    <row r="474" spans="1:13">
      <c r="A474" s="1">
        <v>44260</v>
      </c>
      <c r="F474" s="78">
        <v>44264</v>
      </c>
      <c r="G474" s="79">
        <v>281.39999399999999</v>
      </c>
      <c r="H474" s="79">
        <v>287.5</v>
      </c>
      <c r="I474" s="79">
        <v>279.79998799999998</v>
      </c>
      <c r="J474" s="79">
        <v>282.5</v>
      </c>
      <c r="K474" s="79">
        <v>273.28173800000002</v>
      </c>
      <c r="L474" s="80">
        <v>945890</v>
      </c>
      <c r="M474" s="81">
        <f t="shared" si="7"/>
        <v>8.2084089292681576E-3</v>
      </c>
    </row>
    <row r="475" spans="1:13">
      <c r="A475" s="1">
        <v>44263</v>
      </c>
      <c r="F475" s="78">
        <v>44265</v>
      </c>
      <c r="G475" s="79">
        <v>282</v>
      </c>
      <c r="H475" s="79">
        <v>306.79998799999998</v>
      </c>
      <c r="I475" s="79">
        <v>281.70001200000002</v>
      </c>
      <c r="J475" s="79">
        <v>290.29998799999998</v>
      </c>
      <c r="K475" s="79">
        <v>280.82720899999998</v>
      </c>
      <c r="L475" s="80">
        <v>1123135</v>
      </c>
      <c r="M475" s="81">
        <f t="shared" si="7"/>
        <v>2.7610593577240654E-2</v>
      </c>
    </row>
    <row r="476" spans="1:13">
      <c r="A476" s="1">
        <v>44264</v>
      </c>
      <c r="F476" s="78">
        <v>44266</v>
      </c>
      <c r="G476" s="79">
        <v>294.5</v>
      </c>
      <c r="H476" s="79">
        <v>301.20001200000002</v>
      </c>
      <c r="I476" s="79">
        <v>292.29998799999998</v>
      </c>
      <c r="J476" s="79">
        <v>300</v>
      </c>
      <c r="K476" s="79">
        <v>290.21069299999999</v>
      </c>
      <c r="L476" s="80">
        <v>682139</v>
      </c>
      <c r="M476" s="81">
        <f t="shared" si="7"/>
        <v>3.3413728083591825E-2</v>
      </c>
    </row>
    <row r="477" spans="1:13">
      <c r="A477" s="1">
        <v>44265</v>
      </c>
      <c r="F477" s="78">
        <v>44267</v>
      </c>
      <c r="G477" s="79">
        <v>299.10000600000001</v>
      </c>
      <c r="H477" s="79">
        <v>301.20001200000002</v>
      </c>
      <c r="I477" s="79">
        <v>295.89999399999999</v>
      </c>
      <c r="J477" s="79">
        <v>298.89999399999999</v>
      </c>
      <c r="K477" s="79">
        <v>289.14657599999998</v>
      </c>
      <c r="L477" s="80">
        <v>560959</v>
      </c>
      <c r="M477" s="81">
        <f t="shared" si="7"/>
        <v>-3.6667050031819822E-3</v>
      </c>
    </row>
    <row r="478" spans="1:13">
      <c r="A478" s="1">
        <v>44266</v>
      </c>
      <c r="F478" s="78">
        <v>44270</v>
      </c>
      <c r="G478" s="79">
        <v>298.79998799999998</v>
      </c>
      <c r="H478" s="79">
        <v>298.89999399999999</v>
      </c>
      <c r="I478" s="79">
        <v>292.70001200000002</v>
      </c>
      <c r="J478" s="79">
        <v>292.79998799999998</v>
      </c>
      <c r="K478" s="79">
        <v>283.24563599999999</v>
      </c>
      <c r="L478" s="80">
        <v>501181</v>
      </c>
      <c r="M478" s="81">
        <f t="shared" si="7"/>
        <v>-2.0408126845672874E-2</v>
      </c>
    </row>
    <row r="479" spans="1:13">
      <c r="A479" s="1">
        <v>44267</v>
      </c>
      <c r="F479" s="78">
        <v>44271</v>
      </c>
      <c r="G479" s="79">
        <v>294</v>
      </c>
      <c r="H479" s="79">
        <v>295.29998799999998</v>
      </c>
      <c r="I479" s="79">
        <v>287.5</v>
      </c>
      <c r="J479" s="79">
        <v>287.5</v>
      </c>
      <c r="K479" s="79">
        <v>278.11859099999998</v>
      </c>
      <c r="L479" s="80">
        <v>673727</v>
      </c>
      <c r="M479" s="81">
        <f t="shared" si="7"/>
        <v>-1.8101055579899595E-2</v>
      </c>
    </row>
    <row r="480" spans="1:13">
      <c r="A480" s="1">
        <v>44270</v>
      </c>
      <c r="F480" s="78">
        <v>44272</v>
      </c>
      <c r="G480" s="79">
        <v>287.29998799999998</v>
      </c>
      <c r="H480" s="79">
        <v>289.39999399999999</v>
      </c>
      <c r="I480" s="79">
        <v>282.20001200000002</v>
      </c>
      <c r="J480" s="79">
        <v>285</v>
      </c>
      <c r="K480" s="79">
        <v>275.70016500000003</v>
      </c>
      <c r="L480" s="80">
        <v>619085</v>
      </c>
      <c r="M480" s="81">
        <f t="shared" si="7"/>
        <v>-8.6956646490415814E-3</v>
      </c>
    </row>
    <row r="481" spans="1:13">
      <c r="A481" s="1">
        <v>44271</v>
      </c>
      <c r="F481" s="78">
        <v>44273</v>
      </c>
      <c r="G481" s="79">
        <v>285.5</v>
      </c>
      <c r="H481" s="79">
        <v>288.10000600000001</v>
      </c>
      <c r="I481" s="79">
        <v>284.29998799999998</v>
      </c>
      <c r="J481" s="79">
        <v>287</v>
      </c>
      <c r="K481" s="79">
        <v>277.63491800000003</v>
      </c>
      <c r="L481" s="80">
        <v>593750</v>
      </c>
      <c r="M481" s="81">
        <f t="shared" si="7"/>
        <v>7.0175982665806541E-3</v>
      </c>
    </row>
    <row r="482" spans="1:13">
      <c r="A482" s="1">
        <v>44272</v>
      </c>
      <c r="F482" s="78">
        <v>44274</v>
      </c>
      <c r="G482" s="79">
        <v>283.89999399999999</v>
      </c>
      <c r="H482" s="79">
        <v>286.5</v>
      </c>
      <c r="I482" s="79">
        <v>279.60000600000001</v>
      </c>
      <c r="J482" s="79">
        <v>281</v>
      </c>
      <c r="K482" s="79">
        <v>271.83068800000001</v>
      </c>
      <c r="L482" s="80">
        <v>1330384</v>
      </c>
      <c r="M482" s="81">
        <f t="shared" si="7"/>
        <v>-2.0905979845085687E-2</v>
      </c>
    </row>
    <row r="483" spans="1:13">
      <c r="A483" s="1">
        <v>44273</v>
      </c>
      <c r="F483" s="78">
        <v>44277</v>
      </c>
      <c r="G483" s="79">
        <v>279.5</v>
      </c>
      <c r="H483" s="79">
        <v>282.89999399999999</v>
      </c>
      <c r="I483" s="79">
        <v>277.39999399999999</v>
      </c>
      <c r="J483" s="79">
        <v>278</v>
      </c>
      <c r="K483" s="79">
        <v>268.92858899999999</v>
      </c>
      <c r="L483" s="80">
        <v>561676</v>
      </c>
      <c r="M483" s="81">
        <f t="shared" si="7"/>
        <v>-1.0676127192820926E-2</v>
      </c>
    </row>
    <row r="484" spans="1:13">
      <c r="A484" s="1">
        <v>44274</v>
      </c>
      <c r="F484" s="78">
        <v>44278</v>
      </c>
      <c r="G484" s="79">
        <v>276.5</v>
      </c>
      <c r="H484" s="79">
        <v>283</v>
      </c>
      <c r="I484" s="79">
        <v>273.79998799999998</v>
      </c>
      <c r="J484" s="79">
        <v>281.20001200000002</v>
      </c>
      <c r="K484" s="79">
        <v>272.02413899999999</v>
      </c>
      <c r="L484" s="80">
        <v>530372</v>
      </c>
      <c r="M484" s="81">
        <f t="shared" si="7"/>
        <v>1.1510676538744652E-2</v>
      </c>
    </row>
    <row r="485" spans="1:13">
      <c r="A485" s="1">
        <v>44277</v>
      </c>
      <c r="F485" s="78">
        <v>44279</v>
      </c>
      <c r="G485" s="79">
        <v>279.29998799999998</v>
      </c>
      <c r="H485" s="79">
        <v>283.39999399999999</v>
      </c>
      <c r="I485" s="79">
        <v>276.70001200000002</v>
      </c>
      <c r="J485" s="79">
        <v>278.79998799999998</v>
      </c>
      <c r="K485" s="79">
        <v>269.70245399999999</v>
      </c>
      <c r="L485" s="80">
        <v>418152</v>
      </c>
      <c r="M485" s="81">
        <f t="shared" si="7"/>
        <v>-8.5348491811603616E-3</v>
      </c>
    </row>
    <row r="486" spans="1:13">
      <c r="A486" s="1">
        <v>44278</v>
      </c>
      <c r="F486" s="78">
        <v>44280</v>
      </c>
      <c r="G486" s="79">
        <v>273.10000600000001</v>
      </c>
      <c r="H486" s="79">
        <v>273.39999399999999</v>
      </c>
      <c r="I486" s="79">
        <v>259.70001200000002</v>
      </c>
      <c r="J486" s="79">
        <v>261.79998799999998</v>
      </c>
      <c r="K486" s="79">
        <v>253.25718699999999</v>
      </c>
      <c r="L486" s="80">
        <v>1743067</v>
      </c>
      <c r="M486" s="81">
        <f t="shared" si="7"/>
        <v>-6.0975592754524965E-2</v>
      </c>
    </row>
    <row r="487" spans="1:13">
      <c r="A487" s="1">
        <v>44279</v>
      </c>
      <c r="F487" s="78">
        <v>44281</v>
      </c>
      <c r="G487" s="79">
        <v>266.89999399999999</v>
      </c>
      <c r="H487" s="79">
        <v>267.89999399999999</v>
      </c>
      <c r="I487" s="79">
        <v>259.39999399999999</v>
      </c>
      <c r="J487" s="79">
        <v>261.70001200000002</v>
      </c>
      <c r="K487" s="79">
        <v>253.16047699999999</v>
      </c>
      <c r="L487" s="80">
        <v>1447200</v>
      </c>
      <c r="M487" s="81">
        <f t="shared" si="7"/>
        <v>-3.8186478001116562E-4</v>
      </c>
    </row>
    <row r="488" spans="1:13">
      <c r="A488" s="1">
        <v>44280</v>
      </c>
      <c r="F488" s="78">
        <v>44284</v>
      </c>
      <c r="G488" s="79">
        <v>261.60000600000001</v>
      </c>
      <c r="H488" s="79">
        <v>268.79998799999998</v>
      </c>
      <c r="I488" s="79">
        <v>261.60000600000001</v>
      </c>
      <c r="J488" s="79">
        <v>264.10000600000001</v>
      </c>
      <c r="K488" s="79">
        <v>255.482178</v>
      </c>
      <c r="L488" s="80">
        <v>745636</v>
      </c>
      <c r="M488" s="81">
        <f t="shared" si="7"/>
        <v>9.1708667463129279E-3</v>
      </c>
    </row>
    <row r="489" spans="1:13">
      <c r="A489" s="1">
        <v>44281</v>
      </c>
      <c r="F489" s="78">
        <v>44285</v>
      </c>
      <c r="G489" s="79">
        <v>263.89999399999999</v>
      </c>
      <c r="H489" s="79">
        <v>265.20001200000002</v>
      </c>
      <c r="I489" s="79">
        <v>262.39999399999999</v>
      </c>
      <c r="J489" s="79">
        <v>265</v>
      </c>
      <c r="K489" s="79">
        <v>256.35278299999999</v>
      </c>
      <c r="L489" s="80">
        <v>684867</v>
      </c>
      <c r="M489" s="81">
        <f t="shared" si="7"/>
        <v>3.4076936669922369E-3</v>
      </c>
    </row>
    <row r="490" spans="1:13">
      <c r="A490" s="1">
        <v>44284</v>
      </c>
      <c r="F490" s="78">
        <v>44286</v>
      </c>
      <c r="G490" s="79">
        <v>265.5</v>
      </c>
      <c r="H490" s="79">
        <v>266.60000600000001</v>
      </c>
      <c r="I490" s="79">
        <v>263.70001200000002</v>
      </c>
      <c r="J490" s="79">
        <v>266.20001200000002</v>
      </c>
      <c r="K490" s="79">
        <v>257.51361100000003</v>
      </c>
      <c r="L490" s="80">
        <v>566359</v>
      </c>
      <c r="M490" s="81">
        <f t="shared" si="7"/>
        <v>4.5282441891806484E-3</v>
      </c>
    </row>
    <row r="491" spans="1:13">
      <c r="A491" s="1">
        <v>44285</v>
      </c>
      <c r="F491" s="78">
        <v>44287</v>
      </c>
      <c r="G491" s="79">
        <v>267.79998799999998</v>
      </c>
      <c r="H491" s="79">
        <v>271.89999399999999</v>
      </c>
      <c r="I491" s="79">
        <v>266.10000600000001</v>
      </c>
      <c r="J491" s="79">
        <v>270.75</v>
      </c>
      <c r="K491" s="79">
        <v>261.91516100000001</v>
      </c>
      <c r="L491" s="80">
        <v>496011</v>
      </c>
      <c r="M491" s="81">
        <f t="shared" si="7"/>
        <v>1.7092494578859311E-2</v>
      </c>
    </row>
    <row r="492" spans="1:13">
      <c r="A492" s="1">
        <v>44286</v>
      </c>
      <c r="F492" s="78">
        <v>44292</v>
      </c>
      <c r="G492" s="79">
        <v>276</v>
      </c>
      <c r="H492" s="79">
        <v>277.64999399999999</v>
      </c>
      <c r="I492" s="79">
        <v>272.20001200000002</v>
      </c>
      <c r="J492" s="79">
        <v>276</v>
      </c>
      <c r="K492" s="79">
        <v>266.99383499999999</v>
      </c>
      <c r="L492" s="80">
        <v>707653</v>
      </c>
      <c r="M492" s="81">
        <f t="shared" si="7"/>
        <v>1.9390530813907247E-2</v>
      </c>
    </row>
    <row r="493" spans="1:13">
      <c r="A493" s="1">
        <v>44287</v>
      </c>
      <c r="F493" s="78">
        <v>44293</v>
      </c>
      <c r="G493" s="79">
        <v>276</v>
      </c>
      <c r="H493" s="79">
        <v>276</v>
      </c>
      <c r="I493" s="79">
        <v>270.5</v>
      </c>
      <c r="J493" s="79">
        <v>270.5</v>
      </c>
      <c r="K493" s="79">
        <v>261.67330900000002</v>
      </c>
      <c r="L493" s="80">
        <v>522754</v>
      </c>
      <c r="M493" s="81">
        <f t="shared" si="7"/>
        <v>-1.9927523794697255E-2</v>
      </c>
    </row>
    <row r="494" spans="1:13">
      <c r="A494" s="1">
        <v>44292</v>
      </c>
      <c r="F494" s="78">
        <v>44294</v>
      </c>
      <c r="G494" s="79">
        <v>271.79998799999998</v>
      </c>
      <c r="H494" s="79">
        <v>277.54998799999998</v>
      </c>
      <c r="I494" s="79">
        <v>270.75</v>
      </c>
      <c r="J494" s="79">
        <v>276.75</v>
      </c>
      <c r="K494" s="79">
        <v>267.71939099999997</v>
      </c>
      <c r="L494" s="80">
        <v>521307</v>
      </c>
      <c r="M494" s="81">
        <f t="shared" si="7"/>
        <v>2.3105459334409821E-2</v>
      </c>
    </row>
    <row r="495" spans="1:13">
      <c r="A495" s="1">
        <v>44293</v>
      </c>
      <c r="F495" s="78">
        <v>44295</v>
      </c>
      <c r="G495" s="79">
        <v>276.85000600000001</v>
      </c>
      <c r="H495" s="79">
        <v>282.35000600000001</v>
      </c>
      <c r="I495" s="79">
        <v>275.60000600000001</v>
      </c>
      <c r="J495" s="79">
        <v>280</v>
      </c>
      <c r="K495" s="79">
        <v>270.86331200000001</v>
      </c>
      <c r="L495" s="80">
        <v>744033</v>
      </c>
      <c r="M495" s="81">
        <f t="shared" si="7"/>
        <v>1.1743344358646157E-2</v>
      </c>
    </row>
    <row r="496" spans="1:13">
      <c r="A496" s="1">
        <v>44294</v>
      </c>
      <c r="F496" s="78">
        <v>44298</v>
      </c>
      <c r="G496" s="79">
        <v>281.95001200000002</v>
      </c>
      <c r="H496" s="79">
        <v>284.20001200000002</v>
      </c>
      <c r="I496" s="79">
        <v>280.64999399999999</v>
      </c>
      <c r="J496" s="79">
        <v>281.60000600000001</v>
      </c>
      <c r="K496" s="79">
        <v>272.41110200000003</v>
      </c>
      <c r="L496" s="80">
        <v>565495</v>
      </c>
      <c r="M496" s="81">
        <f t="shared" si="7"/>
        <v>5.714284406298703E-3</v>
      </c>
    </row>
    <row r="497" spans="1:13">
      <c r="A497" s="1">
        <v>44295</v>
      </c>
      <c r="F497" s="78">
        <v>44299</v>
      </c>
      <c r="G497" s="79">
        <v>282</v>
      </c>
      <c r="H497" s="79">
        <v>283.29998799999998</v>
      </c>
      <c r="I497" s="79">
        <v>279.79998799999998</v>
      </c>
      <c r="J497" s="79">
        <v>280.45001200000002</v>
      </c>
      <c r="K497" s="79">
        <v>271.29864500000002</v>
      </c>
      <c r="L497" s="80">
        <v>446642</v>
      </c>
      <c r="M497" s="81">
        <f t="shared" si="7"/>
        <v>-4.0837432536064778E-3</v>
      </c>
    </row>
    <row r="498" spans="1:13">
      <c r="A498" s="1">
        <v>44298</v>
      </c>
      <c r="F498" s="78">
        <v>44300</v>
      </c>
      <c r="G498" s="79">
        <v>280.54998799999998</v>
      </c>
      <c r="H498" s="79">
        <v>281.54998799999998</v>
      </c>
      <c r="I498" s="79">
        <v>275.04998799999998</v>
      </c>
      <c r="J498" s="79">
        <v>277.60000600000001</v>
      </c>
      <c r="K498" s="79">
        <v>268.54162600000001</v>
      </c>
      <c r="L498" s="80">
        <v>545673</v>
      </c>
      <c r="M498" s="81">
        <f t="shared" si="7"/>
        <v>-1.0162302874752706E-2</v>
      </c>
    </row>
    <row r="499" spans="1:13">
      <c r="A499" s="1">
        <v>44299</v>
      </c>
      <c r="F499" s="78">
        <v>44301</v>
      </c>
      <c r="G499" s="79">
        <v>277.64999399999999</v>
      </c>
      <c r="H499" s="79">
        <v>278.60000600000001</v>
      </c>
      <c r="I499" s="79">
        <v>273.45001200000002</v>
      </c>
      <c r="J499" s="79">
        <v>277.54998799999998</v>
      </c>
      <c r="K499" s="79">
        <v>268.49325599999997</v>
      </c>
      <c r="L499" s="80">
        <v>554362</v>
      </c>
      <c r="M499" s="81">
        <f t="shared" si="7"/>
        <v>-1.8012105132644873E-4</v>
      </c>
    </row>
    <row r="500" spans="1:13">
      <c r="A500" s="1">
        <v>44300</v>
      </c>
      <c r="F500" s="78">
        <v>44302</v>
      </c>
      <c r="G500" s="79">
        <v>276.89999399999999</v>
      </c>
      <c r="H500" s="79">
        <v>279.25</v>
      </c>
      <c r="I500" s="79">
        <v>273.45001200000002</v>
      </c>
      <c r="J500" s="79">
        <v>277.89999399999999</v>
      </c>
      <c r="K500" s="79">
        <v>268.831818</v>
      </c>
      <c r="L500" s="80">
        <v>670692</v>
      </c>
      <c r="M500" s="81">
        <f t="shared" si="7"/>
        <v>1.2609702196766704E-3</v>
      </c>
    </row>
    <row r="501" spans="1:13">
      <c r="A501" s="1">
        <v>44301</v>
      </c>
      <c r="F501" s="78">
        <v>44305</v>
      </c>
      <c r="G501" s="79">
        <v>277.79998799999998</v>
      </c>
      <c r="H501" s="79">
        <v>282.64999399999999</v>
      </c>
      <c r="I501" s="79">
        <v>277</v>
      </c>
      <c r="J501" s="79">
        <v>277.20001200000002</v>
      </c>
      <c r="K501" s="79">
        <v>268.15472399999999</v>
      </c>
      <c r="L501" s="80">
        <v>405119</v>
      </c>
      <c r="M501" s="81">
        <f t="shared" si="7"/>
        <v>-2.5186527585808723E-3</v>
      </c>
    </row>
    <row r="502" spans="1:13">
      <c r="A502" s="1">
        <v>44302</v>
      </c>
      <c r="F502" s="78">
        <v>44306</v>
      </c>
      <c r="G502" s="79">
        <v>276.35000600000001</v>
      </c>
      <c r="H502" s="79">
        <v>277</v>
      </c>
      <c r="I502" s="79">
        <v>268</v>
      </c>
      <c r="J502" s="79">
        <v>269.10000600000001</v>
      </c>
      <c r="K502" s="79">
        <v>260.31900000000002</v>
      </c>
      <c r="L502" s="80">
        <v>723418</v>
      </c>
      <c r="M502" s="81">
        <f t="shared" si="7"/>
        <v>-2.9220906061680908E-2</v>
      </c>
    </row>
    <row r="503" spans="1:13">
      <c r="A503" s="1">
        <v>44305</v>
      </c>
      <c r="F503" s="78">
        <v>44307</v>
      </c>
      <c r="G503" s="79">
        <v>270</v>
      </c>
      <c r="H503" s="79">
        <v>273.39999399999999</v>
      </c>
      <c r="I503" s="79">
        <v>269.10000600000001</v>
      </c>
      <c r="J503" s="79">
        <v>271.54998799999998</v>
      </c>
      <c r="K503" s="79">
        <v>262.68905599999999</v>
      </c>
      <c r="L503" s="80">
        <v>526549</v>
      </c>
      <c r="M503" s="81">
        <f t="shared" si="7"/>
        <v>9.1044295652640671E-3</v>
      </c>
    </row>
    <row r="504" spans="1:13">
      <c r="A504" s="1">
        <v>44306</v>
      </c>
      <c r="F504" s="78">
        <v>44308</v>
      </c>
      <c r="G504" s="79">
        <v>273.10000600000001</v>
      </c>
      <c r="H504" s="79">
        <v>273.29998799999998</v>
      </c>
      <c r="I504" s="79">
        <v>269</v>
      </c>
      <c r="J504" s="79">
        <v>270.29998799999998</v>
      </c>
      <c r="K504" s="79">
        <v>261.47985799999998</v>
      </c>
      <c r="L504" s="80">
        <v>513407</v>
      </c>
      <c r="M504" s="81">
        <f t="shared" si="7"/>
        <v>-4.603153319032883E-3</v>
      </c>
    </row>
    <row r="505" spans="1:13">
      <c r="A505" s="1">
        <v>44307</v>
      </c>
      <c r="F505" s="78">
        <v>44309</v>
      </c>
      <c r="G505" s="79">
        <v>269.04998799999998</v>
      </c>
      <c r="H505" s="79">
        <v>270.79998799999998</v>
      </c>
      <c r="I505" s="79">
        <v>264.14999399999999</v>
      </c>
      <c r="J505" s="79">
        <v>266.10000600000001</v>
      </c>
      <c r="K505" s="79">
        <v>257.416901</v>
      </c>
      <c r="L505" s="80">
        <v>595682</v>
      </c>
      <c r="M505" s="81">
        <f t="shared" si="7"/>
        <v>-1.5538317295552391E-2</v>
      </c>
    </row>
    <row r="506" spans="1:13">
      <c r="A506" s="1">
        <v>44308</v>
      </c>
      <c r="F506" s="78">
        <v>44312</v>
      </c>
      <c r="G506" s="79">
        <v>266.10000600000001</v>
      </c>
      <c r="H506" s="79">
        <v>267.95001200000002</v>
      </c>
      <c r="I506" s="79">
        <v>265.29998799999998</v>
      </c>
      <c r="J506" s="79">
        <v>265.29998799999998</v>
      </c>
      <c r="K506" s="79">
        <v>256.64297499999998</v>
      </c>
      <c r="L506" s="80">
        <v>383789</v>
      </c>
      <c r="M506" s="81">
        <f t="shared" si="7"/>
        <v>-3.0065081080282961E-3</v>
      </c>
    </row>
    <row r="507" spans="1:13">
      <c r="A507" s="1">
        <v>44309</v>
      </c>
      <c r="F507" s="78">
        <v>44313</v>
      </c>
      <c r="G507" s="79">
        <v>264.64999399999999</v>
      </c>
      <c r="H507" s="79">
        <v>266.04998799999998</v>
      </c>
      <c r="I507" s="79">
        <v>261.54998799999998</v>
      </c>
      <c r="J507" s="79">
        <v>262.75</v>
      </c>
      <c r="K507" s="79">
        <v>254.176208</v>
      </c>
      <c r="L507" s="80">
        <v>656396</v>
      </c>
      <c r="M507" s="81">
        <f t="shared" si="7"/>
        <v>-9.61166772634231E-3</v>
      </c>
    </row>
    <row r="508" spans="1:13">
      <c r="A508" s="1">
        <v>44312</v>
      </c>
      <c r="F508" s="78">
        <v>44314</v>
      </c>
      <c r="G508" s="79">
        <v>262.04998799999998</v>
      </c>
      <c r="H508" s="79">
        <v>264.60000600000001</v>
      </c>
      <c r="I508" s="79">
        <v>258.60000600000001</v>
      </c>
      <c r="J508" s="79">
        <v>258.85000600000001</v>
      </c>
      <c r="K508" s="79">
        <v>250.40347299999999</v>
      </c>
      <c r="L508" s="80">
        <v>770974</v>
      </c>
      <c r="M508" s="81">
        <f t="shared" si="7"/>
        <v>-1.4842990339992843E-2</v>
      </c>
    </row>
    <row r="509" spans="1:13">
      <c r="A509" s="1">
        <v>44313</v>
      </c>
      <c r="F509" s="78">
        <v>44315</v>
      </c>
      <c r="G509" s="79">
        <v>260.10000600000001</v>
      </c>
      <c r="H509" s="79">
        <v>265.14999399999999</v>
      </c>
      <c r="I509" s="79">
        <v>259.35000600000001</v>
      </c>
      <c r="J509" s="79">
        <v>260.60000600000001</v>
      </c>
      <c r="K509" s="79">
        <v>252.09634399999999</v>
      </c>
      <c r="L509" s="80">
        <v>511872</v>
      </c>
      <c r="M509" s="81">
        <f t="shared" si="7"/>
        <v>6.7605731650534923E-3</v>
      </c>
    </row>
    <row r="510" spans="1:13">
      <c r="A510" s="1">
        <v>44314</v>
      </c>
      <c r="F510" s="78">
        <v>44316</v>
      </c>
      <c r="G510" s="79">
        <v>260.39999399999999</v>
      </c>
      <c r="H510" s="79">
        <v>263.25</v>
      </c>
      <c r="I510" s="79">
        <v>256.60000600000001</v>
      </c>
      <c r="J510" s="79">
        <v>256.85000600000001</v>
      </c>
      <c r="K510" s="79">
        <v>248.46873500000001</v>
      </c>
      <c r="L510" s="80">
        <v>599265</v>
      </c>
      <c r="M510" s="81">
        <f t="shared" si="7"/>
        <v>-1.4389772348304974E-2</v>
      </c>
    </row>
    <row r="511" spans="1:13">
      <c r="A511" s="1">
        <v>44315</v>
      </c>
      <c r="F511" s="78">
        <v>44319</v>
      </c>
      <c r="G511" s="79">
        <v>259</v>
      </c>
      <c r="H511" s="79">
        <v>261.85000600000001</v>
      </c>
      <c r="I511" s="79">
        <v>257.54998799999998</v>
      </c>
      <c r="J511" s="79">
        <v>259.79998799999998</v>
      </c>
      <c r="K511" s="79">
        <v>251.322464</v>
      </c>
      <c r="L511" s="80">
        <v>320699</v>
      </c>
      <c r="M511" s="81">
        <f t="shared" si="7"/>
        <v>1.1485263930691268E-2</v>
      </c>
    </row>
    <row r="512" spans="1:13">
      <c r="A512" s="1">
        <v>44316</v>
      </c>
      <c r="F512" s="78">
        <v>44320</v>
      </c>
      <c r="G512" s="79">
        <v>260.14999399999999</v>
      </c>
      <c r="H512" s="79">
        <v>261</v>
      </c>
      <c r="I512" s="79">
        <v>252.050003</v>
      </c>
      <c r="J512" s="79">
        <v>252.550003</v>
      </c>
      <c r="K512" s="79">
        <v>244.30903599999999</v>
      </c>
      <c r="L512" s="80">
        <v>942337</v>
      </c>
      <c r="M512" s="81">
        <f t="shared" si="7"/>
        <v>-2.7906092787630815E-2</v>
      </c>
    </row>
    <row r="513" spans="1:13">
      <c r="A513" s="1">
        <v>44319</v>
      </c>
      <c r="F513" s="78">
        <v>44321</v>
      </c>
      <c r="G513" s="79">
        <v>253.14999399999999</v>
      </c>
      <c r="H513" s="79">
        <v>260.14999399999999</v>
      </c>
      <c r="I513" s="79">
        <v>253</v>
      </c>
      <c r="J513" s="79">
        <v>259.60000600000001</v>
      </c>
      <c r="K513" s="79">
        <v>251.12898300000001</v>
      </c>
      <c r="L513" s="80">
        <v>667214</v>
      </c>
      <c r="M513" s="81">
        <f t="shared" si="7"/>
        <v>2.791524665506033E-2</v>
      </c>
    </row>
    <row r="514" spans="1:13">
      <c r="A514" s="1">
        <v>44320</v>
      </c>
      <c r="F514" s="78">
        <v>44322</v>
      </c>
      <c r="G514" s="79">
        <v>260.20001200000002</v>
      </c>
      <c r="H514" s="79">
        <v>261.79998799999998</v>
      </c>
      <c r="I514" s="79">
        <v>254.5</v>
      </c>
      <c r="J514" s="79">
        <v>258.79998799999998</v>
      </c>
      <c r="K514" s="79">
        <v>250.355087</v>
      </c>
      <c r="L514" s="80">
        <v>582635</v>
      </c>
      <c r="M514" s="81">
        <f t="shared" si="7"/>
        <v>-3.0816673995769247E-3</v>
      </c>
    </row>
    <row r="515" spans="1:13">
      <c r="A515" s="1">
        <v>44321</v>
      </c>
      <c r="F515" s="78">
        <v>44323</v>
      </c>
      <c r="G515" s="79">
        <v>280.10000600000001</v>
      </c>
      <c r="H515" s="79">
        <v>281.60000600000001</v>
      </c>
      <c r="I515" s="79">
        <v>275.45001200000002</v>
      </c>
      <c r="J515" s="79">
        <v>280.60000600000001</v>
      </c>
      <c r="K515" s="79">
        <v>271.44372600000003</v>
      </c>
      <c r="L515" s="80">
        <v>1696760</v>
      </c>
      <c r="M515" s="81">
        <f t="shared" si="7"/>
        <v>8.4234913109634671E-2</v>
      </c>
    </row>
    <row r="516" spans="1:13">
      <c r="A516" s="1">
        <v>44322</v>
      </c>
      <c r="F516" s="78">
        <v>44326</v>
      </c>
      <c r="G516" s="79">
        <v>284.89999399999999</v>
      </c>
      <c r="H516" s="79">
        <v>288.60000600000001</v>
      </c>
      <c r="I516" s="79">
        <v>282.10000600000001</v>
      </c>
      <c r="J516" s="79">
        <v>286.45001200000002</v>
      </c>
      <c r="K516" s="79">
        <v>277.102844</v>
      </c>
      <c r="L516" s="80">
        <v>869591</v>
      </c>
      <c r="M516" s="81">
        <f t="shared" ref="M516:M579" si="8">(K516-K515)/K515</f>
        <v>2.0848218094383135E-2</v>
      </c>
    </row>
    <row r="517" spans="1:13">
      <c r="A517" s="1">
        <v>44323</v>
      </c>
      <c r="F517" s="78">
        <v>44327</v>
      </c>
      <c r="G517" s="79">
        <v>283.45001200000002</v>
      </c>
      <c r="H517" s="79">
        <v>285.14999399999999</v>
      </c>
      <c r="I517" s="79">
        <v>280.5</v>
      </c>
      <c r="J517" s="79">
        <v>284.25</v>
      </c>
      <c r="K517" s="79">
        <v>274.97464000000002</v>
      </c>
      <c r="L517" s="80">
        <v>823448</v>
      </c>
      <c r="M517" s="81">
        <f t="shared" si="8"/>
        <v>-7.6801954439701904E-3</v>
      </c>
    </row>
    <row r="518" spans="1:13">
      <c r="A518" s="1">
        <v>44326</v>
      </c>
      <c r="F518" s="78">
        <v>44328</v>
      </c>
      <c r="G518" s="79">
        <v>284.64999399999999</v>
      </c>
      <c r="H518" s="79">
        <v>288.95001200000002</v>
      </c>
      <c r="I518" s="79">
        <v>284.60000600000001</v>
      </c>
      <c r="J518" s="79">
        <v>286.54998799999998</v>
      </c>
      <c r="K518" s="79">
        <v>277.19955399999998</v>
      </c>
      <c r="L518" s="80">
        <v>693442</v>
      </c>
      <c r="M518" s="81">
        <f t="shared" si="8"/>
        <v>8.0913425325330208E-3</v>
      </c>
    </row>
    <row r="519" spans="1:13">
      <c r="A519" s="1">
        <v>44327</v>
      </c>
      <c r="F519" s="78">
        <v>44329</v>
      </c>
      <c r="G519" s="79">
        <v>283</v>
      </c>
      <c r="H519" s="79">
        <v>286.29998799999998</v>
      </c>
      <c r="I519" s="79">
        <v>277.14999399999999</v>
      </c>
      <c r="J519" s="79">
        <v>284.85000600000001</v>
      </c>
      <c r="K519" s="79">
        <v>278.47048999999998</v>
      </c>
      <c r="L519" s="80">
        <v>501372</v>
      </c>
      <c r="M519" s="81">
        <f t="shared" si="8"/>
        <v>4.5849135817873869E-3</v>
      </c>
    </row>
    <row r="520" spans="1:13">
      <c r="A520" s="1">
        <v>44328</v>
      </c>
      <c r="F520" s="78">
        <v>44330</v>
      </c>
      <c r="G520" s="79">
        <v>289</v>
      </c>
      <c r="H520" s="79">
        <v>290</v>
      </c>
      <c r="I520" s="79">
        <v>285.79998799999998</v>
      </c>
      <c r="J520" s="79">
        <v>288.54998799999998</v>
      </c>
      <c r="K520" s="79">
        <v>282.08761600000003</v>
      </c>
      <c r="L520" s="80">
        <v>438464</v>
      </c>
      <c r="M520" s="81">
        <f t="shared" si="8"/>
        <v>1.2989261447415997E-2</v>
      </c>
    </row>
    <row r="521" spans="1:13">
      <c r="A521" s="1">
        <v>44329</v>
      </c>
      <c r="F521" s="78">
        <v>44333</v>
      </c>
      <c r="G521" s="79">
        <v>289.39999399999999</v>
      </c>
      <c r="H521" s="79">
        <v>297.25</v>
      </c>
      <c r="I521" s="79">
        <v>289.20001200000002</v>
      </c>
      <c r="J521" s="79">
        <v>296.79998799999998</v>
      </c>
      <c r="K521" s="79">
        <v>290.15283199999999</v>
      </c>
      <c r="L521" s="80">
        <v>824420</v>
      </c>
      <c r="M521" s="81">
        <f t="shared" si="8"/>
        <v>2.8591173601892412E-2</v>
      </c>
    </row>
    <row r="522" spans="1:13">
      <c r="A522" s="1">
        <v>44330</v>
      </c>
      <c r="F522" s="78">
        <v>44334</v>
      </c>
      <c r="G522" s="79">
        <v>299.95001200000002</v>
      </c>
      <c r="H522" s="79">
        <v>301.70001200000002</v>
      </c>
      <c r="I522" s="79">
        <v>292.29998799999998</v>
      </c>
      <c r="J522" s="79">
        <v>293.79998799999998</v>
      </c>
      <c r="K522" s="79">
        <v>287.22000100000002</v>
      </c>
      <c r="L522" s="80">
        <v>576402</v>
      </c>
      <c r="M522" s="81">
        <f t="shared" si="8"/>
        <v>-1.0107883420555292E-2</v>
      </c>
    </row>
    <row r="523" spans="1:13">
      <c r="A523" s="1">
        <v>44333</v>
      </c>
      <c r="F523" s="78">
        <v>44335</v>
      </c>
      <c r="G523" s="79">
        <v>293.04998799999998</v>
      </c>
      <c r="H523" s="79">
        <v>295.35000600000001</v>
      </c>
      <c r="I523" s="79">
        <v>289.35000600000001</v>
      </c>
      <c r="J523" s="79">
        <v>294.54998799999998</v>
      </c>
      <c r="K523" s="79">
        <v>287.953217</v>
      </c>
      <c r="L523" s="80">
        <v>629842</v>
      </c>
      <c r="M523" s="81">
        <f t="shared" si="8"/>
        <v>2.5528027207268561E-3</v>
      </c>
    </row>
    <row r="524" spans="1:13">
      <c r="A524" s="1">
        <v>44334</v>
      </c>
      <c r="F524" s="78">
        <v>44336</v>
      </c>
      <c r="G524" s="79">
        <v>297</v>
      </c>
      <c r="H524" s="79">
        <v>298.39999399999999</v>
      </c>
      <c r="I524" s="79">
        <v>293.89999399999999</v>
      </c>
      <c r="J524" s="79">
        <v>298.39999399999999</v>
      </c>
      <c r="K524" s="79">
        <v>291.71697999999998</v>
      </c>
      <c r="L524" s="80">
        <v>499980</v>
      </c>
      <c r="M524" s="81">
        <f t="shared" si="8"/>
        <v>1.3070744752262945E-2</v>
      </c>
    </row>
    <row r="525" spans="1:13">
      <c r="A525" s="1">
        <v>44335</v>
      </c>
      <c r="F525" s="78">
        <v>44337</v>
      </c>
      <c r="G525" s="79">
        <v>300</v>
      </c>
      <c r="H525" s="79">
        <v>301.95001200000002</v>
      </c>
      <c r="I525" s="79">
        <v>299.10000600000001</v>
      </c>
      <c r="J525" s="79">
        <v>301.95001200000002</v>
      </c>
      <c r="K525" s="79">
        <v>295.1875</v>
      </c>
      <c r="L525" s="80">
        <v>677856</v>
      </c>
      <c r="M525" s="81">
        <f t="shared" si="8"/>
        <v>1.1896873469621214E-2</v>
      </c>
    </row>
    <row r="526" spans="1:13">
      <c r="A526" s="1">
        <v>44336</v>
      </c>
      <c r="F526" s="78">
        <v>44341</v>
      </c>
      <c r="G526" s="79">
        <v>304.39999399999999</v>
      </c>
      <c r="H526" s="79">
        <v>304.39999399999999</v>
      </c>
      <c r="I526" s="79">
        <v>299.14999399999999</v>
      </c>
      <c r="J526" s="79">
        <v>299.14999399999999</v>
      </c>
      <c r="K526" s="79">
        <v>292.45019500000001</v>
      </c>
      <c r="L526" s="80">
        <v>555295</v>
      </c>
      <c r="M526" s="81">
        <f t="shared" si="8"/>
        <v>-9.2731060766461735E-3</v>
      </c>
    </row>
    <row r="527" spans="1:13">
      <c r="A527" s="1">
        <v>44337</v>
      </c>
      <c r="F527" s="78">
        <v>44342</v>
      </c>
      <c r="G527" s="79">
        <v>299</v>
      </c>
      <c r="H527" s="79">
        <v>299.35000600000001</v>
      </c>
      <c r="I527" s="79">
        <v>294.45001200000002</v>
      </c>
      <c r="J527" s="79">
        <v>297.04998799999998</v>
      </c>
      <c r="K527" s="79">
        <v>290.39721700000001</v>
      </c>
      <c r="L527" s="80">
        <v>515046</v>
      </c>
      <c r="M527" s="81">
        <f t="shared" si="8"/>
        <v>-7.0199235121043294E-3</v>
      </c>
    </row>
    <row r="528" spans="1:13">
      <c r="A528" s="1">
        <v>44341</v>
      </c>
      <c r="F528" s="78">
        <v>44343</v>
      </c>
      <c r="G528" s="79">
        <v>295.5</v>
      </c>
      <c r="H528" s="79">
        <v>298.35000600000001</v>
      </c>
      <c r="I528" s="79">
        <v>293.35000600000001</v>
      </c>
      <c r="J528" s="79">
        <v>297.25</v>
      </c>
      <c r="K528" s="79">
        <v>290.59274299999998</v>
      </c>
      <c r="L528" s="80">
        <v>578908</v>
      </c>
      <c r="M528" s="81">
        <f t="shared" si="8"/>
        <v>6.7330535058114053E-4</v>
      </c>
    </row>
    <row r="529" spans="1:13">
      <c r="A529" s="1">
        <v>44342</v>
      </c>
      <c r="F529" s="78">
        <v>44344</v>
      </c>
      <c r="G529" s="79">
        <v>298.60000600000001</v>
      </c>
      <c r="H529" s="79">
        <v>299.89999399999999</v>
      </c>
      <c r="I529" s="79">
        <v>295.10000600000001</v>
      </c>
      <c r="J529" s="79">
        <v>299.35000600000001</v>
      </c>
      <c r="K529" s="79">
        <v>292.64572099999998</v>
      </c>
      <c r="L529" s="80">
        <v>315651</v>
      </c>
      <c r="M529" s="81">
        <f t="shared" si="8"/>
        <v>7.0647944570315577E-3</v>
      </c>
    </row>
    <row r="530" spans="1:13">
      <c r="A530" s="1">
        <v>44343</v>
      </c>
      <c r="F530" s="78">
        <v>44347</v>
      </c>
      <c r="G530" s="79">
        <v>299</v>
      </c>
      <c r="H530" s="79">
        <v>302.89999399999999</v>
      </c>
      <c r="I530" s="79">
        <v>297.64999399999999</v>
      </c>
      <c r="J530" s="79">
        <v>298.35000600000001</v>
      </c>
      <c r="K530" s="79">
        <v>291.66812099999999</v>
      </c>
      <c r="L530" s="80">
        <v>279491</v>
      </c>
      <c r="M530" s="81">
        <f t="shared" si="8"/>
        <v>-3.3405579847859638E-3</v>
      </c>
    </row>
    <row r="531" spans="1:13">
      <c r="A531" s="1">
        <v>44344</v>
      </c>
      <c r="F531" s="78">
        <v>44348</v>
      </c>
      <c r="G531" s="79">
        <v>300.79998799999998</v>
      </c>
      <c r="H531" s="79">
        <v>301</v>
      </c>
      <c r="I531" s="79">
        <v>296.64999399999999</v>
      </c>
      <c r="J531" s="79">
        <v>298</v>
      </c>
      <c r="K531" s="79">
        <v>291.32595800000001</v>
      </c>
      <c r="L531" s="80">
        <v>456486</v>
      </c>
      <c r="M531" s="81">
        <f t="shared" si="8"/>
        <v>-1.1731244361805689E-3</v>
      </c>
    </row>
    <row r="532" spans="1:13">
      <c r="A532" s="1">
        <v>44347</v>
      </c>
      <c r="F532" s="78">
        <v>44349</v>
      </c>
      <c r="G532" s="79">
        <v>298.95001200000002</v>
      </c>
      <c r="H532" s="79">
        <v>299.14999399999999</v>
      </c>
      <c r="I532" s="79">
        <v>295.89999399999999</v>
      </c>
      <c r="J532" s="79">
        <v>298.5</v>
      </c>
      <c r="K532" s="79">
        <v>291.81475799999998</v>
      </c>
      <c r="L532" s="80">
        <v>290081</v>
      </c>
      <c r="M532" s="81">
        <f t="shared" si="8"/>
        <v>1.677845679649217E-3</v>
      </c>
    </row>
    <row r="533" spans="1:13">
      <c r="A533" s="1">
        <v>44348</v>
      </c>
      <c r="F533" s="78">
        <v>44350</v>
      </c>
      <c r="G533" s="79">
        <v>298.54998799999998</v>
      </c>
      <c r="H533" s="79">
        <v>299.85000600000001</v>
      </c>
      <c r="I533" s="79">
        <v>295.35000600000001</v>
      </c>
      <c r="J533" s="79">
        <v>298.95001200000002</v>
      </c>
      <c r="K533" s="79">
        <v>292.25470000000001</v>
      </c>
      <c r="L533" s="80">
        <v>276563</v>
      </c>
      <c r="M533" s="81">
        <f t="shared" si="8"/>
        <v>1.5076070964170718E-3</v>
      </c>
    </row>
    <row r="534" spans="1:13">
      <c r="A534" s="1">
        <v>44349</v>
      </c>
      <c r="F534" s="78">
        <v>44351</v>
      </c>
      <c r="G534" s="79">
        <v>298</v>
      </c>
      <c r="H534" s="79">
        <v>299.25</v>
      </c>
      <c r="I534" s="79">
        <v>295.54998799999998</v>
      </c>
      <c r="J534" s="79">
        <v>296.60000600000001</v>
      </c>
      <c r="K534" s="79">
        <v>289.957336</v>
      </c>
      <c r="L534" s="80">
        <v>325720</v>
      </c>
      <c r="M534" s="81">
        <f t="shared" si="8"/>
        <v>-7.8608282433097424E-3</v>
      </c>
    </row>
    <row r="535" spans="1:13">
      <c r="A535" s="1">
        <v>44350</v>
      </c>
      <c r="F535" s="78">
        <v>44354</v>
      </c>
      <c r="G535" s="79">
        <v>296.60000600000001</v>
      </c>
      <c r="H535" s="79">
        <v>298.64999399999999</v>
      </c>
      <c r="I535" s="79">
        <v>293.54998799999998</v>
      </c>
      <c r="J535" s="79">
        <v>297</v>
      </c>
      <c r="K535" s="79">
        <v>290.34835800000002</v>
      </c>
      <c r="L535" s="80">
        <v>281349</v>
      </c>
      <c r="M535" s="81">
        <f t="shared" si="8"/>
        <v>1.3485501191113883E-3</v>
      </c>
    </row>
    <row r="536" spans="1:13">
      <c r="A536" s="1">
        <v>44351</v>
      </c>
      <c r="F536" s="78">
        <v>44355</v>
      </c>
      <c r="G536" s="79">
        <v>295.60000600000001</v>
      </c>
      <c r="H536" s="79">
        <v>297.95001200000002</v>
      </c>
      <c r="I536" s="79">
        <v>294.39999399999999</v>
      </c>
      <c r="J536" s="79">
        <v>295.10000600000001</v>
      </c>
      <c r="K536" s="79">
        <v>288.490906</v>
      </c>
      <c r="L536" s="80">
        <v>388625</v>
      </c>
      <c r="M536" s="81">
        <f t="shared" si="8"/>
        <v>-6.3973222125128168E-3</v>
      </c>
    </row>
    <row r="537" spans="1:13">
      <c r="A537" s="1">
        <v>44354</v>
      </c>
      <c r="F537" s="78">
        <v>44356</v>
      </c>
      <c r="G537" s="79">
        <v>296.75</v>
      </c>
      <c r="H537" s="79">
        <v>296.75</v>
      </c>
      <c r="I537" s="79">
        <v>292.29998799999998</v>
      </c>
      <c r="J537" s="79">
        <v>293.5</v>
      </c>
      <c r="K537" s="79">
        <v>286.92675800000001</v>
      </c>
      <c r="L537" s="80">
        <v>328017</v>
      </c>
      <c r="M537" s="81">
        <f t="shared" si="8"/>
        <v>-5.4218277507852844E-3</v>
      </c>
    </row>
    <row r="538" spans="1:13">
      <c r="A538" s="1">
        <v>44355</v>
      </c>
      <c r="F538" s="78">
        <v>44357</v>
      </c>
      <c r="G538" s="79">
        <v>293.85000600000001</v>
      </c>
      <c r="H538" s="79">
        <v>294.64999399999999</v>
      </c>
      <c r="I538" s="79">
        <v>290.14999399999999</v>
      </c>
      <c r="J538" s="79">
        <v>291.29998799999998</v>
      </c>
      <c r="K538" s="79">
        <v>284.77600100000001</v>
      </c>
      <c r="L538" s="80">
        <v>446088</v>
      </c>
      <c r="M538" s="81">
        <f t="shared" si="8"/>
        <v>-7.4958397571271438E-3</v>
      </c>
    </row>
    <row r="539" spans="1:13">
      <c r="A539" s="1">
        <v>44356</v>
      </c>
      <c r="F539" s="78">
        <v>44358</v>
      </c>
      <c r="G539" s="79">
        <v>293.10000600000001</v>
      </c>
      <c r="H539" s="79">
        <v>296.95001200000002</v>
      </c>
      <c r="I539" s="79">
        <v>291.54998799999998</v>
      </c>
      <c r="J539" s="79">
        <v>294.89999399999999</v>
      </c>
      <c r="K539" s="79">
        <v>288.29538000000002</v>
      </c>
      <c r="L539" s="80">
        <v>475499</v>
      </c>
      <c r="M539" s="81">
        <f t="shared" si="8"/>
        <v>1.2358411480046082E-2</v>
      </c>
    </row>
    <row r="540" spans="1:13">
      <c r="A540" s="1">
        <v>44357</v>
      </c>
      <c r="F540" s="78">
        <v>44361</v>
      </c>
      <c r="G540" s="79">
        <v>296.95001200000002</v>
      </c>
      <c r="H540" s="79">
        <v>297</v>
      </c>
      <c r="I540" s="79">
        <v>292.70001200000002</v>
      </c>
      <c r="J540" s="79">
        <v>293</v>
      </c>
      <c r="K540" s="79">
        <v>286.43795799999998</v>
      </c>
      <c r="L540" s="80">
        <v>356227</v>
      </c>
      <c r="M540" s="81">
        <f t="shared" si="8"/>
        <v>-6.4427740742846523E-3</v>
      </c>
    </row>
    <row r="541" spans="1:13">
      <c r="A541" s="1">
        <v>44358</v>
      </c>
      <c r="F541" s="78">
        <v>44362</v>
      </c>
      <c r="G541" s="79">
        <v>295.20001200000002</v>
      </c>
      <c r="H541" s="79">
        <v>295.20001200000002</v>
      </c>
      <c r="I541" s="79">
        <v>291.60000600000001</v>
      </c>
      <c r="J541" s="79">
        <v>293</v>
      </c>
      <c r="K541" s="79">
        <v>286.43795799999998</v>
      </c>
      <c r="L541" s="80">
        <v>273718</v>
      </c>
      <c r="M541" s="81">
        <f t="shared" si="8"/>
        <v>0</v>
      </c>
    </row>
    <row r="542" spans="1:13">
      <c r="A542" s="1">
        <v>44361</v>
      </c>
      <c r="F542" s="78">
        <v>44363</v>
      </c>
      <c r="G542" s="79">
        <v>293.70001200000002</v>
      </c>
      <c r="H542" s="79">
        <v>293.95001200000002</v>
      </c>
      <c r="I542" s="79">
        <v>289.60000600000001</v>
      </c>
      <c r="J542" s="79">
        <v>293.35000600000001</v>
      </c>
      <c r="K542" s="79">
        <v>286.78012100000001</v>
      </c>
      <c r="L542" s="80">
        <v>404785</v>
      </c>
      <c r="M542" s="81">
        <f t="shared" si="8"/>
        <v>1.1945448933832568E-3</v>
      </c>
    </row>
    <row r="543" spans="1:13">
      <c r="A543" s="1">
        <v>44362</v>
      </c>
      <c r="F543" s="78">
        <v>44364</v>
      </c>
      <c r="G543" s="79">
        <v>292.45001200000002</v>
      </c>
      <c r="H543" s="79">
        <v>293.5</v>
      </c>
      <c r="I543" s="79">
        <v>290.85000600000001</v>
      </c>
      <c r="J543" s="79">
        <v>291.85000600000001</v>
      </c>
      <c r="K543" s="79">
        <v>285.31372099999999</v>
      </c>
      <c r="L543" s="80">
        <v>492957</v>
      </c>
      <c r="M543" s="81">
        <f t="shared" si="8"/>
        <v>-5.1133251317653965E-3</v>
      </c>
    </row>
    <row r="544" spans="1:13">
      <c r="A544" s="1">
        <v>44363</v>
      </c>
      <c r="F544" s="78">
        <v>44365</v>
      </c>
      <c r="G544" s="79">
        <v>292.39999399999999</v>
      </c>
      <c r="H544" s="79">
        <v>294.20001200000002</v>
      </c>
      <c r="I544" s="79">
        <v>286.45001200000002</v>
      </c>
      <c r="J544" s="79">
        <v>287.10000600000001</v>
      </c>
      <c r="K544" s="79">
        <v>280.670074</v>
      </c>
      <c r="L544" s="80">
        <v>950568</v>
      </c>
      <c r="M544" s="81">
        <f t="shared" si="8"/>
        <v>-1.6275582484166568E-2</v>
      </c>
    </row>
    <row r="545" spans="1:13">
      <c r="A545" s="1">
        <v>44364</v>
      </c>
      <c r="F545" s="78">
        <v>44368</v>
      </c>
      <c r="G545" s="79">
        <v>286</v>
      </c>
      <c r="H545" s="79">
        <v>290.54998799999998</v>
      </c>
      <c r="I545" s="79">
        <v>284.95001200000002</v>
      </c>
      <c r="J545" s="79">
        <v>289.70001200000002</v>
      </c>
      <c r="K545" s="79">
        <v>283.211884</v>
      </c>
      <c r="L545" s="80">
        <v>467966</v>
      </c>
      <c r="M545" s="81">
        <f t="shared" si="8"/>
        <v>9.0562202224666044E-3</v>
      </c>
    </row>
    <row r="546" spans="1:13">
      <c r="A546" s="1">
        <v>44365</v>
      </c>
      <c r="F546" s="78">
        <v>44369</v>
      </c>
      <c r="G546" s="79">
        <v>289</v>
      </c>
      <c r="H546" s="79">
        <v>290.95001200000002</v>
      </c>
      <c r="I546" s="79">
        <v>287.25</v>
      </c>
      <c r="J546" s="79">
        <v>290.70001200000002</v>
      </c>
      <c r="K546" s="79">
        <v>284.18948399999999</v>
      </c>
      <c r="L546" s="80">
        <v>343727</v>
      </c>
      <c r="M546" s="81">
        <f t="shared" si="8"/>
        <v>3.4518325509250007E-3</v>
      </c>
    </row>
    <row r="547" spans="1:13">
      <c r="A547" s="1">
        <v>44368</v>
      </c>
      <c r="F547" s="78">
        <v>44370</v>
      </c>
      <c r="G547" s="79">
        <v>291.45001200000002</v>
      </c>
      <c r="H547" s="79">
        <v>293.25</v>
      </c>
      <c r="I547" s="79">
        <v>288.75</v>
      </c>
      <c r="J547" s="79">
        <v>290.64999399999999</v>
      </c>
      <c r="K547" s="79">
        <v>284.14059400000002</v>
      </c>
      <c r="L547" s="80">
        <v>328818</v>
      </c>
      <c r="M547" s="81">
        <f t="shared" si="8"/>
        <v>-1.7203310731924085E-4</v>
      </c>
    </row>
    <row r="548" spans="1:13">
      <c r="A548" s="1">
        <v>44369</v>
      </c>
      <c r="F548" s="78">
        <v>44371</v>
      </c>
      <c r="G548" s="79">
        <v>293</v>
      </c>
      <c r="H548" s="79">
        <v>293.79998799999998</v>
      </c>
      <c r="I548" s="79">
        <v>291.25</v>
      </c>
      <c r="J548" s="79">
        <v>292.5</v>
      </c>
      <c r="K548" s="79">
        <v>285.94912699999998</v>
      </c>
      <c r="L548" s="80">
        <v>407240</v>
      </c>
      <c r="M548" s="81">
        <f t="shared" si="8"/>
        <v>6.3649229930164584E-3</v>
      </c>
    </row>
    <row r="549" spans="1:13">
      <c r="A549" s="1">
        <v>44370</v>
      </c>
      <c r="F549" s="78">
        <v>44372</v>
      </c>
      <c r="G549" s="79">
        <v>301.25</v>
      </c>
      <c r="H549" s="79">
        <v>311.35000600000001</v>
      </c>
      <c r="I549" s="79">
        <v>299.20001200000002</v>
      </c>
      <c r="J549" s="79">
        <v>311.35000600000001</v>
      </c>
      <c r="K549" s="79">
        <v>304.37698399999999</v>
      </c>
      <c r="L549" s="80">
        <v>1216270</v>
      </c>
      <c r="M549" s="81">
        <f t="shared" si="8"/>
        <v>6.4444529673280029E-2</v>
      </c>
    </row>
    <row r="550" spans="1:13">
      <c r="A550" s="1">
        <v>44371</v>
      </c>
      <c r="F550" s="78">
        <v>44375</v>
      </c>
      <c r="G550" s="79">
        <v>311</v>
      </c>
      <c r="H550" s="79">
        <v>312.60000600000001</v>
      </c>
      <c r="I550" s="79">
        <v>308.75</v>
      </c>
      <c r="J550" s="79">
        <v>309.85000600000001</v>
      </c>
      <c r="K550" s="79">
        <v>302.91058299999997</v>
      </c>
      <c r="L550" s="80">
        <v>422860</v>
      </c>
      <c r="M550" s="81">
        <f t="shared" si="8"/>
        <v>-4.8177131553416635E-3</v>
      </c>
    </row>
    <row r="551" spans="1:13">
      <c r="A551" s="1">
        <v>44372</v>
      </c>
      <c r="F551" s="78">
        <v>44376</v>
      </c>
      <c r="G551" s="79">
        <v>309.54998799999998</v>
      </c>
      <c r="H551" s="79">
        <v>319.14999399999999</v>
      </c>
      <c r="I551" s="79">
        <v>309.5</v>
      </c>
      <c r="J551" s="79">
        <v>317.5</v>
      </c>
      <c r="K551" s="79">
        <v>310.38922100000002</v>
      </c>
      <c r="L551" s="80">
        <v>596054</v>
      </c>
      <c r="M551" s="81">
        <f t="shared" si="8"/>
        <v>2.4689259536369672E-2</v>
      </c>
    </row>
    <row r="552" spans="1:13">
      <c r="A552" s="1">
        <v>44375</v>
      </c>
      <c r="F552" s="78">
        <v>44377</v>
      </c>
      <c r="G552" s="79">
        <v>316.70001200000002</v>
      </c>
      <c r="H552" s="79">
        <v>320.5</v>
      </c>
      <c r="I552" s="79">
        <v>312.54998799999998</v>
      </c>
      <c r="J552" s="79">
        <v>313.89999399999999</v>
      </c>
      <c r="K552" s="79">
        <v>306.869843</v>
      </c>
      <c r="L552" s="80">
        <v>646415</v>
      </c>
      <c r="M552" s="81">
        <f t="shared" si="8"/>
        <v>-1.1338596065486492E-2</v>
      </c>
    </row>
    <row r="553" spans="1:13">
      <c r="A553" s="1">
        <v>44376</v>
      </c>
      <c r="F553" s="78">
        <v>44378</v>
      </c>
      <c r="G553" s="79">
        <v>315.25</v>
      </c>
      <c r="H553" s="79">
        <v>320.45001200000002</v>
      </c>
      <c r="I553" s="79">
        <v>313.75</v>
      </c>
      <c r="J553" s="79">
        <v>314.29998799999998</v>
      </c>
      <c r="K553" s="79">
        <v>307.260895</v>
      </c>
      <c r="L553" s="80">
        <v>419685</v>
      </c>
      <c r="M553" s="81">
        <f t="shared" si="8"/>
        <v>1.2743252845474357E-3</v>
      </c>
    </row>
    <row r="554" spans="1:13">
      <c r="A554" s="1">
        <v>44377</v>
      </c>
      <c r="F554" s="78">
        <v>44379</v>
      </c>
      <c r="G554" s="79">
        <v>315.5</v>
      </c>
      <c r="H554" s="79">
        <v>318.95001200000002</v>
      </c>
      <c r="I554" s="79">
        <v>314.95001200000002</v>
      </c>
      <c r="J554" s="79">
        <v>316.60000600000001</v>
      </c>
      <c r="K554" s="79">
        <v>309.50939899999997</v>
      </c>
      <c r="L554" s="80">
        <v>305370</v>
      </c>
      <c r="M554" s="81">
        <f t="shared" si="8"/>
        <v>7.3178983612606106E-3</v>
      </c>
    </row>
    <row r="555" spans="1:13">
      <c r="A555" s="1">
        <v>44378</v>
      </c>
      <c r="F555" s="78">
        <v>44382</v>
      </c>
      <c r="G555" s="79">
        <v>317.25</v>
      </c>
      <c r="H555" s="79">
        <v>318.14999399999999</v>
      </c>
      <c r="I555" s="79">
        <v>313.70001200000002</v>
      </c>
      <c r="J555" s="79">
        <v>315.25</v>
      </c>
      <c r="K555" s="79">
        <v>308.18960600000003</v>
      </c>
      <c r="L555" s="80">
        <v>244854</v>
      </c>
      <c r="M555" s="81">
        <f t="shared" si="8"/>
        <v>-4.2641451415178109E-3</v>
      </c>
    </row>
    <row r="556" spans="1:13">
      <c r="A556" s="1">
        <v>44379</v>
      </c>
      <c r="F556" s="78">
        <v>44383</v>
      </c>
      <c r="G556" s="79">
        <v>314.75</v>
      </c>
      <c r="H556" s="79">
        <v>315.54998799999998</v>
      </c>
      <c r="I556" s="79">
        <v>310.89999399999999</v>
      </c>
      <c r="J556" s="79">
        <v>312.10000600000001</v>
      </c>
      <c r="K556" s="79">
        <v>305.11019900000002</v>
      </c>
      <c r="L556" s="80">
        <v>359305</v>
      </c>
      <c r="M556" s="81">
        <f t="shared" si="8"/>
        <v>-9.991923608221891E-3</v>
      </c>
    </row>
    <row r="557" spans="1:13">
      <c r="A557" s="1">
        <v>44382</v>
      </c>
      <c r="F557" s="78">
        <v>44384</v>
      </c>
      <c r="G557" s="79">
        <v>315</v>
      </c>
      <c r="H557" s="79">
        <v>321.95001200000002</v>
      </c>
      <c r="I557" s="79">
        <v>313.29998799999998</v>
      </c>
      <c r="J557" s="79">
        <v>318.64999399999999</v>
      </c>
      <c r="K557" s="79">
        <v>311.51345800000001</v>
      </c>
      <c r="L557" s="80">
        <v>488481</v>
      </c>
      <c r="M557" s="81">
        <f t="shared" si="8"/>
        <v>2.0986709133246611E-2</v>
      </c>
    </row>
    <row r="558" spans="1:13">
      <c r="A558" s="1">
        <v>44383</v>
      </c>
      <c r="F558" s="78">
        <v>44385</v>
      </c>
      <c r="G558" s="79">
        <v>316.5</v>
      </c>
      <c r="H558" s="79">
        <v>317.14999399999999</v>
      </c>
      <c r="I558" s="79">
        <v>309.60000600000001</v>
      </c>
      <c r="J558" s="79">
        <v>313.29998799999998</v>
      </c>
      <c r="K558" s="79">
        <v>306.28329500000001</v>
      </c>
      <c r="L558" s="80">
        <v>503211</v>
      </c>
      <c r="M558" s="81">
        <f t="shared" si="8"/>
        <v>-1.6789525029124116E-2</v>
      </c>
    </row>
    <row r="559" spans="1:13">
      <c r="A559" s="1">
        <v>44384</v>
      </c>
      <c r="F559" s="78">
        <v>44386</v>
      </c>
      <c r="G559" s="79">
        <v>313.85000600000001</v>
      </c>
      <c r="H559" s="79">
        <v>318.45001200000002</v>
      </c>
      <c r="I559" s="79">
        <v>313.85000600000001</v>
      </c>
      <c r="J559" s="79">
        <v>318.45001200000002</v>
      </c>
      <c r="K559" s="79">
        <v>311.31796300000002</v>
      </c>
      <c r="L559" s="80">
        <v>391582</v>
      </c>
      <c r="M559" s="81">
        <f t="shared" si="8"/>
        <v>1.6437945138340015E-2</v>
      </c>
    </row>
    <row r="560" spans="1:13">
      <c r="A560" s="1">
        <v>44385</v>
      </c>
      <c r="F560" s="78">
        <v>44389</v>
      </c>
      <c r="G560" s="79">
        <v>317.95001200000002</v>
      </c>
      <c r="H560" s="79">
        <v>322.45001200000002</v>
      </c>
      <c r="I560" s="79">
        <v>317.5</v>
      </c>
      <c r="J560" s="79">
        <v>321.10000600000001</v>
      </c>
      <c r="K560" s="79">
        <v>313.90859999999998</v>
      </c>
      <c r="L560" s="80">
        <v>270200</v>
      </c>
      <c r="M560" s="81">
        <f t="shared" si="8"/>
        <v>8.3215146824019218E-3</v>
      </c>
    </row>
    <row r="561" spans="1:13">
      <c r="A561" s="1">
        <v>44386</v>
      </c>
      <c r="F561" s="78">
        <v>44390</v>
      </c>
      <c r="G561" s="79">
        <v>320.10000600000001</v>
      </c>
      <c r="H561" s="79">
        <v>321.75</v>
      </c>
      <c r="I561" s="79">
        <v>319.29998799999998</v>
      </c>
      <c r="J561" s="79">
        <v>321.20001200000002</v>
      </c>
      <c r="K561" s="79">
        <v>314.00640900000002</v>
      </c>
      <c r="L561" s="80">
        <v>319100</v>
      </c>
      <c r="M561" s="81">
        <f t="shared" si="8"/>
        <v>3.1158432741263119E-4</v>
      </c>
    </row>
    <row r="562" spans="1:13">
      <c r="A562" s="1">
        <v>44389</v>
      </c>
      <c r="F562" s="78">
        <v>44391</v>
      </c>
      <c r="G562" s="79">
        <v>321.20001200000002</v>
      </c>
      <c r="H562" s="79">
        <v>323.25</v>
      </c>
      <c r="I562" s="79">
        <v>318.60000600000001</v>
      </c>
      <c r="J562" s="79">
        <v>322.70001200000002</v>
      </c>
      <c r="K562" s="79">
        <v>315.47280899999998</v>
      </c>
      <c r="L562" s="80">
        <v>313684</v>
      </c>
      <c r="M562" s="81">
        <f t="shared" si="8"/>
        <v>4.6699683763459891E-3</v>
      </c>
    </row>
    <row r="563" spans="1:13">
      <c r="A563" s="1">
        <v>44390</v>
      </c>
      <c r="F563" s="78">
        <v>44392</v>
      </c>
      <c r="G563" s="79">
        <v>321.75</v>
      </c>
      <c r="H563" s="79">
        <v>324.10000600000001</v>
      </c>
      <c r="I563" s="79">
        <v>315.25</v>
      </c>
      <c r="J563" s="79">
        <v>315.85000600000001</v>
      </c>
      <c r="K563" s="79">
        <v>308.776184</v>
      </c>
      <c r="L563" s="80">
        <v>365907</v>
      </c>
      <c r="M563" s="81">
        <f t="shared" si="8"/>
        <v>-2.1227265263295589E-2</v>
      </c>
    </row>
    <row r="564" spans="1:13">
      <c r="A564" s="1">
        <v>44391</v>
      </c>
      <c r="F564" s="78">
        <v>44393</v>
      </c>
      <c r="G564" s="79">
        <v>318.45001200000002</v>
      </c>
      <c r="H564" s="79">
        <v>319.20001200000002</v>
      </c>
      <c r="I564" s="79">
        <v>309.10000600000001</v>
      </c>
      <c r="J564" s="79">
        <v>311.89999399999999</v>
      </c>
      <c r="K564" s="79">
        <v>304.91467299999999</v>
      </c>
      <c r="L564" s="80">
        <v>474426</v>
      </c>
      <c r="M564" s="81">
        <f t="shared" si="8"/>
        <v>-1.2505857640885954E-2</v>
      </c>
    </row>
    <row r="565" spans="1:13">
      <c r="A565" s="1">
        <v>44392</v>
      </c>
      <c r="F565" s="78">
        <v>44396</v>
      </c>
      <c r="G565" s="79">
        <v>310.10000600000001</v>
      </c>
      <c r="H565" s="79">
        <v>310.10000600000001</v>
      </c>
      <c r="I565" s="79">
        <v>301.39999399999999</v>
      </c>
      <c r="J565" s="79">
        <v>305.45001200000002</v>
      </c>
      <c r="K565" s="79">
        <v>298.60913099999999</v>
      </c>
      <c r="L565" s="80">
        <v>575105</v>
      </c>
      <c r="M565" s="81">
        <f t="shared" si="8"/>
        <v>-2.0679693561352498E-2</v>
      </c>
    </row>
    <row r="566" spans="1:13">
      <c r="A566" s="1">
        <v>44393</v>
      </c>
      <c r="F566" s="78">
        <v>44397</v>
      </c>
      <c r="G566" s="79">
        <v>307.54998799999998</v>
      </c>
      <c r="H566" s="79">
        <v>309.70001200000002</v>
      </c>
      <c r="I566" s="79">
        <v>303.95001200000002</v>
      </c>
      <c r="J566" s="79">
        <v>305.39999399999999</v>
      </c>
      <c r="K566" s="79">
        <v>298.56021099999998</v>
      </c>
      <c r="L566" s="80">
        <v>412825</v>
      </c>
      <c r="M566" s="81">
        <f t="shared" si="8"/>
        <v>-1.6382620262208133E-4</v>
      </c>
    </row>
    <row r="567" spans="1:13">
      <c r="A567" s="1">
        <v>44396</v>
      </c>
      <c r="F567" s="78">
        <v>44398</v>
      </c>
      <c r="G567" s="79">
        <v>309</v>
      </c>
      <c r="H567" s="79">
        <v>310</v>
      </c>
      <c r="I567" s="79">
        <v>306.29998799999998</v>
      </c>
      <c r="J567" s="79">
        <v>308.5</v>
      </c>
      <c r="K567" s="79">
        <v>301.59082000000001</v>
      </c>
      <c r="L567" s="80">
        <v>449568</v>
      </c>
      <c r="M567" s="81">
        <f t="shared" si="8"/>
        <v>1.0150746443570897E-2</v>
      </c>
    </row>
    <row r="568" spans="1:13">
      <c r="A568" s="1">
        <v>44397</v>
      </c>
      <c r="F568" s="78">
        <v>44399</v>
      </c>
      <c r="G568" s="79">
        <v>310.29998799999998</v>
      </c>
      <c r="H568" s="79">
        <v>312.5</v>
      </c>
      <c r="I568" s="79">
        <v>308.85000600000001</v>
      </c>
      <c r="J568" s="79">
        <v>312.29998799999998</v>
      </c>
      <c r="K568" s="79">
        <v>305.30569500000001</v>
      </c>
      <c r="L568" s="80">
        <v>251865</v>
      </c>
      <c r="M568" s="81">
        <f t="shared" si="8"/>
        <v>1.231759972004455E-2</v>
      </c>
    </row>
    <row r="569" spans="1:13">
      <c r="A569" s="1">
        <v>44398</v>
      </c>
      <c r="F569" s="78">
        <v>44400</v>
      </c>
      <c r="G569" s="79">
        <v>312.89999399999999</v>
      </c>
      <c r="H569" s="79">
        <v>317.89999399999999</v>
      </c>
      <c r="I569" s="79">
        <v>312.10000600000001</v>
      </c>
      <c r="J569" s="79">
        <v>317.79998799999998</v>
      </c>
      <c r="K569" s="79">
        <v>310.682526</v>
      </c>
      <c r="L569" s="80">
        <v>309925</v>
      </c>
      <c r="M569" s="81">
        <f t="shared" si="8"/>
        <v>1.7611302665022286E-2</v>
      </c>
    </row>
    <row r="570" spans="1:13">
      <c r="A570" s="1">
        <v>44399</v>
      </c>
      <c r="F570" s="78">
        <v>44403</v>
      </c>
      <c r="G570" s="79">
        <v>315</v>
      </c>
      <c r="H570" s="79">
        <v>316.10000600000001</v>
      </c>
      <c r="I570" s="79">
        <v>311.85000600000001</v>
      </c>
      <c r="J570" s="79">
        <v>312</v>
      </c>
      <c r="K570" s="79">
        <v>305.01242100000002</v>
      </c>
      <c r="L570" s="80">
        <v>312113</v>
      </c>
      <c r="M570" s="81">
        <f t="shared" si="8"/>
        <v>-1.8250479268988491E-2</v>
      </c>
    </row>
    <row r="571" spans="1:13">
      <c r="A571" s="1">
        <v>44400</v>
      </c>
      <c r="F571" s="78">
        <v>44404</v>
      </c>
      <c r="G571" s="79">
        <v>311</v>
      </c>
      <c r="H571" s="79">
        <v>313.14999399999999</v>
      </c>
      <c r="I571" s="79">
        <v>307.85000600000001</v>
      </c>
      <c r="J571" s="79">
        <v>308.95001200000002</v>
      </c>
      <c r="K571" s="79">
        <v>302.030731</v>
      </c>
      <c r="L571" s="80">
        <v>365207</v>
      </c>
      <c r="M571" s="81">
        <f t="shared" si="8"/>
        <v>-9.7756346781694321E-3</v>
      </c>
    </row>
    <row r="572" spans="1:13">
      <c r="A572" s="1">
        <v>44403</v>
      </c>
      <c r="F572" s="78">
        <v>44405</v>
      </c>
      <c r="G572" s="79">
        <v>308.54998799999998</v>
      </c>
      <c r="H572" s="79">
        <v>310.85000600000001</v>
      </c>
      <c r="I572" s="79">
        <v>307.64999399999999</v>
      </c>
      <c r="J572" s="79">
        <v>309.5</v>
      </c>
      <c r="K572" s="79">
        <v>302.56842</v>
      </c>
      <c r="L572" s="80">
        <v>323602</v>
      </c>
      <c r="M572" s="81">
        <f t="shared" si="8"/>
        <v>1.7802459975504953E-3</v>
      </c>
    </row>
    <row r="573" spans="1:13">
      <c r="A573" s="1">
        <v>44404</v>
      </c>
      <c r="F573" s="78">
        <v>44406</v>
      </c>
      <c r="G573" s="79">
        <v>309.25</v>
      </c>
      <c r="H573" s="79">
        <v>310.20001200000002</v>
      </c>
      <c r="I573" s="79">
        <v>306.85000600000001</v>
      </c>
      <c r="J573" s="79">
        <v>308.60000600000001</v>
      </c>
      <c r="K573" s="79">
        <v>301.68856799999998</v>
      </c>
      <c r="L573" s="80">
        <v>304494</v>
      </c>
      <c r="M573" s="81">
        <f t="shared" si="8"/>
        <v>-2.9079439288476573E-3</v>
      </c>
    </row>
    <row r="574" spans="1:13">
      <c r="A574" s="1">
        <v>44405</v>
      </c>
      <c r="F574" s="78">
        <v>44407</v>
      </c>
      <c r="G574" s="79">
        <v>305.70001200000002</v>
      </c>
      <c r="H574" s="79">
        <v>308.54998799999998</v>
      </c>
      <c r="I574" s="79">
        <v>304.35000600000001</v>
      </c>
      <c r="J574" s="79">
        <v>306.10000600000001</v>
      </c>
      <c r="K574" s="79">
        <v>299.24456800000002</v>
      </c>
      <c r="L574" s="80">
        <v>490307</v>
      </c>
      <c r="M574" s="81">
        <f t="shared" si="8"/>
        <v>-8.1010693119798957E-3</v>
      </c>
    </row>
    <row r="575" spans="1:13">
      <c r="A575" s="1">
        <v>44406</v>
      </c>
      <c r="F575" s="78">
        <v>44410</v>
      </c>
      <c r="G575" s="79">
        <v>309.29998799999998</v>
      </c>
      <c r="H575" s="79">
        <v>318.54998799999998</v>
      </c>
      <c r="I575" s="79">
        <v>308.35000600000001</v>
      </c>
      <c r="J575" s="79">
        <v>317.70001200000002</v>
      </c>
      <c r="K575" s="79">
        <v>310.58477800000003</v>
      </c>
      <c r="L575" s="80">
        <v>408387</v>
      </c>
      <c r="M575" s="81">
        <f t="shared" si="8"/>
        <v>3.7896126488752215E-2</v>
      </c>
    </row>
    <row r="576" spans="1:13">
      <c r="A576" s="1">
        <v>44407</v>
      </c>
      <c r="F576" s="78">
        <v>44411</v>
      </c>
      <c r="G576" s="79">
        <v>318.75</v>
      </c>
      <c r="H576" s="79">
        <v>324.20001200000002</v>
      </c>
      <c r="I576" s="79">
        <v>317</v>
      </c>
      <c r="J576" s="79">
        <v>322.75</v>
      </c>
      <c r="K576" s="79">
        <v>315.52166699999998</v>
      </c>
      <c r="L576" s="80">
        <v>482689</v>
      </c>
      <c r="M576" s="81">
        <f t="shared" si="8"/>
        <v>1.589546349241865E-2</v>
      </c>
    </row>
    <row r="577" spans="1:13">
      <c r="A577" s="1">
        <v>44410</v>
      </c>
      <c r="F577" s="78">
        <v>44412</v>
      </c>
      <c r="G577" s="79">
        <v>325.75</v>
      </c>
      <c r="H577" s="79">
        <v>336.25</v>
      </c>
      <c r="I577" s="79">
        <v>324.89999399999999</v>
      </c>
      <c r="J577" s="79">
        <v>336.25</v>
      </c>
      <c r="K577" s="79">
        <v>328.71929899999998</v>
      </c>
      <c r="L577" s="80">
        <v>891268</v>
      </c>
      <c r="M577" s="81">
        <f t="shared" si="8"/>
        <v>4.1827973734684915E-2</v>
      </c>
    </row>
    <row r="578" spans="1:13">
      <c r="A578" s="1">
        <v>44411</v>
      </c>
      <c r="F578" s="78">
        <v>44413</v>
      </c>
      <c r="G578" s="79">
        <v>325</v>
      </c>
      <c r="H578" s="79">
        <v>325.85000600000001</v>
      </c>
      <c r="I578" s="79">
        <v>316</v>
      </c>
      <c r="J578" s="79">
        <v>316</v>
      </c>
      <c r="K578" s="79">
        <v>308.922821</v>
      </c>
      <c r="L578" s="80">
        <v>947341</v>
      </c>
      <c r="M578" s="81">
        <f t="shared" si="8"/>
        <v>-6.0223047628244E-2</v>
      </c>
    </row>
    <row r="579" spans="1:13">
      <c r="A579" s="1">
        <v>44412</v>
      </c>
      <c r="F579" s="78">
        <v>44414</v>
      </c>
      <c r="G579" s="79">
        <v>315</v>
      </c>
      <c r="H579" s="79">
        <v>316</v>
      </c>
      <c r="I579" s="79">
        <v>310.5</v>
      </c>
      <c r="J579" s="79">
        <v>310.54998799999998</v>
      </c>
      <c r="K579" s="79">
        <v>303.59487899999999</v>
      </c>
      <c r="L579" s="80">
        <v>583472</v>
      </c>
      <c r="M579" s="81">
        <f t="shared" si="8"/>
        <v>-1.7246838491093566E-2</v>
      </c>
    </row>
    <row r="580" spans="1:13">
      <c r="A580" s="1">
        <v>44413</v>
      </c>
      <c r="F580" s="78">
        <v>44417</v>
      </c>
      <c r="G580" s="79">
        <v>310</v>
      </c>
      <c r="H580" s="79">
        <v>315.04998799999998</v>
      </c>
      <c r="I580" s="79">
        <v>308.45001200000002</v>
      </c>
      <c r="J580" s="79">
        <v>313.04998799999998</v>
      </c>
      <c r="K580" s="79">
        <v>306.03890999999999</v>
      </c>
      <c r="L580" s="80">
        <v>384537</v>
      </c>
      <c r="M580" s="81">
        <f t="shared" ref="M580:M643" si="9">(K580-K579)/K579</f>
        <v>8.0503037734045418E-3</v>
      </c>
    </row>
    <row r="581" spans="1:13">
      <c r="A581" s="1">
        <v>44414</v>
      </c>
      <c r="F581" s="78">
        <v>44418</v>
      </c>
      <c r="G581" s="79">
        <v>313.10000600000001</v>
      </c>
      <c r="H581" s="79">
        <v>314.04998799999998</v>
      </c>
      <c r="I581" s="79">
        <v>308</v>
      </c>
      <c r="J581" s="79">
        <v>308.85000600000001</v>
      </c>
      <c r="K581" s="79">
        <v>301.93298299999998</v>
      </c>
      <c r="L581" s="80">
        <v>373833</v>
      </c>
      <c r="M581" s="81">
        <f t="shared" si="9"/>
        <v>-1.3416356109750909E-2</v>
      </c>
    </row>
    <row r="582" spans="1:13">
      <c r="A582" s="1">
        <v>44417</v>
      </c>
      <c r="F582" s="78">
        <v>44419</v>
      </c>
      <c r="G582" s="79">
        <v>309.20001200000002</v>
      </c>
      <c r="H582" s="79">
        <v>309.39999399999999</v>
      </c>
      <c r="I582" s="79">
        <v>305.45001200000002</v>
      </c>
      <c r="J582" s="79">
        <v>307.10000600000001</v>
      </c>
      <c r="K582" s="79">
        <v>300.22216800000001</v>
      </c>
      <c r="L582" s="80">
        <v>419940</v>
      </c>
      <c r="M582" s="81">
        <f t="shared" si="9"/>
        <v>-5.6662077226586676E-3</v>
      </c>
    </row>
    <row r="583" spans="1:13">
      <c r="A583" s="1">
        <v>44418</v>
      </c>
      <c r="F583" s="78">
        <v>44420</v>
      </c>
      <c r="G583" s="79">
        <v>307.60000600000001</v>
      </c>
      <c r="H583" s="79">
        <v>314.70001200000002</v>
      </c>
      <c r="I583" s="79">
        <v>307.25</v>
      </c>
      <c r="J583" s="79">
        <v>312</v>
      </c>
      <c r="K583" s="79">
        <v>305.01242100000002</v>
      </c>
      <c r="L583" s="80">
        <v>539373</v>
      </c>
      <c r="M583" s="81">
        <f t="shared" si="9"/>
        <v>1.5955693851361457E-2</v>
      </c>
    </row>
    <row r="584" spans="1:13">
      <c r="A584" s="1">
        <v>44419</v>
      </c>
      <c r="F584" s="78">
        <v>44421</v>
      </c>
      <c r="G584" s="79">
        <v>316.70001200000002</v>
      </c>
      <c r="H584" s="79">
        <v>321.04998799999998</v>
      </c>
      <c r="I584" s="79">
        <v>315.54998799999998</v>
      </c>
      <c r="J584" s="79">
        <v>319.29998799999998</v>
      </c>
      <c r="K584" s="79">
        <v>312.14892600000002</v>
      </c>
      <c r="L584" s="80">
        <v>639851</v>
      </c>
      <c r="M584" s="81">
        <f t="shared" si="9"/>
        <v>2.3397424198668942E-2</v>
      </c>
    </row>
    <row r="585" spans="1:13">
      <c r="A585" s="1">
        <v>44420</v>
      </c>
      <c r="F585" s="78">
        <v>44424</v>
      </c>
      <c r="G585" s="79">
        <v>316.29998799999998</v>
      </c>
      <c r="H585" s="79">
        <v>316.39999399999999</v>
      </c>
      <c r="I585" s="79">
        <v>311.45001200000002</v>
      </c>
      <c r="J585" s="79">
        <v>313.75</v>
      </c>
      <c r="K585" s="79">
        <v>306.723206</v>
      </c>
      <c r="L585" s="80">
        <v>360842</v>
      </c>
      <c r="M585" s="81">
        <f t="shared" si="9"/>
        <v>-1.7381831389033875E-2</v>
      </c>
    </row>
    <row r="586" spans="1:13">
      <c r="A586" s="1">
        <v>44421</v>
      </c>
      <c r="F586" s="78">
        <v>44425</v>
      </c>
      <c r="G586" s="79">
        <v>313.60000600000001</v>
      </c>
      <c r="H586" s="79">
        <v>314.04998799999998</v>
      </c>
      <c r="I586" s="79">
        <v>310.85000600000001</v>
      </c>
      <c r="J586" s="79">
        <v>311.70001200000002</v>
      </c>
      <c r="K586" s="79">
        <v>304.71914700000002</v>
      </c>
      <c r="L586" s="80">
        <v>275059</v>
      </c>
      <c r="M586" s="81">
        <f t="shared" si="9"/>
        <v>-6.5337703857985359E-3</v>
      </c>
    </row>
    <row r="587" spans="1:13">
      <c r="A587" s="1">
        <v>44424</v>
      </c>
      <c r="F587" s="78">
        <v>44426</v>
      </c>
      <c r="G587" s="79">
        <v>310.45001200000002</v>
      </c>
      <c r="H587" s="79">
        <v>310.95001200000002</v>
      </c>
      <c r="I587" s="79">
        <v>304.60000600000001</v>
      </c>
      <c r="J587" s="79">
        <v>307</v>
      </c>
      <c r="K587" s="79">
        <v>300.12439000000001</v>
      </c>
      <c r="L587" s="80">
        <v>396460</v>
      </c>
      <c r="M587" s="81">
        <f t="shared" si="9"/>
        <v>-1.5078661926025985E-2</v>
      </c>
    </row>
    <row r="588" spans="1:13">
      <c r="A588" s="1">
        <v>44425</v>
      </c>
      <c r="F588" s="78">
        <v>44427</v>
      </c>
      <c r="G588" s="79">
        <v>303</v>
      </c>
      <c r="H588" s="79">
        <v>304.25</v>
      </c>
      <c r="I588" s="79">
        <v>297.39999399999999</v>
      </c>
      <c r="J588" s="79">
        <v>303.35000600000001</v>
      </c>
      <c r="K588" s="79">
        <v>296.556152</v>
      </c>
      <c r="L588" s="80">
        <v>563314</v>
      </c>
      <c r="M588" s="81">
        <f t="shared" si="9"/>
        <v>-1.1889197009280079E-2</v>
      </c>
    </row>
    <row r="589" spans="1:13">
      <c r="A589" s="1">
        <v>44426</v>
      </c>
      <c r="F589" s="78">
        <v>44428</v>
      </c>
      <c r="G589" s="79">
        <v>302.75</v>
      </c>
      <c r="H589" s="79">
        <v>303.60000600000001</v>
      </c>
      <c r="I589" s="79">
        <v>298.29998799999998</v>
      </c>
      <c r="J589" s="79">
        <v>302</v>
      </c>
      <c r="K589" s="79">
        <v>295.23635899999999</v>
      </c>
      <c r="L589" s="80">
        <v>413174</v>
      </c>
      <c r="M589" s="81">
        <f t="shared" si="9"/>
        <v>-4.4503983178201083E-3</v>
      </c>
    </row>
    <row r="590" spans="1:13">
      <c r="A590" s="1">
        <v>44427</v>
      </c>
      <c r="F590" s="78">
        <v>44431</v>
      </c>
      <c r="G590" s="79">
        <v>306.10000600000001</v>
      </c>
      <c r="H590" s="79">
        <v>307.89999399999999</v>
      </c>
      <c r="I590" s="79">
        <v>305.45001200000002</v>
      </c>
      <c r="J590" s="79">
        <v>306.60000600000001</v>
      </c>
      <c r="K590" s="79">
        <v>299.73336799999998</v>
      </c>
      <c r="L590" s="80">
        <v>324089</v>
      </c>
      <c r="M590" s="81">
        <f t="shared" si="9"/>
        <v>1.5231894253241321E-2</v>
      </c>
    </row>
    <row r="591" spans="1:13">
      <c r="A591" s="1">
        <v>44428</v>
      </c>
      <c r="F591" s="78">
        <v>44432</v>
      </c>
      <c r="G591" s="79">
        <v>309.60000600000001</v>
      </c>
      <c r="H591" s="79">
        <v>309.64999399999999</v>
      </c>
      <c r="I591" s="79">
        <v>302.35000600000001</v>
      </c>
      <c r="J591" s="79">
        <v>304.89999399999999</v>
      </c>
      <c r="K591" s="79">
        <v>298.07144199999999</v>
      </c>
      <c r="L591" s="80">
        <v>266964</v>
      </c>
      <c r="M591" s="81">
        <f t="shared" si="9"/>
        <v>-5.5446812982129978E-3</v>
      </c>
    </row>
    <row r="592" spans="1:13">
      <c r="A592" s="1">
        <v>44431</v>
      </c>
      <c r="F592" s="78">
        <v>44433</v>
      </c>
      <c r="G592" s="79">
        <v>309.54998799999998</v>
      </c>
      <c r="H592" s="79">
        <v>310.70001200000002</v>
      </c>
      <c r="I592" s="79">
        <v>306.5</v>
      </c>
      <c r="J592" s="79">
        <v>306.70001200000002</v>
      </c>
      <c r="K592" s="79">
        <v>299.83111600000001</v>
      </c>
      <c r="L592" s="80">
        <v>315840</v>
      </c>
      <c r="M592" s="81">
        <f t="shared" si="9"/>
        <v>5.9035310065028582E-3</v>
      </c>
    </row>
    <row r="593" spans="1:13">
      <c r="A593" s="1">
        <v>44432</v>
      </c>
      <c r="F593" s="78">
        <v>44434</v>
      </c>
      <c r="G593" s="79">
        <v>305.75</v>
      </c>
      <c r="H593" s="79">
        <v>307.35000600000001</v>
      </c>
      <c r="I593" s="79">
        <v>301.45001200000002</v>
      </c>
      <c r="J593" s="79">
        <v>305.04998799999998</v>
      </c>
      <c r="K593" s="79">
        <v>298.21807899999999</v>
      </c>
      <c r="L593" s="80">
        <v>351039</v>
      </c>
      <c r="M593" s="81">
        <f t="shared" si="9"/>
        <v>-5.379818550920578E-3</v>
      </c>
    </row>
    <row r="594" spans="1:13">
      <c r="A594" s="1">
        <v>44433</v>
      </c>
      <c r="F594" s="78">
        <v>44435</v>
      </c>
      <c r="G594" s="79">
        <v>304.54998799999998</v>
      </c>
      <c r="H594" s="79">
        <v>306.60000600000001</v>
      </c>
      <c r="I594" s="79">
        <v>302.64999399999999</v>
      </c>
      <c r="J594" s="79">
        <v>304.25</v>
      </c>
      <c r="K594" s="79">
        <v>297.43597399999999</v>
      </c>
      <c r="L594" s="80">
        <v>247385</v>
      </c>
      <c r="M594" s="81">
        <f t="shared" si="9"/>
        <v>-2.6225941855121445E-3</v>
      </c>
    </row>
    <row r="595" spans="1:13">
      <c r="A595" s="1">
        <v>44434</v>
      </c>
      <c r="F595" s="78">
        <v>44438</v>
      </c>
      <c r="G595" s="79">
        <v>304.45001200000002</v>
      </c>
      <c r="H595" s="79">
        <v>305</v>
      </c>
      <c r="I595" s="79">
        <v>301.70001200000002</v>
      </c>
      <c r="J595" s="79">
        <v>302.04998799999998</v>
      </c>
      <c r="K595" s="79">
        <v>295.28524800000002</v>
      </c>
      <c r="L595" s="80">
        <v>276156</v>
      </c>
      <c r="M595" s="81">
        <f t="shared" si="9"/>
        <v>-7.2308872766007901E-3</v>
      </c>
    </row>
    <row r="596" spans="1:13">
      <c r="A596" s="1">
        <v>44435</v>
      </c>
      <c r="F596" s="78">
        <v>44439</v>
      </c>
      <c r="G596" s="79">
        <v>303.29998799999998</v>
      </c>
      <c r="H596" s="79">
        <v>304.20001200000002</v>
      </c>
      <c r="I596" s="79">
        <v>297.85000600000001</v>
      </c>
      <c r="J596" s="79">
        <v>300.45001200000002</v>
      </c>
      <c r="K596" s="79">
        <v>293.72109999999998</v>
      </c>
      <c r="L596" s="80">
        <v>694581</v>
      </c>
      <c r="M596" s="81">
        <f t="shared" si="9"/>
        <v>-5.2970746442438108E-3</v>
      </c>
    </row>
    <row r="597" spans="1:13">
      <c r="A597" s="1">
        <v>44438</v>
      </c>
      <c r="F597" s="78">
        <v>44440</v>
      </c>
      <c r="G597" s="79">
        <v>301.95001200000002</v>
      </c>
      <c r="H597" s="79">
        <v>306.45001200000002</v>
      </c>
      <c r="I597" s="79">
        <v>300.60000600000001</v>
      </c>
      <c r="J597" s="79">
        <v>301.20001200000002</v>
      </c>
      <c r="K597" s="79">
        <v>294.45428500000003</v>
      </c>
      <c r="L597" s="80">
        <v>499932</v>
      </c>
      <c r="M597" s="81">
        <f t="shared" si="9"/>
        <v>2.4961945192226525E-3</v>
      </c>
    </row>
    <row r="598" spans="1:13">
      <c r="A598" s="1">
        <v>44439</v>
      </c>
      <c r="F598" s="78">
        <v>44441</v>
      </c>
      <c r="G598" s="79">
        <v>300.79998799999998</v>
      </c>
      <c r="H598" s="79">
        <v>305.29998799999998</v>
      </c>
      <c r="I598" s="79">
        <v>299.60000600000001</v>
      </c>
      <c r="J598" s="79">
        <v>301.45001200000002</v>
      </c>
      <c r="K598" s="79">
        <v>294.69873000000001</v>
      </c>
      <c r="L598" s="80">
        <v>264864</v>
      </c>
      <c r="M598" s="81">
        <f t="shared" si="9"/>
        <v>8.3016282136965562E-4</v>
      </c>
    </row>
    <row r="599" spans="1:13">
      <c r="A599" s="1">
        <v>44440</v>
      </c>
      <c r="F599" s="78">
        <v>44442</v>
      </c>
      <c r="G599" s="79">
        <v>301.20001200000002</v>
      </c>
      <c r="H599" s="79">
        <v>303.04998799999998</v>
      </c>
      <c r="I599" s="79">
        <v>295.54998799999998</v>
      </c>
      <c r="J599" s="79">
        <v>299.04998799999998</v>
      </c>
      <c r="K599" s="79">
        <v>292.35244799999998</v>
      </c>
      <c r="L599" s="80">
        <v>413801</v>
      </c>
      <c r="M599" s="81">
        <f t="shared" si="9"/>
        <v>-7.9616291525926516E-3</v>
      </c>
    </row>
    <row r="600" spans="1:13">
      <c r="A600" s="1">
        <v>44441</v>
      </c>
      <c r="F600" s="78">
        <v>44445</v>
      </c>
      <c r="G600" s="79">
        <v>300.5</v>
      </c>
      <c r="H600" s="79">
        <v>302.14999399999999</v>
      </c>
      <c r="I600" s="79">
        <v>299.79998799999998</v>
      </c>
      <c r="J600" s="79">
        <v>300</v>
      </c>
      <c r="K600" s="79">
        <v>293.281158</v>
      </c>
      <c r="L600" s="80">
        <v>200757</v>
      </c>
      <c r="M600" s="81">
        <f t="shared" si="9"/>
        <v>3.1766794030745511E-3</v>
      </c>
    </row>
    <row r="601" spans="1:13">
      <c r="A601" s="1">
        <v>44442</v>
      </c>
      <c r="F601" s="78">
        <v>44446</v>
      </c>
      <c r="G601" s="79">
        <v>299.04998799999998</v>
      </c>
      <c r="H601" s="79">
        <v>303.39999399999999</v>
      </c>
      <c r="I601" s="79">
        <v>297.39999399999999</v>
      </c>
      <c r="J601" s="79">
        <v>300.89999399999999</v>
      </c>
      <c r="K601" s="79">
        <v>294.16101099999997</v>
      </c>
      <c r="L601" s="80">
        <v>280461</v>
      </c>
      <c r="M601" s="81">
        <f t="shared" si="9"/>
        <v>3.0000324807772636E-3</v>
      </c>
    </row>
    <row r="602" spans="1:13">
      <c r="A602" s="1">
        <v>44445</v>
      </c>
      <c r="F602" s="78">
        <v>44447</v>
      </c>
      <c r="G602" s="79">
        <v>300.14999399999999</v>
      </c>
      <c r="H602" s="79">
        <v>301.39999399999999</v>
      </c>
      <c r="I602" s="79">
        <v>296.89999399999999</v>
      </c>
      <c r="J602" s="79">
        <v>296.89999399999999</v>
      </c>
      <c r="K602" s="79">
        <v>290.25060999999999</v>
      </c>
      <c r="L602" s="80">
        <v>409351</v>
      </c>
      <c r="M602" s="81">
        <f t="shared" si="9"/>
        <v>-1.329340345515735E-2</v>
      </c>
    </row>
    <row r="603" spans="1:13">
      <c r="A603" s="1">
        <v>44446</v>
      </c>
      <c r="F603" s="78">
        <v>44448</v>
      </c>
      <c r="G603" s="79">
        <v>296.60000600000001</v>
      </c>
      <c r="H603" s="79">
        <v>299.75</v>
      </c>
      <c r="I603" s="79">
        <v>294.5</v>
      </c>
      <c r="J603" s="79">
        <v>297.75</v>
      </c>
      <c r="K603" s="79">
        <v>291.08157299999999</v>
      </c>
      <c r="L603" s="80">
        <v>354343</v>
      </c>
      <c r="M603" s="81">
        <f t="shared" si="9"/>
        <v>2.8629156024857177E-3</v>
      </c>
    </row>
    <row r="604" spans="1:13">
      <c r="A604" s="1">
        <v>44447</v>
      </c>
      <c r="F604" s="78">
        <v>44449</v>
      </c>
      <c r="G604" s="79">
        <v>298.89999399999999</v>
      </c>
      <c r="H604" s="79">
        <v>304.25</v>
      </c>
      <c r="I604" s="79">
        <v>298</v>
      </c>
      <c r="J604" s="79">
        <v>299.04998799999998</v>
      </c>
      <c r="K604" s="79">
        <v>292.35244799999998</v>
      </c>
      <c r="L604" s="80">
        <v>450396</v>
      </c>
      <c r="M604" s="81">
        <f t="shared" si="9"/>
        <v>4.3660441535403874E-3</v>
      </c>
    </row>
    <row r="605" spans="1:13">
      <c r="A605" s="1">
        <v>44448</v>
      </c>
      <c r="F605" s="78">
        <v>44452</v>
      </c>
      <c r="G605" s="79">
        <v>299.04998799999998</v>
      </c>
      <c r="H605" s="79">
        <v>301.25</v>
      </c>
      <c r="I605" s="79">
        <v>296.79998799999998</v>
      </c>
      <c r="J605" s="79">
        <v>297.45001200000002</v>
      </c>
      <c r="K605" s="79">
        <v>290.78826900000001</v>
      </c>
      <c r="L605" s="80">
        <v>425301</v>
      </c>
      <c r="M605" s="81">
        <f t="shared" si="9"/>
        <v>-5.3503194883456817E-3</v>
      </c>
    </row>
    <row r="606" spans="1:13">
      <c r="A606" s="1">
        <v>44449</v>
      </c>
      <c r="F606" s="78">
        <v>44453</v>
      </c>
      <c r="G606" s="79">
        <v>296.39999399999999</v>
      </c>
      <c r="H606" s="79">
        <v>297.29998799999998</v>
      </c>
      <c r="I606" s="79">
        <v>292.04998799999998</v>
      </c>
      <c r="J606" s="79">
        <v>293.54998799999998</v>
      </c>
      <c r="K606" s="79">
        <v>286.975616</v>
      </c>
      <c r="L606" s="80">
        <v>508525</v>
      </c>
      <c r="M606" s="81">
        <f t="shared" si="9"/>
        <v>-1.3111440200498637E-2</v>
      </c>
    </row>
    <row r="607" spans="1:13">
      <c r="A607" s="1">
        <v>44452</v>
      </c>
      <c r="F607" s="78">
        <v>44454</v>
      </c>
      <c r="G607" s="79">
        <v>292.39999399999999</v>
      </c>
      <c r="H607" s="79">
        <v>293.60000600000001</v>
      </c>
      <c r="I607" s="79">
        <v>283.39999399999999</v>
      </c>
      <c r="J607" s="79">
        <v>284.89999399999999</v>
      </c>
      <c r="K607" s="79">
        <v>278.51934799999998</v>
      </c>
      <c r="L607" s="80">
        <v>835208</v>
      </c>
      <c r="M607" s="81">
        <f t="shared" si="9"/>
        <v>-2.9466851985083021E-2</v>
      </c>
    </row>
    <row r="608" spans="1:13">
      <c r="A608" s="1">
        <v>44453</v>
      </c>
      <c r="F608" s="78">
        <v>44455</v>
      </c>
      <c r="G608" s="79">
        <v>286.95001200000002</v>
      </c>
      <c r="H608" s="79">
        <v>287.29998799999998</v>
      </c>
      <c r="I608" s="79">
        <v>284.14999399999999</v>
      </c>
      <c r="J608" s="79">
        <v>285.39999399999999</v>
      </c>
      <c r="K608" s="79">
        <v>279.00814800000001</v>
      </c>
      <c r="L608" s="80">
        <v>443625</v>
      </c>
      <c r="M608" s="81">
        <f t="shared" si="9"/>
        <v>1.7549947732895962E-3</v>
      </c>
    </row>
    <row r="609" spans="1:13">
      <c r="A609" s="1">
        <v>44454</v>
      </c>
      <c r="F609" s="78">
        <v>44456</v>
      </c>
      <c r="G609" s="79">
        <v>287.89999399999999</v>
      </c>
      <c r="H609" s="79">
        <v>288.85000600000001</v>
      </c>
      <c r="I609" s="79">
        <v>281.60000600000001</v>
      </c>
      <c r="J609" s="79">
        <v>282.35000600000001</v>
      </c>
      <c r="K609" s="79">
        <v>276.02645899999999</v>
      </c>
      <c r="L609" s="80">
        <v>1208464</v>
      </c>
      <c r="M609" s="81">
        <f t="shared" si="9"/>
        <v>-1.0686745248744554E-2</v>
      </c>
    </row>
    <row r="610" spans="1:13">
      <c r="A610" s="1">
        <v>44455</v>
      </c>
      <c r="F610" s="78">
        <v>44459</v>
      </c>
      <c r="G610" s="79">
        <v>277.20001200000002</v>
      </c>
      <c r="H610" s="79">
        <v>281.39999399999999</v>
      </c>
      <c r="I610" s="79">
        <v>274</v>
      </c>
      <c r="J610" s="79">
        <v>280.29998799999998</v>
      </c>
      <c r="K610" s="79">
        <v>274.02236900000003</v>
      </c>
      <c r="L610" s="80">
        <v>764303</v>
      </c>
      <c r="M610" s="81">
        <f t="shared" si="9"/>
        <v>-7.2604996175383409E-3</v>
      </c>
    </row>
    <row r="611" spans="1:13">
      <c r="A611" s="1">
        <v>44456</v>
      </c>
      <c r="F611" s="78">
        <v>44460</v>
      </c>
      <c r="G611" s="79">
        <v>281.39999399999999</v>
      </c>
      <c r="H611" s="79">
        <v>283.75</v>
      </c>
      <c r="I611" s="79">
        <v>279.60000600000001</v>
      </c>
      <c r="J611" s="79">
        <v>282.60000600000001</v>
      </c>
      <c r="K611" s="79">
        <v>276.27087399999999</v>
      </c>
      <c r="L611" s="80">
        <v>554986</v>
      </c>
      <c r="M611" s="81">
        <f t="shared" si="9"/>
        <v>8.2055527371926555E-3</v>
      </c>
    </row>
    <row r="612" spans="1:13">
      <c r="A612" s="1">
        <v>44459</v>
      </c>
      <c r="F612" s="78">
        <v>44461</v>
      </c>
      <c r="G612" s="79">
        <v>285</v>
      </c>
      <c r="H612" s="79">
        <v>287</v>
      </c>
      <c r="I612" s="79">
        <v>281.10000600000001</v>
      </c>
      <c r="J612" s="79">
        <v>284.35000600000001</v>
      </c>
      <c r="K612" s="79">
        <v>277.98165899999998</v>
      </c>
      <c r="L612" s="80">
        <v>394626</v>
      </c>
      <c r="M612" s="81">
        <f t="shared" si="9"/>
        <v>6.1924189663221142E-3</v>
      </c>
    </row>
    <row r="613" spans="1:13">
      <c r="A613" s="1">
        <v>44460</v>
      </c>
      <c r="F613" s="78">
        <v>44462</v>
      </c>
      <c r="G613" s="79">
        <v>286.39999399999999</v>
      </c>
      <c r="H613" s="79">
        <v>291</v>
      </c>
      <c r="I613" s="79">
        <v>284.95001200000002</v>
      </c>
      <c r="J613" s="79">
        <v>289.10000600000001</v>
      </c>
      <c r="K613" s="79">
        <v>282.62527499999999</v>
      </c>
      <c r="L613" s="80">
        <v>530122</v>
      </c>
      <c r="M613" s="81">
        <f t="shared" si="9"/>
        <v>1.6704756769582444E-2</v>
      </c>
    </row>
    <row r="614" spans="1:13">
      <c r="A614" s="1">
        <v>44461</v>
      </c>
      <c r="F614" s="78">
        <v>44463</v>
      </c>
      <c r="G614" s="79">
        <v>282.25</v>
      </c>
      <c r="H614" s="79">
        <v>282.79998799999998</v>
      </c>
      <c r="I614" s="79">
        <v>277.54998799999998</v>
      </c>
      <c r="J614" s="79">
        <v>282</v>
      </c>
      <c r="K614" s="79">
        <v>275.68429600000002</v>
      </c>
      <c r="L614" s="80">
        <v>921126</v>
      </c>
      <c r="M614" s="81">
        <f t="shared" si="9"/>
        <v>-2.4558946470728673E-2</v>
      </c>
    </row>
    <row r="615" spans="1:13">
      <c r="A615" s="1">
        <v>44462</v>
      </c>
      <c r="F615" s="78">
        <v>44466</v>
      </c>
      <c r="G615" s="79">
        <v>284.5</v>
      </c>
      <c r="H615" s="79">
        <v>287.25</v>
      </c>
      <c r="I615" s="79">
        <v>277.70001200000002</v>
      </c>
      <c r="J615" s="79">
        <v>278.60000600000001</v>
      </c>
      <c r="K615" s="79">
        <v>272.36044299999998</v>
      </c>
      <c r="L615" s="80">
        <v>556021</v>
      </c>
      <c r="M615" s="81">
        <f t="shared" si="9"/>
        <v>-1.2056736811733528E-2</v>
      </c>
    </row>
    <row r="616" spans="1:13">
      <c r="A616" s="1">
        <v>44463</v>
      </c>
      <c r="F616" s="78">
        <v>44467</v>
      </c>
      <c r="G616" s="79">
        <v>275</v>
      </c>
      <c r="H616" s="79">
        <v>276.70001200000002</v>
      </c>
      <c r="I616" s="79">
        <v>266.45001200000002</v>
      </c>
      <c r="J616" s="79">
        <v>266.75</v>
      </c>
      <c r="K616" s="79">
        <v>260.775848</v>
      </c>
      <c r="L616" s="80">
        <v>1104101</v>
      </c>
      <c r="M616" s="81">
        <f t="shared" si="9"/>
        <v>-4.2534058442546957E-2</v>
      </c>
    </row>
    <row r="617" spans="1:13">
      <c r="A617" s="1">
        <v>44466</v>
      </c>
      <c r="F617" s="78">
        <v>44468</v>
      </c>
      <c r="G617" s="79">
        <v>270.5</v>
      </c>
      <c r="H617" s="79">
        <v>272.5</v>
      </c>
      <c r="I617" s="79">
        <v>268.25</v>
      </c>
      <c r="J617" s="79">
        <v>271</v>
      </c>
      <c r="K617" s="79">
        <v>264.93066399999998</v>
      </c>
      <c r="L617" s="80">
        <v>660964</v>
      </c>
      <c r="M617" s="81">
        <f t="shared" si="9"/>
        <v>1.5932518413284892E-2</v>
      </c>
    </row>
    <row r="618" spans="1:13">
      <c r="A618" s="1">
        <v>44467</v>
      </c>
      <c r="F618" s="78">
        <v>44469</v>
      </c>
      <c r="G618" s="79">
        <v>272.75</v>
      </c>
      <c r="H618" s="79">
        <v>275.70001200000002</v>
      </c>
      <c r="I618" s="79">
        <v>271.04998799999998</v>
      </c>
      <c r="J618" s="79">
        <v>271.79998799999998</v>
      </c>
      <c r="K618" s="79">
        <v>265.71270800000002</v>
      </c>
      <c r="L618" s="80">
        <v>683762</v>
      </c>
      <c r="M618" s="81">
        <f t="shared" si="9"/>
        <v>2.9518817799061635E-3</v>
      </c>
    </row>
    <row r="619" spans="1:13">
      <c r="A619" s="1">
        <v>44468</v>
      </c>
      <c r="F619" s="78">
        <v>44470</v>
      </c>
      <c r="G619" s="79">
        <v>270</v>
      </c>
      <c r="H619" s="79">
        <v>275.35000600000001</v>
      </c>
      <c r="I619" s="79">
        <v>266.85000600000001</v>
      </c>
      <c r="J619" s="79">
        <v>270.25</v>
      </c>
      <c r="K619" s="79">
        <v>264.19744900000001</v>
      </c>
      <c r="L619" s="80">
        <v>530320</v>
      </c>
      <c r="M619" s="81">
        <f t="shared" si="9"/>
        <v>-5.7026214944902618E-3</v>
      </c>
    </row>
    <row r="620" spans="1:13">
      <c r="A620" s="1">
        <v>44469</v>
      </c>
      <c r="F620" s="78">
        <v>44473</v>
      </c>
      <c r="G620" s="79">
        <v>265</v>
      </c>
      <c r="H620" s="79">
        <v>266.75</v>
      </c>
      <c r="I620" s="79">
        <v>261.85000600000001</v>
      </c>
      <c r="J620" s="79">
        <v>264.04998799999998</v>
      </c>
      <c r="K620" s="79">
        <v>258.13629200000003</v>
      </c>
      <c r="L620" s="80">
        <v>733630</v>
      </c>
      <c r="M620" s="81">
        <f t="shared" si="9"/>
        <v>-2.2941769585367873E-2</v>
      </c>
    </row>
    <row r="621" spans="1:13">
      <c r="A621" s="1">
        <v>44470</v>
      </c>
      <c r="F621" s="78">
        <v>44474</v>
      </c>
      <c r="G621" s="79">
        <v>266.45001200000002</v>
      </c>
      <c r="H621" s="79">
        <v>268.10000600000001</v>
      </c>
      <c r="I621" s="79">
        <v>262.85000600000001</v>
      </c>
      <c r="J621" s="79">
        <v>263.70001200000002</v>
      </c>
      <c r="K621" s="79">
        <v>257.79415899999998</v>
      </c>
      <c r="L621" s="80">
        <v>547329</v>
      </c>
      <c r="M621" s="81">
        <f t="shared" si="9"/>
        <v>-1.3253967404166735E-3</v>
      </c>
    </row>
    <row r="622" spans="1:13">
      <c r="A622" s="1">
        <v>44473</v>
      </c>
      <c r="F622" s="78">
        <v>44475</v>
      </c>
      <c r="G622" s="79">
        <v>261</v>
      </c>
      <c r="H622" s="79">
        <v>263.14999399999999</v>
      </c>
      <c r="I622" s="79">
        <v>257.89999399999999</v>
      </c>
      <c r="J622" s="79">
        <v>261.85000600000001</v>
      </c>
      <c r="K622" s="79">
        <v>255.98558</v>
      </c>
      <c r="L622" s="80">
        <v>673014</v>
      </c>
      <c r="M622" s="81">
        <f t="shared" si="9"/>
        <v>-7.0155933982972074E-3</v>
      </c>
    </row>
    <row r="623" spans="1:13">
      <c r="A623" s="1">
        <v>44474</v>
      </c>
      <c r="F623" s="78">
        <v>44476</v>
      </c>
      <c r="G623" s="79">
        <v>264.04998799999998</v>
      </c>
      <c r="H623" s="79">
        <v>267.5</v>
      </c>
      <c r="I623" s="79">
        <v>262.70001200000002</v>
      </c>
      <c r="J623" s="79">
        <v>267</v>
      </c>
      <c r="K623" s="79">
        <v>261.02023300000002</v>
      </c>
      <c r="L623" s="80">
        <v>539431</v>
      </c>
      <c r="M623" s="81">
        <f t="shared" si="9"/>
        <v>1.9667721127104191E-2</v>
      </c>
    </row>
    <row r="624" spans="1:13">
      <c r="A624" s="1">
        <v>44475</v>
      </c>
      <c r="F624" s="78">
        <v>44477</v>
      </c>
      <c r="G624" s="79">
        <v>266.89999399999999</v>
      </c>
      <c r="H624" s="79">
        <v>268.20001200000002</v>
      </c>
      <c r="I624" s="79">
        <v>261.79998799999998</v>
      </c>
      <c r="J624" s="79">
        <v>262.29998799999998</v>
      </c>
      <c r="K624" s="79">
        <v>256.425476</v>
      </c>
      <c r="L624" s="80">
        <v>503258</v>
      </c>
      <c r="M624" s="81">
        <f t="shared" si="9"/>
        <v>-1.7603068341449282E-2</v>
      </c>
    </row>
    <row r="625" spans="1:13">
      <c r="A625" s="1">
        <v>44476</v>
      </c>
      <c r="F625" s="78">
        <v>44480</v>
      </c>
      <c r="G625" s="79">
        <v>261.79998799999998</v>
      </c>
      <c r="H625" s="79">
        <v>263.29998799999998</v>
      </c>
      <c r="I625" s="79">
        <v>259.39999399999999</v>
      </c>
      <c r="J625" s="79">
        <v>261.25</v>
      </c>
      <c r="K625" s="79">
        <v>255.399002</v>
      </c>
      <c r="L625" s="80">
        <v>414851</v>
      </c>
      <c r="M625" s="81">
        <f t="shared" si="9"/>
        <v>-4.0030109956781653E-3</v>
      </c>
    </row>
    <row r="626" spans="1:13">
      <c r="A626" s="1">
        <v>44477</v>
      </c>
      <c r="F626" s="78">
        <v>44481</v>
      </c>
      <c r="G626" s="79">
        <v>258.10000600000001</v>
      </c>
      <c r="H626" s="79">
        <v>261.85000600000001</v>
      </c>
      <c r="I626" s="79">
        <v>257</v>
      </c>
      <c r="J626" s="79">
        <v>260.10000600000001</v>
      </c>
      <c r="K626" s="79">
        <v>254.27477999999999</v>
      </c>
      <c r="L626" s="80">
        <v>409230</v>
      </c>
      <c r="M626" s="81">
        <f t="shared" si="9"/>
        <v>-4.4018261277309267E-3</v>
      </c>
    </row>
    <row r="627" spans="1:13">
      <c r="A627" s="1">
        <v>44480</v>
      </c>
      <c r="F627" s="78">
        <v>44482</v>
      </c>
      <c r="G627" s="79">
        <v>260.35000600000001</v>
      </c>
      <c r="H627" s="79">
        <v>265.5</v>
      </c>
      <c r="I627" s="79">
        <v>258.70001200000002</v>
      </c>
      <c r="J627" s="79">
        <v>262.85000600000001</v>
      </c>
      <c r="K627" s="79">
        <v>256.96319599999998</v>
      </c>
      <c r="L627" s="80">
        <v>538446</v>
      </c>
      <c r="M627" s="81">
        <f t="shared" si="9"/>
        <v>1.0572877105625614E-2</v>
      </c>
    </row>
    <row r="628" spans="1:13">
      <c r="A628" s="1">
        <v>44481</v>
      </c>
      <c r="F628" s="78">
        <v>44483</v>
      </c>
      <c r="G628" s="79">
        <v>264.79998799999998</v>
      </c>
      <c r="H628" s="79">
        <v>270.39999399999999</v>
      </c>
      <c r="I628" s="79">
        <v>261.95001200000002</v>
      </c>
      <c r="J628" s="79">
        <v>267</v>
      </c>
      <c r="K628" s="79">
        <v>261.02023300000002</v>
      </c>
      <c r="L628" s="80">
        <v>803779</v>
      </c>
      <c r="M628" s="81">
        <f t="shared" si="9"/>
        <v>1.5788397183540779E-2</v>
      </c>
    </row>
    <row r="629" spans="1:13">
      <c r="A629" s="1">
        <v>44482</v>
      </c>
      <c r="F629" s="78">
        <v>44484</v>
      </c>
      <c r="G629" s="79">
        <v>268.5</v>
      </c>
      <c r="H629" s="79">
        <v>275.5</v>
      </c>
      <c r="I629" s="79">
        <v>267.85000600000001</v>
      </c>
      <c r="J629" s="79">
        <v>274.39999399999999</v>
      </c>
      <c r="K629" s="79">
        <v>268.25451700000002</v>
      </c>
      <c r="L629" s="80">
        <v>897675</v>
      </c>
      <c r="M629" s="81">
        <f t="shared" si="9"/>
        <v>2.7715414689711053E-2</v>
      </c>
    </row>
    <row r="630" spans="1:13">
      <c r="A630" s="1">
        <v>44483</v>
      </c>
      <c r="F630" s="78">
        <v>44487</v>
      </c>
      <c r="G630" s="79">
        <v>272.79998799999998</v>
      </c>
      <c r="H630" s="79">
        <v>273.29998799999998</v>
      </c>
      <c r="I630" s="79">
        <v>269.70001200000002</v>
      </c>
      <c r="J630" s="79">
        <v>270.64999399999999</v>
      </c>
      <c r="K630" s="79">
        <v>264.58846999999997</v>
      </c>
      <c r="L630" s="80">
        <v>530549</v>
      </c>
      <c r="M630" s="81">
        <f t="shared" si="9"/>
        <v>-1.3666301097177978E-2</v>
      </c>
    </row>
    <row r="631" spans="1:13">
      <c r="A631" s="1">
        <v>44484</v>
      </c>
      <c r="F631" s="78">
        <v>44488</v>
      </c>
      <c r="G631" s="79">
        <v>272.5</v>
      </c>
      <c r="H631" s="79">
        <v>273.39999399999999</v>
      </c>
      <c r="I631" s="79">
        <v>267.75</v>
      </c>
      <c r="J631" s="79">
        <v>268.35000600000001</v>
      </c>
      <c r="K631" s="79">
        <v>262.34002700000002</v>
      </c>
      <c r="L631" s="80">
        <v>449098</v>
      </c>
      <c r="M631" s="81">
        <f t="shared" si="9"/>
        <v>-8.497887304008191E-3</v>
      </c>
    </row>
    <row r="632" spans="1:13">
      <c r="A632" s="1">
        <v>44487</v>
      </c>
      <c r="F632" s="78">
        <v>44489</v>
      </c>
      <c r="G632" s="79">
        <v>267.39999399999999</v>
      </c>
      <c r="H632" s="79">
        <v>269.64999399999999</v>
      </c>
      <c r="I632" s="79">
        <v>265.04998799999998</v>
      </c>
      <c r="J632" s="79">
        <v>269.04998799999998</v>
      </c>
      <c r="K632" s="79">
        <v>263.02432299999998</v>
      </c>
      <c r="L632" s="80">
        <v>467061</v>
      </c>
      <c r="M632" s="81">
        <f t="shared" si="9"/>
        <v>2.6084315375936159E-3</v>
      </c>
    </row>
    <row r="633" spans="1:13">
      <c r="A633" s="1">
        <v>44488</v>
      </c>
      <c r="F633" s="78">
        <v>44490</v>
      </c>
      <c r="G633" s="79">
        <v>267.04998799999998</v>
      </c>
      <c r="H633" s="79">
        <v>276.89999399999999</v>
      </c>
      <c r="I633" s="79">
        <v>266.45001200000002</v>
      </c>
      <c r="J633" s="79">
        <v>275.54998799999998</v>
      </c>
      <c r="K633" s="79">
        <v>269.37875400000001</v>
      </c>
      <c r="L633" s="80">
        <v>600146</v>
      </c>
      <c r="M633" s="81">
        <f t="shared" si="9"/>
        <v>2.4159100297351719E-2</v>
      </c>
    </row>
    <row r="634" spans="1:13">
      <c r="A634" s="1">
        <v>44489</v>
      </c>
      <c r="F634" s="78">
        <v>44491</v>
      </c>
      <c r="G634" s="79">
        <v>275.29998799999998</v>
      </c>
      <c r="H634" s="79">
        <v>278.89999399999999</v>
      </c>
      <c r="I634" s="79">
        <v>273.25</v>
      </c>
      <c r="J634" s="79">
        <v>277.25</v>
      </c>
      <c r="K634" s="79">
        <v>271.04068000000001</v>
      </c>
      <c r="L634" s="80">
        <v>508520</v>
      </c>
      <c r="M634" s="81">
        <f t="shared" si="9"/>
        <v>6.169476899429099E-3</v>
      </c>
    </row>
    <row r="635" spans="1:13">
      <c r="A635" s="1">
        <v>44490</v>
      </c>
      <c r="F635" s="78">
        <v>44494</v>
      </c>
      <c r="G635" s="79">
        <v>278.60000600000001</v>
      </c>
      <c r="H635" s="79">
        <v>279.79998799999998</v>
      </c>
      <c r="I635" s="79">
        <v>276.64999399999999</v>
      </c>
      <c r="J635" s="79">
        <v>277.35000600000001</v>
      </c>
      <c r="K635" s="79">
        <v>271.13842799999998</v>
      </c>
      <c r="L635" s="80">
        <v>348879</v>
      </c>
      <c r="M635" s="81">
        <f t="shared" si="9"/>
        <v>3.6063959107528545E-4</v>
      </c>
    </row>
    <row r="636" spans="1:13">
      <c r="A636" s="1">
        <v>44491</v>
      </c>
      <c r="F636" s="78">
        <v>44495</v>
      </c>
      <c r="G636" s="79">
        <v>279.10000600000001</v>
      </c>
      <c r="H636" s="79">
        <v>281.89999399999999</v>
      </c>
      <c r="I636" s="79">
        <v>278.04998799999998</v>
      </c>
      <c r="J636" s="79">
        <v>279.95001200000002</v>
      </c>
      <c r="K636" s="79">
        <v>273.680206</v>
      </c>
      <c r="L636" s="80">
        <v>384030</v>
      </c>
      <c r="M636" s="81">
        <f t="shared" si="9"/>
        <v>9.374466093754967E-3</v>
      </c>
    </row>
    <row r="637" spans="1:13">
      <c r="A637" s="1">
        <v>44494</v>
      </c>
      <c r="F637" s="78">
        <v>44496</v>
      </c>
      <c r="G637" s="79">
        <v>279.5</v>
      </c>
      <c r="H637" s="79">
        <v>282.79998799999998</v>
      </c>
      <c r="I637" s="79">
        <v>278.89999399999999</v>
      </c>
      <c r="J637" s="79">
        <v>279.14999399999999</v>
      </c>
      <c r="K637" s="79">
        <v>272.89813199999998</v>
      </c>
      <c r="L637" s="80">
        <v>464781</v>
      </c>
      <c r="M637" s="81">
        <f t="shared" si="9"/>
        <v>-2.8576198893975652E-3</v>
      </c>
    </row>
    <row r="638" spans="1:13">
      <c r="A638" s="1">
        <v>44495</v>
      </c>
      <c r="F638" s="78">
        <v>44497</v>
      </c>
      <c r="G638" s="79">
        <v>279.60000600000001</v>
      </c>
      <c r="H638" s="79">
        <v>285</v>
      </c>
      <c r="I638" s="79">
        <v>278.89999399999999</v>
      </c>
      <c r="J638" s="79">
        <v>284.04998799999998</v>
      </c>
      <c r="K638" s="79">
        <v>277.68838499999998</v>
      </c>
      <c r="L638" s="80">
        <v>515450</v>
      </c>
      <c r="M638" s="81">
        <f t="shared" si="9"/>
        <v>1.7553264160855477E-2</v>
      </c>
    </row>
    <row r="639" spans="1:13">
      <c r="A639" s="1">
        <v>44496</v>
      </c>
      <c r="F639" s="78">
        <v>44498</v>
      </c>
      <c r="G639" s="79">
        <v>282.64999399999999</v>
      </c>
      <c r="H639" s="79">
        <v>283.85000600000001</v>
      </c>
      <c r="I639" s="79">
        <v>279.5</v>
      </c>
      <c r="J639" s="79">
        <v>283.29998799999998</v>
      </c>
      <c r="K639" s="79">
        <v>276.95517000000001</v>
      </c>
      <c r="L639" s="80">
        <v>666506</v>
      </c>
      <c r="M639" s="81">
        <f t="shared" si="9"/>
        <v>-2.6404237253206428E-3</v>
      </c>
    </row>
    <row r="640" spans="1:13">
      <c r="A640" s="1">
        <v>44497</v>
      </c>
      <c r="F640" s="78">
        <v>44501</v>
      </c>
      <c r="G640" s="79">
        <v>283.20001200000002</v>
      </c>
      <c r="H640" s="79">
        <v>286.25</v>
      </c>
      <c r="I640" s="79">
        <v>282.64999399999999</v>
      </c>
      <c r="J640" s="79">
        <v>284</v>
      </c>
      <c r="K640" s="79">
        <v>277.63952599999999</v>
      </c>
      <c r="L640" s="80">
        <v>469451</v>
      </c>
      <c r="M640" s="81">
        <f t="shared" si="9"/>
        <v>2.4709991873413293E-3</v>
      </c>
    </row>
    <row r="641" spans="1:13">
      <c r="A641" s="1">
        <v>44498</v>
      </c>
      <c r="F641" s="78">
        <v>44502</v>
      </c>
      <c r="G641" s="79">
        <v>285</v>
      </c>
      <c r="H641" s="79">
        <v>286.79998799999998</v>
      </c>
      <c r="I641" s="79">
        <v>283.10000600000001</v>
      </c>
      <c r="J641" s="79">
        <v>285.64999399999999</v>
      </c>
      <c r="K641" s="79">
        <v>279.25253300000003</v>
      </c>
      <c r="L641" s="80">
        <v>442894</v>
      </c>
      <c r="M641" s="81">
        <f t="shared" si="9"/>
        <v>5.8097167332004408E-3</v>
      </c>
    </row>
    <row r="642" spans="1:13">
      <c r="A642" s="1">
        <v>44501</v>
      </c>
      <c r="F642" s="78">
        <v>44503</v>
      </c>
      <c r="G642" s="79">
        <v>286</v>
      </c>
      <c r="H642" s="79">
        <v>295.35000600000001</v>
      </c>
      <c r="I642" s="79">
        <v>286</v>
      </c>
      <c r="J642" s="79">
        <v>291.60000600000001</v>
      </c>
      <c r="K642" s="79">
        <v>285.06930499999999</v>
      </c>
      <c r="L642" s="80">
        <v>556543</v>
      </c>
      <c r="M642" s="81">
        <f t="shared" si="9"/>
        <v>2.0829791363074071E-2</v>
      </c>
    </row>
    <row r="643" spans="1:13">
      <c r="A643" s="1">
        <v>44502</v>
      </c>
      <c r="F643" s="78">
        <v>44504</v>
      </c>
      <c r="G643" s="79">
        <v>293.89999399999999</v>
      </c>
      <c r="H643" s="79">
        <v>296</v>
      </c>
      <c r="I643" s="79">
        <v>292.45001200000002</v>
      </c>
      <c r="J643" s="79">
        <v>294.10000600000001</v>
      </c>
      <c r="K643" s="79">
        <v>287.513306</v>
      </c>
      <c r="L643" s="80">
        <v>514607</v>
      </c>
      <c r="M643" s="81">
        <f t="shared" si="9"/>
        <v>8.5733572753475314E-3</v>
      </c>
    </row>
    <row r="644" spans="1:13">
      <c r="A644" s="1">
        <v>44503</v>
      </c>
      <c r="F644" s="78">
        <v>44505</v>
      </c>
      <c r="G644" s="79">
        <v>293.39999399999999</v>
      </c>
      <c r="H644" s="79">
        <v>300.25</v>
      </c>
      <c r="I644" s="79">
        <v>293.29998799999998</v>
      </c>
      <c r="J644" s="79">
        <v>298.39999399999999</v>
      </c>
      <c r="K644" s="79">
        <v>291.71697999999998</v>
      </c>
      <c r="L644" s="80">
        <v>526702</v>
      </c>
      <c r="M644" s="81">
        <f t="shared" ref="M644:M707" si="10">(K644-K643)/K643</f>
        <v>1.4620798106644768E-2</v>
      </c>
    </row>
    <row r="645" spans="1:13">
      <c r="A645" s="1">
        <v>44504</v>
      </c>
      <c r="F645" s="78">
        <v>44508</v>
      </c>
      <c r="G645" s="79">
        <v>297.60000600000001</v>
      </c>
      <c r="H645" s="79">
        <v>298.39999399999999</v>
      </c>
      <c r="I645" s="79">
        <v>293.79998799999998</v>
      </c>
      <c r="J645" s="79">
        <v>294</v>
      </c>
      <c r="K645" s="79">
        <v>287.415527</v>
      </c>
      <c r="L645" s="80">
        <v>394564</v>
      </c>
      <c r="M645" s="81">
        <f t="shared" si="10"/>
        <v>-1.4745295251582479E-2</v>
      </c>
    </row>
    <row r="646" spans="1:13">
      <c r="A646" s="1">
        <v>44505</v>
      </c>
      <c r="F646" s="78">
        <v>44509</v>
      </c>
      <c r="G646" s="79">
        <v>294.29998799999998</v>
      </c>
      <c r="H646" s="79">
        <v>296.95001200000002</v>
      </c>
      <c r="I646" s="79">
        <v>292.89999399999999</v>
      </c>
      <c r="J646" s="79">
        <v>295.5</v>
      </c>
      <c r="K646" s="79">
        <v>288.881958</v>
      </c>
      <c r="L646" s="80">
        <v>480685</v>
      </c>
      <c r="M646" s="81">
        <f t="shared" si="10"/>
        <v>5.1021286682260561E-3</v>
      </c>
    </row>
    <row r="647" spans="1:13">
      <c r="A647" s="1">
        <v>44508</v>
      </c>
      <c r="F647" s="78">
        <v>44510</v>
      </c>
      <c r="G647" s="79">
        <v>280.79998799999998</v>
      </c>
      <c r="H647" s="79">
        <v>288.39999399999999</v>
      </c>
      <c r="I647" s="79">
        <v>275.20001200000002</v>
      </c>
      <c r="J647" s="79">
        <v>284.5</v>
      </c>
      <c r="K647" s="79">
        <v>278.12829599999998</v>
      </c>
      <c r="L647" s="80">
        <v>1519004</v>
      </c>
      <c r="M647" s="81">
        <f t="shared" si="10"/>
        <v>-3.7225107702987877E-2</v>
      </c>
    </row>
    <row r="648" spans="1:13">
      <c r="A648" s="1">
        <v>44509</v>
      </c>
      <c r="F648" s="78">
        <v>44511</v>
      </c>
      <c r="G648" s="79">
        <v>280.95001200000002</v>
      </c>
      <c r="H648" s="79">
        <v>285.14999399999999</v>
      </c>
      <c r="I648" s="79">
        <v>279.25</v>
      </c>
      <c r="J648" s="79">
        <v>280.70001200000002</v>
      </c>
      <c r="K648" s="79">
        <v>274.41342200000003</v>
      </c>
      <c r="L648" s="80">
        <v>717180</v>
      </c>
      <c r="M648" s="81">
        <f t="shared" si="10"/>
        <v>-1.3356692049772427E-2</v>
      </c>
    </row>
    <row r="649" spans="1:13">
      <c r="A649" s="1">
        <v>44510</v>
      </c>
      <c r="F649" s="78">
        <v>44512</v>
      </c>
      <c r="G649" s="79">
        <v>280.64999399999999</v>
      </c>
      <c r="H649" s="79">
        <v>284</v>
      </c>
      <c r="I649" s="79">
        <v>279.35000600000001</v>
      </c>
      <c r="J649" s="79">
        <v>280.60000600000001</v>
      </c>
      <c r="K649" s="79">
        <v>274.315674</v>
      </c>
      <c r="L649" s="80">
        <v>757975</v>
      </c>
      <c r="M649" s="81">
        <f t="shared" si="10"/>
        <v>-3.5620706628564303E-4</v>
      </c>
    </row>
    <row r="650" spans="1:13">
      <c r="A650" s="1">
        <v>44511</v>
      </c>
      <c r="F650" s="78">
        <v>44515</v>
      </c>
      <c r="G650" s="79">
        <v>279.54998799999998</v>
      </c>
      <c r="H650" s="79">
        <v>284</v>
      </c>
      <c r="I650" s="79">
        <v>279.54998799999998</v>
      </c>
      <c r="J650" s="79">
        <v>281.89999399999999</v>
      </c>
      <c r="K650" s="79">
        <v>275.58651700000001</v>
      </c>
      <c r="L650" s="80">
        <v>354956</v>
      </c>
      <c r="M650" s="81">
        <f t="shared" si="10"/>
        <v>4.632775741425601E-3</v>
      </c>
    </row>
    <row r="651" spans="1:13">
      <c r="A651" s="1">
        <v>44512</v>
      </c>
      <c r="F651" s="78">
        <v>44516</v>
      </c>
      <c r="G651" s="79">
        <v>281.95001200000002</v>
      </c>
      <c r="H651" s="79">
        <v>287.14999399999999</v>
      </c>
      <c r="I651" s="79">
        <v>281.89999399999999</v>
      </c>
      <c r="J651" s="79">
        <v>286.5</v>
      </c>
      <c r="K651" s="79">
        <v>280.083527</v>
      </c>
      <c r="L651" s="80">
        <v>403686</v>
      </c>
      <c r="M651" s="81">
        <f t="shared" si="10"/>
        <v>1.6317960867439637E-2</v>
      </c>
    </row>
    <row r="652" spans="1:13">
      <c r="A652" s="1">
        <v>44515</v>
      </c>
      <c r="F652" s="78">
        <v>44517</v>
      </c>
      <c r="G652" s="79">
        <v>287.54998799999998</v>
      </c>
      <c r="H652" s="79">
        <v>288</v>
      </c>
      <c r="I652" s="79">
        <v>283.85000600000001</v>
      </c>
      <c r="J652" s="79">
        <v>284.54998799999998</v>
      </c>
      <c r="K652" s="79">
        <v>278.17715500000003</v>
      </c>
      <c r="L652" s="80">
        <v>331775</v>
      </c>
      <c r="M652" s="81">
        <f t="shared" si="10"/>
        <v>-6.8064409942965916E-3</v>
      </c>
    </row>
    <row r="653" spans="1:13">
      <c r="A653" s="1">
        <v>44516</v>
      </c>
      <c r="F653" s="78">
        <v>44518</v>
      </c>
      <c r="G653" s="79">
        <v>284.45001200000002</v>
      </c>
      <c r="H653" s="79">
        <v>285.60000600000001</v>
      </c>
      <c r="I653" s="79">
        <v>281.70001200000002</v>
      </c>
      <c r="J653" s="79">
        <v>282.5</v>
      </c>
      <c r="K653" s="79">
        <v>276.17312600000002</v>
      </c>
      <c r="L653" s="80">
        <v>605217</v>
      </c>
      <c r="M653" s="81">
        <f t="shared" si="10"/>
        <v>-7.2041465806205488E-3</v>
      </c>
    </row>
    <row r="654" spans="1:13">
      <c r="A654" s="1">
        <v>44517</v>
      </c>
      <c r="F654" s="78">
        <v>44519</v>
      </c>
      <c r="G654" s="79">
        <v>285</v>
      </c>
      <c r="H654" s="79">
        <v>285</v>
      </c>
      <c r="I654" s="79">
        <v>278.60000600000001</v>
      </c>
      <c r="J654" s="79">
        <v>282.35000600000001</v>
      </c>
      <c r="K654" s="79">
        <v>276.02645899999999</v>
      </c>
      <c r="L654" s="80">
        <v>694501</v>
      </c>
      <c r="M654" s="81">
        <f t="shared" si="10"/>
        <v>-5.3106905122997481E-4</v>
      </c>
    </row>
    <row r="655" spans="1:13">
      <c r="A655" s="1">
        <v>44518</v>
      </c>
      <c r="F655" s="78">
        <v>44522</v>
      </c>
      <c r="G655" s="79">
        <v>283.10000600000001</v>
      </c>
      <c r="H655" s="79">
        <v>283.10000600000001</v>
      </c>
      <c r="I655" s="79">
        <v>278.04998799999998</v>
      </c>
      <c r="J655" s="79">
        <v>278.95001200000002</v>
      </c>
      <c r="K655" s="79">
        <v>272.70263699999998</v>
      </c>
      <c r="L655" s="80">
        <v>469659</v>
      </c>
      <c r="M655" s="81">
        <f t="shared" si="10"/>
        <v>-1.2041678946437548E-2</v>
      </c>
    </row>
    <row r="656" spans="1:13">
      <c r="A656" s="1">
        <v>44519</v>
      </c>
      <c r="F656" s="78">
        <v>44523</v>
      </c>
      <c r="G656" s="79">
        <v>276.20001200000002</v>
      </c>
      <c r="H656" s="79">
        <v>276.85000600000001</v>
      </c>
      <c r="I656" s="79">
        <v>271.25</v>
      </c>
      <c r="J656" s="79">
        <v>271.85000600000001</v>
      </c>
      <c r="K656" s="79">
        <v>265.76159699999999</v>
      </c>
      <c r="L656" s="80">
        <v>688503</v>
      </c>
      <c r="M656" s="81">
        <f t="shared" si="10"/>
        <v>-2.545277917499561E-2</v>
      </c>
    </row>
    <row r="657" spans="1:13">
      <c r="A657" s="1">
        <v>44522</v>
      </c>
      <c r="F657" s="78">
        <v>44524</v>
      </c>
      <c r="G657" s="79">
        <v>270.85000600000001</v>
      </c>
      <c r="H657" s="79">
        <v>272.14999399999999</v>
      </c>
      <c r="I657" s="79">
        <v>266.89999399999999</v>
      </c>
      <c r="J657" s="79">
        <v>268.39999399999999</v>
      </c>
      <c r="K657" s="79">
        <v>262.38888500000002</v>
      </c>
      <c r="L657" s="80">
        <v>661656</v>
      </c>
      <c r="M657" s="81">
        <f t="shared" si="10"/>
        <v>-1.2690742522893475E-2</v>
      </c>
    </row>
    <row r="658" spans="1:13">
      <c r="A658" s="1">
        <v>44523</v>
      </c>
      <c r="F658" s="78">
        <v>44525</v>
      </c>
      <c r="G658" s="79">
        <v>270.20001200000002</v>
      </c>
      <c r="H658" s="79">
        <v>270.45001200000002</v>
      </c>
      <c r="I658" s="79">
        <v>267.60000600000001</v>
      </c>
      <c r="J658" s="79">
        <v>267.95001200000002</v>
      </c>
      <c r="K658" s="79">
        <v>261.94897500000002</v>
      </c>
      <c r="L658" s="80">
        <v>496740</v>
      </c>
      <c r="M658" s="81">
        <f t="shared" si="10"/>
        <v>-1.6765572977681489E-3</v>
      </c>
    </row>
    <row r="659" spans="1:13">
      <c r="A659" s="1">
        <v>44524</v>
      </c>
      <c r="F659" s="78">
        <v>44526</v>
      </c>
      <c r="G659" s="79">
        <v>257.54998799999998</v>
      </c>
      <c r="H659" s="79">
        <v>260.64999399999999</v>
      </c>
      <c r="I659" s="79">
        <v>252.35000600000001</v>
      </c>
      <c r="J659" s="79">
        <v>253.35000600000001</v>
      </c>
      <c r="K659" s="79">
        <v>247.675949</v>
      </c>
      <c r="L659" s="80">
        <v>1269912</v>
      </c>
      <c r="M659" s="81">
        <f t="shared" si="10"/>
        <v>-5.4487810078279617E-2</v>
      </c>
    </row>
    <row r="660" spans="1:13">
      <c r="A660" s="1">
        <v>44525</v>
      </c>
      <c r="F660" s="78">
        <v>44529</v>
      </c>
      <c r="G660" s="79">
        <v>257.79998799999998</v>
      </c>
      <c r="H660" s="79">
        <v>260.25</v>
      </c>
      <c r="I660" s="79">
        <v>253.449997</v>
      </c>
      <c r="J660" s="79">
        <v>254.300003</v>
      </c>
      <c r="K660" s="79">
        <v>248.60467499999999</v>
      </c>
      <c r="L660" s="80">
        <v>894071</v>
      </c>
      <c r="M660" s="81">
        <f t="shared" si="10"/>
        <v>3.7497625576877604E-3</v>
      </c>
    </row>
    <row r="661" spans="1:13">
      <c r="A661" s="1">
        <v>44526</v>
      </c>
      <c r="F661" s="78">
        <v>44530</v>
      </c>
      <c r="G661" s="79">
        <v>251.5</v>
      </c>
      <c r="H661" s="79">
        <v>258.75</v>
      </c>
      <c r="I661" s="79">
        <v>248.39999399999999</v>
      </c>
      <c r="J661" s="79">
        <v>255.550003</v>
      </c>
      <c r="K661" s="79">
        <v>249.82667499999999</v>
      </c>
      <c r="L661" s="80">
        <v>1269345</v>
      </c>
      <c r="M661" s="81">
        <f t="shared" si="10"/>
        <v>4.9154345146566877E-3</v>
      </c>
    </row>
    <row r="662" spans="1:13">
      <c r="A662" s="1">
        <v>44529</v>
      </c>
      <c r="F662" s="78">
        <v>44531</v>
      </c>
      <c r="G662" s="79">
        <v>258.5</v>
      </c>
      <c r="H662" s="79">
        <v>263.70001200000002</v>
      </c>
      <c r="I662" s="79">
        <v>254.199997</v>
      </c>
      <c r="J662" s="79">
        <v>261.64999399999999</v>
      </c>
      <c r="K662" s="79">
        <v>255.790054</v>
      </c>
      <c r="L662" s="80">
        <v>729061</v>
      </c>
      <c r="M662" s="81">
        <f t="shared" si="10"/>
        <v>2.3870065116145037E-2</v>
      </c>
    </row>
    <row r="663" spans="1:13">
      <c r="A663" s="1">
        <v>44530</v>
      </c>
      <c r="F663" s="78">
        <v>44532</v>
      </c>
      <c r="G663" s="79">
        <v>258.70001200000002</v>
      </c>
      <c r="H663" s="79">
        <v>259.60000600000001</v>
      </c>
      <c r="I663" s="79">
        <v>254.39999399999999</v>
      </c>
      <c r="J663" s="79">
        <v>256.04998799999998</v>
      </c>
      <c r="K663" s="79">
        <v>250.31546</v>
      </c>
      <c r="L663" s="80">
        <v>757037</v>
      </c>
      <c r="M663" s="81">
        <f t="shared" si="10"/>
        <v>-2.1402685188064412E-2</v>
      </c>
    </row>
    <row r="664" spans="1:13">
      <c r="A664" s="1">
        <v>44531</v>
      </c>
      <c r="F664" s="78">
        <v>44533</v>
      </c>
      <c r="G664" s="79">
        <v>259.60000600000001</v>
      </c>
      <c r="H664" s="79">
        <v>259.95001200000002</v>
      </c>
      <c r="I664" s="79">
        <v>246.949997</v>
      </c>
      <c r="J664" s="79">
        <v>249.39999399999999</v>
      </c>
      <c r="K664" s="79">
        <v>243.81440699999999</v>
      </c>
      <c r="L664" s="80">
        <v>782969</v>
      </c>
      <c r="M664" s="81">
        <f t="shared" si="10"/>
        <v>-2.5971440197900732E-2</v>
      </c>
    </row>
    <row r="665" spans="1:13">
      <c r="A665" s="1">
        <v>44532</v>
      </c>
      <c r="F665" s="78">
        <v>44536</v>
      </c>
      <c r="G665" s="79">
        <v>251.39999399999999</v>
      </c>
      <c r="H665" s="79">
        <v>257.54998799999998</v>
      </c>
      <c r="I665" s="79">
        <v>250.60000600000001</v>
      </c>
      <c r="J665" s="79">
        <v>255.25</v>
      </c>
      <c r="K665" s="79">
        <v>249.533401</v>
      </c>
      <c r="L665" s="80">
        <v>584859</v>
      </c>
      <c r="M665" s="81">
        <f t="shared" si="10"/>
        <v>2.3456341527840926E-2</v>
      </c>
    </row>
    <row r="666" spans="1:13">
      <c r="A666" s="1">
        <v>44533</v>
      </c>
      <c r="F666" s="78">
        <v>44537</v>
      </c>
      <c r="G666" s="79">
        <v>255.25</v>
      </c>
      <c r="H666" s="79">
        <v>255.25</v>
      </c>
      <c r="I666" s="79">
        <v>255.25</v>
      </c>
      <c r="J666" s="79">
        <v>255.25</v>
      </c>
      <c r="K666" s="79">
        <v>249.533401</v>
      </c>
      <c r="L666" s="80">
        <v>0</v>
      </c>
      <c r="M666" s="81">
        <f t="shared" si="10"/>
        <v>0</v>
      </c>
    </row>
    <row r="667" spans="1:13">
      <c r="A667" s="1">
        <v>44536</v>
      </c>
      <c r="F667" s="78">
        <v>44538</v>
      </c>
      <c r="G667" s="79">
        <v>266.04998799999998</v>
      </c>
      <c r="H667" s="79">
        <v>267</v>
      </c>
      <c r="I667" s="79">
        <v>262.29998799999998</v>
      </c>
      <c r="J667" s="79">
        <v>263</v>
      </c>
      <c r="K667" s="79">
        <v>257.10983299999998</v>
      </c>
      <c r="L667" s="80">
        <v>405021</v>
      </c>
      <c r="M667" s="81">
        <f t="shared" si="10"/>
        <v>3.0362396254920529E-2</v>
      </c>
    </row>
    <row r="668" spans="1:13">
      <c r="A668" s="1">
        <v>44537</v>
      </c>
      <c r="F668" s="78">
        <v>44539</v>
      </c>
      <c r="G668" s="79">
        <v>263.20001200000002</v>
      </c>
      <c r="H668" s="79">
        <v>263.54998799999998</v>
      </c>
      <c r="I668" s="79">
        <v>259</v>
      </c>
      <c r="J668" s="79">
        <v>259</v>
      </c>
      <c r="K668" s="79">
        <v>253.19940199999999</v>
      </c>
      <c r="L668" s="80">
        <v>357998</v>
      </c>
      <c r="M668" s="81">
        <f t="shared" si="10"/>
        <v>-1.5209184940040737E-2</v>
      </c>
    </row>
    <row r="669" spans="1:13">
      <c r="A669" s="1">
        <v>44538</v>
      </c>
      <c r="F669" s="78">
        <v>44540</v>
      </c>
      <c r="G669" s="79">
        <v>256</v>
      </c>
      <c r="H669" s="79">
        <v>258</v>
      </c>
      <c r="I669" s="79">
        <v>253.5</v>
      </c>
      <c r="J669" s="79">
        <v>254.800003</v>
      </c>
      <c r="K669" s="79">
        <v>249.09347500000001</v>
      </c>
      <c r="L669" s="80">
        <v>536142</v>
      </c>
      <c r="M669" s="81">
        <f t="shared" si="10"/>
        <v>-1.6216179689081494E-2</v>
      </c>
    </row>
    <row r="670" spans="1:13">
      <c r="A670" s="1">
        <v>44539</v>
      </c>
      <c r="F670" s="78">
        <v>44543</v>
      </c>
      <c r="G670" s="79">
        <v>255.5</v>
      </c>
      <c r="H670" s="79">
        <v>256.14999399999999</v>
      </c>
      <c r="I670" s="79">
        <v>250.39999399999999</v>
      </c>
      <c r="J670" s="79">
        <v>253.10000600000001</v>
      </c>
      <c r="K670" s="79">
        <v>247.43154899999999</v>
      </c>
      <c r="L670" s="80">
        <v>452571</v>
      </c>
      <c r="M670" s="81">
        <f t="shared" si="10"/>
        <v>-6.6718969655870045E-3</v>
      </c>
    </row>
    <row r="671" spans="1:13">
      <c r="A671" s="1">
        <v>44540</v>
      </c>
      <c r="F671" s="78">
        <v>44544</v>
      </c>
      <c r="G671" s="79">
        <v>254.449997</v>
      </c>
      <c r="H671" s="79">
        <v>254.85000600000001</v>
      </c>
      <c r="I671" s="79">
        <v>247.800003</v>
      </c>
      <c r="J671" s="79">
        <v>248.64999399999999</v>
      </c>
      <c r="K671" s="79">
        <v>243.08119199999999</v>
      </c>
      <c r="L671" s="80">
        <v>464072</v>
      </c>
      <c r="M671" s="81">
        <f t="shared" si="10"/>
        <v>-1.7582062665743577E-2</v>
      </c>
    </row>
    <row r="672" spans="1:13">
      <c r="A672" s="1">
        <v>44543</v>
      </c>
      <c r="F672" s="78">
        <v>44545</v>
      </c>
      <c r="G672" s="79">
        <v>248.449997</v>
      </c>
      <c r="H672" s="79">
        <v>253.25</v>
      </c>
      <c r="I672" s="79">
        <v>247.64999399999999</v>
      </c>
      <c r="J672" s="79">
        <v>251.199997</v>
      </c>
      <c r="K672" s="79">
        <v>245.57409699999999</v>
      </c>
      <c r="L672" s="80">
        <v>485629</v>
      </c>
      <c r="M672" s="81">
        <f t="shared" si="10"/>
        <v>1.0255441729115791E-2</v>
      </c>
    </row>
    <row r="673" spans="1:13">
      <c r="A673" s="1">
        <v>44544</v>
      </c>
      <c r="F673" s="78">
        <v>44546</v>
      </c>
      <c r="G673" s="79">
        <v>254.14999399999999</v>
      </c>
      <c r="H673" s="79">
        <v>258.14999399999999</v>
      </c>
      <c r="I673" s="79">
        <v>251.60000600000001</v>
      </c>
      <c r="J673" s="79">
        <v>251.60000600000001</v>
      </c>
      <c r="K673" s="79">
        <v>245.96513400000001</v>
      </c>
      <c r="L673" s="80">
        <v>840470</v>
      </c>
      <c r="M673" s="81">
        <f t="shared" si="10"/>
        <v>1.5923381365421916E-3</v>
      </c>
    </row>
    <row r="674" spans="1:13">
      <c r="A674" s="1">
        <v>44545</v>
      </c>
      <c r="F674" s="78">
        <v>44547</v>
      </c>
      <c r="G674" s="79">
        <v>250</v>
      </c>
      <c r="H674" s="79">
        <v>252.89999399999999</v>
      </c>
      <c r="I674" s="79">
        <v>249.10000600000001</v>
      </c>
      <c r="J674" s="79">
        <v>252.699997</v>
      </c>
      <c r="K674" s="79">
        <v>247.04049699999999</v>
      </c>
      <c r="L674" s="80">
        <v>840152</v>
      </c>
      <c r="M674" s="81">
        <f t="shared" si="10"/>
        <v>4.3720139619462554E-3</v>
      </c>
    </row>
    <row r="675" spans="1:13">
      <c r="A675" s="1">
        <v>44546</v>
      </c>
      <c r="F675" s="78">
        <v>44550</v>
      </c>
      <c r="G675" s="79">
        <v>246.5</v>
      </c>
      <c r="H675" s="79">
        <v>247.800003</v>
      </c>
      <c r="I675" s="79">
        <v>242.949997</v>
      </c>
      <c r="J675" s="79">
        <v>245</v>
      </c>
      <c r="K675" s="79">
        <v>239.51295500000001</v>
      </c>
      <c r="L675" s="80">
        <v>567953</v>
      </c>
      <c r="M675" s="81">
        <f t="shared" si="10"/>
        <v>-3.0470882674754264E-2</v>
      </c>
    </row>
    <row r="676" spans="1:13">
      <c r="A676" s="1">
        <v>44547</v>
      </c>
      <c r="F676" s="78">
        <v>44551</v>
      </c>
      <c r="G676" s="79">
        <v>249.60000600000001</v>
      </c>
      <c r="H676" s="79">
        <v>250.10000600000001</v>
      </c>
      <c r="I676" s="79">
        <v>245.89999399999999</v>
      </c>
      <c r="J676" s="79">
        <v>246.35000600000001</v>
      </c>
      <c r="K676" s="79">
        <v>240.83273299999999</v>
      </c>
      <c r="L676" s="80">
        <v>415105</v>
      </c>
      <c r="M676" s="81">
        <f t="shared" si="10"/>
        <v>5.5102572635371029E-3</v>
      </c>
    </row>
    <row r="677" spans="1:13">
      <c r="A677" s="1">
        <v>44550</v>
      </c>
      <c r="F677" s="78">
        <v>44552</v>
      </c>
      <c r="G677" s="79">
        <v>247</v>
      </c>
      <c r="H677" s="79">
        <v>250.14999399999999</v>
      </c>
      <c r="I677" s="79">
        <v>246.14999399999999</v>
      </c>
      <c r="J677" s="79">
        <v>249.64999399999999</v>
      </c>
      <c r="K677" s="79">
        <v>244.058807</v>
      </c>
      <c r="L677" s="80">
        <v>400709</v>
      </c>
      <c r="M677" s="81">
        <f t="shared" si="10"/>
        <v>1.3395496367181995E-2</v>
      </c>
    </row>
    <row r="678" spans="1:13">
      <c r="A678" s="1">
        <v>44551</v>
      </c>
      <c r="F678" s="78">
        <v>44553</v>
      </c>
      <c r="G678" s="79">
        <v>250.64999399999999</v>
      </c>
      <c r="H678" s="79">
        <v>253.10000600000001</v>
      </c>
      <c r="I678" s="79">
        <v>248.449997</v>
      </c>
      <c r="J678" s="79">
        <v>251.89999399999999</v>
      </c>
      <c r="K678" s="79">
        <v>246.25842299999999</v>
      </c>
      <c r="L678" s="80">
        <v>361901</v>
      </c>
      <c r="M678" s="81">
        <f t="shared" si="10"/>
        <v>9.0126475132691758E-3</v>
      </c>
    </row>
    <row r="679" spans="1:13">
      <c r="A679" s="1">
        <v>44552</v>
      </c>
      <c r="F679" s="78">
        <v>44557</v>
      </c>
      <c r="G679" s="79">
        <v>250.39999399999999</v>
      </c>
      <c r="H679" s="79">
        <v>254.199997</v>
      </c>
      <c r="I679" s="79">
        <v>249.85000600000001</v>
      </c>
      <c r="J679" s="79">
        <v>252.949997</v>
      </c>
      <c r="K679" s="79">
        <v>247.28491199999999</v>
      </c>
      <c r="L679" s="80">
        <v>338999</v>
      </c>
      <c r="M679" s="81">
        <f t="shared" si="10"/>
        <v>4.1683406703209415E-3</v>
      </c>
    </row>
    <row r="680" spans="1:13">
      <c r="A680" s="1">
        <v>44553</v>
      </c>
      <c r="F680" s="78">
        <v>44558</v>
      </c>
      <c r="G680" s="79">
        <v>252.60000600000001</v>
      </c>
      <c r="H680" s="79">
        <v>255.60000600000001</v>
      </c>
      <c r="I680" s="79">
        <v>252.35000600000001</v>
      </c>
      <c r="J680" s="79">
        <v>255</v>
      </c>
      <c r="K680" s="79">
        <v>249.28898599999999</v>
      </c>
      <c r="L680" s="80">
        <v>385280</v>
      </c>
      <c r="M680" s="81">
        <f t="shared" si="10"/>
        <v>8.1043116775357596E-3</v>
      </c>
    </row>
    <row r="681" spans="1:13">
      <c r="A681" s="1">
        <v>44557</v>
      </c>
      <c r="F681" s="78">
        <v>44559</v>
      </c>
      <c r="G681" s="79">
        <v>254</v>
      </c>
      <c r="H681" s="79">
        <v>256.5</v>
      </c>
      <c r="I681" s="79">
        <v>252.85000600000001</v>
      </c>
      <c r="J681" s="79">
        <v>254.10000600000001</v>
      </c>
      <c r="K681" s="79">
        <v>248.409164</v>
      </c>
      <c r="L681" s="80">
        <v>302495</v>
      </c>
      <c r="M681" s="81">
        <f t="shared" si="10"/>
        <v>-3.5293255996475918E-3</v>
      </c>
    </row>
    <row r="682" spans="1:13">
      <c r="A682" s="1">
        <v>44558</v>
      </c>
      <c r="F682" s="78">
        <v>44560</v>
      </c>
      <c r="G682" s="79">
        <v>252.949997</v>
      </c>
      <c r="H682" s="79">
        <v>254.75</v>
      </c>
      <c r="I682" s="79">
        <v>252.10000600000001</v>
      </c>
      <c r="J682" s="79">
        <v>253.199997</v>
      </c>
      <c r="K682" s="79">
        <v>247.52929700000001</v>
      </c>
      <c r="L682" s="80">
        <v>429988</v>
      </c>
      <c r="M682" s="81">
        <f t="shared" si="10"/>
        <v>-3.5420070090489502E-3</v>
      </c>
    </row>
    <row r="683" spans="1:13">
      <c r="A683" s="1">
        <v>44559</v>
      </c>
      <c r="F683" s="78">
        <v>44564</v>
      </c>
      <c r="G683" s="79">
        <v>254.35000600000001</v>
      </c>
      <c r="H683" s="79">
        <v>260.14999399999999</v>
      </c>
      <c r="I683" s="79">
        <v>253.949997</v>
      </c>
      <c r="J683" s="79">
        <v>259.10000600000001</v>
      </c>
      <c r="K683" s="79">
        <v>253.29716500000001</v>
      </c>
      <c r="L683" s="80">
        <v>488053</v>
      </c>
      <c r="M683" s="81">
        <f t="shared" si="10"/>
        <v>2.3301758902502731E-2</v>
      </c>
    </row>
    <row r="684" spans="1:13">
      <c r="A684" s="1">
        <v>44560</v>
      </c>
      <c r="F684" s="78">
        <v>44565</v>
      </c>
      <c r="G684" s="79">
        <v>259.75</v>
      </c>
      <c r="H684" s="79">
        <v>262.89999399999999</v>
      </c>
      <c r="I684" s="79">
        <v>258.04998799999998</v>
      </c>
      <c r="J684" s="79">
        <v>258.5</v>
      </c>
      <c r="K684" s="79">
        <v>252.71060199999999</v>
      </c>
      <c r="L684" s="80">
        <v>463148</v>
      </c>
      <c r="M684" s="81">
        <f t="shared" si="10"/>
        <v>-2.315710876590397E-3</v>
      </c>
    </row>
    <row r="685" spans="1:13">
      <c r="A685" s="1">
        <v>44564</v>
      </c>
      <c r="F685" s="78">
        <v>44566</v>
      </c>
      <c r="G685" s="79">
        <v>260</v>
      </c>
      <c r="H685" s="79">
        <v>263.75</v>
      </c>
      <c r="I685" s="79">
        <v>259.45001200000002</v>
      </c>
      <c r="J685" s="79">
        <v>260.85000600000001</v>
      </c>
      <c r="K685" s="79">
        <v>255.00798</v>
      </c>
      <c r="L685" s="80">
        <v>427520</v>
      </c>
      <c r="M685" s="81">
        <f t="shared" si="10"/>
        <v>9.0909442730859741E-3</v>
      </c>
    </row>
    <row r="686" spans="1:13">
      <c r="A686" s="1">
        <v>44565</v>
      </c>
      <c r="F686" s="78">
        <v>44567</v>
      </c>
      <c r="G686" s="79">
        <v>257.14999399999999</v>
      </c>
      <c r="H686" s="79">
        <v>257.79998799999998</v>
      </c>
      <c r="I686" s="79">
        <v>251.10000600000001</v>
      </c>
      <c r="J686" s="79">
        <v>252.75</v>
      </c>
      <c r="K686" s="79">
        <v>247.089371</v>
      </c>
      <c r="L686" s="80">
        <v>613520</v>
      </c>
      <c r="M686" s="81">
        <f t="shared" si="10"/>
        <v>-3.1052396870090117E-2</v>
      </c>
    </row>
    <row r="687" spans="1:13">
      <c r="A687" s="1">
        <v>44566</v>
      </c>
      <c r="F687" s="78">
        <v>44568</v>
      </c>
      <c r="G687" s="79">
        <v>252.5</v>
      </c>
      <c r="H687" s="79">
        <v>252.699997</v>
      </c>
      <c r="I687" s="79">
        <v>245.60000600000001</v>
      </c>
      <c r="J687" s="79">
        <v>247.449997</v>
      </c>
      <c r="K687" s="79">
        <v>241.90808100000001</v>
      </c>
      <c r="L687" s="80">
        <v>664124</v>
      </c>
      <c r="M687" s="81">
        <f t="shared" si="10"/>
        <v>-2.0969295356699055E-2</v>
      </c>
    </row>
    <row r="688" spans="1:13">
      <c r="A688" s="1">
        <v>44567</v>
      </c>
      <c r="F688" s="78">
        <v>44571</v>
      </c>
      <c r="G688" s="79">
        <v>246.14999399999999</v>
      </c>
      <c r="H688" s="79">
        <v>248.89999399999999</v>
      </c>
      <c r="I688" s="79">
        <v>243.449997</v>
      </c>
      <c r="J688" s="79">
        <v>244.25</v>
      </c>
      <c r="K688" s="79">
        <v>238.77975499999999</v>
      </c>
      <c r="L688" s="80">
        <v>781165</v>
      </c>
      <c r="M688" s="81">
        <f t="shared" si="10"/>
        <v>-1.2931878865179438E-2</v>
      </c>
    </row>
    <row r="689" spans="1:13">
      <c r="A689" s="1">
        <v>44568</v>
      </c>
      <c r="F689" s="78">
        <v>44572</v>
      </c>
      <c r="G689" s="79">
        <v>249.35000600000001</v>
      </c>
      <c r="H689" s="79">
        <v>258.14999399999999</v>
      </c>
      <c r="I689" s="79">
        <v>249.25</v>
      </c>
      <c r="J689" s="79">
        <v>254.75</v>
      </c>
      <c r="K689" s="79">
        <v>249.044601</v>
      </c>
      <c r="L689" s="80">
        <v>1059329</v>
      </c>
      <c r="M689" s="81">
        <f t="shared" si="10"/>
        <v>4.2988761756623819E-2</v>
      </c>
    </row>
    <row r="690" spans="1:13">
      <c r="A690" s="1">
        <v>44571</v>
      </c>
      <c r="F690" s="78">
        <v>44573</v>
      </c>
      <c r="G690" s="79">
        <v>257</v>
      </c>
      <c r="H690" s="79">
        <v>257.54998799999998</v>
      </c>
      <c r="I690" s="79">
        <v>251.39999399999999</v>
      </c>
      <c r="J690" s="79">
        <v>254</v>
      </c>
      <c r="K690" s="79">
        <v>248.31140099999999</v>
      </c>
      <c r="L690" s="80">
        <v>626174</v>
      </c>
      <c r="M690" s="81">
        <f t="shared" si="10"/>
        <v>-2.9440509734238759E-3</v>
      </c>
    </row>
    <row r="691" spans="1:13">
      <c r="A691" s="1">
        <v>44572</v>
      </c>
      <c r="F691" s="78">
        <v>44574</v>
      </c>
      <c r="G691" s="79">
        <v>252.14999399999999</v>
      </c>
      <c r="H691" s="79">
        <v>257.39999399999999</v>
      </c>
      <c r="I691" s="79">
        <v>251.699997</v>
      </c>
      <c r="J691" s="79">
        <v>256.20001200000002</v>
      </c>
      <c r="K691" s="79">
        <v>250.46212800000001</v>
      </c>
      <c r="L691" s="80">
        <v>627250</v>
      </c>
      <c r="M691" s="81">
        <f t="shared" si="10"/>
        <v>8.6614105970914228E-3</v>
      </c>
    </row>
    <row r="692" spans="1:13">
      <c r="A692" s="1">
        <v>44573</v>
      </c>
      <c r="F692" s="78">
        <v>44575</v>
      </c>
      <c r="G692" s="79">
        <v>253</v>
      </c>
      <c r="H692" s="79">
        <v>255.10000600000001</v>
      </c>
      <c r="I692" s="79">
        <v>251.800003</v>
      </c>
      <c r="J692" s="79">
        <v>252.35000600000001</v>
      </c>
      <c r="K692" s="79">
        <v>246.69834900000001</v>
      </c>
      <c r="L692" s="80">
        <v>537040</v>
      </c>
      <c r="M692" s="81">
        <f t="shared" si="10"/>
        <v>-1.502733778577494E-2</v>
      </c>
    </row>
    <row r="693" spans="1:13">
      <c r="A693" s="1">
        <v>44574</v>
      </c>
      <c r="F693" s="78">
        <v>44578</v>
      </c>
      <c r="G693" s="79">
        <v>253.949997</v>
      </c>
      <c r="H693" s="79">
        <v>256.95001200000002</v>
      </c>
      <c r="I693" s="79">
        <v>251.949997</v>
      </c>
      <c r="J693" s="79">
        <v>252.64999399999999</v>
      </c>
      <c r="K693" s="79">
        <v>246.99160800000001</v>
      </c>
      <c r="L693" s="80">
        <v>445162</v>
      </c>
      <c r="M693" s="81">
        <f t="shared" si="10"/>
        <v>1.1887351544456674E-3</v>
      </c>
    </row>
    <row r="694" spans="1:13">
      <c r="A694" s="1">
        <v>44575</v>
      </c>
      <c r="F694" s="78">
        <v>44579</v>
      </c>
      <c r="G694" s="79">
        <v>252.050003</v>
      </c>
      <c r="H694" s="79">
        <v>258.60000600000001</v>
      </c>
      <c r="I694" s="79">
        <v>248.39999399999999</v>
      </c>
      <c r="J694" s="79">
        <v>254.199997</v>
      </c>
      <c r="K694" s="79">
        <v>248.506912</v>
      </c>
      <c r="L694" s="80">
        <v>726872</v>
      </c>
      <c r="M694" s="81">
        <f t="shared" si="10"/>
        <v>6.1350424505110558E-3</v>
      </c>
    </row>
    <row r="695" spans="1:13">
      <c r="A695" s="1">
        <v>44578</v>
      </c>
      <c r="F695" s="78">
        <v>44580</v>
      </c>
      <c r="G695" s="79">
        <v>250.949997</v>
      </c>
      <c r="H695" s="79">
        <v>258.20001200000002</v>
      </c>
      <c r="I695" s="79">
        <v>250</v>
      </c>
      <c r="J695" s="79">
        <v>253.60000600000001</v>
      </c>
      <c r="K695" s="79">
        <v>247.92034899999999</v>
      </c>
      <c r="L695" s="80">
        <v>598869</v>
      </c>
      <c r="M695" s="81">
        <f t="shared" si="10"/>
        <v>-2.3603488340799648E-3</v>
      </c>
    </row>
    <row r="696" spans="1:13">
      <c r="A696" s="1">
        <v>44579</v>
      </c>
      <c r="F696" s="78">
        <v>44581</v>
      </c>
      <c r="G696" s="79">
        <v>258.20001200000002</v>
      </c>
      <c r="H696" s="79">
        <v>259.95001200000002</v>
      </c>
      <c r="I696" s="79">
        <v>253.10000600000001</v>
      </c>
      <c r="J696" s="79">
        <v>255.64999399999999</v>
      </c>
      <c r="K696" s="79">
        <v>249.92442299999999</v>
      </c>
      <c r="L696" s="80">
        <v>647888</v>
      </c>
      <c r="M696" s="81">
        <f t="shared" si="10"/>
        <v>8.0835397662335617E-3</v>
      </c>
    </row>
    <row r="697" spans="1:13">
      <c r="A697" s="1">
        <v>44580</v>
      </c>
      <c r="F697" s="78">
        <v>44582</v>
      </c>
      <c r="G697" s="79">
        <v>250.64999399999999</v>
      </c>
      <c r="H697" s="79">
        <v>255.699997</v>
      </c>
      <c r="I697" s="79">
        <v>248.050003</v>
      </c>
      <c r="J697" s="79">
        <v>250.60000600000001</v>
      </c>
      <c r="K697" s="79">
        <v>244.987549</v>
      </c>
      <c r="L697" s="80">
        <v>867713</v>
      </c>
      <c r="M697" s="81">
        <f t="shared" si="10"/>
        <v>-1.9753467631292636E-2</v>
      </c>
    </row>
    <row r="698" spans="1:13">
      <c r="A698" s="1">
        <v>44581</v>
      </c>
      <c r="F698" s="78">
        <v>44585</v>
      </c>
      <c r="G698" s="79">
        <v>249.199997</v>
      </c>
      <c r="H698" s="79">
        <v>251.300003</v>
      </c>
      <c r="I698" s="79">
        <v>240.5</v>
      </c>
      <c r="J698" s="79">
        <v>240.75</v>
      </c>
      <c r="K698" s="79">
        <v>235.35813899999999</v>
      </c>
      <c r="L698" s="80">
        <v>973506</v>
      </c>
      <c r="M698" s="81">
        <f t="shared" si="10"/>
        <v>-3.9305711818032052E-2</v>
      </c>
    </row>
    <row r="699" spans="1:13">
      <c r="A699" s="1">
        <v>44582</v>
      </c>
      <c r="F699" s="78">
        <v>44586</v>
      </c>
      <c r="G699" s="79">
        <v>243.35000600000001</v>
      </c>
      <c r="H699" s="79">
        <v>244.14999399999999</v>
      </c>
      <c r="I699" s="79">
        <v>235.75</v>
      </c>
      <c r="J699" s="79">
        <v>237.75</v>
      </c>
      <c r="K699" s="79">
        <v>232.42532299999999</v>
      </c>
      <c r="L699" s="80">
        <v>1063877</v>
      </c>
      <c r="M699" s="81">
        <f t="shared" si="10"/>
        <v>-1.2461077456089176E-2</v>
      </c>
    </row>
    <row r="700" spans="1:13">
      <c r="A700" s="1">
        <v>44585</v>
      </c>
      <c r="F700" s="78">
        <v>44587</v>
      </c>
      <c r="G700" s="79">
        <v>241.050003</v>
      </c>
      <c r="H700" s="79">
        <v>247.050003</v>
      </c>
      <c r="I700" s="79">
        <v>240</v>
      </c>
      <c r="J700" s="79">
        <v>243.199997</v>
      </c>
      <c r="K700" s="79">
        <v>237.753265</v>
      </c>
      <c r="L700" s="80">
        <v>869656</v>
      </c>
      <c r="M700" s="81">
        <f t="shared" si="10"/>
        <v>2.292324231813591E-2</v>
      </c>
    </row>
    <row r="701" spans="1:13">
      <c r="A701" s="1">
        <v>44586</v>
      </c>
      <c r="F701" s="78">
        <v>44588</v>
      </c>
      <c r="G701" s="79">
        <v>237.699997</v>
      </c>
      <c r="H701" s="79">
        <v>244.550003</v>
      </c>
      <c r="I701" s="79">
        <v>237.199997</v>
      </c>
      <c r="J701" s="79">
        <v>242.14999399999999</v>
      </c>
      <c r="K701" s="79">
        <v>236.726776</v>
      </c>
      <c r="L701" s="80">
        <v>824439</v>
      </c>
      <c r="M701" s="81">
        <f t="shared" si="10"/>
        <v>-4.3174549043521991E-3</v>
      </c>
    </row>
    <row r="702" spans="1:13">
      <c r="A702" s="1">
        <v>44587</v>
      </c>
      <c r="F702" s="78">
        <v>44589</v>
      </c>
      <c r="G702" s="79">
        <v>241.199997</v>
      </c>
      <c r="H702" s="79">
        <v>242</v>
      </c>
      <c r="I702" s="79">
        <v>231.550003</v>
      </c>
      <c r="J702" s="79">
        <v>236.14999399999999</v>
      </c>
      <c r="K702" s="79">
        <v>230.86114499999999</v>
      </c>
      <c r="L702" s="80">
        <v>1132643</v>
      </c>
      <c r="M702" s="81">
        <f t="shared" si="10"/>
        <v>-2.4778063128777658E-2</v>
      </c>
    </row>
    <row r="703" spans="1:13">
      <c r="A703" s="1">
        <v>44588</v>
      </c>
      <c r="F703" s="78">
        <v>44592</v>
      </c>
      <c r="G703" s="79">
        <v>238.60000600000001</v>
      </c>
      <c r="H703" s="79">
        <v>243.699997</v>
      </c>
      <c r="I703" s="79">
        <v>238.35000600000001</v>
      </c>
      <c r="J703" s="79">
        <v>242.25</v>
      </c>
      <c r="K703" s="79">
        <v>236.82455400000001</v>
      </c>
      <c r="L703" s="80">
        <v>945998</v>
      </c>
      <c r="M703" s="81">
        <f t="shared" si="10"/>
        <v>2.5831150581879046E-2</v>
      </c>
    </row>
    <row r="704" spans="1:13">
      <c r="A704" s="1">
        <v>44589</v>
      </c>
      <c r="F704" s="78">
        <v>44593</v>
      </c>
      <c r="G704" s="79">
        <v>244.300003</v>
      </c>
      <c r="H704" s="79">
        <v>245.85000600000001</v>
      </c>
      <c r="I704" s="79">
        <v>242.14999399999999</v>
      </c>
      <c r="J704" s="79">
        <v>243.75</v>
      </c>
      <c r="K704" s="79">
        <v>238.290955</v>
      </c>
      <c r="L704" s="80">
        <v>609224</v>
      </c>
      <c r="M704" s="81">
        <f t="shared" si="10"/>
        <v>6.1919297439064977E-3</v>
      </c>
    </row>
    <row r="705" spans="1:13">
      <c r="A705" s="1">
        <v>44592</v>
      </c>
      <c r="F705" s="78">
        <v>44594</v>
      </c>
      <c r="G705" s="79">
        <v>245.35000600000001</v>
      </c>
      <c r="H705" s="79">
        <v>247.699997</v>
      </c>
      <c r="I705" s="79">
        <v>244.449997</v>
      </c>
      <c r="J705" s="79">
        <v>246.14999399999999</v>
      </c>
      <c r="K705" s="79">
        <v>240.637192</v>
      </c>
      <c r="L705" s="80">
        <v>546799</v>
      </c>
      <c r="M705" s="81">
        <f t="shared" si="10"/>
        <v>9.8461017960165629E-3</v>
      </c>
    </row>
    <row r="706" spans="1:13">
      <c r="A706" s="1">
        <v>44593</v>
      </c>
      <c r="F706" s="78">
        <v>44595</v>
      </c>
      <c r="G706" s="79">
        <v>246.75</v>
      </c>
      <c r="H706" s="79">
        <v>246.949997</v>
      </c>
      <c r="I706" s="79">
        <v>241.10000600000001</v>
      </c>
      <c r="J706" s="79">
        <v>242.25</v>
      </c>
      <c r="K706" s="79">
        <v>236.82455400000001</v>
      </c>
      <c r="L706" s="80">
        <v>724879</v>
      </c>
      <c r="M706" s="81">
        <f t="shared" si="10"/>
        <v>-1.5843926569754824E-2</v>
      </c>
    </row>
    <row r="707" spans="1:13">
      <c r="A707" s="1">
        <v>44594</v>
      </c>
      <c r="F707" s="78">
        <v>44596</v>
      </c>
      <c r="G707" s="79">
        <v>242.800003</v>
      </c>
      <c r="H707" s="79">
        <v>243.800003</v>
      </c>
      <c r="I707" s="79">
        <v>239.25</v>
      </c>
      <c r="J707" s="79">
        <v>240.10000600000001</v>
      </c>
      <c r="K707" s="79">
        <v>234.722702</v>
      </c>
      <c r="L707" s="80">
        <v>702827</v>
      </c>
      <c r="M707" s="81">
        <f t="shared" si="10"/>
        <v>-8.8751439177206601E-3</v>
      </c>
    </row>
    <row r="708" spans="1:13">
      <c r="A708" s="1">
        <v>44595</v>
      </c>
      <c r="F708" s="78">
        <v>44599</v>
      </c>
      <c r="G708" s="79">
        <v>242.199997</v>
      </c>
      <c r="H708" s="79">
        <v>242.35000600000001</v>
      </c>
      <c r="I708" s="79">
        <v>239.39999399999999</v>
      </c>
      <c r="J708" s="79">
        <v>240.449997</v>
      </c>
      <c r="K708" s="79">
        <v>235.064865</v>
      </c>
      <c r="L708" s="80">
        <v>513006</v>
      </c>
      <c r="M708" s="81">
        <f t="shared" ref="M708:M771" si="11">(K708-K707)/K707</f>
        <v>1.457732878347657E-3</v>
      </c>
    </row>
    <row r="709" spans="1:13">
      <c r="A709" s="1">
        <v>44596</v>
      </c>
      <c r="F709" s="78">
        <v>44600</v>
      </c>
      <c r="G709" s="79">
        <v>240.449997</v>
      </c>
      <c r="H709" s="79">
        <v>241.050003</v>
      </c>
      <c r="I709" s="79">
        <v>235.800003</v>
      </c>
      <c r="J709" s="79">
        <v>239.10000600000001</v>
      </c>
      <c r="K709" s="79">
        <v>233.745102</v>
      </c>
      <c r="L709" s="80">
        <v>763011</v>
      </c>
      <c r="M709" s="81">
        <f t="shared" si="11"/>
        <v>-5.6144630546976666E-3</v>
      </c>
    </row>
    <row r="710" spans="1:13">
      <c r="A710" s="1">
        <v>44599</v>
      </c>
      <c r="F710" s="78">
        <v>44601</v>
      </c>
      <c r="G710" s="79">
        <v>241.25</v>
      </c>
      <c r="H710" s="79">
        <v>246.050003</v>
      </c>
      <c r="I710" s="79">
        <v>241.10000600000001</v>
      </c>
      <c r="J710" s="79">
        <v>244.949997</v>
      </c>
      <c r="K710" s="79">
        <v>239.464066</v>
      </c>
      <c r="L710" s="80">
        <v>496452</v>
      </c>
      <c r="M710" s="81">
        <f t="shared" si="11"/>
        <v>2.4466668824572844E-2</v>
      </c>
    </row>
    <row r="711" spans="1:13">
      <c r="A711" s="1">
        <v>44600</v>
      </c>
      <c r="F711" s="78">
        <v>44602</v>
      </c>
      <c r="G711" s="79">
        <v>245.949997</v>
      </c>
      <c r="H711" s="79">
        <v>248.10000600000001</v>
      </c>
      <c r="I711" s="79">
        <v>240.800003</v>
      </c>
      <c r="J711" s="79">
        <v>242.89999399999999</v>
      </c>
      <c r="K711" s="79">
        <v>237.459991</v>
      </c>
      <c r="L711" s="80">
        <v>404418</v>
      </c>
      <c r="M711" s="81">
        <f t="shared" si="11"/>
        <v>-8.3690009673518216E-3</v>
      </c>
    </row>
    <row r="712" spans="1:13">
      <c r="A712" s="1">
        <v>44601</v>
      </c>
      <c r="F712" s="78">
        <v>44603</v>
      </c>
      <c r="G712" s="79">
        <v>240</v>
      </c>
      <c r="H712" s="79">
        <v>242.35000600000001</v>
      </c>
      <c r="I712" s="79">
        <v>235.449997</v>
      </c>
      <c r="J712" s="79">
        <v>236.199997</v>
      </c>
      <c r="K712" s="79">
        <v>230.910034</v>
      </c>
      <c r="L712" s="80">
        <v>708404</v>
      </c>
      <c r="M712" s="81">
        <f t="shared" si="11"/>
        <v>-2.7583412988506372E-2</v>
      </c>
    </row>
    <row r="713" spans="1:13">
      <c r="A713" s="1">
        <v>44602</v>
      </c>
      <c r="F713" s="78">
        <v>44606</v>
      </c>
      <c r="G713" s="79">
        <v>230.39999399999999</v>
      </c>
      <c r="H713" s="79">
        <v>232.75</v>
      </c>
      <c r="I713" s="79">
        <v>226.64999399999999</v>
      </c>
      <c r="J713" s="79">
        <v>231.14999399999999</v>
      </c>
      <c r="K713" s="79">
        <v>225.97314499999999</v>
      </c>
      <c r="L713" s="80">
        <v>963584</v>
      </c>
      <c r="M713" s="81">
        <f t="shared" si="11"/>
        <v>-2.138014063087448E-2</v>
      </c>
    </row>
    <row r="714" spans="1:13">
      <c r="A714" s="1">
        <v>44603</v>
      </c>
      <c r="F714" s="78">
        <v>44607</v>
      </c>
      <c r="G714" s="79">
        <v>229.800003</v>
      </c>
      <c r="H714" s="79">
        <v>235.949997</v>
      </c>
      <c r="I714" s="79">
        <v>229.5</v>
      </c>
      <c r="J714" s="79">
        <v>235.25</v>
      </c>
      <c r="K714" s="79">
        <v>229.981323</v>
      </c>
      <c r="L714" s="80">
        <v>675616</v>
      </c>
      <c r="M714" s="81">
        <f t="shared" si="11"/>
        <v>1.7737408575696088E-2</v>
      </c>
    </row>
    <row r="715" spans="1:13">
      <c r="A715" s="1">
        <v>44606</v>
      </c>
      <c r="F715" s="78">
        <v>44608</v>
      </c>
      <c r="G715" s="79">
        <v>236.89999399999999</v>
      </c>
      <c r="H715" s="79">
        <v>237.800003</v>
      </c>
      <c r="I715" s="79">
        <v>232.949997</v>
      </c>
      <c r="J715" s="79">
        <v>234.25</v>
      </c>
      <c r="K715" s="79">
        <v>229.00370799999999</v>
      </c>
      <c r="L715" s="80">
        <v>468497</v>
      </c>
      <c r="M715" s="81">
        <f t="shared" si="11"/>
        <v>-4.2508451871111916E-3</v>
      </c>
    </row>
    <row r="716" spans="1:13">
      <c r="A716" s="1">
        <v>44607</v>
      </c>
      <c r="F716" s="78">
        <v>44609</v>
      </c>
      <c r="G716" s="79">
        <v>234.5</v>
      </c>
      <c r="H716" s="79">
        <v>236.14999399999999</v>
      </c>
      <c r="I716" s="79">
        <v>229.25</v>
      </c>
      <c r="J716" s="79">
        <v>230.550003</v>
      </c>
      <c r="K716" s="79">
        <v>225.38658100000001</v>
      </c>
      <c r="L716" s="80">
        <v>712660</v>
      </c>
      <c r="M716" s="81">
        <f t="shared" si="11"/>
        <v>-1.5795058654683367E-2</v>
      </c>
    </row>
    <row r="717" spans="1:13">
      <c r="A717" s="1">
        <v>44608</v>
      </c>
      <c r="F717" s="78">
        <v>44610</v>
      </c>
      <c r="G717" s="79">
        <v>230</v>
      </c>
      <c r="H717" s="79">
        <v>233.39999399999999</v>
      </c>
      <c r="I717" s="79">
        <v>228.14999399999999</v>
      </c>
      <c r="J717" s="79">
        <v>229.39999399999999</v>
      </c>
      <c r="K717" s="79">
        <v>224.26232899999999</v>
      </c>
      <c r="L717" s="80">
        <v>642000</v>
      </c>
      <c r="M717" s="81">
        <f t="shared" si="11"/>
        <v>-4.9881053033943162E-3</v>
      </c>
    </row>
    <row r="718" spans="1:13">
      <c r="A718" s="1">
        <v>44609</v>
      </c>
      <c r="F718" s="78">
        <v>44613</v>
      </c>
      <c r="G718" s="79">
        <v>230.550003</v>
      </c>
      <c r="H718" s="79">
        <v>231.85000600000001</v>
      </c>
      <c r="I718" s="79">
        <v>222.300003</v>
      </c>
      <c r="J718" s="79">
        <v>226</v>
      </c>
      <c r="K718" s="79">
        <v>220.93847700000001</v>
      </c>
      <c r="L718" s="80">
        <v>746251</v>
      </c>
      <c r="M718" s="81">
        <f t="shared" si="11"/>
        <v>-1.4821267641432495E-2</v>
      </c>
    </row>
    <row r="719" spans="1:13">
      <c r="A719" s="1">
        <v>44610</v>
      </c>
      <c r="F719" s="78">
        <v>44614</v>
      </c>
      <c r="G719" s="79">
        <v>218.10000600000001</v>
      </c>
      <c r="H719" s="79">
        <v>224.699997</v>
      </c>
      <c r="I719" s="79">
        <v>216.5</v>
      </c>
      <c r="J719" s="79">
        <v>223.050003</v>
      </c>
      <c r="K719" s="79">
        <v>218.05455000000001</v>
      </c>
      <c r="L719" s="80">
        <v>1022805</v>
      </c>
      <c r="M719" s="81">
        <f t="shared" si="11"/>
        <v>-1.3053077214794052E-2</v>
      </c>
    </row>
    <row r="720" spans="1:13">
      <c r="A720" s="1">
        <v>44613</v>
      </c>
      <c r="F720" s="78">
        <v>44615</v>
      </c>
      <c r="G720" s="79">
        <v>221.050003</v>
      </c>
      <c r="H720" s="79">
        <v>224.10000600000001</v>
      </c>
      <c r="I720" s="79">
        <v>217.35000600000001</v>
      </c>
      <c r="J720" s="79">
        <v>217.89999399999999</v>
      </c>
      <c r="K720" s="79">
        <v>213.019882</v>
      </c>
      <c r="L720" s="80">
        <v>711585</v>
      </c>
      <c r="M720" s="81">
        <f t="shared" si="11"/>
        <v>-2.3089029786353969E-2</v>
      </c>
    </row>
    <row r="721" spans="1:13">
      <c r="A721" s="1">
        <v>44614</v>
      </c>
      <c r="F721" s="78">
        <v>44616</v>
      </c>
      <c r="G721" s="79">
        <v>202.14999399999999</v>
      </c>
      <c r="H721" s="79">
        <v>214.60000600000001</v>
      </c>
      <c r="I721" s="79">
        <v>200.550003</v>
      </c>
      <c r="J721" s="79">
        <v>210.14999399999999</v>
      </c>
      <c r="K721" s="79">
        <v>205.44345100000001</v>
      </c>
      <c r="L721" s="80">
        <v>1532054</v>
      </c>
      <c r="M721" s="81">
        <f t="shared" si="11"/>
        <v>-3.556677869157765E-2</v>
      </c>
    </row>
    <row r="722" spans="1:13">
      <c r="A722" s="1">
        <v>44615</v>
      </c>
      <c r="F722" s="78">
        <v>44617</v>
      </c>
      <c r="G722" s="79">
        <v>213.14999399999999</v>
      </c>
      <c r="H722" s="79">
        <v>214.35000600000001</v>
      </c>
      <c r="I722" s="79">
        <v>208.449997</v>
      </c>
      <c r="J722" s="79">
        <v>213.85000600000001</v>
      </c>
      <c r="K722" s="79">
        <v>209.06059300000001</v>
      </c>
      <c r="L722" s="80">
        <v>1291124</v>
      </c>
      <c r="M722" s="81">
        <f t="shared" si="11"/>
        <v>1.7606509150783302E-2</v>
      </c>
    </row>
    <row r="723" spans="1:13">
      <c r="A723" s="1">
        <v>44616</v>
      </c>
      <c r="F723" s="78">
        <v>44620</v>
      </c>
      <c r="G723" s="79">
        <v>209.25</v>
      </c>
      <c r="H723" s="79">
        <v>212.60000600000001</v>
      </c>
      <c r="I723" s="79">
        <v>206.5</v>
      </c>
      <c r="J723" s="79">
        <v>212.050003</v>
      </c>
      <c r="K723" s="79">
        <v>207.30090300000001</v>
      </c>
      <c r="L723" s="80">
        <v>1326889</v>
      </c>
      <c r="M723" s="81">
        <f t="shared" si="11"/>
        <v>-8.4171290951997168E-3</v>
      </c>
    </row>
    <row r="724" spans="1:13">
      <c r="A724" s="1">
        <v>44617</v>
      </c>
      <c r="F724" s="78">
        <v>44621</v>
      </c>
      <c r="G724" s="79">
        <v>212.35000600000001</v>
      </c>
      <c r="H724" s="79">
        <v>214.800003</v>
      </c>
      <c r="I724" s="79">
        <v>204.050003</v>
      </c>
      <c r="J724" s="79">
        <v>204.35000600000001</v>
      </c>
      <c r="K724" s="79">
        <v>199.77336099999999</v>
      </c>
      <c r="L724" s="80">
        <v>1194002</v>
      </c>
      <c r="M724" s="81">
        <f t="shared" si="11"/>
        <v>-3.6312152484931581E-2</v>
      </c>
    </row>
    <row r="725" spans="1:13">
      <c r="A725" s="1">
        <v>44620</v>
      </c>
      <c r="F725" s="78">
        <v>44622</v>
      </c>
      <c r="G725" s="79">
        <v>201.64999399999999</v>
      </c>
      <c r="H725" s="79">
        <v>207.449997</v>
      </c>
      <c r="I725" s="79">
        <v>200.5</v>
      </c>
      <c r="J725" s="79">
        <v>205.5</v>
      </c>
      <c r="K725" s="79">
        <v>200.89759799999999</v>
      </c>
      <c r="L725" s="80">
        <v>1288244</v>
      </c>
      <c r="M725" s="81">
        <f t="shared" si="11"/>
        <v>5.6275621252625052E-3</v>
      </c>
    </row>
    <row r="726" spans="1:13">
      <c r="A726" s="1">
        <v>44621</v>
      </c>
      <c r="F726" s="78">
        <v>44623</v>
      </c>
      <c r="G726" s="79">
        <v>205.050003</v>
      </c>
      <c r="H726" s="79">
        <v>208.449997</v>
      </c>
      <c r="I726" s="79">
        <v>199.020004</v>
      </c>
      <c r="J726" s="79">
        <v>200.300003</v>
      </c>
      <c r="K726" s="79">
        <v>195.81405599999999</v>
      </c>
      <c r="L726" s="80">
        <v>870412</v>
      </c>
      <c r="M726" s="81">
        <f t="shared" si="11"/>
        <v>-2.530414524916318E-2</v>
      </c>
    </row>
    <row r="727" spans="1:13">
      <c r="A727" s="1">
        <v>44622</v>
      </c>
      <c r="F727" s="78">
        <v>44624</v>
      </c>
      <c r="G727" s="79">
        <v>196.5</v>
      </c>
      <c r="H727" s="79">
        <v>197.63999899999999</v>
      </c>
      <c r="I727" s="79">
        <v>187</v>
      </c>
      <c r="J727" s="79">
        <v>187</v>
      </c>
      <c r="K727" s="79">
        <v>182.81191999999999</v>
      </c>
      <c r="L727" s="80">
        <v>1319891</v>
      </c>
      <c r="M727" s="81">
        <f t="shared" si="11"/>
        <v>-6.6400422245479707E-2</v>
      </c>
    </row>
    <row r="728" spans="1:13">
      <c r="A728" s="1">
        <v>44623</v>
      </c>
      <c r="F728" s="78">
        <v>44627</v>
      </c>
      <c r="G728" s="79">
        <v>177.10000600000001</v>
      </c>
      <c r="H728" s="79">
        <v>183.39999399999999</v>
      </c>
      <c r="I728" s="79">
        <v>170.08000200000001</v>
      </c>
      <c r="J728" s="79">
        <v>176.89999399999999</v>
      </c>
      <c r="K728" s="79">
        <v>172.93812600000001</v>
      </c>
      <c r="L728" s="80">
        <v>2345656</v>
      </c>
      <c r="M728" s="81">
        <f t="shared" si="11"/>
        <v>-5.4010668450941143E-2</v>
      </c>
    </row>
    <row r="729" spans="1:13">
      <c r="A729" s="1">
        <v>44624</v>
      </c>
      <c r="F729" s="78">
        <v>44628</v>
      </c>
      <c r="G729" s="79">
        <v>172.179993</v>
      </c>
      <c r="H729" s="79">
        <v>187.05999800000001</v>
      </c>
      <c r="I729" s="79">
        <v>172</v>
      </c>
      <c r="J729" s="79">
        <v>184.94000199999999</v>
      </c>
      <c r="K729" s="79">
        <v>180.79806500000001</v>
      </c>
      <c r="L729" s="80">
        <v>1937346</v>
      </c>
      <c r="M729" s="81">
        <f t="shared" si="11"/>
        <v>4.5449428543015417E-2</v>
      </c>
    </row>
    <row r="730" spans="1:13">
      <c r="A730" s="1">
        <v>44627</v>
      </c>
      <c r="F730" s="78">
        <v>44629</v>
      </c>
      <c r="G730" s="79">
        <v>198.240005</v>
      </c>
      <c r="H730" s="79">
        <v>213.050003</v>
      </c>
      <c r="I730" s="79">
        <v>195.179993</v>
      </c>
      <c r="J730" s="79">
        <v>210.14999399999999</v>
      </c>
      <c r="K730" s="79">
        <v>205.44345100000001</v>
      </c>
      <c r="L730" s="80">
        <v>2380612</v>
      </c>
      <c r="M730" s="81">
        <f t="shared" si="11"/>
        <v>0.13631443455990527</v>
      </c>
    </row>
    <row r="731" spans="1:13">
      <c r="A731" s="1">
        <v>44628</v>
      </c>
      <c r="F731" s="78">
        <v>44630</v>
      </c>
      <c r="G731" s="79">
        <v>211.35000600000001</v>
      </c>
      <c r="H731" s="79">
        <v>211.800003</v>
      </c>
      <c r="I731" s="79">
        <v>196.679993</v>
      </c>
      <c r="J731" s="79">
        <v>197.08000200000001</v>
      </c>
      <c r="K731" s="79">
        <v>192.66618299999999</v>
      </c>
      <c r="L731" s="80">
        <v>1375129</v>
      </c>
      <c r="M731" s="81">
        <f t="shared" si="11"/>
        <v>-6.2193600904805774E-2</v>
      </c>
    </row>
    <row r="732" spans="1:13">
      <c r="A732" s="1">
        <v>44629</v>
      </c>
      <c r="F732" s="78">
        <v>44631</v>
      </c>
      <c r="G732" s="79">
        <v>198.63999899999999</v>
      </c>
      <c r="H732" s="79">
        <v>211.300003</v>
      </c>
      <c r="I732" s="79">
        <v>198.63999899999999</v>
      </c>
      <c r="J732" s="79">
        <v>204</v>
      </c>
      <c r="K732" s="79">
        <v>199.431183</v>
      </c>
      <c r="L732" s="80">
        <v>1449373</v>
      </c>
      <c r="M732" s="81">
        <f t="shared" si="11"/>
        <v>3.5112544893257241E-2</v>
      </c>
    </row>
    <row r="733" spans="1:13">
      <c r="A733" s="1">
        <v>44630</v>
      </c>
      <c r="F733" s="78">
        <v>44634</v>
      </c>
      <c r="G733" s="79">
        <v>207.050003</v>
      </c>
      <c r="H733" s="79">
        <v>210.85000600000001</v>
      </c>
      <c r="I733" s="79">
        <v>205.050003</v>
      </c>
      <c r="J733" s="79">
        <v>206.10000600000001</v>
      </c>
      <c r="K733" s="79">
        <v>201.48417699999999</v>
      </c>
      <c r="L733" s="80">
        <v>1008515</v>
      </c>
      <c r="M733" s="81">
        <f t="shared" si="11"/>
        <v>1.0294247715513898E-2</v>
      </c>
    </row>
    <row r="734" spans="1:13">
      <c r="A734" s="1">
        <v>44631</v>
      </c>
      <c r="F734" s="78">
        <v>44635</v>
      </c>
      <c r="G734" s="79">
        <v>205</v>
      </c>
      <c r="H734" s="79">
        <v>205.5</v>
      </c>
      <c r="I734" s="79">
        <v>197.779999</v>
      </c>
      <c r="J734" s="79">
        <v>203.699997</v>
      </c>
      <c r="K734" s="79">
        <v>199.13790900000001</v>
      </c>
      <c r="L734" s="80">
        <v>1088977</v>
      </c>
      <c r="M734" s="81">
        <f t="shared" si="11"/>
        <v>-1.1644924355523863E-2</v>
      </c>
    </row>
    <row r="735" spans="1:13">
      <c r="A735" s="1">
        <v>44634</v>
      </c>
      <c r="F735" s="78">
        <v>44636</v>
      </c>
      <c r="G735" s="79">
        <v>209.199997</v>
      </c>
      <c r="H735" s="79">
        <v>217.699997</v>
      </c>
      <c r="I735" s="79">
        <v>208.199997</v>
      </c>
      <c r="J735" s="79">
        <v>213.60000600000001</v>
      </c>
      <c r="K735" s="79">
        <v>208.81620799999999</v>
      </c>
      <c r="L735" s="80">
        <v>1059040</v>
      </c>
      <c r="M735" s="81">
        <f t="shared" si="11"/>
        <v>4.8600987369009592E-2</v>
      </c>
    </row>
    <row r="736" spans="1:13">
      <c r="A736" s="1">
        <v>44635</v>
      </c>
      <c r="F736" s="78">
        <v>44637</v>
      </c>
      <c r="G736" s="79">
        <v>215.89999399999999</v>
      </c>
      <c r="H736" s="79">
        <v>217.199997</v>
      </c>
      <c r="I736" s="79">
        <v>210.5</v>
      </c>
      <c r="J736" s="79">
        <v>214.14999399999999</v>
      </c>
      <c r="K736" s="79">
        <v>209.35386700000001</v>
      </c>
      <c r="L736" s="80">
        <v>845613</v>
      </c>
      <c r="M736" s="81">
        <f t="shared" si="11"/>
        <v>2.5747953434726639E-3</v>
      </c>
    </row>
    <row r="737" spans="1:13">
      <c r="A737" s="1">
        <v>44636</v>
      </c>
      <c r="F737" s="78">
        <v>44638</v>
      </c>
      <c r="G737" s="79">
        <v>214.25</v>
      </c>
      <c r="H737" s="79">
        <v>216.60000600000001</v>
      </c>
      <c r="I737" s="79">
        <v>210.449997</v>
      </c>
      <c r="J737" s="79">
        <v>216.60000600000001</v>
      </c>
      <c r="K737" s="79">
        <v>211.749008</v>
      </c>
      <c r="L737" s="80">
        <v>1788507</v>
      </c>
      <c r="M737" s="81">
        <f t="shared" si="11"/>
        <v>1.1440634148878632E-2</v>
      </c>
    </row>
    <row r="738" spans="1:13">
      <c r="A738" s="1">
        <v>44637</v>
      </c>
      <c r="F738" s="78">
        <v>44641</v>
      </c>
      <c r="G738" s="79">
        <v>216.5</v>
      </c>
      <c r="H738" s="79">
        <v>219.800003</v>
      </c>
      <c r="I738" s="79">
        <v>212.5</v>
      </c>
      <c r="J738" s="79">
        <v>213.550003</v>
      </c>
      <c r="K738" s="79">
        <v>208.76731899999999</v>
      </c>
      <c r="L738" s="80">
        <v>675895</v>
      </c>
      <c r="M738" s="81">
        <f t="shared" si="11"/>
        <v>-1.4081241882370551E-2</v>
      </c>
    </row>
    <row r="739" spans="1:13">
      <c r="A739" s="1">
        <v>44638</v>
      </c>
      <c r="F739" s="78">
        <v>44642</v>
      </c>
      <c r="G739" s="79">
        <v>215.550003</v>
      </c>
      <c r="H739" s="79">
        <v>220.800003</v>
      </c>
      <c r="I739" s="79">
        <v>215.550003</v>
      </c>
      <c r="J739" s="79">
        <v>216.64999399999999</v>
      </c>
      <c r="K739" s="79">
        <v>211.79788199999999</v>
      </c>
      <c r="L739" s="80">
        <v>850162</v>
      </c>
      <c r="M739" s="81">
        <f t="shared" si="11"/>
        <v>1.4516462703628439E-2</v>
      </c>
    </row>
    <row r="740" spans="1:13">
      <c r="A740" s="1">
        <v>44641</v>
      </c>
      <c r="F740" s="78">
        <v>44643</v>
      </c>
      <c r="G740" s="79">
        <v>218.199997</v>
      </c>
      <c r="H740" s="79">
        <v>218.39999399999999</v>
      </c>
      <c r="I740" s="79">
        <v>211.25</v>
      </c>
      <c r="J740" s="79">
        <v>211.75</v>
      </c>
      <c r="K740" s="79">
        <v>207.00762900000001</v>
      </c>
      <c r="L740" s="80">
        <v>825296</v>
      </c>
      <c r="M740" s="81">
        <f t="shared" si="11"/>
        <v>-2.2617095859343763E-2</v>
      </c>
    </row>
    <row r="741" spans="1:13">
      <c r="A741" s="1">
        <v>44642</v>
      </c>
      <c r="F741" s="78">
        <v>44644</v>
      </c>
      <c r="G741" s="79">
        <v>211.14999399999999</v>
      </c>
      <c r="H741" s="79">
        <v>213</v>
      </c>
      <c r="I741" s="79">
        <v>207.89999399999999</v>
      </c>
      <c r="J741" s="79">
        <v>210.35000600000001</v>
      </c>
      <c r="K741" s="79">
        <v>205.63897700000001</v>
      </c>
      <c r="L741" s="80">
        <v>665266</v>
      </c>
      <c r="M741" s="81">
        <f t="shared" si="11"/>
        <v>-6.6116017395667932E-3</v>
      </c>
    </row>
    <row r="742" spans="1:13">
      <c r="A742" s="1">
        <v>44643</v>
      </c>
      <c r="F742" s="78">
        <v>44645</v>
      </c>
      <c r="G742" s="79">
        <v>213.300003</v>
      </c>
      <c r="H742" s="79">
        <v>216.75</v>
      </c>
      <c r="I742" s="79">
        <v>211.64999399999999</v>
      </c>
      <c r="J742" s="79">
        <v>212.449997</v>
      </c>
      <c r="K742" s="79">
        <v>207.69193999999999</v>
      </c>
      <c r="L742" s="80">
        <v>705915</v>
      </c>
      <c r="M742" s="81">
        <f t="shared" si="11"/>
        <v>9.9833359898497103E-3</v>
      </c>
    </row>
    <row r="743" spans="1:13">
      <c r="A743" s="1">
        <v>44644</v>
      </c>
      <c r="F743" s="78">
        <v>44648</v>
      </c>
      <c r="G743" s="79">
        <v>213.10000600000001</v>
      </c>
      <c r="H743" s="79">
        <v>216.550003</v>
      </c>
      <c r="I743" s="79">
        <v>212.199997</v>
      </c>
      <c r="J743" s="79">
        <v>212.800003</v>
      </c>
      <c r="K743" s="79">
        <v>208.03410299999999</v>
      </c>
      <c r="L743" s="80">
        <v>509566</v>
      </c>
      <c r="M743" s="81">
        <f t="shared" si="11"/>
        <v>1.6474543980859312E-3</v>
      </c>
    </row>
    <row r="744" spans="1:13">
      <c r="A744" s="1">
        <v>44645</v>
      </c>
      <c r="F744" s="78">
        <v>44649</v>
      </c>
      <c r="G744" s="79">
        <v>216.949997</v>
      </c>
      <c r="H744" s="79">
        <v>218.050003</v>
      </c>
      <c r="I744" s="79">
        <v>213.39999399999999</v>
      </c>
      <c r="J744" s="79">
        <v>217.800003</v>
      </c>
      <c r="K744" s="79">
        <v>212.922134</v>
      </c>
      <c r="L744" s="80">
        <v>695529</v>
      </c>
      <c r="M744" s="81">
        <f t="shared" si="11"/>
        <v>2.3496296662475637E-2</v>
      </c>
    </row>
    <row r="745" spans="1:13">
      <c r="A745" s="1">
        <v>44648</v>
      </c>
      <c r="F745" s="78">
        <v>44650</v>
      </c>
      <c r="G745" s="79">
        <v>218.199997</v>
      </c>
      <c r="H745" s="79">
        <v>218.39999399999999</v>
      </c>
      <c r="I745" s="79">
        <v>213.60000600000001</v>
      </c>
      <c r="J745" s="79">
        <v>216.39999399999999</v>
      </c>
      <c r="K745" s="79">
        <v>211.553482</v>
      </c>
      <c r="L745" s="80">
        <v>694586</v>
      </c>
      <c r="M745" s="81">
        <f t="shared" si="11"/>
        <v>-6.4279460960127207E-3</v>
      </c>
    </row>
    <row r="746" spans="1:13">
      <c r="A746" s="1">
        <v>44649</v>
      </c>
      <c r="F746" s="78">
        <v>44651</v>
      </c>
      <c r="G746" s="79">
        <v>217.949997</v>
      </c>
      <c r="H746" s="79">
        <v>219.14999399999999</v>
      </c>
      <c r="I746" s="79">
        <v>211.14999399999999</v>
      </c>
      <c r="J746" s="79">
        <v>211.89999399999999</v>
      </c>
      <c r="K746" s="79">
        <v>207.15426600000001</v>
      </c>
      <c r="L746" s="80">
        <v>750979</v>
      </c>
      <c r="M746" s="81">
        <f t="shared" si="11"/>
        <v>-2.0794817265167943E-2</v>
      </c>
    </row>
    <row r="747" spans="1:13">
      <c r="A747" s="1">
        <v>44650</v>
      </c>
      <c r="F747" s="78">
        <v>44652</v>
      </c>
      <c r="G747" s="79">
        <v>212.199997</v>
      </c>
      <c r="H747" s="79">
        <v>213</v>
      </c>
      <c r="I747" s="79">
        <v>209.550003</v>
      </c>
      <c r="J747" s="79">
        <v>210.10000600000001</v>
      </c>
      <c r="K747" s="79">
        <v>205.39459199999999</v>
      </c>
      <c r="L747" s="80">
        <v>557422</v>
      </c>
      <c r="M747" s="81">
        <f t="shared" si="11"/>
        <v>-8.4945100768526686E-3</v>
      </c>
    </row>
    <row r="748" spans="1:13">
      <c r="A748" s="1">
        <v>44651</v>
      </c>
      <c r="F748" s="78">
        <v>44655</v>
      </c>
      <c r="G748" s="79">
        <v>211</v>
      </c>
      <c r="H748" s="79">
        <v>212.800003</v>
      </c>
      <c r="I748" s="79">
        <v>207.25</v>
      </c>
      <c r="J748" s="79">
        <v>212.60000600000001</v>
      </c>
      <c r="K748" s="79">
        <v>207.838593</v>
      </c>
      <c r="L748" s="80">
        <v>438600</v>
      </c>
      <c r="M748" s="81">
        <f t="shared" si="11"/>
        <v>1.1899052337269008E-2</v>
      </c>
    </row>
    <row r="749" spans="1:13">
      <c r="A749" s="1">
        <v>44652</v>
      </c>
      <c r="F749" s="78">
        <v>44656</v>
      </c>
      <c r="G749" s="79">
        <v>212.050003</v>
      </c>
      <c r="H749" s="79">
        <v>213.89999399999999</v>
      </c>
      <c r="I749" s="79">
        <v>208.800003</v>
      </c>
      <c r="J749" s="79">
        <v>209.64999399999999</v>
      </c>
      <c r="K749" s="79">
        <v>204.95465100000001</v>
      </c>
      <c r="L749" s="80">
        <v>403667</v>
      </c>
      <c r="M749" s="81">
        <f t="shared" si="11"/>
        <v>-1.3875873380262877E-2</v>
      </c>
    </row>
    <row r="750" spans="1:13">
      <c r="A750" s="1">
        <v>44655</v>
      </c>
      <c r="F750" s="78">
        <v>44657</v>
      </c>
      <c r="G750" s="79">
        <v>209.14999399999999</v>
      </c>
      <c r="H750" s="79">
        <v>209.64999399999999</v>
      </c>
      <c r="I750" s="79">
        <v>200.10000600000001</v>
      </c>
      <c r="J750" s="79">
        <v>202.5</v>
      </c>
      <c r="K750" s="79">
        <v>197.964798</v>
      </c>
      <c r="L750" s="80">
        <v>889488</v>
      </c>
      <c r="M750" s="81">
        <f t="shared" si="11"/>
        <v>-3.4104388292217923E-2</v>
      </c>
    </row>
    <row r="751" spans="1:13">
      <c r="A751" s="1">
        <v>44656</v>
      </c>
      <c r="F751" s="78">
        <v>44658</v>
      </c>
      <c r="G751" s="79">
        <v>203.14999399999999</v>
      </c>
      <c r="H751" s="79">
        <v>207.10000600000001</v>
      </c>
      <c r="I751" s="79">
        <v>201.5</v>
      </c>
      <c r="J751" s="79">
        <v>203.699997</v>
      </c>
      <c r="K751" s="79">
        <v>199.13790900000001</v>
      </c>
      <c r="L751" s="80">
        <v>676908</v>
      </c>
      <c r="M751" s="81">
        <f t="shared" si="11"/>
        <v>5.9258565757736676E-3</v>
      </c>
    </row>
    <row r="752" spans="1:13">
      <c r="A752" s="1">
        <v>44657</v>
      </c>
      <c r="F752" s="78">
        <v>44659</v>
      </c>
      <c r="G752" s="79">
        <v>206.35000600000001</v>
      </c>
      <c r="H752" s="79">
        <v>207.85000600000001</v>
      </c>
      <c r="I752" s="79">
        <v>203.89999399999999</v>
      </c>
      <c r="J752" s="79">
        <v>207.60000600000001</v>
      </c>
      <c r="K752" s="79">
        <v>202.95057700000001</v>
      </c>
      <c r="L752" s="80">
        <v>635539</v>
      </c>
      <c r="M752" s="81">
        <f t="shared" si="11"/>
        <v>1.9145867399863088E-2</v>
      </c>
    </row>
    <row r="753" spans="1:13">
      <c r="A753" s="1">
        <v>44658</v>
      </c>
      <c r="F753" s="78">
        <v>44662</v>
      </c>
      <c r="G753" s="79">
        <v>205.14999399999999</v>
      </c>
      <c r="H753" s="79">
        <v>205.85000600000001</v>
      </c>
      <c r="I753" s="79">
        <v>201.199997</v>
      </c>
      <c r="J753" s="79">
        <v>202.39999399999999</v>
      </c>
      <c r="K753" s="79">
        <v>197.86703499999999</v>
      </c>
      <c r="L753" s="80">
        <v>834750</v>
      </c>
      <c r="M753" s="81">
        <f t="shared" si="11"/>
        <v>-2.5048177123438396E-2</v>
      </c>
    </row>
    <row r="754" spans="1:13">
      <c r="A754" s="1">
        <v>44659</v>
      </c>
      <c r="F754" s="78">
        <v>44663</v>
      </c>
      <c r="G754" s="79">
        <v>200</v>
      </c>
      <c r="H754" s="79">
        <v>204.39999399999999</v>
      </c>
      <c r="I754" s="79">
        <v>197.36000100000001</v>
      </c>
      <c r="J754" s="79">
        <v>202.39999399999999</v>
      </c>
      <c r="K754" s="79">
        <v>197.86703499999999</v>
      </c>
      <c r="L754" s="80">
        <v>942036</v>
      </c>
      <c r="M754" s="81">
        <f t="shared" si="11"/>
        <v>0</v>
      </c>
    </row>
    <row r="755" spans="1:13">
      <c r="A755" s="1">
        <v>44662</v>
      </c>
      <c r="F755" s="78">
        <v>44664</v>
      </c>
      <c r="G755" s="79">
        <v>198.520004</v>
      </c>
      <c r="H755" s="79">
        <v>199.740005</v>
      </c>
      <c r="I755" s="79">
        <v>194.16000399999999</v>
      </c>
      <c r="J755" s="79">
        <v>197.759995</v>
      </c>
      <c r="K755" s="79">
        <v>193.33094800000001</v>
      </c>
      <c r="L755" s="80">
        <v>755573</v>
      </c>
      <c r="M755" s="81">
        <f t="shared" si="11"/>
        <v>-2.2924925316639939E-2</v>
      </c>
    </row>
    <row r="756" spans="1:13">
      <c r="A756" s="1">
        <v>44663</v>
      </c>
      <c r="F756" s="78">
        <v>44665</v>
      </c>
      <c r="G756" s="79">
        <v>199.179993</v>
      </c>
      <c r="H756" s="79">
        <v>201</v>
      </c>
      <c r="I756" s="79">
        <v>196.61999499999999</v>
      </c>
      <c r="J756" s="79">
        <v>201</v>
      </c>
      <c r="K756" s="79">
        <v>196.49838299999999</v>
      </c>
      <c r="L756" s="80">
        <v>677070</v>
      </c>
      <c r="M756" s="81">
        <f t="shared" si="11"/>
        <v>1.638348662108657E-2</v>
      </c>
    </row>
    <row r="757" spans="1:13">
      <c r="A757" s="1">
        <v>44664</v>
      </c>
      <c r="F757" s="78">
        <v>44670</v>
      </c>
      <c r="G757" s="79">
        <v>198.88000500000001</v>
      </c>
      <c r="H757" s="79">
        <v>204.75</v>
      </c>
      <c r="I757" s="79">
        <v>197.759995</v>
      </c>
      <c r="J757" s="79">
        <v>203.699997</v>
      </c>
      <c r="K757" s="79">
        <v>199.13790900000001</v>
      </c>
      <c r="L757" s="80">
        <v>607029</v>
      </c>
      <c r="M757" s="81">
        <f t="shared" si="11"/>
        <v>1.3432812828795736E-2</v>
      </c>
    </row>
    <row r="758" spans="1:13">
      <c r="A758" s="1">
        <v>44665</v>
      </c>
      <c r="F758" s="78">
        <v>44671</v>
      </c>
      <c r="G758" s="79">
        <v>203.699997</v>
      </c>
      <c r="H758" s="79">
        <v>208.75</v>
      </c>
      <c r="I758" s="79">
        <v>200.699997</v>
      </c>
      <c r="J758" s="79">
        <v>208.050003</v>
      </c>
      <c r="K758" s="79">
        <v>203.390488</v>
      </c>
      <c r="L758" s="80">
        <v>563313</v>
      </c>
      <c r="M758" s="81">
        <f t="shared" si="11"/>
        <v>2.1354944527412895E-2</v>
      </c>
    </row>
    <row r="759" spans="1:13">
      <c r="A759" s="1">
        <v>44670</v>
      </c>
      <c r="F759" s="78">
        <v>44672</v>
      </c>
      <c r="G759" s="79">
        <v>208.050003</v>
      </c>
      <c r="H759" s="79">
        <v>208.050003</v>
      </c>
      <c r="I759" s="79">
        <v>208.050003</v>
      </c>
      <c r="J759" s="79">
        <v>208.050003</v>
      </c>
      <c r="K759" s="79">
        <v>203.390488</v>
      </c>
      <c r="L759" s="80">
        <v>0</v>
      </c>
      <c r="M759" s="81">
        <f t="shared" si="11"/>
        <v>0</v>
      </c>
    </row>
    <row r="760" spans="1:13">
      <c r="A760" s="1">
        <v>44671</v>
      </c>
      <c r="F760" s="78">
        <v>44673</v>
      </c>
      <c r="G760" s="79">
        <v>208.050003</v>
      </c>
      <c r="H760" s="79">
        <v>208.050003</v>
      </c>
      <c r="I760" s="79">
        <v>208.050003</v>
      </c>
      <c r="J760" s="79">
        <v>208.050003</v>
      </c>
      <c r="K760" s="79">
        <v>203.390488</v>
      </c>
      <c r="L760" s="80">
        <v>0</v>
      </c>
      <c r="M760" s="81">
        <f t="shared" si="11"/>
        <v>0</v>
      </c>
    </row>
    <row r="761" spans="1:13">
      <c r="A761" s="1">
        <v>44672</v>
      </c>
      <c r="F761" s="78">
        <v>44676</v>
      </c>
      <c r="G761" s="79">
        <v>194.279999</v>
      </c>
      <c r="H761" s="79">
        <v>197.5</v>
      </c>
      <c r="I761" s="79">
        <v>191.53999300000001</v>
      </c>
      <c r="J761" s="79">
        <v>192.240005</v>
      </c>
      <c r="K761" s="79">
        <v>187.93457000000001</v>
      </c>
      <c r="L761" s="80">
        <v>681753</v>
      </c>
      <c r="M761" s="81">
        <f t="shared" si="11"/>
        <v>-7.5991351178625405E-2</v>
      </c>
    </row>
    <row r="762" spans="1:13">
      <c r="A762" s="1">
        <v>44673</v>
      </c>
      <c r="F762" s="78">
        <v>44677</v>
      </c>
      <c r="G762" s="79">
        <v>194.800003</v>
      </c>
      <c r="H762" s="79">
        <v>195.199997</v>
      </c>
      <c r="I762" s="79">
        <v>188.11999499999999</v>
      </c>
      <c r="J762" s="79">
        <v>188.44000199999999</v>
      </c>
      <c r="K762" s="79">
        <v>184.21968100000001</v>
      </c>
      <c r="L762" s="80">
        <v>819467</v>
      </c>
      <c r="M762" s="81">
        <f t="shared" si="11"/>
        <v>-1.9766927393932897E-2</v>
      </c>
    </row>
    <row r="763" spans="1:13">
      <c r="A763" s="1">
        <v>44676</v>
      </c>
      <c r="F763" s="78">
        <v>44678</v>
      </c>
      <c r="G763" s="79">
        <v>188.44000199999999</v>
      </c>
      <c r="H763" s="79">
        <v>188.44000199999999</v>
      </c>
      <c r="I763" s="79">
        <v>188.44000199999999</v>
      </c>
      <c r="J763" s="79">
        <v>188.44000199999999</v>
      </c>
      <c r="K763" s="79">
        <v>184.21968100000001</v>
      </c>
      <c r="L763" s="80">
        <v>0</v>
      </c>
      <c r="M763" s="81">
        <f t="shared" si="11"/>
        <v>0</v>
      </c>
    </row>
    <row r="764" spans="1:13">
      <c r="A764" s="1">
        <v>44677</v>
      </c>
      <c r="F764" s="78">
        <v>44679</v>
      </c>
      <c r="G764" s="79">
        <v>186.86000100000001</v>
      </c>
      <c r="H764" s="79">
        <v>189.10000600000001</v>
      </c>
      <c r="I764" s="79">
        <v>184.11999499999999</v>
      </c>
      <c r="J764" s="79">
        <v>188.240005</v>
      </c>
      <c r="K764" s="79">
        <v>184.02417</v>
      </c>
      <c r="L764" s="80">
        <v>687612</v>
      </c>
      <c r="M764" s="81">
        <f t="shared" si="11"/>
        <v>-1.061292685660499E-3</v>
      </c>
    </row>
    <row r="765" spans="1:13">
      <c r="A765" s="1">
        <v>44678</v>
      </c>
      <c r="F765" s="78">
        <v>44680</v>
      </c>
      <c r="G765" s="79">
        <v>191.61999499999999</v>
      </c>
      <c r="H765" s="79">
        <v>195.699997</v>
      </c>
      <c r="I765" s="79">
        <v>190.63999899999999</v>
      </c>
      <c r="J765" s="79">
        <v>193.720001</v>
      </c>
      <c r="K765" s="79">
        <v>189.38142400000001</v>
      </c>
      <c r="L765" s="80">
        <v>802122</v>
      </c>
      <c r="M765" s="81">
        <f t="shared" si="11"/>
        <v>2.9111686796359476E-2</v>
      </c>
    </row>
    <row r="766" spans="1:13">
      <c r="A766" s="1">
        <v>44679</v>
      </c>
      <c r="F766" s="78">
        <v>44683</v>
      </c>
      <c r="G766" s="79">
        <v>190.300003</v>
      </c>
      <c r="H766" s="79">
        <v>196.5</v>
      </c>
      <c r="I766" s="79">
        <v>189.58000200000001</v>
      </c>
      <c r="J766" s="79">
        <v>194.179993</v>
      </c>
      <c r="K766" s="79">
        <v>189.83111600000001</v>
      </c>
      <c r="L766" s="80">
        <v>608841</v>
      </c>
      <c r="M766" s="81">
        <f t="shared" si="11"/>
        <v>2.3745306720262009E-3</v>
      </c>
    </row>
    <row r="767" spans="1:13">
      <c r="A767" s="1">
        <v>44680</v>
      </c>
      <c r="F767" s="78">
        <v>44684</v>
      </c>
      <c r="G767" s="79">
        <v>193.88000500000001</v>
      </c>
      <c r="H767" s="79">
        <v>196.520004</v>
      </c>
      <c r="I767" s="79">
        <v>190.259995</v>
      </c>
      <c r="J767" s="79">
        <v>192.259995</v>
      </c>
      <c r="K767" s="79">
        <v>187.954117</v>
      </c>
      <c r="L767" s="80">
        <v>743302</v>
      </c>
      <c r="M767" s="81">
        <f t="shared" si="11"/>
        <v>-9.8877309450154209E-3</v>
      </c>
    </row>
    <row r="768" spans="1:13">
      <c r="A768" s="1">
        <v>44683</v>
      </c>
      <c r="F768" s="78">
        <v>44685</v>
      </c>
      <c r="G768" s="79">
        <v>192</v>
      </c>
      <c r="H768" s="79">
        <v>195.36000100000001</v>
      </c>
      <c r="I768" s="79">
        <v>191.36000100000001</v>
      </c>
      <c r="J768" s="79">
        <v>193.800003</v>
      </c>
      <c r="K768" s="79">
        <v>189.459641</v>
      </c>
      <c r="L768" s="80">
        <v>524861</v>
      </c>
      <c r="M768" s="81">
        <f t="shared" si="11"/>
        <v>8.010061306611381E-3</v>
      </c>
    </row>
    <row r="769" spans="1:13">
      <c r="A769" s="1">
        <v>44684</v>
      </c>
      <c r="F769" s="78">
        <v>44686</v>
      </c>
      <c r="G769" s="79">
        <v>198.979996</v>
      </c>
      <c r="H769" s="79">
        <v>201</v>
      </c>
      <c r="I769" s="79">
        <v>187.11999499999999</v>
      </c>
      <c r="J769" s="79">
        <v>188.220001</v>
      </c>
      <c r="K769" s="79">
        <v>184.00460799999999</v>
      </c>
      <c r="L769" s="80">
        <v>935816</v>
      </c>
      <c r="M769" s="81">
        <f t="shared" si="11"/>
        <v>-2.8792585962938749E-2</v>
      </c>
    </row>
    <row r="770" spans="1:13">
      <c r="A770" s="1">
        <v>44685</v>
      </c>
      <c r="F770" s="78">
        <v>44687</v>
      </c>
      <c r="G770" s="79">
        <v>188.220001</v>
      </c>
      <c r="H770" s="79">
        <v>188.220001</v>
      </c>
      <c r="I770" s="79">
        <v>188.220001</v>
      </c>
      <c r="J770" s="79">
        <v>188.220001</v>
      </c>
      <c r="K770" s="79">
        <v>184.00460799999999</v>
      </c>
      <c r="L770" s="80">
        <v>0</v>
      </c>
      <c r="M770" s="81">
        <f t="shared" si="11"/>
        <v>0</v>
      </c>
    </row>
    <row r="771" spans="1:13">
      <c r="A771" s="1">
        <v>44686</v>
      </c>
      <c r="F771" s="78">
        <v>44690</v>
      </c>
      <c r="G771" s="79">
        <v>176.66000399999999</v>
      </c>
      <c r="H771" s="79">
        <v>180.96000699999999</v>
      </c>
      <c r="I771" s="79">
        <v>173.53999300000001</v>
      </c>
      <c r="J771" s="79">
        <v>173.53999300000001</v>
      </c>
      <c r="K771" s="79">
        <v>169.653381</v>
      </c>
      <c r="L771" s="80">
        <v>855795</v>
      </c>
      <c r="M771" s="81">
        <f t="shared" si="11"/>
        <v>-7.7993845675864787E-2</v>
      </c>
    </row>
    <row r="772" spans="1:13">
      <c r="A772" s="1">
        <v>44687</v>
      </c>
      <c r="F772" s="78">
        <v>44691</v>
      </c>
      <c r="G772" s="79">
        <v>176.240005</v>
      </c>
      <c r="H772" s="79">
        <v>178.88000500000001</v>
      </c>
      <c r="I772" s="79">
        <v>173.36000100000001</v>
      </c>
      <c r="J772" s="79">
        <v>173.36000100000001</v>
      </c>
      <c r="K772" s="79">
        <v>169.47740200000001</v>
      </c>
      <c r="L772" s="80">
        <v>881941</v>
      </c>
      <c r="M772" s="81">
        <f t="shared" ref="M772:M835" si="12">(K772-K771)/K771</f>
        <v>-1.0372855463457219E-3</v>
      </c>
    </row>
    <row r="773" spans="1:13">
      <c r="A773" s="1">
        <v>44690</v>
      </c>
      <c r="F773" s="78">
        <v>44692</v>
      </c>
      <c r="G773" s="79">
        <v>176.300003</v>
      </c>
      <c r="H773" s="79">
        <v>183.86000100000001</v>
      </c>
      <c r="I773" s="79">
        <v>175.199997</v>
      </c>
      <c r="J773" s="79">
        <v>181.86000100000001</v>
      </c>
      <c r="K773" s="79">
        <v>177.787048</v>
      </c>
      <c r="L773" s="80">
        <v>0</v>
      </c>
      <c r="M773" s="81">
        <f t="shared" si="12"/>
        <v>4.9030997064729527E-2</v>
      </c>
    </row>
    <row r="774" spans="1:13">
      <c r="A774" s="1">
        <v>44691</v>
      </c>
      <c r="F774" s="78">
        <v>44693</v>
      </c>
      <c r="G774" s="79">
        <v>176.55999800000001</v>
      </c>
      <c r="H774" s="79">
        <v>182.10000600000001</v>
      </c>
      <c r="I774" s="79">
        <v>174.89999399999999</v>
      </c>
      <c r="J774" s="79">
        <v>180.479996</v>
      </c>
      <c r="K774" s="79">
        <v>176.43794299999999</v>
      </c>
      <c r="L774" s="80">
        <v>871044</v>
      </c>
      <c r="M774" s="81">
        <f t="shared" si="12"/>
        <v>-7.5883199320571915E-3</v>
      </c>
    </row>
    <row r="775" spans="1:13">
      <c r="A775" s="1">
        <v>44692</v>
      </c>
      <c r="F775" s="78">
        <v>44694</v>
      </c>
      <c r="G775" s="79">
        <v>180.479996</v>
      </c>
      <c r="H775" s="79">
        <v>180.479996</v>
      </c>
      <c r="I775" s="79">
        <v>180.479996</v>
      </c>
      <c r="J775" s="79">
        <v>180.479996</v>
      </c>
      <c r="K775" s="79">
        <v>179.724121</v>
      </c>
      <c r="L775" s="80">
        <v>0</v>
      </c>
      <c r="M775" s="81">
        <f t="shared" si="12"/>
        <v>1.8625120788219613E-2</v>
      </c>
    </row>
    <row r="776" spans="1:13">
      <c r="A776" s="1">
        <v>44693</v>
      </c>
      <c r="F776" s="78">
        <v>44697</v>
      </c>
      <c r="G776" s="79">
        <v>179.46000699999999</v>
      </c>
      <c r="H776" s="79">
        <v>181.679993</v>
      </c>
      <c r="I776" s="79">
        <v>177.820007</v>
      </c>
      <c r="J776" s="79">
        <v>180.05999800000001</v>
      </c>
      <c r="K776" s="79">
        <v>179.30587800000001</v>
      </c>
      <c r="L776" s="80">
        <v>648134</v>
      </c>
      <c r="M776" s="81">
        <f t="shared" si="12"/>
        <v>-2.327138937571934E-3</v>
      </c>
    </row>
    <row r="777" spans="1:13">
      <c r="A777" s="1">
        <v>44694</v>
      </c>
      <c r="F777" s="78">
        <v>44698</v>
      </c>
      <c r="G777" s="79">
        <v>181.89999399999999</v>
      </c>
      <c r="H777" s="79">
        <v>186.820007</v>
      </c>
      <c r="I777" s="79">
        <v>180.44000199999999</v>
      </c>
      <c r="J777" s="79">
        <v>183.300003</v>
      </c>
      <c r="K777" s="79">
        <v>182.532318</v>
      </c>
      <c r="L777" s="80">
        <v>630018</v>
      </c>
      <c r="M777" s="81">
        <f t="shared" si="12"/>
        <v>1.7994055945003636E-2</v>
      </c>
    </row>
    <row r="778" spans="1:13">
      <c r="A778" s="1">
        <v>44697</v>
      </c>
      <c r="F778" s="78">
        <v>44699</v>
      </c>
      <c r="G778" s="79">
        <v>183.39999399999999</v>
      </c>
      <c r="H778" s="79">
        <v>184.08000200000001</v>
      </c>
      <c r="I778" s="79">
        <v>175.13999899999999</v>
      </c>
      <c r="J778" s="79">
        <v>175.979996</v>
      </c>
      <c r="K778" s="79">
        <v>175.242966</v>
      </c>
      <c r="L778" s="80">
        <v>782072</v>
      </c>
      <c r="M778" s="81">
        <f t="shared" si="12"/>
        <v>-3.9934582981628532E-2</v>
      </c>
    </row>
    <row r="779" spans="1:13">
      <c r="A779" s="1">
        <v>44698</v>
      </c>
      <c r="F779" s="78">
        <v>44700</v>
      </c>
      <c r="G779" s="79">
        <v>175.979996</v>
      </c>
      <c r="H779" s="79">
        <v>175.979996</v>
      </c>
      <c r="I779" s="79">
        <v>175.979996</v>
      </c>
      <c r="J779" s="79">
        <v>175.979996</v>
      </c>
      <c r="K779" s="79">
        <v>175.242966</v>
      </c>
      <c r="L779" s="80">
        <v>0</v>
      </c>
      <c r="M779" s="81">
        <f t="shared" si="12"/>
        <v>0</v>
      </c>
    </row>
    <row r="780" spans="1:13">
      <c r="A780" s="1">
        <v>44699</v>
      </c>
      <c r="F780" s="78">
        <v>44701</v>
      </c>
      <c r="G780" s="79">
        <v>170.240005</v>
      </c>
      <c r="H780" s="79">
        <v>175.33999600000001</v>
      </c>
      <c r="I780" s="79">
        <v>168.300003</v>
      </c>
      <c r="J780" s="79">
        <v>172.800003</v>
      </c>
      <c r="K780" s="79">
        <v>172.07629399999999</v>
      </c>
      <c r="L780" s="80">
        <v>1035957</v>
      </c>
      <c r="M780" s="81">
        <f t="shared" si="12"/>
        <v>-1.8070180346068814E-2</v>
      </c>
    </row>
    <row r="781" spans="1:13">
      <c r="A781" s="1">
        <v>44700</v>
      </c>
      <c r="F781" s="78">
        <v>44704</v>
      </c>
      <c r="G781" s="79">
        <v>176.41999799999999</v>
      </c>
      <c r="H781" s="79">
        <v>177.10000600000001</v>
      </c>
      <c r="I781" s="79">
        <v>172.44000199999999</v>
      </c>
      <c r="J781" s="79">
        <v>175.479996</v>
      </c>
      <c r="K781" s="79">
        <v>174.745071</v>
      </c>
      <c r="L781" s="80">
        <v>563180</v>
      </c>
      <c r="M781" s="81">
        <f t="shared" si="12"/>
        <v>1.5509265907365519E-2</v>
      </c>
    </row>
    <row r="782" spans="1:13">
      <c r="A782" s="1">
        <v>44701</v>
      </c>
      <c r="F782" s="78">
        <v>44705</v>
      </c>
      <c r="G782" s="79">
        <v>172.720001</v>
      </c>
      <c r="H782" s="79">
        <v>175.279999</v>
      </c>
      <c r="I782" s="79">
        <v>170.83999600000001</v>
      </c>
      <c r="J782" s="79">
        <v>171.199997</v>
      </c>
      <c r="K782" s="79">
        <v>170.48298600000001</v>
      </c>
      <c r="L782" s="80">
        <v>671631</v>
      </c>
      <c r="M782" s="81">
        <f t="shared" si="12"/>
        <v>-2.4390301686964235E-2</v>
      </c>
    </row>
    <row r="783" spans="1:13">
      <c r="A783" s="1">
        <v>44704</v>
      </c>
      <c r="F783" s="78">
        <v>44706</v>
      </c>
      <c r="G783" s="79">
        <v>171.199997</v>
      </c>
      <c r="H783" s="79">
        <v>171.199997</v>
      </c>
      <c r="I783" s="79">
        <v>171.199997</v>
      </c>
      <c r="J783" s="79">
        <v>171.199997</v>
      </c>
      <c r="K783" s="79">
        <v>170.48298600000001</v>
      </c>
      <c r="L783" s="80">
        <v>0</v>
      </c>
      <c r="M783" s="81">
        <f t="shared" si="12"/>
        <v>0</v>
      </c>
    </row>
    <row r="784" spans="1:13">
      <c r="A784" s="1">
        <v>44705</v>
      </c>
      <c r="F784" s="78">
        <v>44707</v>
      </c>
      <c r="G784" s="79">
        <v>173.300003</v>
      </c>
      <c r="H784" s="79">
        <v>177.199997</v>
      </c>
      <c r="I784" s="79">
        <v>173</v>
      </c>
      <c r="J784" s="79">
        <v>176.759995</v>
      </c>
      <c r="K784" s="79">
        <v>176.019699</v>
      </c>
      <c r="L784" s="80">
        <v>578826</v>
      </c>
      <c r="M784" s="81">
        <f t="shared" si="12"/>
        <v>3.2476630835173145E-2</v>
      </c>
    </row>
    <row r="785" spans="1:13">
      <c r="A785" s="1">
        <v>44706</v>
      </c>
      <c r="F785" s="78">
        <v>44708</v>
      </c>
      <c r="G785" s="79">
        <v>176.759995</v>
      </c>
      <c r="H785" s="79">
        <v>176.759995</v>
      </c>
      <c r="I785" s="79">
        <v>176.759995</v>
      </c>
      <c r="J785" s="79">
        <v>176.759995</v>
      </c>
      <c r="K785" s="79">
        <v>176.019699</v>
      </c>
      <c r="L785" s="80">
        <v>0</v>
      </c>
      <c r="M785" s="81">
        <f t="shared" si="12"/>
        <v>0</v>
      </c>
    </row>
    <row r="786" spans="1:13">
      <c r="A786" s="1">
        <v>44707</v>
      </c>
      <c r="F786" s="78">
        <v>44711</v>
      </c>
      <c r="G786" s="79">
        <v>176.759995</v>
      </c>
      <c r="H786" s="79">
        <v>176.759995</v>
      </c>
      <c r="I786" s="79">
        <v>176.759995</v>
      </c>
      <c r="J786" s="79">
        <v>176.759995</v>
      </c>
      <c r="K786" s="79">
        <v>176.019699</v>
      </c>
      <c r="L786" s="80">
        <v>0</v>
      </c>
      <c r="M786" s="81">
        <f t="shared" si="12"/>
        <v>0</v>
      </c>
    </row>
    <row r="787" spans="1:13">
      <c r="A787" s="1">
        <v>44708</v>
      </c>
      <c r="F787" s="78">
        <v>44712</v>
      </c>
      <c r="G787" s="79">
        <v>184</v>
      </c>
      <c r="H787" s="79">
        <v>187.41999799999999</v>
      </c>
      <c r="I787" s="79">
        <v>183.41999799999999</v>
      </c>
      <c r="J787" s="79">
        <v>184.46000699999999</v>
      </c>
      <c r="K787" s="79">
        <v>183.68746899999999</v>
      </c>
      <c r="L787" s="80">
        <v>2335439</v>
      </c>
      <c r="M787" s="81">
        <f t="shared" si="12"/>
        <v>4.356199927372896E-2</v>
      </c>
    </row>
    <row r="788" spans="1:13">
      <c r="A788" s="1">
        <v>44711</v>
      </c>
      <c r="F788" s="78">
        <v>44713</v>
      </c>
      <c r="G788" s="79">
        <v>185.96000699999999</v>
      </c>
      <c r="H788" s="79">
        <v>186.39999399999999</v>
      </c>
      <c r="I788" s="79">
        <v>181.759995</v>
      </c>
      <c r="J788" s="79">
        <v>182.44000199999999</v>
      </c>
      <c r="K788" s="79">
        <v>181.67591899999999</v>
      </c>
      <c r="L788" s="80">
        <v>536496</v>
      </c>
      <c r="M788" s="81">
        <f t="shared" si="12"/>
        <v>-1.095093754054611E-2</v>
      </c>
    </row>
    <row r="789" spans="1:13">
      <c r="A789" s="1">
        <v>44712</v>
      </c>
      <c r="F789" s="78">
        <v>44714</v>
      </c>
      <c r="G789" s="79">
        <v>182.44000199999999</v>
      </c>
      <c r="H789" s="79">
        <v>182.44000199999999</v>
      </c>
      <c r="I789" s="79">
        <v>182.44000199999999</v>
      </c>
      <c r="J789" s="79">
        <v>182.44000199999999</v>
      </c>
      <c r="K789" s="79">
        <v>181.67591899999999</v>
      </c>
      <c r="L789" s="80">
        <v>0</v>
      </c>
      <c r="M789" s="81">
        <f t="shared" si="12"/>
        <v>0</v>
      </c>
    </row>
    <row r="790" spans="1:13">
      <c r="A790" s="1">
        <v>44713</v>
      </c>
      <c r="F790" s="78">
        <v>44715</v>
      </c>
      <c r="G790" s="79">
        <v>182.44000199999999</v>
      </c>
      <c r="H790" s="79">
        <v>182.44000199999999</v>
      </c>
      <c r="I790" s="79">
        <v>182.44000199999999</v>
      </c>
      <c r="J790" s="79">
        <v>182.44000199999999</v>
      </c>
      <c r="K790" s="79">
        <v>181.67591899999999</v>
      </c>
      <c r="L790" s="80">
        <v>0</v>
      </c>
      <c r="M790" s="81">
        <f t="shared" si="12"/>
        <v>0</v>
      </c>
    </row>
    <row r="791" spans="1:13">
      <c r="A791" s="1">
        <v>44714</v>
      </c>
      <c r="F791" s="78">
        <v>44718</v>
      </c>
      <c r="G791" s="79">
        <v>188.979996</v>
      </c>
      <c r="H791" s="79">
        <v>190.10000600000001</v>
      </c>
      <c r="I791" s="79">
        <v>186.740005</v>
      </c>
      <c r="J791" s="79">
        <v>188.33999600000001</v>
      </c>
      <c r="K791" s="79">
        <v>187.551208</v>
      </c>
      <c r="L791" s="80">
        <v>364755</v>
      </c>
      <c r="M791" s="81">
        <f t="shared" si="12"/>
        <v>3.2339393312770359E-2</v>
      </c>
    </row>
    <row r="792" spans="1:13">
      <c r="A792" s="1">
        <v>44715</v>
      </c>
      <c r="F792" s="78">
        <v>44719</v>
      </c>
      <c r="G792" s="79">
        <v>186.33999600000001</v>
      </c>
      <c r="H792" s="79">
        <v>187.08000200000001</v>
      </c>
      <c r="I792" s="79">
        <v>182.55999800000001</v>
      </c>
      <c r="J792" s="79">
        <v>186</v>
      </c>
      <c r="K792" s="79">
        <v>185.22100800000001</v>
      </c>
      <c r="L792" s="80">
        <v>582973</v>
      </c>
      <c r="M792" s="81">
        <f t="shared" si="12"/>
        <v>-1.242434013008325E-2</v>
      </c>
    </row>
    <row r="793" spans="1:13">
      <c r="A793" s="1">
        <v>44718</v>
      </c>
      <c r="F793" s="78">
        <v>44720</v>
      </c>
      <c r="G793" s="79">
        <v>188.320007</v>
      </c>
      <c r="H793" s="79">
        <v>188.83999600000001</v>
      </c>
      <c r="I793" s="79">
        <v>184.479996</v>
      </c>
      <c r="J793" s="79">
        <v>186.979996</v>
      </c>
      <c r="K793" s="79">
        <v>186.196899</v>
      </c>
      <c r="L793" s="80">
        <v>473052</v>
      </c>
      <c r="M793" s="81">
        <f t="shared" si="12"/>
        <v>5.2687921879789688E-3</v>
      </c>
    </row>
    <row r="794" spans="1:13">
      <c r="A794" s="1">
        <v>44719</v>
      </c>
      <c r="F794" s="78">
        <v>44721</v>
      </c>
      <c r="G794" s="79">
        <v>185</v>
      </c>
      <c r="H794" s="79">
        <v>186.05999800000001</v>
      </c>
      <c r="I794" s="79">
        <v>180.720001</v>
      </c>
      <c r="J794" s="79">
        <v>181.39999399999999</v>
      </c>
      <c r="K794" s="79">
        <v>180.64027400000001</v>
      </c>
      <c r="L794" s="80">
        <v>732106</v>
      </c>
      <c r="M794" s="81">
        <f t="shared" si="12"/>
        <v>-2.9842736532362961E-2</v>
      </c>
    </row>
    <row r="795" spans="1:13">
      <c r="A795" s="1">
        <v>44720</v>
      </c>
      <c r="F795" s="78">
        <v>44722</v>
      </c>
      <c r="G795" s="79">
        <v>179.699997</v>
      </c>
      <c r="H795" s="79">
        <v>180.39999399999999</v>
      </c>
      <c r="I795" s="79">
        <v>175.699997</v>
      </c>
      <c r="J795" s="79">
        <v>175.699997</v>
      </c>
      <c r="K795" s="79">
        <v>174.96414200000001</v>
      </c>
      <c r="L795" s="80">
        <v>775997</v>
      </c>
      <c r="M795" s="81">
        <f t="shared" si="12"/>
        <v>-3.1422295118972168E-2</v>
      </c>
    </row>
    <row r="796" spans="1:13">
      <c r="A796" s="1">
        <v>44721</v>
      </c>
      <c r="F796" s="78">
        <v>44725</v>
      </c>
      <c r="G796" s="79">
        <v>172.03999300000001</v>
      </c>
      <c r="H796" s="79">
        <v>174.679993</v>
      </c>
      <c r="I796" s="79">
        <v>169.479996</v>
      </c>
      <c r="J796" s="79">
        <v>169.679993</v>
      </c>
      <c r="K796" s="79">
        <v>168.969345</v>
      </c>
      <c r="L796" s="80">
        <v>776499</v>
      </c>
      <c r="M796" s="81">
        <f t="shared" si="12"/>
        <v>-3.4263003444442948E-2</v>
      </c>
    </row>
    <row r="797" spans="1:13">
      <c r="A797" s="1">
        <v>44722</v>
      </c>
      <c r="F797" s="78">
        <v>44726</v>
      </c>
      <c r="G797" s="79">
        <v>167.39999399999999</v>
      </c>
      <c r="H797" s="79">
        <v>169.5</v>
      </c>
      <c r="I797" s="79">
        <v>164.53999300000001</v>
      </c>
      <c r="J797" s="79">
        <v>164.53999300000001</v>
      </c>
      <c r="K797" s="79">
        <v>163.850876</v>
      </c>
      <c r="L797" s="80">
        <v>1062155</v>
      </c>
      <c r="M797" s="81">
        <f t="shared" si="12"/>
        <v>-3.0292293551827429E-2</v>
      </c>
    </row>
    <row r="798" spans="1:13">
      <c r="A798" s="1">
        <v>44725</v>
      </c>
      <c r="F798" s="78">
        <v>44727</v>
      </c>
      <c r="G798" s="79">
        <v>166.44000199999999</v>
      </c>
      <c r="H798" s="79">
        <v>169.220001</v>
      </c>
      <c r="I798" s="79">
        <v>165.46000699999999</v>
      </c>
      <c r="J798" s="79">
        <v>166.44000199999999</v>
      </c>
      <c r="K798" s="79">
        <v>165.74293499999999</v>
      </c>
      <c r="L798" s="80">
        <v>831136</v>
      </c>
      <c r="M798" s="81">
        <f t="shared" si="12"/>
        <v>1.1547445129313737E-2</v>
      </c>
    </row>
    <row r="799" spans="1:13">
      <c r="A799" s="1">
        <v>44726</v>
      </c>
      <c r="F799" s="78">
        <v>44728</v>
      </c>
      <c r="G799" s="79">
        <v>165.05999800000001</v>
      </c>
      <c r="H799" s="79">
        <v>165.55999800000001</v>
      </c>
      <c r="I799" s="79">
        <v>160.259995</v>
      </c>
      <c r="J799" s="79">
        <v>162</v>
      </c>
      <c r="K799" s="79">
        <v>161.321518</v>
      </c>
      <c r="L799" s="80">
        <v>1138297</v>
      </c>
      <c r="M799" s="81">
        <f t="shared" si="12"/>
        <v>-2.6676352750722023E-2</v>
      </c>
    </row>
    <row r="800" spans="1:13">
      <c r="A800" s="1">
        <v>44727</v>
      </c>
      <c r="F800" s="78">
        <v>44729</v>
      </c>
      <c r="G800" s="79">
        <v>162.94000199999999</v>
      </c>
      <c r="H800" s="79">
        <v>167.60000600000001</v>
      </c>
      <c r="I800" s="79">
        <v>162.320007</v>
      </c>
      <c r="J800" s="79">
        <v>166</v>
      </c>
      <c r="K800" s="79">
        <v>165.304779</v>
      </c>
      <c r="L800" s="80">
        <v>1320969</v>
      </c>
      <c r="M800" s="81">
        <f t="shared" si="12"/>
        <v>2.4691442588582628E-2</v>
      </c>
    </row>
    <row r="801" spans="1:13">
      <c r="A801" s="1">
        <v>44728</v>
      </c>
      <c r="F801" s="78">
        <v>44732</v>
      </c>
      <c r="G801" s="79">
        <v>169</v>
      </c>
      <c r="H801" s="79">
        <v>169.10000600000001</v>
      </c>
      <c r="I801" s="79">
        <v>164.96000699999999</v>
      </c>
      <c r="J801" s="79">
        <v>166.520004</v>
      </c>
      <c r="K801" s="79">
        <v>165.82260099999999</v>
      </c>
      <c r="L801" s="80">
        <v>326764</v>
      </c>
      <c r="M801" s="81">
        <f t="shared" si="12"/>
        <v>3.1325289149686068E-3</v>
      </c>
    </row>
    <row r="802" spans="1:13">
      <c r="A802" s="1">
        <v>44729</v>
      </c>
      <c r="F802" s="78">
        <v>44733</v>
      </c>
      <c r="G802" s="79">
        <v>166.36000100000001</v>
      </c>
      <c r="H802" s="79">
        <v>169.11999499999999</v>
      </c>
      <c r="I802" s="79">
        <v>165.83999600000001</v>
      </c>
      <c r="J802" s="79">
        <v>166.08000200000001</v>
      </c>
      <c r="K802" s="79">
        <v>165.384445</v>
      </c>
      <c r="L802" s="80">
        <v>429834</v>
      </c>
      <c r="M802" s="81">
        <f t="shared" si="12"/>
        <v>-2.6423177380988749E-3</v>
      </c>
    </row>
    <row r="803" spans="1:13">
      <c r="A803" s="1">
        <v>44732</v>
      </c>
      <c r="F803" s="78">
        <v>44734</v>
      </c>
      <c r="G803" s="79">
        <v>163.63999899999999</v>
      </c>
      <c r="H803" s="79">
        <v>167.03999300000001</v>
      </c>
      <c r="I803" s="79">
        <v>161.240005</v>
      </c>
      <c r="J803" s="79">
        <v>164.979996</v>
      </c>
      <c r="K803" s="79">
        <v>164.28904700000001</v>
      </c>
      <c r="L803" s="80">
        <v>540977</v>
      </c>
      <c r="M803" s="81">
        <f t="shared" si="12"/>
        <v>-6.6233435677701662E-3</v>
      </c>
    </row>
    <row r="804" spans="1:13">
      <c r="A804" s="1">
        <v>44733</v>
      </c>
      <c r="F804" s="78">
        <v>44735</v>
      </c>
      <c r="G804" s="79">
        <v>163.96000699999999</v>
      </c>
      <c r="H804" s="79">
        <v>168.16000399999999</v>
      </c>
      <c r="I804" s="79">
        <v>163.60000600000001</v>
      </c>
      <c r="J804" s="79">
        <v>167.05999800000001</v>
      </c>
      <c r="K804" s="79">
        <v>166.36033599999999</v>
      </c>
      <c r="L804" s="80">
        <v>778648</v>
      </c>
      <c r="M804" s="81">
        <f t="shared" si="12"/>
        <v>1.2607590328282681E-2</v>
      </c>
    </row>
    <row r="805" spans="1:13">
      <c r="A805" s="1">
        <v>44734</v>
      </c>
      <c r="F805" s="78">
        <v>44736</v>
      </c>
      <c r="G805" s="79">
        <v>166.779999</v>
      </c>
      <c r="H805" s="79">
        <v>172.779999</v>
      </c>
      <c r="I805" s="79">
        <v>165.779999</v>
      </c>
      <c r="J805" s="79">
        <v>170.36000100000001</v>
      </c>
      <c r="K805" s="79">
        <v>169.64651499999999</v>
      </c>
      <c r="L805" s="80">
        <v>702379</v>
      </c>
      <c r="M805" s="81">
        <f t="shared" si="12"/>
        <v>1.9753380397115838E-2</v>
      </c>
    </row>
    <row r="806" spans="1:13">
      <c r="A806" s="1">
        <v>44735</v>
      </c>
      <c r="F806" s="78">
        <v>44739</v>
      </c>
      <c r="G806" s="79">
        <v>172.199997</v>
      </c>
      <c r="H806" s="79">
        <v>175.83999600000001</v>
      </c>
      <c r="I806" s="79">
        <v>171.240005</v>
      </c>
      <c r="J806" s="79">
        <v>171.88000500000001</v>
      </c>
      <c r="K806" s="79">
        <v>171.160156</v>
      </c>
      <c r="L806" s="80">
        <v>512511</v>
      </c>
      <c r="M806" s="81">
        <f t="shared" si="12"/>
        <v>8.922322984353713E-3</v>
      </c>
    </row>
    <row r="807" spans="1:13">
      <c r="A807" s="1">
        <v>44736</v>
      </c>
      <c r="F807" s="78">
        <v>44740</v>
      </c>
      <c r="G807" s="79">
        <v>171.240005</v>
      </c>
      <c r="H807" s="79">
        <v>173.13999899999999</v>
      </c>
      <c r="I807" s="79">
        <v>169.46000699999999</v>
      </c>
      <c r="J807" s="79">
        <v>170.320007</v>
      </c>
      <c r="K807" s="79">
        <v>169.60668899999999</v>
      </c>
      <c r="L807" s="80">
        <v>877385</v>
      </c>
      <c r="M807" s="81">
        <f t="shared" si="12"/>
        <v>-9.0761018002344651E-3</v>
      </c>
    </row>
    <row r="808" spans="1:13">
      <c r="A808" s="1">
        <v>44739</v>
      </c>
      <c r="F808" s="78">
        <v>44741</v>
      </c>
      <c r="G808" s="79">
        <v>167.05999800000001</v>
      </c>
      <c r="H808" s="79">
        <v>171.979996</v>
      </c>
      <c r="I808" s="79">
        <v>166.759995</v>
      </c>
      <c r="J808" s="79">
        <v>170.020004</v>
      </c>
      <c r="K808" s="79">
        <v>169.30793800000001</v>
      </c>
      <c r="L808" s="80">
        <v>610797</v>
      </c>
      <c r="M808" s="81">
        <f t="shared" si="12"/>
        <v>-1.7614340670253964E-3</v>
      </c>
    </row>
    <row r="809" spans="1:13">
      <c r="A809" s="1">
        <v>44740</v>
      </c>
      <c r="F809" s="78">
        <v>44742</v>
      </c>
      <c r="G809" s="79">
        <v>167.88000500000001</v>
      </c>
      <c r="H809" s="79">
        <v>169.179993</v>
      </c>
      <c r="I809" s="79">
        <v>165.16000399999999</v>
      </c>
      <c r="J809" s="79">
        <v>168.759995</v>
      </c>
      <c r="K809" s="79">
        <v>168.05320699999999</v>
      </c>
      <c r="L809" s="80">
        <v>810125</v>
      </c>
      <c r="M809" s="81">
        <f t="shared" si="12"/>
        <v>-7.4109401769456365E-3</v>
      </c>
    </row>
    <row r="810" spans="1:13">
      <c r="A810" s="1">
        <v>44741</v>
      </c>
      <c r="F810" s="78">
        <v>44743</v>
      </c>
      <c r="G810" s="79">
        <v>166.820007</v>
      </c>
      <c r="H810" s="79">
        <v>169.800003</v>
      </c>
      <c r="I810" s="79">
        <v>165.699997</v>
      </c>
      <c r="J810" s="79">
        <v>167.63999899999999</v>
      </c>
      <c r="K810" s="79">
        <v>166.93789699999999</v>
      </c>
      <c r="L810" s="80">
        <v>541621</v>
      </c>
      <c r="M810" s="81">
        <f t="shared" si="12"/>
        <v>-6.6366481182355179E-3</v>
      </c>
    </row>
    <row r="811" spans="1:13">
      <c r="A811" s="1">
        <v>44742</v>
      </c>
      <c r="F811" s="78">
        <v>44746</v>
      </c>
      <c r="G811" s="79">
        <v>168.259995</v>
      </c>
      <c r="H811" s="79">
        <v>169.33999600000001</v>
      </c>
      <c r="I811" s="79">
        <v>166.53999300000001</v>
      </c>
      <c r="J811" s="79">
        <v>167.66000399999999</v>
      </c>
      <c r="K811" s="79">
        <v>166.95782500000001</v>
      </c>
      <c r="L811" s="80">
        <v>293699</v>
      </c>
      <c r="M811" s="81">
        <f t="shared" si="12"/>
        <v>1.1937373333522636E-4</v>
      </c>
    </row>
    <row r="812" spans="1:13">
      <c r="A812" s="1">
        <v>44743</v>
      </c>
      <c r="F812" s="78">
        <v>44747</v>
      </c>
      <c r="G812" s="79">
        <v>168.88000500000001</v>
      </c>
      <c r="H812" s="79">
        <v>170.05999800000001</v>
      </c>
      <c r="I812" s="79">
        <v>165.199997</v>
      </c>
      <c r="J812" s="79">
        <v>166.240005</v>
      </c>
      <c r="K812" s="79">
        <v>165.54377700000001</v>
      </c>
      <c r="L812" s="80">
        <v>659231</v>
      </c>
      <c r="M812" s="81">
        <f t="shared" si="12"/>
        <v>-8.469492220565332E-3</v>
      </c>
    </row>
    <row r="813" spans="1:13">
      <c r="A813" s="1">
        <v>44746</v>
      </c>
      <c r="F813" s="78">
        <v>44748</v>
      </c>
      <c r="G813" s="79">
        <v>166.220001</v>
      </c>
      <c r="H813" s="79">
        <v>166.479996</v>
      </c>
      <c r="I813" s="79">
        <v>157.259995</v>
      </c>
      <c r="J813" s="79">
        <v>164.53999300000001</v>
      </c>
      <c r="K813" s="79">
        <v>163.850876</v>
      </c>
      <c r="L813" s="80">
        <v>1197296</v>
      </c>
      <c r="M813" s="81">
        <f t="shared" si="12"/>
        <v>-1.0226304066990124E-2</v>
      </c>
    </row>
    <row r="814" spans="1:13">
      <c r="A814" s="1">
        <v>44747</v>
      </c>
      <c r="F814" s="78">
        <v>44749</v>
      </c>
      <c r="G814" s="79">
        <v>164.740005</v>
      </c>
      <c r="H814" s="79">
        <v>169.83999600000001</v>
      </c>
      <c r="I814" s="79">
        <v>164.33999600000001</v>
      </c>
      <c r="J814" s="79">
        <v>169.279999</v>
      </c>
      <c r="K814" s="79">
        <v>168.57103000000001</v>
      </c>
      <c r="L814" s="80">
        <v>593396</v>
      </c>
      <c r="M814" s="81">
        <f t="shared" si="12"/>
        <v>2.8807621388609532E-2</v>
      </c>
    </row>
    <row r="815" spans="1:13">
      <c r="A815" s="1">
        <v>44748</v>
      </c>
      <c r="F815" s="78">
        <v>44750</v>
      </c>
      <c r="G815" s="79">
        <v>168.53999300000001</v>
      </c>
      <c r="H815" s="79">
        <v>169.699997</v>
      </c>
      <c r="I815" s="79">
        <v>165.259995</v>
      </c>
      <c r="J815" s="79">
        <v>168.46000699999999</v>
      </c>
      <c r="K815" s="79">
        <v>167.754471</v>
      </c>
      <c r="L815" s="80">
        <v>565195</v>
      </c>
      <c r="M815" s="81">
        <f t="shared" si="12"/>
        <v>-4.8440055209961769E-3</v>
      </c>
    </row>
    <row r="816" spans="1:13">
      <c r="A816" s="1">
        <v>44749</v>
      </c>
      <c r="F816" s="78">
        <v>44753</v>
      </c>
      <c r="G816" s="79">
        <v>165.10000600000001</v>
      </c>
      <c r="H816" s="79">
        <v>166.699997</v>
      </c>
      <c r="I816" s="79">
        <v>162.11999499999999</v>
      </c>
      <c r="J816" s="79">
        <v>163.08000200000001</v>
      </c>
      <c r="K816" s="79">
        <v>162.39700300000001</v>
      </c>
      <c r="L816" s="80">
        <v>0</v>
      </c>
      <c r="M816" s="81">
        <f t="shared" si="12"/>
        <v>-3.193636490320418E-2</v>
      </c>
    </row>
    <row r="817" spans="1:13">
      <c r="A817" s="1">
        <v>44750</v>
      </c>
      <c r="F817" s="78">
        <v>44754</v>
      </c>
      <c r="G817" s="79">
        <v>163.08000200000001</v>
      </c>
      <c r="H817" s="79">
        <v>163.08000200000001</v>
      </c>
      <c r="I817" s="79">
        <v>163.08000200000001</v>
      </c>
      <c r="J817" s="79">
        <v>163.08000200000001</v>
      </c>
      <c r="K817" s="79">
        <v>162.39700300000001</v>
      </c>
      <c r="L817" s="80">
        <v>0</v>
      </c>
      <c r="M817" s="81">
        <f t="shared" si="12"/>
        <v>0</v>
      </c>
    </row>
    <row r="818" spans="1:13">
      <c r="A818" s="1">
        <v>44753</v>
      </c>
      <c r="F818" s="78">
        <v>44755</v>
      </c>
      <c r="G818" s="79">
        <v>160.44000199999999</v>
      </c>
      <c r="H818" s="79">
        <v>163.96000699999999</v>
      </c>
      <c r="I818" s="79">
        <v>158</v>
      </c>
      <c r="J818" s="79">
        <v>160.94000199999999</v>
      </c>
      <c r="K818" s="79">
        <v>160.265961</v>
      </c>
      <c r="L818" s="80">
        <v>479265</v>
      </c>
      <c r="M818" s="81">
        <f t="shared" si="12"/>
        <v>-1.3122421969819281E-2</v>
      </c>
    </row>
    <row r="819" spans="1:13">
      <c r="A819" s="1">
        <v>44754</v>
      </c>
      <c r="F819" s="78">
        <v>44756</v>
      </c>
      <c r="G819" s="79">
        <v>159.60000600000001</v>
      </c>
      <c r="H819" s="79">
        <v>163.520004</v>
      </c>
      <c r="I819" s="79">
        <v>153.520004</v>
      </c>
      <c r="J819" s="79">
        <v>154.44000199999999</v>
      </c>
      <c r="K819" s="79">
        <v>153.793182</v>
      </c>
      <c r="L819" s="80">
        <v>625121</v>
      </c>
      <c r="M819" s="81">
        <f t="shared" si="12"/>
        <v>-4.0387733986757192E-2</v>
      </c>
    </row>
    <row r="820" spans="1:13">
      <c r="A820" s="1">
        <v>44755</v>
      </c>
      <c r="F820" s="78">
        <v>44757</v>
      </c>
      <c r="G820" s="79">
        <v>155.16000399999999</v>
      </c>
      <c r="H820" s="79">
        <v>160.96000699999999</v>
      </c>
      <c r="I820" s="79">
        <v>153.679993</v>
      </c>
      <c r="J820" s="79">
        <v>160.96000699999999</v>
      </c>
      <c r="K820" s="79">
        <v>160.285889</v>
      </c>
      <c r="L820" s="80">
        <v>660236</v>
      </c>
      <c r="M820" s="81">
        <f t="shared" si="12"/>
        <v>4.2217131576092859E-2</v>
      </c>
    </row>
    <row r="821" spans="1:13">
      <c r="A821" s="1">
        <v>44756</v>
      </c>
      <c r="F821" s="78">
        <v>44760</v>
      </c>
      <c r="G821" s="79">
        <v>161.60000600000001</v>
      </c>
      <c r="H821" s="79">
        <v>166.679993</v>
      </c>
      <c r="I821" s="79">
        <v>161.10000600000001</v>
      </c>
      <c r="J821" s="79">
        <v>165.179993</v>
      </c>
      <c r="K821" s="79">
        <v>164.48820499999999</v>
      </c>
      <c r="L821" s="80">
        <v>359066</v>
      </c>
      <c r="M821" s="81">
        <f t="shared" si="12"/>
        <v>2.6217629176327532E-2</v>
      </c>
    </row>
    <row r="822" spans="1:13">
      <c r="A822" s="1">
        <v>44757</v>
      </c>
      <c r="F822" s="78">
        <v>44761</v>
      </c>
      <c r="G822" s="79">
        <v>164</v>
      </c>
      <c r="H822" s="79">
        <v>175.91999799999999</v>
      </c>
      <c r="I822" s="79">
        <v>163.46000699999999</v>
      </c>
      <c r="J822" s="79">
        <v>175.91999799999999</v>
      </c>
      <c r="K822" s="79">
        <v>175.18322800000001</v>
      </c>
      <c r="L822" s="80">
        <v>869024</v>
      </c>
      <c r="M822" s="81">
        <f t="shared" si="12"/>
        <v>6.5019999458319946E-2</v>
      </c>
    </row>
    <row r="823" spans="1:13">
      <c r="A823" s="1">
        <v>44760</v>
      </c>
      <c r="F823" s="78">
        <v>44762</v>
      </c>
      <c r="G823" s="79">
        <v>176.55999800000001</v>
      </c>
      <c r="H823" s="79">
        <v>178.13999899999999</v>
      </c>
      <c r="I823" s="79">
        <v>171.86000100000001</v>
      </c>
      <c r="J823" s="79">
        <v>173.89999399999999</v>
      </c>
      <c r="K823" s="79">
        <v>173.17167699999999</v>
      </c>
      <c r="L823" s="80">
        <v>603905</v>
      </c>
      <c r="M823" s="81">
        <f t="shared" si="12"/>
        <v>-1.1482554711230835E-2</v>
      </c>
    </row>
    <row r="824" spans="1:13">
      <c r="A824" s="1">
        <v>44761</v>
      </c>
      <c r="F824" s="78">
        <v>44763</v>
      </c>
      <c r="G824" s="79">
        <v>173.44000199999999</v>
      </c>
      <c r="H824" s="79">
        <v>175.11999499999999</v>
      </c>
      <c r="I824" s="79">
        <v>171.39999399999999</v>
      </c>
      <c r="J824" s="79">
        <v>175.08000200000001</v>
      </c>
      <c r="K824" s="79">
        <v>174.34674100000001</v>
      </c>
      <c r="L824" s="80">
        <v>358453</v>
      </c>
      <c r="M824" s="81">
        <f t="shared" si="12"/>
        <v>6.7855438046027609E-3</v>
      </c>
    </row>
    <row r="825" spans="1:13">
      <c r="A825" s="1">
        <v>44762</v>
      </c>
      <c r="F825" s="78">
        <v>44764</v>
      </c>
      <c r="G825" s="79">
        <v>174.820007</v>
      </c>
      <c r="H825" s="79">
        <v>179.61999499999999</v>
      </c>
      <c r="I825" s="79">
        <v>174</v>
      </c>
      <c r="J825" s="79">
        <v>176.61999499999999</v>
      </c>
      <c r="K825" s="79">
        <v>175.88029499999999</v>
      </c>
      <c r="L825" s="80">
        <v>529734</v>
      </c>
      <c r="M825" s="81">
        <f t="shared" si="12"/>
        <v>8.7960003794965175E-3</v>
      </c>
    </row>
    <row r="826" spans="1:13">
      <c r="A826" s="1">
        <v>44763</v>
      </c>
      <c r="F826" s="78">
        <v>44767</v>
      </c>
      <c r="G826" s="79">
        <v>175.13999899999999</v>
      </c>
      <c r="H826" s="79">
        <v>178.800003</v>
      </c>
      <c r="I826" s="79">
        <v>174.66000399999999</v>
      </c>
      <c r="J826" s="79">
        <v>176.020004</v>
      </c>
      <c r="K826" s="79">
        <v>175.28280599999999</v>
      </c>
      <c r="L826" s="80">
        <v>295123</v>
      </c>
      <c r="M826" s="81">
        <f t="shared" si="12"/>
        <v>-3.397134397574191E-3</v>
      </c>
    </row>
    <row r="827" spans="1:13">
      <c r="A827" s="1">
        <v>44764</v>
      </c>
      <c r="F827" s="78">
        <v>44768</v>
      </c>
      <c r="G827" s="79">
        <v>174.800003</v>
      </c>
      <c r="H827" s="79">
        <v>175.36000100000001</v>
      </c>
      <c r="I827" s="79">
        <v>169.41999799999999</v>
      </c>
      <c r="J827" s="79">
        <v>169.720001</v>
      </c>
      <c r="K827" s="79">
        <v>169.00920099999999</v>
      </c>
      <c r="L827" s="80">
        <v>573987</v>
      </c>
      <c r="M827" s="81">
        <f t="shared" si="12"/>
        <v>-3.5791331409881715E-2</v>
      </c>
    </row>
    <row r="828" spans="1:13">
      <c r="A828" s="1">
        <v>44767</v>
      </c>
      <c r="F828" s="78">
        <v>44769</v>
      </c>
      <c r="G828" s="79">
        <v>163.240005</v>
      </c>
      <c r="H828" s="79">
        <v>165.36000100000001</v>
      </c>
      <c r="I828" s="79">
        <v>159.39999399999999</v>
      </c>
      <c r="J828" s="79">
        <v>161.05999800000001</v>
      </c>
      <c r="K828" s="79">
        <v>160.38545199999999</v>
      </c>
      <c r="L828" s="80">
        <v>1358617</v>
      </c>
      <c r="M828" s="81">
        <f t="shared" si="12"/>
        <v>-5.1025322579922761E-2</v>
      </c>
    </row>
    <row r="829" spans="1:13">
      <c r="A829" s="1">
        <v>44768</v>
      </c>
      <c r="F829" s="78">
        <v>44770</v>
      </c>
      <c r="G829" s="79">
        <v>160.63999899999999</v>
      </c>
      <c r="H829" s="79">
        <v>167.88000500000001</v>
      </c>
      <c r="I829" s="79">
        <v>160.63999899999999</v>
      </c>
      <c r="J829" s="79">
        <v>166.33999600000001</v>
      </c>
      <c r="K829" s="79">
        <v>165.64334099999999</v>
      </c>
      <c r="L829" s="80">
        <v>683581</v>
      </c>
      <c r="M829" s="81">
        <f t="shared" si="12"/>
        <v>3.2782829953928776E-2</v>
      </c>
    </row>
    <row r="830" spans="1:13">
      <c r="A830" s="1">
        <v>44769</v>
      </c>
      <c r="F830" s="78">
        <v>44771</v>
      </c>
      <c r="G830" s="79">
        <v>164.820007</v>
      </c>
      <c r="H830" s="79">
        <v>167.800003</v>
      </c>
      <c r="I830" s="79">
        <v>162.88000500000001</v>
      </c>
      <c r="J830" s="79">
        <v>167.800003</v>
      </c>
      <c r="K830" s="79">
        <v>167.097229</v>
      </c>
      <c r="L830" s="80">
        <v>954280</v>
      </c>
      <c r="M830" s="81">
        <f t="shared" si="12"/>
        <v>8.777219725361652E-3</v>
      </c>
    </row>
    <row r="831" spans="1:13">
      <c r="A831" s="1">
        <v>44770</v>
      </c>
      <c r="F831" s="78">
        <v>44774</v>
      </c>
      <c r="G831" s="79">
        <v>167.800003</v>
      </c>
      <c r="H831" s="79">
        <v>173.179993</v>
      </c>
      <c r="I831" s="79">
        <v>166.679993</v>
      </c>
      <c r="J831" s="79">
        <v>170.91999799999999</v>
      </c>
      <c r="K831" s="79">
        <v>170.20416299999999</v>
      </c>
      <c r="L831" s="80">
        <v>616274</v>
      </c>
      <c r="M831" s="81">
        <f t="shared" si="12"/>
        <v>1.8593569855069204E-2</v>
      </c>
    </row>
    <row r="832" spans="1:13">
      <c r="A832" s="1">
        <v>44771</v>
      </c>
      <c r="F832" s="78">
        <v>44775</v>
      </c>
      <c r="G832" s="79">
        <v>170.41999799999999</v>
      </c>
      <c r="H832" s="79">
        <v>170.679993</v>
      </c>
      <c r="I832" s="79">
        <v>165</v>
      </c>
      <c r="J832" s="79">
        <v>167.08000200000001</v>
      </c>
      <c r="K832" s="79">
        <v>166.38024899999999</v>
      </c>
      <c r="L832" s="80">
        <v>473777</v>
      </c>
      <c r="M832" s="81">
        <f t="shared" si="12"/>
        <v>-2.2466630266851945E-2</v>
      </c>
    </row>
    <row r="833" spans="1:13">
      <c r="A833" s="1">
        <v>44774</v>
      </c>
      <c r="F833" s="78">
        <v>44776</v>
      </c>
      <c r="G833" s="79">
        <v>166.199997</v>
      </c>
      <c r="H833" s="79">
        <v>171.279999</v>
      </c>
      <c r="I833" s="79">
        <v>165.320007</v>
      </c>
      <c r="J833" s="79">
        <v>171</v>
      </c>
      <c r="K833" s="79">
        <v>170.283829</v>
      </c>
      <c r="L833" s="80">
        <v>533326</v>
      </c>
      <c r="M833" s="81">
        <f t="shared" si="12"/>
        <v>2.3461799242769529E-2</v>
      </c>
    </row>
    <row r="834" spans="1:13">
      <c r="A834" s="1">
        <v>44775</v>
      </c>
      <c r="F834" s="78">
        <v>44777</v>
      </c>
      <c r="G834" s="79">
        <v>170.240005</v>
      </c>
      <c r="H834" s="79">
        <v>178.60000600000001</v>
      </c>
      <c r="I834" s="79">
        <v>170.13999899999999</v>
      </c>
      <c r="J834" s="79">
        <v>175.240005</v>
      </c>
      <c r="K834" s="79">
        <v>174.50607299999999</v>
      </c>
      <c r="L834" s="80">
        <v>528099</v>
      </c>
      <c r="M834" s="81">
        <f t="shared" si="12"/>
        <v>2.4795331563750481E-2</v>
      </c>
    </row>
    <row r="835" spans="1:13">
      <c r="A835" s="1">
        <v>44776</v>
      </c>
      <c r="F835" s="78">
        <v>44778</v>
      </c>
      <c r="G835" s="79">
        <v>175.36000100000001</v>
      </c>
      <c r="H835" s="79">
        <v>178.05999800000001</v>
      </c>
      <c r="I835" s="79">
        <v>171.199997</v>
      </c>
      <c r="J835" s="79">
        <v>171.55999800000001</v>
      </c>
      <c r="K835" s="79">
        <v>170.841476</v>
      </c>
      <c r="L835" s="80">
        <v>483964</v>
      </c>
      <c r="M835" s="81">
        <f t="shared" si="12"/>
        <v>-2.0999825031877181E-2</v>
      </c>
    </row>
    <row r="836" spans="1:13">
      <c r="A836" s="1">
        <v>44777</v>
      </c>
      <c r="F836" s="78">
        <v>44781</v>
      </c>
      <c r="G836" s="79">
        <v>173</v>
      </c>
      <c r="H836" s="79">
        <v>175.53999300000001</v>
      </c>
      <c r="I836" s="79">
        <v>172.320007</v>
      </c>
      <c r="J836" s="79">
        <v>175.10000600000001</v>
      </c>
      <c r="K836" s="79">
        <v>174.366669</v>
      </c>
      <c r="L836" s="80">
        <v>347828</v>
      </c>
      <c r="M836" s="81">
        <f t="shared" ref="M836:M899" si="13">(K836-K835)/K835</f>
        <v>2.0634292576587207E-2</v>
      </c>
    </row>
    <row r="837" spans="1:13">
      <c r="A837" s="1">
        <v>44778</v>
      </c>
      <c r="F837" s="78">
        <v>44782</v>
      </c>
      <c r="G837" s="79">
        <v>175.61999499999999</v>
      </c>
      <c r="H837" s="79">
        <v>176.199997</v>
      </c>
      <c r="I837" s="79">
        <v>169</v>
      </c>
      <c r="J837" s="79">
        <v>169</v>
      </c>
      <c r="K837" s="79">
        <v>168.29220599999999</v>
      </c>
      <c r="L837" s="80">
        <v>588217</v>
      </c>
      <c r="M837" s="81">
        <f t="shared" si="13"/>
        <v>-3.4837294506096281E-2</v>
      </c>
    </row>
    <row r="838" spans="1:13">
      <c r="A838" s="1">
        <v>44781</v>
      </c>
      <c r="F838" s="78">
        <v>44783</v>
      </c>
      <c r="G838" s="79">
        <v>167.33999600000001</v>
      </c>
      <c r="H838" s="79">
        <v>173.60000600000001</v>
      </c>
      <c r="I838" s="79">
        <v>164.11999499999999</v>
      </c>
      <c r="J838" s="79">
        <v>173.36000100000001</v>
      </c>
      <c r="K838" s="79">
        <v>172.63394199999999</v>
      </c>
      <c r="L838" s="80">
        <v>495610</v>
      </c>
      <c r="M838" s="81">
        <f t="shared" si="13"/>
        <v>2.5798794270959866E-2</v>
      </c>
    </row>
    <row r="839" spans="1:13">
      <c r="A839" s="1">
        <v>44782</v>
      </c>
      <c r="F839" s="78">
        <v>44784</v>
      </c>
      <c r="G839" s="79">
        <v>174.5</v>
      </c>
      <c r="H839" s="79">
        <v>176.03999300000001</v>
      </c>
      <c r="I839" s="79">
        <v>171.220001</v>
      </c>
      <c r="J839" s="79">
        <v>172.020004</v>
      </c>
      <c r="K839" s="79">
        <v>171.29956100000001</v>
      </c>
      <c r="L839" s="80">
        <v>311230</v>
      </c>
      <c r="M839" s="81">
        <f t="shared" si="13"/>
        <v>-7.7295402314336266E-3</v>
      </c>
    </row>
    <row r="840" spans="1:13">
      <c r="A840" s="1">
        <v>44783</v>
      </c>
      <c r="F840" s="78">
        <v>44785</v>
      </c>
      <c r="G840" s="79">
        <v>171.89999399999999</v>
      </c>
      <c r="H840" s="79">
        <v>173.279999</v>
      </c>
      <c r="I840" s="79">
        <v>170.13999899999999</v>
      </c>
      <c r="J840" s="79">
        <v>173.199997</v>
      </c>
      <c r="K840" s="79">
        <v>172.47460899999999</v>
      </c>
      <c r="L840" s="80">
        <v>451156</v>
      </c>
      <c r="M840" s="81">
        <f t="shared" si="13"/>
        <v>6.859608939686514E-3</v>
      </c>
    </row>
    <row r="841" spans="1:13">
      <c r="A841" s="1">
        <v>44784</v>
      </c>
      <c r="F841" s="78">
        <v>44788</v>
      </c>
      <c r="G841" s="79">
        <v>173.979996</v>
      </c>
      <c r="H841" s="79">
        <v>174.96000699999999</v>
      </c>
      <c r="I841" s="79">
        <v>171.320007</v>
      </c>
      <c r="J841" s="79">
        <v>172.94000199999999</v>
      </c>
      <c r="K841" s="79">
        <v>172.21571399999999</v>
      </c>
      <c r="L841" s="80">
        <v>223310</v>
      </c>
      <c r="M841" s="81">
        <f t="shared" si="13"/>
        <v>-1.501061527265126E-3</v>
      </c>
    </row>
    <row r="842" spans="1:13">
      <c r="A842" s="1">
        <v>44785</v>
      </c>
      <c r="F842" s="78">
        <v>44789</v>
      </c>
      <c r="G842" s="79">
        <v>173</v>
      </c>
      <c r="H842" s="79">
        <v>173.36000100000001</v>
      </c>
      <c r="I842" s="79">
        <v>170.03999300000001</v>
      </c>
      <c r="J842" s="79">
        <v>173.36000100000001</v>
      </c>
      <c r="K842" s="79">
        <v>172.63394199999999</v>
      </c>
      <c r="L842" s="80">
        <v>381856</v>
      </c>
      <c r="M842" s="81">
        <f t="shared" si="13"/>
        <v>2.4285124178621653E-3</v>
      </c>
    </row>
    <row r="843" spans="1:13">
      <c r="A843" s="1">
        <v>44788</v>
      </c>
      <c r="F843" s="78">
        <v>44790</v>
      </c>
      <c r="G843" s="79">
        <v>174</v>
      </c>
      <c r="H843" s="79">
        <v>176.13999899999999</v>
      </c>
      <c r="I843" s="79">
        <v>168.61999499999999</v>
      </c>
      <c r="J843" s="79">
        <v>169.10000600000001</v>
      </c>
      <c r="K843" s="79">
        <v>168.39179999999999</v>
      </c>
      <c r="L843" s="80">
        <v>486867</v>
      </c>
      <c r="M843" s="81">
        <f t="shared" si="13"/>
        <v>-2.4573047170526878E-2</v>
      </c>
    </row>
    <row r="844" spans="1:13">
      <c r="A844" s="1">
        <v>44789</v>
      </c>
      <c r="F844" s="78">
        <v>44791</v>
      </c>
      <c r="G844" s="79">
        <v>169.88000500000001</v>
      </c>
      <c r="H844" s="79">
        <v>171.679993</v>
      </c>
      <c r="I844" s="79">
        <v>166.08000200000001</v>
      </c>
      <c r="J844" s="79">
        <v>167.520004</v>
      </c>
      <c r="K844" s="79">
        <v>166.81840500000001</v>
      </c>
      <c r="L844" s="80">
        <v>437516</v>
      </c>
      <c r="M844" s="81">
        <f t="shared" si="13"/>
        <v>-9.3436556886972912E-3</v>
      </c>
    </row>
    <row r="845" spans="1:13">
      <c r="A845" s="1">
        <v>44790</v>
      </c>
      <c r="F845" s="78">
        <v>44792</v>
      </c>
      <c r="G845" s="79">
        <v>165.11999499999999</v>
      </c>
      <c r="H845" s="79">
        <v>168.199997</v>
      </c>
      <c r="I845" s="79">
        <v>165</v>
      </c>
      <c r="J845" s="79">
        <v>165.60000600000001</v>
      </c>
      <c r="K845" s="79">
        <v>164.90644800000001</v>
      </c>
      <c r="L845" s="80">
        <v>570552</v>
      </c>
      <c r="M845" s="81">
        <f t="shared" si="13"/>
        <v>-1.1461307282011243E-2</v>
      </c>
    </row>
    <row r="846" spans="1:13">
      <c r="A846" s="1">
        <v>44791</v>
      </c>
      <c r="F846" s="78">
        <v>44795</v>
      </c>
      <c r="G846" s="79">
        <v>164.300003</v>
      </c>
      <c r="H846" s="79">
        <v>164.46000699999999</v>
      </c>
      <c r="I846" s="79">
        <v>156.61999499999999</v>
      </c>
      <c r="J846" s="79">
        <v>156.979996</v>
      </c>
      <c r="K846" s="79">
        <v>156.32254</v>
      </c>
      <c r="L846" s="80">
        <v>934988</v>
      </c>
      <c r="M846" s="81">
        <f t="shared" si="13"/>
        <v>-5.2053198065366173E-2</v>
      </c>
    </row>
    <row r="847" spans="1:13">
      <c r="A847" s="1">
        <v>44792</v>
      </c>
      <c r="F847" s="78">
        <v>44796</v>
      </c>
      <c r="G847" s="79">
        <v>156.820007</v>
      </c>
      <c r="H847" s="79">
        <v>159.96000699999999</v>
      </c>
      <c r="I847" s="79">
        <v>155.759995</v>
      </c>
      <c r="J847" s="79">
        <v>156.300003</v>
      </c>
      <c r="K847" s="79">
        <v>155.64540099999999</v>
      </c>
      <c r="L847" s="80">
        <v>646467</v>
      </c>
      <c r="M847" s="81">
        <f t="shared" si="13"/>
        <v>-4.3316785922235595E-3</v>
      </c>
    </row>
    <row r="848" spans="1:13">
      <c r="A848" s="1">
        <v>44795</v>
      </c>
      <c r="F848" s="78">
        <v>44797</v>
      </c>
      <c r="G848" s="79">
        <v>155.5</v>
      </c>
      <c r="H848" s="79">
        <v>159.10000600000001</v>
      </c>
      <c r="I848" s="79">
        <v>153.520004</v>
      </c>
      <c r="J848" s="79">
        <v>158.83999600000001</v>
      </c>
      <c r="K848" s="79">
        <v>158.17475899999999</v>
      </c>
      <c r="L848" s="80">
        <v>405098</v>
      </c>
      <c r="M848" s="81">
        <f t="shared" si="13"/>
        <v>1.6250772485079737E-2</v>
      </c>
    </row>
    <row r="849" spans="1:13">
      <c r="A849" s="1">
        <v>44796</v>
      </c>
      <c r="F849" s="78">
        <v>44798</v>
      </c>
      <c r="G849" s="79">
        <v>160</v>
      </c>
      <c r="H849" s="79">
        <v>160.36000100000001</v>
      </c>
      <c r="I849" s="79">
        <v>156.91999799999999</v>
      </c>
      <c r="J849" s="79">
        <v>158</v>
      </c>
      <c r="K849" s="79">
        <v>157.33827199999999</v>
      </c>
      <c r="L849" s="80">
        <v>350210</v>
      </c>
      <c r="M849" s="81">
        <f t="shared" si="13"/>
        <v>-5.2883722111440384E-3</v>
      </c>
    </row>
    <row r="850" spans="1:13">
      <c r="A850" s="1">
        <v>44797</v>
      </c>
      <c r="F850" s="78">
        <v>44799</v>
      </c>
      <c r="G850" s="79">
        <v>159.41999799999999</v>
      </c>
      <c r="H850" s="79">
        <v>159.5</v>
      </c>
      <c r="I850" s="79">
        <v>150.46000699999999</v>
      </c>
      <c r="J850" s="79">
        <v>151.53999300000001</v>
      </c>
      <c r="K850" s="79">
        <v>150.90531899999999</v>
      </c>
      <c r="L850" s="80">
        <v>633008</v>
      </c>
      <c r="M850" s="81">
        <f t="shared" si="13"/>
        <v>-4.0886129726910934E-2</v>
      </c>
    </row>
    <row r="851" spans="1:13">
      <c r="A851" s="1">
        <v>44798</v>
      </c>
      <c r="F851" s="78">
        <v>44802</v>
      </c>
      <c r="G851" s="79">
        <v>150.10000600000001</v>
      </c>
      <c r="H851" s="79">
        <v>151.60000600000001</v>
      </c>
      <c r="I851" s="79">
        <v>148.279999</v>
      </c>
      <c r="J851" s="79">
        <v>148.279999</v>
      </c>
      <c r="K851" s="79">
        <v>147.65898100000001</v>
      </c>
      <c r="L851" s="80">
        <v>605025</v>
      </c>
      <c r="M851" s="81">
        <f t="shared" si="13"/>
        <v>-2.1512416007019478E-2</v>
      </c>
    </row>
    <row r="852" spans="1:13">
      <c r="A852" s="1">
        <v>44799</v>
      </c>
      <c r="F852" s="78">
        <v>44803</v>
      </c>
      <c r="G852" s="79">
        <v>149.03999300000001</v>
      </c>
      <c r="H852" s="79">
        <v>154</v>
      </c>
      <c r="I852" s="79">
        <v>147.800003</v>
      </c>
      <c r="J852" s="79">
        <v>151.53999300000001</v>
      </c>
      <c r="K852" s="79">
        <v>150.90531899999999</v>
      </c>
      <c r="L852" s="80">
        <v>521746</v>
      </c>
      <c r="M852" s="81">
        <f t="shared" si="13"/>
        <v>2.1985374529978504E-2</v>
      </c>
    </row>
    <row r="853" spans="1:13">
      <c r="A853" s="1">
        <v>44802</v>
      </c>
      <c r="F853" s="78">
        <v>44804</v>
      </c>
      <c r="G853" s="79">
        <v>152.38000500000001</v>
      </c>
      <c r="H853" s="79">
        <v>152.61999499999999</v>
      </c>
      <c r="I853" s="79">
        <v>148.10000600000001</v>
      </c>
      <c r="J853" s="79">
        <v>148.279999</v>
      </c>
      <c r="K853" s="79">
        <v>147.65898100000001</v>
      </c>
      <c r="L853" s="80">
        <v>648649</v>
      </c>
      <c r="M853" s="81">
        <f t="shared" si="13"/>
        <v>-2.1512416007019478E-2</v>
      </c>
    </row>
    <row r="854" spans="1:13">
      <c r="A854" s="1">
        <v>44803</v>
      </c>
      <c r="F854" s="78">
        <v>44805</v>
      </c>
      <c r="G854" s="79">
        <v>146.699997</v>
      </c>
      <c r="H854" s="79">
        <v>147.020004</v>
      </c>
      <c r="I854" s="79">
        <v>143.66000399999999</v>
      </c>
      <c r="J854" s="79">
        <v>145.16000399999999</v>
      </c>
      <c r="K854" s="79">
        <v>144.552063</v>
      </c>
      <c r="L854" s="80">
        <v>631030</v>
      </c>
      <c r="M854" s="81">
        <f t="shared" si="13"/>
        <v>-2.1041171887810923E-2</v>
      </c>
    </row>
    <row r="855" spans="1:13">
      <c r="A855" s="1">
        <v>44804</v>
      </c>
      <c r="F855" s="78">
        <v>44806</v>
      </c>
      <c r="G855" s="79">
        <v>147.220001</v>
      </c>
      <c r="H855" s="79">
        <v>149.11999499999999</v>
      </c>
      <c r="I855" s="79">
        <v>143.36000100000001</v>
      </c>
      <c r="J855" s="79">
        <v>148.279999</v>
      </c>
      <c r="K855" s="79">
        <v>147.65898100000001</v>
      </c>
      <c r="L855" s="80">
        <v>618112</v>
      </c>
      <c r="M855" s="81">
        <f t="shared" si="13"/>
        <v>2.1493418603095324E-2</v>
      </c>
    </row>
    <row r="856" spans="1:13">
      <c r="A856" s="1">
        <v>44805</v>
      </c>
      <c r="F856" s="78">
        <v>44809</v>
      </c>
      <c r="G856" s="79">
        <v>144.05999800000001</v>
      </c>
      <c r="H856" s="79">
        <v>146.05999800000001</v>
      </c>
      <c r="I856" s="79">
        <v>142.44000199999999</v>
      </c>
      <c r="J856" s="79">
        <v>145.199997</v>
      </c>
      <c r="K856" s="79">
        <v>144.59188800000001</v>
      </c>
      <c r="L856" s="80">
        <v>539463</v>
      </c>
      <c r="M856" s="81">
        <f t="shared" si="13"/>
        <v>-2.0771462590548417E-2</v>
      </c>
    </row>
    <row r="857" spans="1:13">
      <c r="A857" s="1">
        <v>44806</v>
      </c>
      <c r="F857" s="78">
        <v>44810</v>
      </c>
      <c r="G857" s="79">
        <v>142.820007</v>
      </c>
      <c r="H857" s="79">
        <v>146.740005</v>
      </c>
      <c r="I857" s="79">
        <v>142.699997</v>
      </c>
      <c r="J857" s="79">
        <v>144.36000100000001</v>
      </c>
      <c r="K857" s="79">
        <v>143.755402</v>
      </c>
      <c r="L857" s="80">
        <v>490248</v>
      </c>
      <c r="M857" s="81">
        <f t="shared" si="13"/>
        <v>-5.7851516538743016E-3</v>
      </c>
    </row>
    <row r="858" spans="1:13">
      <c r="A858" s="1">
        <v>44809</v>
      </c>
      <c r="F858" s="78">
        <v>44811</v>
      </c>
      <c r="G858" s="79">
        <v>143</v>
      </c>
      <c r="H858" s="79">
        <v>143.83999600000001</v>
      </c>
      <c r="I858" s="79">
        <v>140.020004</v>
      </c>
      <c r="J858" s="79">
        <v>141.979996</v>
      </c>
      <c r="K858" s="79">
        <v>141.38536099999999</v>
      </c>
      <c r="L858" s="80">
        <v>811122</v>
      </c>
      <c r="M858" s="81">
        <f t="shared" si="13"/>
        <v>-1.6486622186204971E-2</v>
      </c>
    </row>
    <row r="859" spans="1:13">
      <c r="A859" s="1">
        <v>44810</v>
      </c>
      <c r="F859" s="78">
        <v>44812</v>
      </c>
      <c r="G859" s="79">
        <v>142.66000399999999</v>
      </c>
      <c r="H859" s="79">
        <v>143.5</v>
      </c>
      <c r="I859" s="79">
        <v>138.5</v>
      </c>
      <c r="J859" s="79">
        <v>142.36000100000001</v>
      </c>
      <c r="K859" s="79">
        <v>141.763779</v>
      </c>
      <c r="L859" s="80">
        <v>739308</v>
      </c>
      <c r="M859" s="81">
        <f t="shared" si="13"/>
        <v>2.6765005749075435E-3</v>
      </c>
    </row>
    <row r="860" spans="1:13">
      <c r="A860" s="1">
        <v>44811</v>
      </c>
      <c r="F860" s="78">
        <v>44813</v>
      </c>
      <c r="G860" s="79">
        <v>142.279999</v>
      </c>
      <c r="H860" s="79">
        <v>146.759995</v>
      </c>
      <c r="I860" s="79">
        <v>141.759995</v>
      </c>
      <c r="J860" s="79">
        <v>145.36000100000001</v>
      </c>
      <c r="K860" s="79">
        <v>144.75122099999999</v>
      </c>
      <c r="L860" s="80">
        <v>625105</v>
      </c>
      <c r="M860" s="81">
        <f t="shared" si="13"/>
        <v>2.1073380105083028E-2</v>
      </c>
    </row>
    <row r="861" spans="1:13">
      <c r="A861" s="1">
        <v>44812</v>
      </c>
      <c r="F861" s="78">
        <v>44816</v>
      </c>
      <c r="G861" s="79">
        <v>146.53999300000001</v>
      </c>
      <c r="H861" s="79">
        <v>151.63999899999999</v>
      </c>
      <c r="I861" s="79">
        <v>145.779999</v>
      </c>
      <c r="J861" s="79">
        <v>149.220001</v>
      </c>
      <c r="K861" s="79">
        <v>148.59504699999999</v>
      </c>
      <c r="L861" s="80">
        <v>565222</v>
      </c>
      <c r="M861" s="81">
        <f t="shared" si="13"/>
        <v>2.655470519312585E-2</v>
      </c>
    </row>
    <row r="862" spans="1:13">
      <c r="A862" s="1">
        <v>44813</v>
      </c>
      <c r="F862" s="78">
        <v>44817</v>
      </c>
      <c r="G862" s="79">
        <v>151.16000399999999</v>
      </c>
      <c r="H862" s="79">
        <v>151.63999899999999</v>
      </c>
      <c r="I862" s="79">
        <v>142.89999399999999</v>
      </c>
      <c r="J862" s="79">
        <v>142.89999399999999</v>
      </c>
      <c r="K862" s="79">
        <v>142.301514</v>
      </c>
      <c r="L862" s="80">
        <v>706808</v>
      </c>
      <c r="M862" s="81">
        <f t="shared" si="13"/>
        <v>-4.235358531162884E-2</v>
      </c>
    </row>
    <row r="863" spans="1:13">
      <c r="A863" s="1">
        <v>44816</v>
      </c>
      <c r="F863" s="78">
        <v>44818</v>
      </c>
      <c r="G863" s="79">
        <v>142.03999300000001</v>
      </c>
      <c r="H863" s="79">
        <v>144.759995</v>
      </c>
      <c r="I863" s="79">
        <v>140.820007</v>
      </c>
      <c r="J863" s="79">
        <v>142.300003</v>
      </c>
      <c r="K863" s="79">
        <v>141.70404099999999</v>
      </c>
      <c r="L863" s="80">
        <v>584568</v>
      </c>
      <c r="M863" s="81">
        <f t="shared" si="13"/>
        <v>-4.1986412034942079E-3</v>
      </c>
    </row>
    <row r="864" spans="1:13">
      <c r="A864" s="1">
        <v>44817</v>
      </c>
      <c r="F864" s="78">
        <v>44819</v>
      </c>
      <c r="G864" s="79">
        <v>141.679993</v>
      </c>
      <c r="H864" s="79">
        <v>142.520004</v>
      </c>
      <c r="I864" s="79">
        <v>135.779999</v>
      </c>
      <c r="J864" s="79">
        <v>136.60000600000001</v>
      </c>
      <c r="K864" s="79">
        <v>136.027908</v>
      </c>
      <c r="L864" s="80">
        <v>880409</v>
      </c>
      <c r="M864" s="81">
        <f t="shared" si="13"/>
        <v>-4.0056253582775335E-2</v>
      </c>
    </row>
    <row r="865" spans="1:13">
      <c r="A865" s="1">
        <v>44818</v>
      </c>
      <c r="F865" s="78">
        <v>44820</v>
      </c>
      <c r="G865" s="79">
        <v>133.5</v>
      </c>
      <c r="H865" s="79">
        <v>135.63999899999999</v>
      </c>
      <c r="I865" s="79">
        <v>132.320007</v>
      </c>
      <c r="J865" s="79">
        <v>135.13999899999999</v>
      </c>
      <c r="K865" s="79">
        <v>134.57401999999999</v>
      </c>
      <c r="L865" s="80">
        <v>2593823</v>
      </c>
      <c r="M865" s="81">
        <f t="shared" si="13"/>
        <v>-1.0688159667941129E-2</v>
      </c>
    </row>
    <row r="866" spans="1:13">
      <c r="A866" s="1">
        <v>44819</v>
      </c>
      <c r="F866" s="78">
        <v>44823</v>
      </c>
      <c r="G866" s="79">
        <v>135.300003</v>
      </c>
      <c r="H866" s="79">
        <v>138.39999399999999</v>
      </c>
      <c r="I866" s="79">
        <v>133.320007</v>
      </c>
      <c r="J866" s="79">
        <v>136.699997</v>
      </c>
      <c r="K866" s="79">
        <v>136.127487</v>
      </c>
      <c r="L866" s="80">
        <v>536222</v>
      </c>
      <c r="M866" s="81">
        <f t="shared" si="13"/>
        <v>1.1543587685052524E-2</v>
      </c>
    </row>
    <row r="867" spans="1:13">
      <c r="A867" s="1">
        <v>44820</v>
      </c>
      <c r="F867" s="78">
        <v>44824</v>
      </c>
      <c r="G867" s="79">
        <v>137.60000600000001</v>
      </c>
      <c r="H867" s="79">
        <v>138.66000399999999</v>
      </c>
      <c r="I867" s="79">
        <v>134.10000600000001</v>
      </c>
      <c r="J867" s="79">
        <v>135.740005</v>
      </c>
      <c r="K867" s="79">
        <v>135.17150899999999</v>
      </c>
      <c r="L867" s="80">
        <v>718571</v>
      </c>
      <c r="M867" s="81">
        <f t="shared" si="13"/>
        <v>-7.0226669210459751E-3</v>
      </c>
    </row>
    <row r="868" spans="1:13">
      <c r="A868" s="1">
        <v>44823</v>
      </c>
      <c r="F868" s="78">
        <v>44825</v>
      </c>
      <c r="G868" s="79">
        <v>134.10000600000001</v>
      </c>
      <c r="H868" s="79">
        <v>137.08000200000001</v>
      </c>
      <c r="I868" s="79">
        <v>133.5</v>
      </c>
      <c r="J868" s="79">
        <v>136.479996</v>
      </c>
      <c r="K868" s="79">
        <v>135.908401</v>
      </c>
      <c r="L868" s="80">
        <v>566910</v>
      </c>
      <c r="M868" s="81">
        <f t="shared" si="13"/>
        <v>5.4515334292821408E-3</v>
      </c>
    </row>
    <row r="869" spans="1:13">
      <c r="A869" s="1">
        <v>44824</v>
      </c>
      <c r="F869" s="78">
        <v>44826</v>
      </c>
      <c r="G869" s="79">
        <v>133</v>
      </c>
      <c r="H869" s="79">
        <v>136.41999799999999</v>
      </c>
      <c r="I869" s="79">
        <v>132.779999</v>
      </c>
      <c r="J869" s="79">
        <v>133.46000699999999</v>
      </c>
      <c r="K869" s="79">
        <v>132.901062</v>
      </c>
      <c r="L869" s="80">
        <v>641834</v>
      </c>
      <c r="M869" s="81">
        <f t="shared" si="13"/>
        <v>-2.2127690252201567E-2</v>
      </c>
    </row>
    <row r="870" spans="1:13">
      <c r="A870" s="1">
        <v>44825</v>
      </c>
      <c r="F870" s="78">
        <v>44827</v>
      </c>
      <c r="G870" s="79">
        <v>133.740005</v>
      </c>
      <c r="H870" s="79">
        <v>134.38000500000001</v>
      </c>
      <c r="I870" s="79">
        <v>129.44000199999999</v>
      </c>
      <c r="J870" s="79">
        <v>130.96000699999999</v>
      </c>
      <c r="K870" s="79">
        <v>130.41153</v>
      </c>
      <c r="L870" s="80">
        <v>855598</v>
      </c>
      <c r="M870" s="81">
        <f t="shared" si="13"/>
        <v>-1.8732220514535821E-2</v>
      </c>
    </row>
    <row r="871" spans="1:13">
      <c r="A871" s="1">
        <v>44826</v>
      </c>
      <c r="F871" s="78">
        <v>44830</v>
      </c>
      <c r="G871" s="79">
        <v>129.13999899999999</v>
      </c>
      <c r="H871" s="79">
        <v>133.13999899999999</v>
      </c>
      <c r="I871" s="79">
        <v>128.820007</v>
      </c>
      <c r="J871" s="79">
        <v>130.10000600000001</v>
      </c>
      <c r="K871" s="79">
        <v>129.55512999999999</v>
      </c>
      <c r="L871" s="80">
        <v>698729</v>
      </c>
      <c r="M871" s="81">
        <f t="shared" si="13"/>
        <v>-6.566904015312203E-3</v>
      </c>
    </row>
    <row r="872" spans="1:13">
      <c r="A872" s="1">
        <v>44827</v>
      </c>
      <c r="F872" s="78">
        <v>44831</v>
      </c>
      <c r="G872" s="79">
        <v>128.800003</v>
      </c>
      <c r="H872" s="79">
        <v>131.53999300000001</v>
      </c>
      <c r="I872" s="79">
        <v>127.300003</v>
      </c>
      <c r="J872" s="79">
        <v>127.300003</v>
      </c>
      <c r="K872" s="79">
        <v>126.766853</v>
      </c>
      <c r="L872" s="80">
        <v>850482</v>
      </c>
      <c r="M872" s="81">
        <f t="shared" si="13"/>
        <v>-2.1521934330195908E-2</v>
      </c>
    </row>
    <row r="873" spans="1:13">
      <c r="A873" s="1">
        <v>44830</v>
      </c>
      <c r="F873" s="78">
        <v>44832</v>
      </c>
      <c r="G873" s="79">
        <v>125.379997</v>
      </c>
      <c r="H873" s="79">
        <v>130.979996</v>
      </c>
      <c r="I873" s="79">
        <v>124.360001</v>
      </c>
      <c r="J873" s="79">
        <v>130.240005</v>
      </c>
      <c r="K873" s="79">
        <v>129.69454999999999</v>
      </c>
      <c r="L873" s="80">
        <v>1020820</v>
      </c>
      <c r="M873" s="81">
        <f t="shared" si="13"/>
        <v>2.309513039658715E-2</v>
      </c>
    </row>
    <row r="874" spans="1:13">
      <c r="A874" s="1">
        <v>44831</v>
      </c>
      <c r="F874" s="78">
        <v>44833</v>
      </c>
      <c r="G874" s="79">
        <v>129.11999499999999</v>
      </c>
      <c r="H874" s="79">
        <v>129.44000199999999</v>
      </c>
      <c r="I874" s="79">
        <v>122.82</v>
      </c>
      <c r="J874" s="79">
        <v>124.019997</v>
      </c>
      <c r="K874" s="79">
        <v>123.500587</v>
      </c>
      <c r="L874" s="80">
        <v>989289</v>
      </c>
      <c r="M874" s="81">
        <f t="shared" si="13"/>
        <v>-4.7758082355812151E-2</v>
      </c>
    </row>
    <row r="875" spans="1:13">
      <c r="A875" s="1">
        <v>44832</v>
      </c>
      <c r="F875" s="78">
        <v>44834</v>
      </c>
      <c r="G875" s="79">
        <v>120.279999</v>
      </c>
      <c r="H875" s="79">
        <v>121.040001</v>
      </c>
      <c r="I875" s="79">
        <v>116.739998</v>
      </c>
      <c r="J875" s="79">
        <v>118.879997</v>
      </c>
      <c r="K875" s="79">
        <v>118.38211099999999</v>
      </c>
      <c r="L875" s="80">
        <v>1464885</v>
      </c>
      <c r="M875" s="81">
        <f t="shared" si="13"/>
        <v>-4.1444952808200021E-2</v>
      </c>
    </row>
    <row r="876" spans="1:13">
      <c r="A876" s="1">
        <v>44833</v>
      </c>
      <c r="F876" s="78">
        <v>44837</v>
      </c>
      <c r="G876" s="79">
        <v>117.879997</v>
      </c>
      <c r="H876" s="79">
        <v>119</v>
      </c>
      <c r="I876" s="79">
        <v>115.019997</v>
      </c>
      <c r="J876" s="79">
        <v>119</v>
      </c>
      <c r="K876" s="79">
        <v>118.501617</v>
      </c>
      <c r="L876" s="80">
        <v>901404</v>
      </c>
      <c r="M876" s="81">
        <f t="shared" si="13"/>
        <v>1.0094937401479622E-3</v>
      </c>
    </row>
    <row r="877" spans="1:13">
      <c r="A877" s="1">
        <v>44834</v>
      </c>
      <c r="F877" s="78">
        <v>44838</v>
      </c>
      <c r="G877" s="79">
        <v>120.660004</v>
      </c>
      <c r="H877" s="79">
        <v>126.199997</v>
      </c>
      <c r="I877" s="79">
        <v>119.68</v>
      </c>
      <c r="J877" s="79">
        <v>126.199997</v>
      </c>
      <c r="K877" s="79">
        <v>125.67145499999999</v>
      </c>
      <c r="L877" s="80">
        <v>759899</v>
      </c>
      <c r="M877" s="81">
        <f t="shared" si="13"/>
        <v>6.0504136411910721E-2</v>
      </c>
    </row>
    <row r="878" spans="1:13">
      <c r="A878" s="1">
        <v>44837</v>
      </c>
      <c r="F878" s="78">
        <v>44839</v>
      </c>
      <c r="G878" s="79">
        <v>125.55999799999999</v>
      </c>
      <c r="H878" s="79">
        <v>127.44000200000001</v>
      </c>
      <c r="I878" s="79">
        <v>121.91999800000001</v>
      </c>
      <c r="J878" s="79">
        <v>122.800003</v>
      </c>
      <c r="K878" s="79">
        <v>122.285706</v>
      </c>
      <c r="L878" s="80">
        <v>775574</v>
      </c>
      <c r="M878" s="81">
        <f t="shared" si="13"/>
        <v>-2.6941273179338858E-2</v>
      </c>
    </row>
    <row r="879" spans="1:13">
      <c r="A879" s="1">
        <v>44838</v>
      </c>
      <c r="F879" s="78">
        <v>44840</v>
      </c>
      <c r="G879" s="79">
        <v>123.199997</v>
      </c>
      <c r="H879" s="79">
        <v>125.58000199999999</v>
      </c>
      <c r="I879" s="79">
        <v>121.139999</v>
      </c>
      <c r="J879" s="79">
        <v>121.860001</v>
      </c>
      <c r="K879" s="79">
        <v>121.34963999999999</v>
      </c>
      <c r="L879" s="80">
        <v>685234</v>
      </c>
      <c r="M879" s="81">
        <f t="shared" si="13"/>
        <v>-7.6547458457655784E-3</v>
      </c>
    </row>
    <row r="880" spans="1:13">
      <c r="A880" s="1">
        <v>44839</v>
      </c>
      <c r="F880" s="78">
        <v>44841</v>
      </c>
      <c r="G880" s="79">
        <v>118.260002</v>
      </c>
      <c r="H880" s="79">
        <v>120.760002</v>
      </c>
      <c r="I880" s="79">
        <v>115.55999799999999</v>
      </c>
      <c r="J880" s="79">
        <v>115.55999799999999</v>
      </c>
      <c r="K880" s="79">
        <v>115.076019</v>
      </c>
      <c r="L880" s="80">
        <v>1009111</v>
      </c>
      <c r="M880" s="81">
        <f t="shared" si="13"/>
        <v>-5.1698719501763593E-2</v>
      </c>
    </row>
    <row r="881" spans="1:13">
      <c r="A881" s="1">
        <v>44840</v>
      </c>
      <c r="F881" s="78">
        <v>44844</v>
      </c>
      <c r="G881" s="79">
        <v>113.94000200000001</v>
      </c>
      <c r="H881" s="79">
        <v>117.94000200000001</v>
      </c>
      <c r="I881" s="79">
        <v>113.220001</v>
      </c>
      <c r="J881" s="79">
        <v>114.239998</v>
      </c>
      <c r="K881" s="79">
        <v>113.761543</v>
      </c>
      <c r="L881" s="80">
        <v>687813</v>
      </c>
      <c r="M881" s="81">
        <f t="shared" si="13"/>
        <v>-1.1422675301271928E-2</v>
      </c>
    </row>
    <row r="882" spans="1:13">
      <c r="A882" s="1">
        <v>44841</v>
      </c>
      <c r="F882" s="78">
        <v>44845</v>
      </c>
      <c r="G882" s="79">
        <v>113.660004</v>
      </c>
      <c r="H882" s="79">
        <v>115.279999</v>
      </c>
      <c r="I882" s="79">
        <v>112.5</v>
      </c>
      <c r="J882" s="79">
        <v>115.08000199999999</v>
      </c>
      <c r="K882" s="79">
        <v>114.59802999999999</v>
      </c>
      <c r="L882" s="80">
        <v>535213</v>
      </c>
      <c r="M882" s="81">
        <f t="shared" si="13"/>
        <v>7.352985709766534E-3</v>
      </c>
    </row>
    <row r="883" spans="1:13">
      <c r="A883" s="1">
        <v>44844</v>
      </c>
      <c r="F883" s="78">
        <v>44846</v>
      </c>
      <c r="G883" s="79">
        <v>115.08000199999999</v>
      </c>
      <c r="H883" s="79">
        <v>116.519997</v>
      </c>
      <c r="I883" s="79">
        <v>111.300003</v>
      </c>
      <c r="J883" s="79">
        <v>111.879997</v>
      </c>
      <c r="K883" s="79">
        <v>111.41143</v>
      </c>
      <c r="L883" s="80">
        <v>627688</v>
      </c>
      <c r="M883" s="81">
        <f t="shared" si="13"/>
        <v>-2.7806760727038665E-2</v>
      </c>
    </row>
    <row r="884" spans="1:13">
      <c r="A884" s="1">
        <v>44845</v>
      </c>
      <c r="F884" s="78">
        <v>44847</v>
      </c>
      <c r="G884" s="79">
        <v>109.900002</v>
      </c>
      <c r="H884" s="79">
        <v>114.739998</v>
      </c>
      <c r="I884" s="79">
        <v>107.459999</v>
      </c>
      <c r="J884" s="79">
        <v>113.120003</v>
      </c>
      <c r="K884" s="79">
        <v>112.64624000000001</v>
      </c>
      <c r="L884" s="80">
        <v>970729</v>
      </c>
      <c r="M884" s="81">
        <f t="shared" si="13"/>
        <v>1.1083333191217546E-2</v>
      </c>
    </row>
    <row r="885" spans="1:13">
      <c r="A885" s="1">
        <v>44846</v>
      </c>
      <c r="F885" s="78">
        <v>44848</v>
      </c>
      <c r="G885" s="79">
        <v>115.68</v>
      </c>
      <c r="H885" s="79">
        <v>116.339996</v>
      </c>
      <c r="I885" s="79">
        <v>111.739998</v>
      </c>
      <c r="J885" s="79">
        <v>114.120003</v>
      </c>
      <c r="K885" s="79">
        <v>113.64205200000001</v>
      </c>
      <c r="L885" s="80">
        <v>716323</v>
      </c>
      <c r="M885" s="81">
        <f t="shared" si="13"/>
        <v>8.8401707859933967E-3</v>
      </c>
    </row>
    <row r="886" spans="1:13">
      <c r="A886" s="1">
        <v>44847</v>
      </c>
      <c r="F886" s="78">
        <v>44851</v>
      </c>
      <c r="G886" s="79">
        <v>114.300003</v>
      </c>
      <c r="H886" s="79">
        <v>119.05999799999999</v>
      </c>
      <c r="I886" s="79">
        <v>112.360001</v>
      </c>
      <c r="J886" s="79">
        <v>118.18</v>
      </c>
      <c r="K886" s="79">
        <v>117.685051</v>
      </c>
      <c r="L886" s="80">
        <v>611802</v>
      </c>
      <c r="M886" s="81">
        <f t="shared" si="13"/>
        <v>3.5576610320271186E-2</v>
      </c>
    </row>
    <row r="887" spans="1:13">
      <c r="A887" s="1">
        <v>44848</v>
      </c>
      <c r="F887" s="78">
        <v>44852</v>
      </c>
      <c r="G887" s="79">
        <v>120.32</v>
      </c>
      <c r="H887" s="79">
        <v>121.300003</v>
      </c>
      <c r="I887" s="79">
        <v>118.279999</v>
      </c>
      <c r="J887" s="79">
        <v>118.279999</v>
      </c>
      <c r="K887" s="79">
        <v>117.78463000000001</v>
      </c>
      <c r="L887" s="80">
        <v>517632</v>
      </c>
      <c r="M887" s="81">
        <f t="shared" si="13"/>
        <v>8.4614825038403254E-4</v>
      </c>
    </row>
    <row r="888" spans="1:13">
      <c r="A888" s="1">
        <v>44851</v>
      </c>
      <c r="F888" s="78">
        <v>44853</v>
      </c>
      <c r="G888" s="79">
        <v>118.900002</v>
      </c>
      <c r="H888" s="79">
        <v>118.900002</v>
      </c>
      <c r="I888" s="79">
        <v>114.620003</v>
      </c>
      <c r="J888" s="79">
        <v>115.68</v>
      </c>
      <c r="K888" s="79">
        <v>115.19551800000001</v>
      </c>
      <c r="L888" s="80">
        <v>441897</v>
      </c>
      <c r="M888" s="81">
        <f t="shared" si="13"/>
        <v>-2.198174753361283E-2</v>
      </c>
    </row>
    <row r="889" spans="1:13">
      <c r="A889" s="1">
        <v>44852</v>
      </c>
      <c r="F889" s="78">
        <v>44854</v>
      </c>
      <c r="G889" s="79">
        <v>115.58000199999999</v>
      </c>
      <c r="H889" s="79">
        <v>116.05999799999999</v>
      </c>
      <c r="I889" s="79">
        <v>112.44000200000001</v>
      </c>
      <c r="J889" s="79">
        <v>114.800003</v>
      </c>
      <c r="K889" s="79">
        <v>114.31920599999999</v>
      </c>
      <c r="L889" s="80">
        <v>602305</v>
      </c>
      <c r="M889" s="81">
        <f t="shared" si="13"/>
        <v>-7.6071709664955267E-3</v>
      </c>
    </row>
    <row r="890" spans="1:13">
      <c r="A890" s="1">
        <v>44853</v>
      </c>
      <c r="F890" s="78">
        <v>44855</v>
      </c>
      <c r="G890" s="79">
        <v>105.5</v>
      </c>
      <c r="H890" s="79">
        <v>107.099998</v>
      </c>
      <c r="I890" s="79">
        <v>101.839996</v>
      </c>
      <c r="J890" s="79">
        <v>103.860001</v>
      </c>
      <c r="K890" s="79">
        <v>103.425026</v>
      </c>
      <c r="L890" s="80">
        <v>2343672</v>
      </c>
      <c r="M890" s="81">
        <f t="shared" si="13"/>
        <v>-9.529614822552207E-2</v>
      </c>
    </row>
    <row r="891" spans="1:13">
      <c r="A891" s="1">
        <v>44854</v>
      </c>
      <c r="F891" s="78">
        <v>44858</v>
      </c>
      <c r="G891" s="79">
        <v>102.779999</v>
      </c>
      <c r="H891" s="79">
        <v>105.18</v>
      </c>
      <c r="I891" s="79">
        <v>102.099998</v>
      </c>
      <c r="J891" s="79">
        <v>103.82</v>
      </c>
      <c r="K891" s="79">
        <v>103.38518500000001</v>
      </c>
      <c r="L891" s="80">
        <v>1023030</v>
      </c>
      <c r="M891" s="81">
        <f t="shared" si="13"/>
        <v>-3.8521624350372968E-4</v>
      </c>
    </row>
    <row r="892" spans="1:13">
      <c r="A892" s="1">
        <v>44855</v>
      </c>
      <c r="F892" s="78">
        <v>44859</v>
      </c>
      <c r="G892" s="79">
        <v>102.699997</v>
      </c>
      <c r="H892" s="79">
        <v>103.05999799999999</v>
      </c>
      <c r="I892" s="79">
        <v>94.620002999999997</v>
      </c>
      <c r="J892" s="79">
        <v>100.5</v>
      </c>
      <c r="K892" s="79">
        <v>100.079094</v>
      </c>
      <c r="L892" s="80">
        <v>2593953</v>
      </c>
      <c r="M892" s="81">
        <f t="shared" si="13"/>
        <v>-3.1978382589343039E-2</v>
      </c>
    </row>
    <row r="893" spans="1:13">
      <c r="A893" s="1">
        <v>44858</v>
      </c>
      <c r="F893" s="78">
        <v>44860</v>
      </c>
      <c r="G893" s="79">
        <v>100.540001</v>
      </c>
      <c r="H893" s="79">
        <v>102.459999</v>
      </c>
      <c r="I893" s="79">
        <v>97.199996999999996</v>
      </c>
      <c r="J893" s="79">
        <v>102</v>
      </c>
      <c r="K893" s="79">
        <v>101.57281500000001</v>
      </c>
      <c r="L893" s="80">
        <v>1319846</v>
      </c>
      <c r="M893" s="81">
        <f t="shared" si="13"/>
        <v>1.4925404900248277E-2</v>
      </c>
    </row>
    <row r="894" spans="1:13">
      <c r="A894" s="1">
        <v>44859</v>
      </c>
      <c r="F894" s="78">
        <v>44861</v>
      </c>
      <c r="G894" s="79">
        <v>100.019997</v>
      </c>
      <c r="H894" s="79">
        <v>103.199997</v>
      </c>
      <c r="I894" s="79">
        <v>99.260002</v>
      </c>
      <c r="J894" s="79">
        <v>99.339995999999999</v>
      </c>
      <c r="K894" s="79">
        <v>98.923950000000005</v>
      </c>
      <c r="L894" s="80">
        <v>1202931</v>
      </c>
      <c r="M894" s="81">
        <f t="shared" si="13"/>
        <v>-2.6078483696646594E-2</v>
      </c>
    </row>
    <row r="895" spans="1:13">
      <c r="A895" s="1">
        <v>44860</v>
      </c>
      <c r="F895" s="78">
        <v>44862</v>
      </c>
      <c r="G895" s="79">
        <v>97.720000999999996</v>
      </c>
      <c r="H895" s="79">
        <v>99.82</v>
      </c>
      <c r="I895" s="79">
        <v>96.800003000000004</v>
      </c>
      <c r="J895" s="79">
        <v>99.349997999999999</v>
      </c>
      <c r="K895" s="79">
        <v>98.933907000000005</v>
      </c>
      <c r="L895" s="80">
        <v>906780</v>
      </c>
      <c r="M895" s="81">
        <f t="shared" si="13"/>
        <v>1.006530774397908E-4</v>
      </c>
    </row>
    <row r="896" spans="1:13">
      <c r="A896" s="1">
        <v>44861</v>
      </c>
      <c r="F896" s="78">
        <v>44865</v>
      </c>
      <c r="G896" s="79">
        <v>100.32</v>
      </c>
      <c r="H896" s="79">
        <v>100.400002</v>
      </c>
      <c r="I896" s="79">
        <v>98.339995999999999</v>
      </c>
      <c r="J896" s="79">
        <v>98.980002999999996</v>
      </c>
      <c r="K896" s="79">
        <v>98.565460000000002</v>
      </c>
      <c r="L896" s="80">
        <v>644178</v>
      </c>
      <c r="M896" s="81">
        <f t="shared" si="13"/>
        <v>-3.7241731492520889E-3</v>
      </c>
    </row>
    <row r="897" spans="1:13">
      <c r="A897" s="1">
        <v>44862</v>
      </c>
      <c r="F897" s="78">
        <v>44866</v>
      </c>
      <c r="G897" s="79">
        <v>100.360001</v>
      </c>
      <c r="H897" s="79">
        <v>101.459999</v>
      </c>
      <c r="I897" s="79">
        <v>97.949996999999996</v>
      </c>
      <c r="J897" s="79">
        <v>98.970000999999996</v>
      </c>
      <c r="K897" s="79">
        <v>98.555503999999999</v>
      </c>
      <c r="L897" s="80">
        <v>723528</v>
      </c>
      <c r="M897" s="81">
        <f t="shared" si="13"/>
        <v>-1.0100901471978641E-4</v>
      </c>
    </row>
    <row r="898" spans="1:13">
      <c r="A898" s="1">
        <v>44865</v>
      </c>
      <c r="F898" s="78">
        <v>44867</v>
      </c>
      <c r="G898" s="79">
        <v>98.230002999999996</v>
      </c>
      <c r="H898" s="79">
        <v>98.760002</v>
      </c>
      <c r="I898" s="79">
        <v>96.550003000000004</v>
      </c>
      <c r="J898" s="79">
        <v>96.879997000000003</v>
      </c>
      <c r="K898" s="79">
        <v>96.474250999999995</v>
      </c>
      <c r="L898" s="80">
        <v>860172</v>
      </c>
      <c r="M898" s="81">
        <f t="shared" si="13"/>
        <v>-2.1117572489913944E-2</v>
      </c>
    </row>
    <row r="899" spans="1:13">
      <c r="A899" s="1">
        <v>44866</v>
      </c>
      <c r="F899" s="78">
        <v>44868</v>
      </c>
      <c r="G899" s="79">
        <v>95.989998</v>
      </c>
      <c r="H899" s="79">
        <v>96.769997000000004</v>
      </c>
      <c r="I899" s="79">
        <v>93.400002000000001</v>
      </c>
      <c r="J899" s="79">
        <v>93.949996999999996</v>
      </c>
      <c r="K899" s="79">
        <v>93.556526000000005</v>
      </c>
      <c r="L899" s="80">
        <v>933785</v>
      </c>
      <c r="M899" s="81">
        <f t="shared" si="13"/>
        <v>-3.0243562087877627E-2</v>
      </c>
    </row>
    <row r="900" spans="1:13">
      <c r="A900" s="1">
        <v>44867</v>
      </c>
      <c r="F900" s="78">
        <v>44869</v>
      </c>
      <c r="G900" s="79">
        <v>96</v>
      </c>
      <c r="H900" s="79">
        <v>121.260002</v>
      </c>
      <c r="I900" s="79">
        <v>94.970000999999996</v>
      </c>
      <c r="J900" s="79">
        <v>114.040001</v>
      </c>
      <c r="K900" s="79">
        <v>113.562386</v>
      </c>
      <c r="L900" s="80">
        <v>4104049</v>
      </c>
      <c r="M900" s="81">
        <f t="shared" ref="M900:M963" si="14">(K900-K899)/K899</f>
        <v>0.21383714055393632</v>
      </c>
    </row>
    <row r="901" spans="1:13">
      <c r="A901" s="1">
        <v>44868</v>
      </c>
      <c r="F901" s="78">
        <v>44872</v>
      </c>
      <c r="G901" s="79">
        <v>111.91999800000001</v>
      </c>
      <c r="H901" s="79">
        <v>115.58000199999999</v>
      </c>
      <c r="I901" s="79">
        <v>108.900002</v>
      </c>
      <c r="J901" s="79">
        <v>114.959999</v>
      </c>
      <c r="K901" s="79">
        <v>114.478531</v>
      </c>
      <c r="L901" s="80">
        <v>1316309</v>
      </c>
      <c r="M901" s="81">
        <f t="shared" si="14"/>
        <v>8.0673278562498688E-3</v>
      </c>
    </row>
    <row r="902" spans="1:13">
      <c r="A902" s="1">
        <v>44869</v>
      </c>
      <c r="F902" s="78">
        <v>44873</v>
      </c>
      <c r="G902" s="79">
        <v>114</v>
      </c>
      <c r="H902" s="79">
        <v>120.480003</v>
      </c>
      <c r="I902" s="79">
        <v>111.5</v>
      </c>
      <c r="J902" s="79">
        <v>120</v>
      </c>
      <c r="K902" s="79">
        <v>119.497429</v>
      </c>
      <c r="L902" s="80">
        <v>1825055</v>
      </c>
      <c r="M902" s="81">
        <f t="shared" si="14"/>
        <v>4.384139066214951E-2</v>
      </c>
    </row>
    <row r="903" spans="1:13">
      <c r="A903" s="1">
        <v>44872</v>
      </c>
      <c r="F903" s="78">
        <v>44874</v>
      </c>
      <c r="G903" s="79">
        <v>116.5</v>
      </c>
      <c r="H903" s="79">
        <v>125.58000199999999</v>
      </c>
      <c r="I903" s="79">
        <v>116.260002</v>
      </c>
      <c r="J903" s="79">
        <v>124.44000200000001</v>
      </c>
      <c r="K903" s="79">
        <v>123.918831</v>
      </c>
      <c r="L903" s="80">
        <v>1819798</v>
      </c>
      <c r="M903" s="81">
        <f t="shared" si="14"/>
        <v>3.6999975957641741E-2</v>
      </c>
    </row>
    <row r="904" spans="1:13">
      <c r="A904" s="1">
        <v>44873</v>
      </c>
      <c r="F904" s="78">
        <v>44875</v>
      </c>
      <c r="G904" s="79">
        <v>121.800003</v>
      </c>
      <c r="H904" s="79">
        <v>129.199997</v>
      </c>
      <c r="I904" s="79">
        <v>119.760002</v>
      </c>
      <c r="J904" s="79">
        <v>128</v>
      </c>
      <c r="K904" s="79">
        <v>127.463921</v>
      </c>
      <c r="L904" s="80">
        <v>1358143</v>
      </c>
      <c r="M904" s="81">
        <f t="shared" si="14"/>
        <v>2.8608162063762543E-2</v>
      </c>
    </row>
    <row r="905" spans="1:13">
      <c r="A905" s="1">
        <v>44874</v>
      </c>
      <c r="F905" s="78">
        <v>44876</v>
      </c>
      <c r="G905" s="79">
        <v>130</v>
      </c>
      <c r="H905" s="79">
        <v>137.05999800000001</v>
      </c>
      <c r="I905" s="79">
        <v>128.720001</v>
      </c>
      <c r="J905" s="79">
        <v>135.63999899999999</v>
      </c>
      <c r="K905" s="79">
        <v>135.07193000000001</v>
      </c>
      <c r="L905" s="80">
        <v>1358362</v>
      </c>
      <c r="M905" s="81">
        <f t="shared" si="14"/>
        <v>5.9687548761347221E-2</v>
      </c>
    </row>
    <row r="906" spans="1:13">
      <c r="A906" s="1">
        <v>44875</v>
      </c>
      <c r="F906" s="78">
        <v>44879</v>
      </c>
      <c r="G906" s="79">
        <v>136.41999799999999</v>
      </c>
      <c r="H906" s="79">
        <v>137.10000600000001</v>
      </c>
      <c r="I906" s="79">
        <v>131.320007</v>
      </c>
      <c r="J906" s="79">
        <v>131.86000100000001</v>
      </c>
      <c r="K906" s="79">
        <v>131.30775499999999</v>
      </c>
      <c r="L906" s="80">
        <v>1010308</v>
      </c>
      <c r="M906" s="81">
        <f t="shared" si="14"/>
        <v>-2.7867929332171554E-2</v>
      </c>
    </row>
    <row r="907" spans="1:13">
      <c r="A907" s="1">
        <v>44876</v>
      </c>
      <c r="F907" s="78">
        <v>44880</v>
      </c>
      <c r="G907" s="79">
        <v>132.479996</v>
      </c>
      <c r="H907" s="79">
        <v>132.679993</v>
      </c>
      <c r="I907" s="79">
        <v>127.660004</v>
      </c>
      <c r="J907" s="79">
        <v>132.11999499999999</v>
      </c>
      <c r="K907" s="79">
        <v>131.566666</v>
      </c>
      <c r="L907" s="80">
        <v>1055741</v>
      </c>
      <c r="M907" s="81">
        <f t="shared" si="14"/>
        <v>1.9717875764459756E-3</v>
      </c>
    </row>
    <row r="908" spans="1:13">
      <c r="A908" s="1">
        <v>44879</v>
      </c>
      <c r="F908" s="78">
        <v>44881</v>
      </c>
      <c r="G908" s="79">
        <v>131.699997</v>
      </c>
      <c r="H908" s="79">
        <v>133.240005</v>
      </c>
      <c r="I908" s="79">
        <v>129.10000600000001</v>
      </c>
      <c r="J908" s="79">
        <v>129.720001</v>
      </c>
      <c r="K908" s="79">
        <v>129.17671200000001</v>
      </c>
      <c r="L908" s="80">
        <v>757179</v>
      </c>
      <c r="M908" s="81">
        <f t="shared" si="14"/>
        <v>-1.816534592432394E-2</v>
      </c>
    </row>
    <row r="909" spans="1:13">
      <c r="A909" s="1">
        <v>44880</v>
      </c>
      <c r="F909" s="78">
        <v>44882</v>
      </c>
      <c r="G909" s="79">
        <v>130</v>
      </c>
      <c r="H909" s="79">
        <v>130.89999399999999</v>
      </c>
      <c r="I909" s="79">
        <v>127.839996</v>
      </c>
      <c r="J909" s="79">
        <v>129.03999300000001</v>
      </c>
      <c r="K909" s="79">
        <v>128.49955700000001</v>
      </c>
      <c r="L909" s="80">
        <v>521373</v>
      </c>
      <c r="M909" s="81">
        <f t="shared" si="14"/>
        <v>-5.2420826441224094E-3</v>
      </c>
    </row>
    <row r="910" spans="1:13">
      <c r="A910" s="1">
        <v>44881</v>
      </c>
      <c r="F910" s="78">
        <v>44883</v>
      </c>
      <c r="G910" s="79">
        <v>130.03999300000001</v>
      </c>
      <c r="H910" s="79">
        <v>130.5</v>
      </c>
      <c r="I910" s="79">
        <v>125.959999</v>
      </c>
      <c r="J910" s="79">
        <v>129.199997</v>
      </c>
      <c r="K910" s="79">
        <v>128.65889000000001</v>
      </c>
      <c r="L910" s="80">
        <v>1106151</v>
      </c>
      <c r="M910" s="81">
        <f t="shared" si="14"/>
        <v>1.2399497999826079E-3</v>
      </c>
    </row>
    <row r="911" spans="1:13">
      <c r="A911" s="1">
        <v>44882</v>
      </c>
      <c r="F911" s="78">
        <v>44886</v>
      </c>
      <c r="G911" s="79">
        <v>128.199997</v>
      </c>
      <c r="H911" s="79">
        <v>128.720001</v>
      </c>
      <c r="I911" s="79">
        <v>123.139999</v>
      </c>
      <c r="J911" s="79">
        <v>124.300003</v>
      </c>
      <c r="K911" s="79">
        <v>123.779419</v>
      </c>
      <c r="L911" s="80">
        <v>629747</v>
      </c>
      <c r="M911" s="81">
        <f t="shared" si="14"/>
        <v>-3.7925641982454607E-2</v>
      </c>
    </row>
    <row r="912" spans="1:13">
      <c r="A912" s="1">
        <v>44883</v>
      </c>
      <c r="F912" s="78">
        <v>44887</v>
      </c>
      <c r="G912" s="79">
        <v>123.959999</v>
      </c>
      <c r="H912" s="79">
        <v>125.099998</v>
      </c>
      <c r="I912" s="79">
        <v>122.019997</v>
      </c>
      <c r="J912" s="79">
        <v>123</v>
      </c>
      <c r="K912" s="79">
        <v>122.484863</v>
      </c>
      <c r="L912" s="80">
        <v>513158</v>
      </c>
      <c r="M912" s="81">
        <f t="shared" si="14"/>
        <v>-1.0458572276866156E-2</v>
      </c>
    </row>
    <row r="913" spans="1:13">
      <c r="A913" s="1">
        <v>44886</v>
      </c>
      <c r="F913" s="78">
        <v>44888</v>
      </c>
      <c r="G913" s="79">
        <v>123.300003</v>
      </c>
      <c r="H913" s="79">
        <v>125.139999</v>
      </c>
      <c r="I913" s="79">
        <v>121.839996</v>
      </c>
      <c r="J913" s="79">
        <v>124.300003</v>
      </c>
      <c r="K913" s="79">
        <v>123.779419</v>
      </c>
      <c r="L913" s="80">
        <v>425774</v>
      </c>
      <c r="M913" s="81">
        <f t="shared" si="14"/>
        <v>1.056911007852456E-2</v>
      </c>
    </row>
    <row r="914" spans="1:13">
      <c r="A914" s="1">
        <v>44887</v>
      </c>
      <c r="F914" s="78">
        <v>44889</v>
      </c>
      <c r="G914" s="79">
        <v>124.300003</v>
      </c>
      <c r="H914" s="79">
        <v>127.599998</v>
      </c>
      <c r="I914" s="79">
        <v>123.239998</v>
      </c>
      <c r="J914" s="79">
        <v>126.660004</v>
      </c>
      <c r="K914" s="79">
        <v>126.12953899999999</v>
      </c>
      <c r="L914" s="80">
        <v>357085</v>
      </c>
      <c r="M914" s="81">
        <f t="shared" si="14"/>
        <v>1.8986355074101534E-2</v>
      </c>
    </row>
    <row r="915" spans="1:13">
      <c r="A915" s="1">
        <v>44888</v>
      </c>
      <c r="F915" s="78">
        <v>44890</v>
      </c>
      <c r="G915" s="79">
        <v>126.400002</v>
      </c>
      <c r="H915" s="79">
        <v>126.400002</v>
      </c>
      <c r="I915" s="79">
        <v>123.099998</v>
      </c>
      <c r="J915" s="79">
        <v>123.980003</v>
      </c>
      <c r="K915" s="79">
        <v>123.460762</v>
      </c>
      <c r="L915" s="80">
        <v>478674</v>
      </c>
      <c r="M915" s="81">
        <f t="shared" si="14"/>
        <v>-2.1159016525066278E-2</v>
      </c>
    </row>
    <row r="916" spans="1:13">
      <c r="A916" s="1">
        <v>44889</v>
      </c>
      <c r="F916" s="78">
        <v>44893</v>
      </c>
      <c r="G916" s="79">
        <v>123.379997</v>
      </c>
      <c r="H916" s="79">
        <v>124.660004</v>
      </c>
      <c r="I916" s="79">
        <v>121.260002</v>
      </c>
      <c r="J916" s="79">
        <v>121.260002</v>
      </c>
      <c r="K916" s="79">
        <v>120.752151</v>
      </c>
      <c r="L916" s="80">
        <v>552970</v>
      </c>
      <c r="M916" s="81">
        <f t="shared" si="14"/>
        <v>-2.193904327271206E-2</v>
      </c>
    </row>
    <row r="917" spans="1:13">
      <c r="A917" s="1">
        <v>44890</v>
      </c>
      <c r="F917" s="78">
        <v>44894</v>
      </c>
      <c r="G917" s="79">
        <v>123</v>
      </c>
      <c r="H917" s="79">
        <v>125.639999</v>
      </c>
      <c r="I917" s="79">
        <v>120.08000199999999</v>
      </c>
      <c r="J917" s="79">
        <v>120.94000200000001</v>
      </c>
      <c r="K917" s="79">
        <v>120.43349499999999</v>
      </c>
      <c r="L917" s="80">
        <v>634258</v>
      </c>
      <c r="M917" s="81">
        <f t="shared" si="14"/>
        <v>-2.6389260759421525E-3</v>
      </c>
    </row>
    <row r="918" spans="1:13">
      <c r="A918" s="1">
        <v>44893</v>
      </c>
      <c r="F918" s="78">
        <v>44895</v>
      </c>
      <c r="G918" s="79">
        <v>122</v>
      </c>
      <c r="H918" s="79">
        <v>123.08000199999999</v>
      </c>
      <c r="I918" s="79">
        <v>120.800003</v>
      </c>
      <c r="J918" s="79">
        <v>122.260002</v>
      </c>
      <c r="K918" s="79">
        <v>121.747963</v>
      </c>
      <c r="L918" s="80">
        <v>737949</v>
      </c>
      <c r="M918" s="81">
        <f t="shared" si="14"/>
        <v>1.0914471924940857E-2</v>
      </c>
    </row>
    <row r="919" spans="1:13">
      <c r="A919" s="1">
        <v>44894</v>
      </c>
      <c r="F919" s="78">
        <v>44896</v>
      </c>
      <c r="G919" s="79">
        <v>124.639999</v>
      </c>
      <c r="H919" s="79">
        <v>127.68</v>
      </c>
      <c r="I919" s="79">
        <v>123.879997</v>
      </c>
      <c r="J919" s="79">
        <v>124.91999800000001</v>
      </c>
      <c r="K919" s="79">
        <v>124.39682000000001</v>
      </c>
      <c r="L919" s="80">
        <v>621297</v>
      </c>
      <c r="M919" s="81">
        <f t="shared" si="14"/>
        <v>2.1756889682006481E-2</v>
      </c>
    </row>
    <row r="920" spans="1:13">
      <c r="A920" s="1">
        <v>44895</v>
      </c>
      <c r="F920" s="78">
        <v>44897</v>
      </c>
      <c r="G920" s="79">
        <v>123.199997</v>
      </c>
      <c r="H920" s="79">
        <v>126.339996</v>
      </c>
      <c r="I920" s="79">
        <v>122.099998</v>
      </c>
      <c r="J920" s="79">
        <v>124.260002</v>
      </c>
      <c r="K920" s="79">
        <v>123.739586</v>
      </c>
      <c r="L920" s="80">
        <v>604971</v>
      </c>
      <c r="M920" s="81">
        <f t="shared" si="14"/>
        <v>-5.283366568373713E-3</v>
      </c>
    </row>
    <row r="921" spans="1:13">
      <c r="A921" s="1">
        <v>44896</v>
      </c>
      <c r="F921" s="78">
        <v>44900</v>
      </c>
      <c r="G921" s="79">
        <v>123.959999</v>
      </c>
      <c r="H921" s="79">
        <v>127</v>
      </c>
      <c r="I921" s="79">
        <v>121.599998</v>
      </c>
      <c r="J921" s="79">
        <v>122.05999799999999</v>
      </c>
      <c r="K921" s="79">
        <v>121.54879800000001</v>
      </c>
      <c r="L921" s="80">
        <v>561951</v>
      </c>
      <c r="M921" s="81">
        <f t="shared" si="14"/>
        <v>-1.7704827297547267E-2</v>
      </c>
    </row>
    <row r="922" spans="1:13">
      <c r="A922" s="1">
        <v>44897</v>
      </c>
      <c r="F922" s="78">
        <v>44901</v>
      </c>
      <c r="G922" s="79">
        <v>121.55999799999999</v>
      </c>
      <c r="H922" s="79">
        <v>122.5</v>
      </c>
      <c r="I922" s="79">
        <v>118.41999800000001</v>
      </c>
      <c r="J922" s="79">
        <v>119.05999799999999</v>
      </c>
      <c r="K922" s="79">
        <v>118.561363</v>
      </c>
      <c r="L922" s="80">
        <v>583092</v>
      </c>
      <c r="M922" s="81">
        <f t="shared" si="14"/>
        <v>-2.4578071105236309E-2</v>
      </c>
    </row>
    <row r="923" spans="1:13">
      <c r="A923" s="1">
        <v>44900</v>
      </c>
      <c r="F923" s="78">
        <v>44902</v>
      </c>
      <c r="G923" s="79">
        <v>118</v>
      </c>
      <c r="H923" s="79">
        <v>118.980003</v>
      </c>
      <c r="I923" s="79">
        <v>116.379997</v>
      </c>
      <c r="J923" s="79">
        <v>117.55999799999999</v>
      </c>
      <c r="K923" s="79">
        <v>117.06764200000001</v>
      </c>
      <c r="L923" s="80">
        <v>485959</v>
      </c>
      <c r="M923" s="81">
        <f t="shared" si="14"/>
        <v>-1.2598716497548984E-2</v>
      </c>
    </row>
    <row r="924" spans="1:13">
      <c r="A924" s="1">
        <v>44901</v>
      </c>
      <c r="F924" s="78">
        <v>44903</v>
      </c>
      <c r="G924" s="79">
        <v>117.599998</v>
      </c>
      <c r="H924" s="79">
        <v>117.699997</v>
      </c>
      <c r="I924" s="79">
        <v>114.599998</v>
      </c>
      <c r="J924" s="79">
        <v>117.540001</v>
      </c>
      <c r="K924" s="79">
        <v>117.047729</v>
      </c>
      <c r="L924" s="80">
        <v>458121</v>
      </c>
      <c r="M924" s="81">
        <f t="shared" si="14"/>
        <v>-1.7009824115191892E-4</v>
      </c>
    </row>
    <row r="925" spans="1:13">
      <c r="A925" s="1">
        <v>44902</v>
      </c>
      <c r="F925" s="78">
        <v>44904</v>
      </c>
      <c r="G925" s="79">
        <v>118.379997</v>
      </c>
      <c r="H925" s="79">
        <v>119.959999</v>
      </c>
      <c r="I925" s="79">
        <v>117.379997</v>
      </c>
      <c r="J925" s="79">
        <v>118.900002</v>
      </c>
      <c r="K925" s="79">
        <v>118.40203099999999</v>
      </c>
      <c r="L925" s="80">
        <v>519137</v>
      </c>
      <c r="M925" s="81">
        <f t="shared" si="14"/>
        <v>1.1570510693120666E-2</v>
      </c>
    </row>
    <row r="926" spans="1:13">
      <c r="A926" s="1">
        <v>44903</v>
      </c>
      <c r="F926" s="78">
        <v>44907</v>
      </c>
      <c r="G926" s="79">
        <v>117.699997</v>
      </c>
      <c r="H926" s="79">
        <v>118.239998</v>
      </c>
      <c r="I926" s="79">
        <v>115.800003</v>
      </c>
      <c r="J926" s="79">
        <v>117.5</v>
      </c>
      <c r="K926" s="79">
        <v>117.007896</v>
      </c>
      <c r="L926" s="80">
        <v>386176</v>
      </c>
      <c r="M926" s="81">
        <f t="shared" si="14"/>
        <v>-1.177458687342949E-2</v>
      </c>
    </row>
    <row r="927" spans="1:13">
      <c r="A927" s="1">
        <v>44904</v>
      </c>
      <c r="F927" s="78">
        <v>44908</v>
      </c>
      <c r="G927" s="79">
        <v>117.339996</v>
      </c>
      <c r="H927" s="79">
        <v>126.08000199999999</v>
      </c>
      <c r="I927" s="79">
        <v>117.18</v>
      </c>
      <c r="J927" s="79">
        <v>124</v>
      </c>
      <c r="K927" s="79">
        <v>123.48067500000001</v>
      </c>
      <c r="L927" s="80">
        <v>797534</v>
      </c>
      <c r="M927" s="81">
        <f t="shared" si="14"/>
        <v>5.5319164101540655E-2</v>
      </c>
    </row>
    <row r="928" spans="1:13">
      <c r="A928" s="1">
        <v>44907</v>
      </c>
      <c r="F928" s="78">
        <v>44909</v>
      </c>
      <c r="G928" s="79">
        <v>122.800003</v>
      </c>
      <c r="H928" s="79">
        <v>124.160004</v>
      </c>
      <c r="I928" s="79">
        <v>121.540001</v>
      </c>
      <c r="J928" s="79">
        <v>123.980003</v>
      </c>
      <c r="K928" s="79">
        <v>123.460762</v>
      </c>
      <c r="L928" s="80">
        <v>541099</v>
      </c>
      <c r="M928" s="81">
        <f t="shared" si="14"/>
        <v>-1.6126410063763022E-4</v>
      </c>
    </row>
    <row r="929" spans="1:13">
      <c r="A929" s="1">
        <v>44908</v>
      </c>
      <c r="F929" s="78">
        <v>44910</v>
      </c>
      <c r="G929" s="79">
        <v>122</v>
      </c>
      <c r="H929" s="79">
        <v>122.379997</v>
      </c>
      <c r="I929" s="79">
        <v>117.639999</v>
      </c>
      <c r="J929" s="79">
        <v>118.55999799999999</v>
      </c>
      <c r="K929" s="79">
        <v>118.06345399999999</v>
      </c>
      <c r="L929" s="80">
        <v>981327</v>
      </c>
      <c r="M929" s="81">
        <f t="shared" si="14"/>
        <v>-4.3716788334742414E-2</v>
      </c>
    </row>
    <row r="930" spans="1:13">
      <c r="A930" s="1">
        <v>44909</v>
      </c>
      <c r="F930" s="78">
        <v>44911</v>
      </c>
      <c r="G930" s="79">
        <v>117.959999</v>
      </c>
      <c r="H930" s="79">
        <v>122.519997</v>
      </c>
      <c r="I930" s="79">
        <v>116.660004</v>
      </c>
      <c r="J930" s="79">
        <v>121.099998</v>
      </c>
      <c r="K930" s="79">
        <v>120.59281900000001</v>
      </c>
      <c r="L930" s="80">
        <v>1549332</v>
      </c>
      <c r="M930" s="81">
        <f t="shared" si="14"/>
        <v>2.142377606536916E-2</v>
      </c>
    </row>
    <row r="931" spans="1:13">
      <c r="A931" s="1">
        <v>44910</v>
      </c>
      <c r="F931" s="78">
        <v>44914</v>
      </c>
      <c r="G931" s="79">
        <v>122.900002</v>
      </c>
      <c r="H931" s="79">
        <v>122.900002</v>
      </c>
      <c r="I931" s="79">
        <v>119.800003</v>
      </c>
      <c r="J931" s="79">
        <v>121.18</v>
      </c>
      <c r="K931" s="79">
        <v>120.67248499999999</v>
      </c>
      <c r="L931" s="80">
        <v>462728</v>
      </c>
      <c r="M931" s="81">
        <f t="shared" si="14"/>
        <v>6.6061976708570776E-4</v>
      </c>
    </row>
    <row r="932" spans="1:13">
      <c r="A932" s="1">
        <v>44911</v>
      </c>
      <c r="F932" s="78">
        <v>44915</v>
      </c>
      <c r="G932" s="79">
        <v>119.540001</v>
      </c>
      <c r="H932" s="79">
        <v>121.300003</v>
      </c>
      <c r="I932" s="79">
        <v>117.5</v>
      </c>
      <c r="J932" s="79">
        <v>118.300003</v>
      </c>
      <c r="K932" s="79">
        <v>117.80455000000001</v>
      </c>
      <c r="L932" s="80">
        <v>561316</v>
      </c>
      <c r="M932" s="81">
        <f t="shared" si="14"/>
        <v>-2.3766271159494135E-2</v>
      </c>
    </row>
    <row r="933" spans="1:13">
      <c r="A933" s="1">
        <v>44914</v>
      </c>
      <c r="F933" s="78">
        <v>44916</v>
      </c>
      <c r="G933" s="79">
        <v>122.5</v>
      </c>
      <c r="H933" s="79">
        <v>129.36000100000001</v>
      </c>
      <c r="I933" s="79">
        <v>122.5</v>
      </c>
      <c r="J933" s="79">
        <v>126.300003</v>
      </c>
      <c r="K933" s="79">
        <v>125.77104199999999</v>
      </c>
      <c r="L933" s="80">
        <v>885425</v>
      </c>
      <c r="M933" s="81">
        <f t="shared" si="14"/>
        <v>6.7624654565549364E-2</v>
      </c>
    </row>
    <row r="934" spans="1:13">
      <c r="A934" s="1">
        <v>44915</v>
      </c>
      <c r="F934" s="78">
        <v>44917</v>
      </c>
      <c r="G934" s="79">
        <v>124.900002</v>
      </c>
      <c r="H934" s="79">
        <v>127.199997</v>
      </c>
      <c r="I934" s="79">
        <v>124.400002</v>
      </c>
      <c r="J934" s="79">
        <v>125.160004</v>
      </c>
      <c r="K934" s="79">
        <v>124.635818</v>
      </c>
      <c r="L934" s="80">
        <v>366134</v>
      </c>
      <c r="M934" s="81">
        <f t="shared" si="14"/>
        <v>-9.0261158844497282E-3</v>
      </c>
    </row>
    <row r="935" spans="1:13">
      <c r="A935" s="1">
        <v>44916</v>
      </c>
      <c r="F935" s="78">
        <v>44918</v>
      </c>
      <c r="G935" s="79">
        <v>124.94000200000001</v>
      </c>
      <c r="H935" s="79">
        <v>126.779999</v>
      </c>
      <c r="I935" s="79">
        <v>123.860001</v>
      </c>
      <c r="J935" s="79">
        <v>125.860001</v>
      </c>
      <c r="K935" s="79">
        <v>125.332886</v>
      </c>
      <c r="L935" s="80">
        <v>279834</v>
      </c>
      <c r="M935" s="81">
        <f t="shared" si="14"/>
        <v>5.5928384888523901E-3</v>
      </c>
    </row>
    <row r="936" spans="1:13">
      <c r="A936" s="1">
        <v>44917</v>
      </c>
      <c r="F936" s="78">
        <v>44922</v>
      </c>
      <c r="G936" s="79">
        <v>126.959999</v>
      </c>
      <c r="H936" s="79">
        <v>127.160004</v>
      </c>
      <c r="I936" s="79">
        <v>125.300003</v>
      </c>
      <c r="J936" s="79">
        <v>126.339996</v>
      </c>
      <c r="K936" s="79">
        <v>125.810867</v>
      </c>
      <c r="L936" s="80">
        <v>224479</v>
      </c>
      <c r="M936" s="81">
        <f t="shared" si="14"/>
        <v>3.8136918031234017E-3</v>
      </c>
    </row>
    <row r="937" spans="1:13">
      <c r="A937" s="1">
        <v>44918</v>
      </c>
      <c r="F937" s="78">
        <v>44923</v>
      </c>
      <c r="G937" s="79">
        <v>126.339996</v>
      </c>
      <c r="H937" s="79">
        <v>129.05999800000001</v>
      </c>
      <c r="I937" s="79">
        <v>125.779999</v>
      </c>
      <c r="J937" s="79">
        <v>125.779999</v>
      </c>
      <c r="K937" s="79">
        <v>125.25322</v>
      </c>
      <c r="L937" s="80">
        <v>279425</v>
      </c>
      <c r="M937" s="81">
        <f t="shared" si="14"/>
        <v>-4.4324231546707558E-3</v>
      </c>
    </row>
    <row r="938" spans="1:13">
      <c r="A938" s="1">
        <v>44922</v>
      </c>
      <c r="F938" s="78">
        <v>44924</v>
      </c>
      <c r="G938" s="79">
        <v>125.019997</v>
      </c>
      <c r="H938" s="79">
        <v>129.44000199999999</v>
      </c>
      <c r="I938" s="79">
        <v>124.160004</v>
      </c>
      <c r="J938" s="79">
        <v>128.38000500000001</v>
      </c>
      <c r="K938" s="79">
        <v>127.842331</v>
      </c>
      <c r="L938" s="80">
        <v>388380</v>
      </c>
      <c r="M938" s="81">
        <f t="shared" si="14"/>
        <v>2.0671013487717143E-2</v>
      </c>
    </row>
    <row r="939" spans="1:13">
      <c r="A939" s="1">
        <v>44923</v>
      </c>
      <c r="F939" s="78">
        <v>44925</v>
      </c>
      <c r="G939" s="79">
        <v>127.800003</v>
      </c>
      <c r="H939" s="79">
        <v>128.03999300000001</v>
      </c>
      <c r="I939" s="79">
        <v>126</v>
      </c>
      <c r="J939" s="79">
        <v>127.459999</v>
      </c>
      <c r="K939" s="79">
        <v>126.92617799999999</v>
      </c>
      <c r="L939" s="80">
        <v>251398</v>
      </c>
      <c r="M939" s="81">
        <f t="shared" si="14"/>
        <v>-7.166272648767711E-3</v>
      </c>
    </row>
    <row r="940" spans="1:13">
      <c r="A940" s="1">
        <v>44924</v>
      </c>
      <c r="F940" s="78">
        <v>44928</v>
      </c>
      <c r="G940" s="79">
        <v>128.33999600000001</v>
      </c>
      <c r="H940" s="79">
        <v>128.66000399999999</v>
      </c>
      <c r="I940" s="79">
        <v>126.199997</v>
      </c>
      <c r="J940" s="79">
        <v>127.699997</v>
      </c>
      <c r="K940" s="79">
        <v>127.165176</v>
      </c>
      <c r="L940" s="80">
        <v>278889</v>
      </c>
      <c r="M940" s="81">
        <f t="shared" si="14"/>
        <v>1.8829685393978331E-3</v>
      </c>
    </row>
    <row r="941" spans="1:13">
      <c r="A941" s="1">
        <v>44925</v>
      </c>
      <c r="F941" s="78">
        <v>44929</v>
      </c>
      <c r="G941" s="79">
        <v>129.740005</v>
      </c>
      <c r="H941" s="79">
        <v>133.36000100000001</v>
      </c>
      <c r="I941" s="79">
        <v>129.020004</v>
      </c>
      <c r="J941" s="79">
        <v>131.88000500000001</v>
      </c>
      <c r="K941" s="79">
        <v>131.32768200000001</v>
      </c>
      <c r="L941" s="80">
        <v>437757</v>
      </c>
      <c r="M941" s="81">
        <f t="shared" si="14"/>
        <v>3.2733065222195795E-2</v>
      </c>
    </row>
    <row r="942" spans="1:13">
      <c r="A942" s="1">
        <v>44928</v>
      </c>
      <c r="F942" s="78">
        <v>44930</v>
      </c>
      <c r="G942" s="79">
        <v>132.199997</v>
      </c>
      <c r="H942" s="79">
        <v>138.88000500000001</v>
      </c>
      <c r="I942" s="79">
        <v>132.199997</v>
      </c>
      <c r="J942" s="79">
        <v>138.38000500000001</v>
      </c>
      <c r="K942" s="79">
        <v>137.80044599999999</v>
      </c>
      <c r="L942" s="80">
        <v>870762</v>
      </c>
      <c r="M942" s="81">
        <f t="shared" si="14"/>
        <v>4.9287125923687461E-2</v>
      </c>
    </row>
    <row r="943" spans="1:13">
      <c r="A943" s="1">
        <v>44929</v>
      </c>
      <c r="F943" s="78">
        <v>44931</v>
      </c>
      <c r="G943" s="79">
        <v>138.220001</v>
      </c>
      <c r="H943" s="79">
        <v>140.86000100000001</v>
      </c>
      <c r="I943" s="79">
        <v>137.520004</v>
      </c>
      <c r="J943" s="79">
        <v>138.53999300000001</v>
      </c>
      <c r="K943" s="79">
        <v>137.959778</v>
      </c>
      <c r="L943" s="80">
        <v>421267</v>
      </c>
      <c r="M943" s="81">
        <f t="shared" si="14"/>
        <v>1.1562517003755289E-3</v>
      </c>
    </row>
    <row r="944" spans="1:13">
      <c r="A944" s="1">
        <v>44930</v>
      </c>
      <c r="F944" s="78">
        <v>44932</v>
      </c>
      <c r="G944" s="79">
        <v>139.58000200000001</v>
      </c>
      <c r="H944" s="79">
        <v>140.679993</v>
      </c>
      <c r="I944" s="79">
        <v>137.199997</v>
      </c>
      <c r="J944" s="79">
        <v>140.679993</v>
      </c>
      <c r="K944" s="79">
        <v>140.09080499999999</v>
      </c>
      <c r="L944" s="80">
        <v>518333</v>
      </c>
      <c r="M944" s="81">
        <f t="shared" si="14"/>
        <v>1.5446726798878938E-2</v>
      </c>
    </row>
    <row r="945" spans="1:13">
      <c r="A945" s="1">
        <v>44931</v>
      </c>
      <c r="F945" s="78">
        <v>44935</v>
      </c>
      <c r="G945" s="79">
        <v>141.699997</v>
      </c>
      <c r="H945" s="79">
        <v>143.05999800000001</v>
      </c>
      <c r="I945" s="79">
        <v>139.479996</v>
      </c>
      <c r="J945" s="79">
        <v>141.66000399999999</v>
      </c>
      <c r="K945" s="79">
        <v>141.066711</v>
      </c>
      <c r="L945" s="80">
        <v>773636</v>
      </c>
      <c r="M945" s="81">
        <f t="shared" si="14"/>
        <v>6.9662387906187645E-3</v>
      </c>
    </row>
    <row r="946" spans="1:13">
      <c r="A946" s="1">
        <v>44932</v>
      </c>
      <c r="F946" s="78">
        <v>44936</v>
      </c>
      <c r="G946" s="79">
        <v>141</v>
      </c>
      <c r="H946" s="79">
        <v>141.5</v>
      </c>
      <c r="I946" s="79">
        <v>138.479996</v>
      </c>
      <c r="J946" s="79">
        <v>140.10000600000001</v>
      </c>
      <c r="K946" s="79">
        <v>139.51324500000001</v>
      </c>
      <c r="L946" s="80">
        <v>494204</v>
      </c>
      <c r="M946" s="81">
        <f t="shared" si="14"/>
        <v>-1.101227914784223E-2</v>
      </c>
    </row>
    <row r="947" spans="1:13">
      <c r="A947" s="1">
        <v>44935</v>
      </c>
      <c r="F947" s="78">
        <v>44937</v>
      </c>
      <c r="G947" s="79">
        <v>141.279999</v>
      </c>
      <c r="H947" s="79">
        <v>146.800003</v>
      </c>
      <c r="I947" s="79">
        <v>140.86000100000001</v>
      </c>
      <c r="J947" s="79">
        <v>144.53999300000001</v>
      </c>
      <c r="K947" s="79">
        <v>143.93464700000001</v>
      </c>
      <c r="L947" s="80">
        <v>808600</v>
      </c>
      <c r="M947" s="81">
        <f t="shared" si="14"/>
        <v>3.1691628991928331E-2</v>
      </c>
    </row>
    <row r="948" spans="1:13">
      <c r="A948" s="1">
        <v>44936</v>
      </c>
      <c r="F948" s="78">
        <v>44938</v>
      </c>
      <c r="G948" s="79">
        <v>143.61999499999999</v>
      </c>
      <c r="H948" s="79">
        <v>148.13999899999999</v>
      </c>
      <c r="I948" s="79">
        <v>143.5</v>
      </c>
      <c r="J948" s="79">
        <v>146.44000199999999</v>
      </c>
      <c r="K948" s="79">
        <v>145.82669100000001</v>
      </c>
      <c r="L948" s="80">
        <v>559425</v>
      </c>
      <c r="M948" s="81">
        <f t="shared" si="14"/>
        <v>1.3145160247622648E-2</v>
      </c>
    </row>
    <row r="949" spans="1:13">
      <c r="A949" s="1">
        <v>44937</v>
      </c>
      <c r="F949" s="78">
        <v>44939</v>
      </c>
      <c r="G949" s="79">
        <v>145.979996</v>
      </c>
      <c r="H949" s="79">
        <v>148.44000199999999</v>
      </c>
      <c r="I949" s="79">
        <v>145.300003</v>
      </c>
      <c r="J949" s="79">
        <v>146.520004</v>
      </c>
      <c r="K949" s="79">
        <v>145.90635700000001</v>
      </c>
      <c r="L949" s="80">
        <v>483063</v>
      </c>
      <c r="M949" s="81">
        <f t="shared" si="14"/>
        <v>5.4630602569184761E-4</v>
      </c>
    </row>
    <row r="950" spans="1:13">
      <c r="A950" s="1">
        <v>44938</v>
      </c>
      <c r="F950" s="78">
        <v>44942</v>
      </c>
      <c r="G950" s="79">
        <v>147.96000699999999</v>
      </c>
      <c r="H950" s="79">
        <v>152.199997</v>
      </c>
      <c r="I950" s="79">
        <v>146.820007</v>
      </c>
      <c r="J950" s="79">
        <v>149.61999499999999</v>
      </c>
      <c r="K950" s="79">
        <v>148.99336199999999</v>
      </c>
      <c r="L950" s="80">
        <v>541393</v>
      </c>
      <c r="M950" s="81">
        <f t="shared" si="14"/>
        <v>2.1157440042177025E-2</v>
      </c>
    </row>
    <row r="951" spans="1:13">
      <c r="A951" s="1">
        <v>44939</v>
      </c>
      <c r="F951" s="78">
        <v>44943</v>
      </c>
      <c r="G951" s="79">
        <v>148</v>
      </c>
      <c r="H951" s="79">
        <v>152.279999</v>
      </c>
      <c r="I951" s="79">
        <v>147.699997</v>
      </c>
      <c r="J951" s="79">
        <v>150.61999499999999</v>
      </c>
      <c r="K951" s="79">
        <v>149.989182</v>
      </c>
      <c r="L951" s="80">
        <v>500540</v>
      </c>
      <c r="M951" s="81">
        <f t="shared" si="14"/>
        <v>6.683653463702692E-3</v>
      </c>
    </row>
    <row r="952" spans="1:13">
      <c r="A952" s="1">
        <v>44942</v>
      </c>
      <c r="F952" s="78">
        <v>44944</v>
      </c>
      <c r="G952" s="79">
        <v>151.220001</v>
      </c>
      <c r="H952" s="79">
        <v>151.53999300000001</v>
      </c>
      <c r="I952" s="79">
        <v>148.740005</v>
      </c>
      <c r="J952" s="79">
        <v>149.479996</v>
      </c>
      <c r="K952" s="79">
        <v>148.85395800000001</v>
      </c>
      <c r="L952" s="80">
        <v>432707</v>
      </c>
      <c r="M952" s="81">
        <f t="shared" si="14"/>
        <v>-7.5687058550662264E-3</v>
      </c>
    </row>
    <row r="953" spans="1:13">
      <c r="A953" s="1">
        <v>44943</v>
      </c>
      <c r="F953" s="78">
        <v>44945</v>
      </c>
      <c r="G953" s="79">
        <v>146.779999</v>
      </c>
      <c r="H953" s="79">
        <v>147.53999300000001</v>
      </c>
      <c r="I953" s="79">
        <v>143.83999600000001</v>
      </c>
      <c r="J953" s="79">
        <v>144.13999899999999</v>
      </c>
      <c r="K953" s="79">
        <v>143.53633099999999</v>
      </c>
      <c r="L953" s="80">
        <v>655332</v>
      </c>
      <c r="M953" s="81">
        <f t="shared" si="14"/>
        <v>-3.5723786397403125E-2</v>
      </c>
    </row>
    <row r="954" spans="1:13">
      <c r="A954" s="1">
        <v>44944</v>
      </c>
      <c r="F954" s="78">
        <v>44946</v>
      </c>
      <c r="G954" s="79">
        <v>145.779999</v>
      </c>
      <c r="H954" s="79">
        <v>147.05999800000001</v>
      </c>
      <c r="I954" s="79">
        <v>144.179993</v>
      </c>
      <c r="J954" s="79">
        <v>146.44000199999999</v>
      </c>
      <c r="K954" s="79">
        <v>145.82669100000001</v>
      </c>
      <c r="L954" s="80">
        <v>552986</v>
      </c>
      <c r="M954" s="81">
        <f t="shared" si="14"/>
        <v>1.5956656994388557E-2</v>
      </c>
    </row>
    <row r="955" spans="1:13">
      <c r="A955" s="1">
        <v>44945</v>
      </c>
      <c r="F955" s="78">
        <v>44949</v>
      </c>
      <c r="G955" s="79">
        <v>147.300003</v>
      </c>
      <c r="H955" s="79">
        <v>149.08000200000001</v>
      </c>
      <c r="I955" s="79">
        <v>145.5</v>
      </c>
      <c r="J955" s="79">
        <v>148.759995</v>
      </c>
      <c r="K955" s="79">
        <v>148.13696300000001</v>
      </c>
      <c r="L955" s="80">
        <v>373064</v>
      </c>
      <c r="M955" s="81">
        <f t="shared" si="14"/>
        <v>1.5842586731944684E-2</v>
      </c>
    </row>
    <row r="956" spans="1:13">
      <c r="A956" s="1">
        <v>44946</v>
      </c>
      <c r="F956" s="78">
        <v>44950</v>
      </c>
      <c r="G956" s="79">
        <v>149.08000200000001</v>
      </c>
      <c r="H956" s="79">
        <v>150.05999800000001</v>
      </c>
      <c r="I956" s="79">
        <v>147.979996</v>
      </c>
      <c r="J956" s="79">
        <v>148.720001</v>
      </c>
      <c r="K956" s="79">
        <v>148.097137</v>
      </c>
      <c r="L956" s="80">
        <v>306602</v>
      </c>
      <c r="M956" s="81">
        <f t="shared" si="14"/>
        <v>-2.6884579779055566E-4</v>
      </c>
    </row>
    <row r="957" spans="1:13">
      <c r="A957" s="1">
        <v>44949</v>
      </c>
      <c r="F957" s="78">
        <v>44951</v>
      </c>
      <c r="G957" s="79">
        <v>148.10000600000001</v>
      </c>
      <c r="H957" s="79">
        <v>148.679993</v>
      </c>
      <c r="I957" s="79">
        <v>144.94000199999999</v>
      </c>
      <c r="J957" s="79">
        <v>145.5</v>
      </c>
      <c r="K957" s="79">
        <v>144.890625</v>
      </c>
      <c r="L957" s="80">
        <v>499916</v>
      </c>
      <c r="M957" s="81">
        <f t="shared" si="14"/>
        <v>-2.1651411127549369E-2</v>
      </c>
    </row>
    <row r="958" spans="1:13">
      <c r="A958" s="1">
        <v>44950</v>
      </c>
      <c r="F958" s="78">
        <v>44952</v>
      </c>
      <c r="G958" s="79">
        <v>146.39999399999999</v>
      </c>
      <c r="H958" s="79">
        <v>148.08000200000001</v>
      </c>
      <c r="I958" s="79">
        <v>144.83999600000001</v>
      </c>
      <c r="J958" s="79">
        <v>145.279999</v>
      </c>
      <c r="K958" s="79">
        <v>144.67155500000001</v>
      </c>
      <c r="L958" s="80">
        <v>500694</v>
      </c>
      <c r="M958" s="81">
        <f t="shared" si="14"/>
        <v>-1.5119680793701309E-3</v>
      </c>
    </row>
    <row r="959" spans="1:13">
      <c r="A959" s="1">
        <v>44951</v>
      </c>
      <c r="F959" s="78">
        <v>44953</v>
      </c>
      <c r="G959" s="79">
        <v>145.279999</v>
      </c>
      <c r="H959" s="79">
        <v>145.279999</v>
      </c>
      <c r="I959" s="79">
        <v>145.279999</v>
      </c>
      <c r="J959" s="79">
        <v>145.279999</v>
      </c>
      <c r="K959" s="79">
        <v>144.67155500000001</v>
      </c>
      <c r="L959" s="80">
        <v>0</v>
      </c>
      <c r="M959" s="81">
        <f t="shared" si="14"/>
        <v>0</v>
      </c>
    </row>
    <row r="960" spans="1:13">
      <c r="A960" s="1">
        <v>44952</v>
      </c>
      <c r="F960" s="78">
        <v>44956</v>
      </c>
      <c r="G960" s="79">
        <v>146.800003</v>
      </c>
      <c r="H960" s="79">
        <v>148.11999499999999</v>
      </c>
      <c r="I960" s="79">
        <v>145.259995</v>
      </c>
      <c r="J960" s="79">
        <v>147.320007</v>
      </c>
      <c r="K960" s="79">
        <v>146.70301799999999</v>
      </c>
      <c r="L960" s="80">
        <v>619650</v>
      </c>
      <c r="M960" s="81">
        <f t="shared" si="14"/>
        <v>1.4041896487529796E-2</v>
      </c>
    </row>
    <row r="961" spans="1:13">
      <c r="A961" s="1">
        <v>44953</v>
      </c>
      <c r="F961" s="78">
        <v>44957</v>
      </c>
      <c r="G961" s="79">
        <v>146.39999399999999</v>
      </c>
      <c r="H961" s="79">
        <v>147.58000200000001</v>
      </c>
      <c r="I961" s="79">
        <v>145.08000200000001</v>
      </c>
      <c r="J961" s="79">
        <v>147.38000500000001</v>
      </c>
      <c r="K961" s="79">
        <v>146.762756</v>
      </c>
      <c r="L961" s="80">
        <v>477837</v>
      </c>
      <c r="M961" s="81">
        <f t="shared" si="14"/>
        <v>4.0720362003738783E-4</v>
      </c>
    </row>
    <row r="962" spans="1:13">
      <c r="A962" s="1">
        <v>44956</v>
      </c>
      <c r="F962" s="78">
        <v>44958</v>
      </c>
      <c r="G962" s="79">
        <v>146.83999600000001</v>
      </c>
      <c r="H962" s="79">
        <v>148.16000399999999</v>
      </c>
      <c r="I962" s="79">
        <v>146.240005</v>
      </c>
      <c r="J962" s="79">
        <v>147.58000200000001</v>
      </c>
      <c r="K962" s="79">
        <v>146.96191400000001</v>
      </c>
      <c r="L962" s="80">
        <v>397945</v>
      </c>
      <c r="M962" s="81">
        <f t="shared" si="14"/>
        <v>1.3570064056306716E-3</v>
      </c>
    </row>
    <row r="963" spans="1:13">
      <c r="A963" s="1">
        <v>44957</v>
      </c>
      <c r="F963" s="78">
        <v>44959</v>
      </c>
      <c r="G963" s="79">
        <v>149.33999600000001</v>
      </c>
      <c r="H963" s="79">
        <v>158.679993</v>
      </c>
      <c r="I963" s="79">
        <v>149.33999600000001</v>
      </c>
      <c r="J963" s="79">
        <v>157.91999799999999</v>
      </c>
      <c r="K963" s="79">
        <v>157.25860599999999</v>
      </c>
      <c r="L963" s="80">
        <v>997227</v>
      </c>
      <c r="M963" s="81">
        <f t="shared" si="14"/>
        <v>7.0063676497844049E-2</v>
      </c>
    </row>
    <row r="964" spans="1:13">
      <c r="A964" s="1">
        <v>44958</v>
      </c>
      <c r="F964" s="78">
        <v>44960</v>
      </c>
      <c r="G964" s="79">
        <v>156.699997</v>
      </c>
      <c r="H964" s="79">
        <v>161.38000500000001</v>
      </c>
      <c r="I964" s="79">
        <v>153.66000399999999</v>
      </c>
      <c r="J964" s="79">
        <v>161.05999800000001</v>
      </c>
      <c r="K964" s="79">
        <v>160.38545199999999</v>
      </c>
      <c r="L964" s="80">
        <v>632795</v>
      </c>
      <c r="M964" s="81">
        <f t="shared" ref="M964:M1027" si="15">(K964-K963)/K963</f>
        <v>1.9883465074083135E-2</v>
      </c>
    </row>
    <row r="965" spans="1:13">
      <c r="A965" s="1">
        <v>44959</v>
      </c>
      <c r="F965" s="78">
        <v>44963</v>
      </c>
      <c r="G965" s="79">
        <v>158.199997</v>
      </c>
      <c r="H965" s="79">
        <v>159.179993</v>
      </c>
      <c r="I965" s="79">
        <v>154.05999800000001</v>
      </c>
      <c r="J965" s="79">
        <v>155.36000100000001</v>
      </c>
      <c r="K965" s="79">
        <v>154.70933500000001</v>
      </c>
      <c r="L965" s="80">
        <v>484332</v>
      </c>
      <c r="M965" s="81">
        <f t="shared" si="15"/>
        <v>-3.5390472946386538E-2</v>
      </c>
    </row>
    <row r="966" spans="1:13">
      <c r="A966" s="1">
        <v>44960</v>
      </c>
      <c r="F966" s="78">
        <v>44964</v>
      </c>
      <c r="G966" s="79">
        <v>154.720001</v>
      </c>
      <c r="H966" s="79">
        <v>154.720001</v>
      </c>
      <c r="I966" s="79">
        <v>152.11999499999999</v>
      </c>
      <c r="J966" s="79">
        <v>153.08000200000001</v>
      </c>
      <c r="K966" s="79">
        <v>152.43888899999999</v>
      </c>
      <c r="L966" s="80">
        <v>374460</v>
      </c>
      <c r="M966" s="81">
        <f t="shared" si="15"/>
        <v>-1.4675559170363062E-2</v>
      </c>
    </row>
    <row r="967" spans="1:13">
      <c r="A967" s="1">
        <v>44963</v>
      </c>
      <c r="F967" s="78">
        <v>44965</v>
      </c>
      <c r="G967" s="79">
        <v>154.800003</v>
      </c>
      <c r="H967" s="79">
        <v>157.11999499999999</v>
      </c>
      <c r="I967" s="79">
        <v>153.259995</v>
      </c>
      <c r="J967" s="79">
        <v>154</v>
      </c>
      <c r="K967" s="79">
        <v>153.35502600000001</v>
      </c>
      <c r="L967" s="80">
        <v>506921</v>
      </c>
      <c r="M967" s="81">
        <f t="shared" si="15"/>
        <v>6.0098640577209957E-3</v>
      </c>
    </row>
    <row r="968" spans="1:13">
      <c r="A968" s="1">
        <v>44964</v>
      </c>
      <c r="F968" s="78">
        <v>44966</v>
      </c>
      <c r="G968" s="79">
        <v>154.759995</v>
      </c>
      <c r="H968" s="79">
        <v>157.53999300000001</v>
      </c>
      <c r="I968" s="79">
        <v>154.720001</v>
      </c>
      <c r="J968" s="79">
        <v>156.259995</v>
      </c>
      <c r="K968" s="79">
        <v>155.60556</v>
      </c>
      <c r="L968" s="80">
        <v>426865</v>
      </c>
      <c r="M968" s="81">
        <f t="shared" si="15"/>
        <v>1.4675319477302214E-2</v>
      </c>
    </row>
    <row r="969" spans="1:13">
      <c r="A969" s="1">
        <v>44965</v>
      </c>
      <c r="F969" s="78">
        <v>44967</v>
      </c>
      <c r="G969" s="79">
        <v>140</v>
      </c>
      <c r="H969" s="79">
        <v>144.679993</v>
      </c>
      <c r="I969" s="79">
        <v>136.58000200000001</v>
      </c>
      <c r="J969" s="79">
        <v>139.259995</v>
      </c>
      <c r="K969" s="79">
        <v>138.67675800000001</v>
      </c>
      <c r="L969" s="80">
        <v>3554497</v>
      </c>
      <c r="M969" s="81">
        <f t="shared" si="15"/>
        <v>-0.10879304055716255</v>
      </c>
    </row>
    <row r="970" spans="1:13">
      <c r="A970" s="1">
        <v>44966</v>
      </c>
      <c r="F970" s="78">
        <v>44970</v>
      </c>
      <c r="G970" s="79">
        <v>137.800003</v>
      </c>
      <c r="H970" s="79">
        <v>142.39999399999999</v>
      </c>
      <c r="I970" s="79">
        <v>137.520004</v>
      </c>
      <c r="J970" s="79">
        <v>139.979996</v>
      </c>
      <c r="K970" s="79">
        <v>139.39373800000001</v>
      </c>
      <c r="L970" s="80">
        <v>701558</v>
      </c>
      <c r="M970" s="81">
        <f t="shared" si="15"/>
        <v>5.1701525932702193E-3</v>
      </c>
    </row>
    <row r="971" spans="1:13">
      <c r="A971" s="1">
        <v>44967</v>
      </c>
      <c r="F971" s="78">
        <v>44971</v>
      </c>
      <c r="G971" s="79">
        <v>140.679993</v>
      </c>
      <c r="H971" s="79">
        <v>141.800003</v>
      </c>
      <c r="I971" s="79">
        <v>138.11999499999999</v>
      </c>
      <c r="J971" s="79">
        <v>138.820007</v>
      </c>
      <c r="K971" s="79">
        <v>138.238617</v>
      </c>
      <c r="L971" s="80">
        <v>603333</v>
      </c>
      <c r="M971" s="81">
        <f t="shared" si="15"/>
        <v>-8.2867495812473883E-3</v>
      </c>
    </row>
    <row r="972" spans="1:13">
      <c r="A972" s="1">
        <v>44970</v>
      </c>
      <c r="F972" s="78">
        <v>44972</v>
      </c>
      <c r="G972" s="79">
        <v>138.61999499999999</v>
      </c>
      <c r="H972" s="79">
        <v>142.300003</v>
      </c>
      <c r="I972" s="79">
        <v>137.88000500000001</v>
      </c>
      <c r="J972" s="79">
        <v>140.759995</v>
      </c>
      <c r="K972" s="79">
        <v>140.17047099999999</v>
      </c>
      <c r="L972" s="80">
        <v>454815</v>
      </c>
      <c r="M972" s="81">
        <f t="shared" si="15"/>
        <v>1.3974778118620697E-2</v>
      </c>
    </row>
    <row r="973" spans="1:13">
      <c r="A973" s="1">
        <v>44971</v>
      </c>
      <c r="F973" s="78">
        <v>44973</v>
      </c>
      <c r="G973" s="79">
        <v>143.220001</v>
      </c>
      <c r="H973" s="79">
        <v>146.96000699999999</v>
      </c>
      <c r="I973" s="79">
        <v>143.020004</v>
      </c>
      <c r="J973" s="79">
        <v>144.91999799999999</v>
      </c>
      <c r="K973" s="79">
        <v>144.31304900000001</v>
      </c>
      <c r="L973" s="80">
        <v>747280</v>
      </c>
      <c r="M973" s="81">
        <f t="shared" si="15"/>
        <v>2.955385660364953E-2</v>
      </c>
    </row>
    <row r="974" spans="1:13">
      <c r="A974" s="1">
        <v>44972</v>
      </c>
      <c r="F974" s="78">
        <v>44974</v>
      </c>
      <c r="G974" s="79">
        <v>141.699997</v>
      </c>
      <c r="H974" s="79">
        <v>143.89999399999999</v>
      </c>
      <c r="I974" s="79">
        <v>141.199997</v>
      </c>
      <c r="J974" s="79">
        <v>143.520004</v>
      </c>
      <c r="K974" s="79">
        <v>142.91892999999999</v>
      </c>
      <c r="L974" s="80">
        <v>559312</v>
      </c>
      <c r="M974" s="81">
        <f t="shared" si="15"/>
        <v>-9.6603807463039437E-3</v>
      </c>
    </row>
    <row r="975" spans="1:13">
      <c r="A975" s="1">
        <v>44973</v>
      </c>
      <c r="F975" s="78">
        <v>44977</v>
      </c>
      <c r="G975" s="79">
        <v>144.179993</v>
      </c>
      <c r="H975" s="79">
        <v>144.240005</v>
      </c>
      <c r="I975" s="79">
        <v>140</v>
      </c>
      <c r="J975" s="79">
        <v>140.779999</v>
      </c>
      <c r="K975" s="79">
        <v>140.19039900000001</v>
      </c>
      <c r="L975" s="80">
        <v>335599</v>
      </c>
      <c r="M975" s="81">
        <f t="shared" si="15"/>
        <v>-1.9091459752742172E-2</v>
      </c>
    </row>
    <row r="976" spans="1:13">
      <c r="A976" s="1">
        <v>44974</v>
      </c>
      <c r="F976" s="78">
        <v>44978</v>
      </c>
      <c r="G976" s="79">
        <v>140.199997</v>
      </c>
      <c r="H976" s="79">
        <v>140.320007</v>
      </c>
      <c r="I976" s="79">
        <v>136.94000199999999</v>
      </c>
      <c r="J976" s="79">
        <v>137.41999799999999</v>
      </c>
      <c r="K976" s="79">
        <v>136.84446700000001</v>
      </c>
      <c r="L976" s="80">
        <v>658813</v>
      </c>
      <c r="M976" s="81">
        <f t="shared" si="15"/>
        <v>-2.3867055261038272E-2</v>
      </c>
    </row>
    <row r="977" spans="1:13">
      <c r="A977" s="1">
        <v>44977</v>
      </c>
      <c r="F977" s="78">
        <v>44979</v>
      </c>
      <c r="G977" s="79">
        <v>136.740005</v>
      </c>
      <c r="H977" s="79">
        <v>140.800003</v>
      </c>
      <c r="I977" s="79">
        <v>136.320007</v>
      </c>
      <c r="J977" s="79">
        <v>139.800003</v>
      </c>
      <c r="K977" s="79">
        <v>139.214508</v>
      </c>
      <c r="L977" s="80">
        <v>516296</v>
      </c>
      <c r="M977" s="81">
        <f t="shared" si="15"/>
        <v>1.7319231474663761E-2</v>
      </c>
    </row>
    <row r="978" spans="1:13">
      <c r="A978" s="1">
        <v>44978</v>
      </c>
      <c r="F978" s="78">
        <v>44980</v>
      </c>
      <c r="G978" s="79">
        <v>140.66000399999999</v>
      </c>
      <c r="H978" s="79">
        <v>142.61999499999999</v>
      </c>
      <c r="I978" s="79">
        <v>139.16000399999999</v>
      </c>
      <c r="J978" s="79">
        <v>139.16000399999999</v>
      </c>
      <c r="K978" s="79">
        <v>138.577179</v>
      </c>
      <c r="L978" s="80">
        <v>379362</v>
      </c>
      <c r="M978" s="81">
        <f t="shared" si="15"/>
        <v>-4.5780357892008933E-3</v>
      </c>
    </row>
    <row r="979" spans="1:13">
      <c r="A979" s="1">
        <v>44979</v>
      </c>
      <c r="F979" s="78">
        <v>44981</v>
      </c>
      <c r="G979" s="79">
        <v>139.53999300000001</v>
      </c>
      <c r="H979" s="79">
        <v>141.220001</v>
      </c>
      <c r="I979" s="79">
        <v>135.320007</v>
      </c>
      <c r="J979" s="79">
        <v>136.39999399999999</v>
      </c>
      <c r="K979" s="79">
        <v>135.82873499999999</v>
      </c>
      <c r="L979" s="80">
        <v>1189339</v>
      </c>
      <c r="M979" s="81">
        <f t="shared" si="15"/>
        <v>-1.9833308917336284E-2</v>
      </c>
    </row>
    <row r="980" spans="1:13">
      <c r="A980" s="1">
        <v>44980</v>
      </c>
      <c r="F980" s="78">
        <v>44984</v>
      </c>
      <c r="G980" s="79">
        <v>140.199997</v>
      </c>
      <c r="H980" s="79">
        <v>141.240005</v>
      </c>
      <c r="I980" s="79">
        <v>138.36000100000001</v>
      </c>
      <c r="J980" s="79">
        <v>138.36000100000001</v>
      </c>
      <c r="K980" s="79">
        <v>137.78053299999999</v>
      </c>
      <c r="L980" s="80">
        <v>632995</v>
      </c>
      <c r="M980" s="81">
        <f t="shared" si="15"/>
        <v>1.4369551479662949E-2</v>
      </c>
    </row>
    <row r="981" spans="1:13">
      <c r="A981" s="1">
        <v>44981</v>
      </c>
      <c r="F981" s="78">
        <v>44985</v>
      </c>
      <c r="G981" s="79">
        <v>141.55999800000001</v>
      </c>
      <c r="H981" s="79">
        <v>142.740005</v>
      </c>
      <c r="I981" s="79">
        <v>139.46000699999999</v>
      </c>
      <c r="J981" s="79">
        <v>141.66000399999999</v>
      </c>
      <c r="K981" s="79">
        <v>141.066711</v>
      </c>
      <c r="L981" s="80">
        <v>1919688</v>
      </c>
      <c r="M981" s="81">
        <f t="shared" si="15"/>
        <v>2.3850814976887968E-2</v>
      </c>
    </row>
    <row r="982" spans="1:13">
      <c r="A982" s="1">
        <v>44984</v>
      </c>
      <c r="F982" s="78">
        <v>44986</v>
      </c>
      <c r="G982" s="79">
        <v>144.44000199999999</v>
      </c>
      <c r="H982" s="79">
        <v>145.91999799999999</v>
      </c>
      <c r="I982" s="79">
        <v>140.10000600000001</v>
      </c>
      <c r="J982" s="79">
        <v>140.86000100000001</v>
      </c>
      <c r="K982" s="79">
        <v>140.27006499999999</v>
      </c>
      <c r="L982" s="80">
        <v>668141</v>
      </c>
      <c r="M982" s="81">
        <f t="shared" si="15"/>
        <v>-5.647299737498025E-3</v>
      </c>
    </row>
    <row r="983" spans="1:13">
      <c r="A983" s="1">
        <v>44985</v>
      </c>
      <c r="F983" s="78">
        <v>44987</v>
      </c>
      <c r="G983" s="79">
        <v>139.89999399999999</v>
      </c>
      <c r="H983" s="79">
        <v>143.66000399999999</v>
      </c>
      <c r="I983" s="79">
        <v>139.08000200000001</v>
      </c>
      <c r="J983" s="79">
        <v>143</v>
      </c>
      <c r="K983" s="79">
        <v>142.401093</v>
      </c>
      <c r="L983" s="80">
        <v>551551</v>
      </c>
      <c r="M983" s="81">
        <f t="shared" si="15"/>
        <v>1.5192322039631299E-2</v>
      </c>
    </row>
    <row r="984" spans="1:13">
      <c r="A984" s="1">
        <v>44986</v>
      </c>
      <c r="F984" s="78">
        <v>44988</v>
      </c>
      <c r="G984" s="79">
        <v>143.320007</v>
      </c>
      <c r="H984" s="79">
        <v>146.88000500000001</v>
      </c>
      <c r="I984" s="79">
        <v>143.08000200000001</v>
      </c>
      <c r="J984" s="79">
        <v>146</v>
      </c>
      <c r="K984" s="79">
        <v>145.38853499999999</v>
      </c>
      <c r="L984" s="80">
        <v>550231</v>
      </c>
      <c r="M984" s="81">
        <f t="shared" si="15"/>
        <v>2.0979066501968402E-2</v>
      </c>
    </row>
    <row r="985" spans="1:13">
      <c r="A985" s="1">
        <v>44987</v>
      </c>
      <c r="F985" s="78">
        <v>44991</v>
      </c>
      <c r="G985" s="79">
        <v>146.240005</v>
      </c>
      <c r="H985" s="79">
        <v>147.699997</v>
      </c>
      <c r="I985" s="79">
        <v>144.800003</v>
      </c>
      <c r="J985" s="79">
        <v>146.58000200000001</v>
      </c>
      <c r="K985" s="79">
        <v>145.96610999999999</v>
      </c>
      <c r="L985" s="80">
        <v>465041</v>
      </c>
      <c r="M985" s="81">
        <f t="shared" si="15"/>
        <v>3.9726309918453745E-3</v>
      </c>
    </row>
    <row r="986" spans="1:13">
      <c r="A986" s="1">
        <v>44988</v>
      </c>
      <c r="F986" s="78">
        <v>44992</v>
      </c>
      <c r="G986" s="79">
        <v>145.979996</v>
      </c>
      <c r="H986" s="79">
        <v>147</v>
      </c>
      <c r="I986" s="79">
        <v>144.11999499999999</v>
      </c>
      <c r="J986" s="79">
        <v>144.44000199999999</v>
      </c>
      <c r="K986" s="79">
        <v>143.83506800000001</v>
      </c>
      <c r="L986" s="80">
        <v>537004</v>
      </c>
      <c r="M986" s="81">
        <f t="shared" si="15"/>
        <v>-1.4599566981678004E-2</v>
      </c>
    </row>
    <row r="987" spans="1:13">
      <c r="A987" s="1">
        <v>44991</v>
      </c>
      <c r="F987" s="78">
        <v>44993</v>
      </c>
      <c r="G987" s="79">
        <v>141.60000600000001</v>
      </c>
      <c r="H987" s="79">
        <v>149.5</v>
      </c>
      <c r="I987" s="79">
        <v>139.38000500000001</v>
      </c>
      <c r="J987" s="79">
        <v>147.5</v>
      </c>
      <c r="K987" s="79">
        <v>146.882248</v>
      </c>
      <c r="L987" s="80">
        <v>1360544</v>
      </c>
      <c r="M987" s="81">
        <f t="shared" si="15"/>
        <v>2.1185236968775913E-2</v>
      </c>
    </row>
    <row r="988" spans="1:13">
      <c r="A988" s="1">
        <v>44992</v>
      </c>
      <c r="F988" s="78">
        <v>44994</v>
      </c>
      <c r="G988" s="79">
        <v>145.820007</v>
      </c>
      <c r="H988" s="79">
        <v>153.05999800000001</v>
      </c>
      <c r="I988" s="79">
        <v>144.60000600000001</v>
      </c>
      <c r="J988" s="79">
        <v>151.86000100000001</v>
      </c>
      <c r="K988" s="79">
        <v>151.22399899999999</v>
      </c>
      <c r="L988" s="80">
        <v>937873</v>
      </c>
      <c r="M988" s="81">
        <f t="shared" si="15"/>
        <v>2.9559399172594279E-2</v>
      </c>
    </row>
    <row r="989" spans="1:13">
      <c r="A989" s="1">
        <v>44993</v>
      </c>
      <c r="F989" s="78">
        <v>44995</v>
      </c>
      <c r="G989" s="79">
        <v>150.91999799999999</v>
      </c>
      <c r="H989" s="79">
        <v>151.199997</v>
      </c>
      <c r="I989" s="79">
        <v>146.720001</v>
      </c>
      <c r="J989" s="79">
        <v>149.61999499999999</v>
      </c>
      <c r="K989" s="79">
        <v>148.99336199999999</v>
      </c>
      <c r="L989" s="80">
        <v>777860</v>
      </c>
      <c r="M989" s="81">
        <f t="shared" si="15"/>
        <v>-1.475054895222022E-2</v>
      </c>
    </row>
    <row r="990" spans="1:13">
      <c r="A990" s="1">
        <v>44994</v>
      </c>
      <c r="F990" s="78">
        <v>44998</v>
      </c>
      <c r="G990" s="79">
        <v>149.820007</v>
      </c>
      <c r="H990" s="79">
        <v>151.220001</v>
      </c>
      <c r="I990" s="79">
        <v>143.699997</v>
      </c>
      <c r="J990" s="79">
        <v>145.91999799999999</v>
      </c>
      <c r="K990" s="79">
        <v>145.30886799999999</v>
      </c>
      <c r="L990" s="80">
        <v>759185</v>
      </c>
      <c r="M990" s="81">
        <f t="shared" si="15"/>
        <v>-2.4729249347363549E-2</v>
      </c>
    </row>
    <row r="991" spans="1:13">
      <c r="A991" s="1">
        <v>44995</v>
      </c>
      <c r="F991" s="78">
        <v>44999</v>
      </c>
      <c r="G991" s="79">
        <v>146.83999600000001</v>
      </c>
      <c r="H991" s="79">
        <v>149.83999600000001</v>
      </c>
      <c r="I991" s="79">
        <v>143.740005</v>
      </c>
      <c r="J991" s="79">
        <v>147.96000699999999</v>
      </c>
      <c r="K991" s="79">
        <v>147.34033199999999</v>
      </c>
      <c r="L991" s="80">
        <v>620522</v>
      </c>
      <c r="M991" s="81">
        <f t="shared" si="15"/>
        <v>1.3980316741576982E-2</v>
      </c>
    </row>
    <row r="992" spans="1:13">
      <c r="A992" s="1">
        <v>44998</v>
      </c>
      <c r="F992" s="78">
        <v>45000</v>
      </c>
      <c r="G992" s="79">
        <v>147.220001</v>
      </c>
      <c r="H992" s="79">
        <v>147.279999</v>
      </c>
      <c r="I992" s="79">
        <v>139</v>
      </c>
      <c r="J992" s="79">
        <v>141.16000399999999</v>
      </c>
      <c r="K992" s="79">
        <v>140.56880200000001</v>
      </c>
      <c r="L992" s="80">
        <v>980547</v>
      </c>
      <c r="M992" s="81">
        <f t="shared" si="15"/>
        <v>-4.5958427730432863E-2</v>
      </c>
    </row>
    <row r="993" spans="1:13">
      <c r="A993" s="1">
        <v>44999</v>
      </c>
      <c r="F993" s="78">
        <v>45001</v>
      </c>
      <c r="G993" s="79">
        <v>143.55999800000001</v>
      </c>
      <c r="H993" s="79">
        <v>145.03999300000001</v>
      </c>
      <c r="I993" s="79">
        <v>137.53999300000001</v>
      </c>
      <c r="J993" s="79">
        <v>141.94000199999999</v>
      </c>
      <c r="K993" s="79">
        <v>141.34553500000001</v>
      </c>
      <c r="L993" s="80">
        <v>744969</v>
      </c>
      <c r="M993" s="81">
        <f t="shared" si="15"/>
        <v>5.5256428805589963E-3</v>
      </c>
    </row>
    <row r="994" spans="1:13">
      <c r="A994" s="1">
        <v>45000</v>
      </c>
      <c r="F994" s="78">
        <v>45002</v>
      </c>
      <c r="G994" s="79">
        <v>142.679993</v>
      </c>
      <c r="H994" s="79">
        <v>144.39999399999999</v>
      </c>
      <c r="I994" s="79">
        <v>140.020004</v>
      </c>
      <c r="J994" s="79">
        <v>141.03999300000001</v>
      </c>
      <c r="K994" s="79">
        <v>140.44929500000001</v>
      </c>
      <c r="L994" s="80">
        <v>1315600</v>
      </c>
      <c r="M994" s="81">
        <f t="shared" si="15"/>
        <v>-6.3407733396035884E-3</v>
      </c>
    </row>
    <row r="995" spans="1:13">
      <c r="A995" s="1">
        <v>45001</v>
      </c>
      <c r="F995" s="78">
        <v>45005</v>
      </c>
      <c r="G995" s="79">
        <v>140.300003</v>
      </c>
      <c r="H995" s="79">
        <v>144.5</v>
      </c>
      <c r="I995" s="79">
        <v>137.699997</v>
      </c>
      <c r="J995" s="79">
        <v>141.66000399999999</v>
      </c>
      <c r="K995" s="79">
        <v>141.066711</v>
      </c>
      <c r="L995" s="80">
        <v>706785</v>
      </c>
      <c r="M995" s="81">
        <f t="shared" si="15"/>
        <v>4.3960064021680671E-3</v>
      </c>
    </row>
    <row r="996" spans="1:13">
      <c r="A996" s="1">
        <v>45002</v>
      </c>
      <c r="F996" s="78">
        <v>45006</v>
      </c>
      <c r="G996" s="79">
        <v>143</v>
      </c>
      <c r="H996" s="79">
        <v>144.520004</v>
      </c>
      <c r="I996" s="79">
        <v>141.759995</v>
      </c>
      <c r="J996" s="79">
        <v>142.60000600000001</v>
      </c>
      <c r="K996" s="79">
        <v>142.00277700000001</v>
      </c>
      <c r="L996" s="80">
        <v>820787</v>
      </c>
      <c r="M996" s="81">
        <f t="shared" si="15"/>
        <v>6.6356264590305145E-3</v>
      </c>
    </row>
    <row r="997" spans="1:13">
      <c r="A997" s="1">
        <v>45005</v>
      </c>
      <c r="F997" s="78">
        <v>45007</v>
      </c>
      <c r="G997" s="79">
        <v>141.89999399999999</v>
      </c>
      <c r="H997" s="79">
        <v>142.259995</v>
      </c>
      <c r="I997" s="79">
        <v>139.179993</v>
      </c>
      <c r="J997" s="79">
        <v>141</v>
      </c>
      <c r="K997" s="79">
        <v>140.40947</v>
      </c>
      <c r="L997" s="80">
        <v>868624</v>
      </c>
      <c r="M997" s="81">
        <f t="shared" si="15"/>
        <v>-1.1220252403937212E-2</v>
      </c>
    </row>
    <row r="998" spans="1:13">
      <c r="A998" s="1">
        <v>45006</v>
      </c>
      <c r="F998" s="78">
        <v>45008</v>
      </c>
      <c r="G998" s="79">
        <v>140.020004</v>
      </c>
      <c r="H998" s="79">
        <v>143.13999899999999</v>
      </c>
      <c r="I998" s="79">
        <v>138.740005</v>
      </c>
      <c r="J998" s="79">
        <v>142.300003</v>
      </c>
      <c r="K998" s="79">
        <v>141.70404099999999</v>
      </c>
      <c r="L998" s="80">
        <v>476884</v>
      </c>
      <c r="M998" s="81">
        <f t="shared" si="15"/>
        <v>9.2199692798497889E-3</v>
      </c>
    </row>
    <row r="999" spans="1:13">
      <c r="A999" s="1">
        <v>45007</v>
      </c>
      <c r="F999" s="78">
        <v>45009</v>
      </c>
      <c r="G999" s="79">
        <v>142.16000399999999</v>
      </c>
      <c r="H999" s="79">
        <v>143.89999399999999</v>
      </c>
      <c r="I999" s="79">
        <v>139.91999799999999</v>
      </c>
      <c r="J999" s="79">
        <v>141.11999499999999</v>
      </c>
      <c r="K999" s="79">
        <v>140.52896100000001</v>
      </c>
      <c r="L999" s="80">
        <v>507931</v>
      </c>
      <c r="M999" s="81">
        <f t="shared" si="15"/>
        <v>-8.2924946367618404E-3</v>
      </c>
    </row>
    <row r="1000" spans="1:13">
      <c r="A1000" s="1">
        <v>45008</v>
      </c>
      <c r="F1000" s="78">
        <v>45012</v>
      </c>
      <c r="G1000" s="79">
        <v>142.96000699999999</v>
      </c>
      <c r="H1000" s="79">
        <v>143.800003</v>
      </c>
      <c r="I1000" s="79">
        <v>140.240005</v>
      </c>
      <c r="J1000" s="79">
        <v>141</v>
      </c>
      <c r="K1000" s="79">
        <v>140.40947</v>
      </c>
      <c r="L1000" s="80">
        <v>532515</v>
      </c>
      <c r="M1000" s="81">
        <f t="shared" si="15"/>
        <v>-8.502944812920851E-4</v>
      </c>
    </row>
    <row r="1001" spans="1:13">
      <c r="A1001" s="1">
        <v>45009</v>
      </c>
      <c r="F1001" s="78">
        <v>45013</v>
      </c>
      <c r="G1001" s="79">
        <v>142.820007</v>
      </c>
      <c r="H1001" s="79">
        <v>144.44000199999999</v>
      </c>
      <c r="I1001" s="79">
        <v>140.46000699999999</v>
      </c>
      <c r="J1001" s="79">
        <v>141.179993</v>
      </c>
      <c r="K1001" s="79">
        <v>140.58871500000001</v>
      </c>
      <c r="L1001" s="80">
        <v>450626</v>
      </c>
      <c r="M1001" s="81">
        <f t="shared" si="15"/>
        <v>1.2765876831527729E-3</v>
      </c>
    </row>
    <row r="1002" spans="1:13">
      <c r="A1002" s="1">
        <v>45012</v>
      </c>
      <c r="F1002" s="78">
        <v>45014</v>
      </c>
      <c r="G1002" s="79">
        <v>142.699997</v>
      </c>
      <c r="H1002" s="79">
        <v>146.41999799999999</v>
      </c>
      <c r="I1002" s="79">
        <v>142.259995</v>
      </c>
      <c r="J1002" s="79">
        <v>146.41999799999999</v>
      </c>
      <c r="K1002" s="79">
        <v>145.80677800000001</v>
      </c>
      <c r="L1002" s="80">
        <v>620042</v>
      </c>
      <c r="M1002" s="81">
        <f t="shared" si="15"/>
        <v>3.711580264461483E-2</v>
      </c>
    </row>
    <row r="1003" spans="1:13">
      <c r="A1003" s="1">
        <v>45013</v>
      </c>
      <c r="F1003" s="78">
        <v>45015</v>
      </c>
      <c r="G1003" s="79">
        <v>147.36000100000001</v>
      </c>
      <c r="H1003" s="79">
        <v>155.020004</v>
      </c>
      <c r="I1003" s="79">
        <v>147.36000100000001</v>
      </c>
      <c r="J1003" s="79">
        <v>155</v>
      </c>
      <c r="K1003" s="79">
        <v>154.35084499999999</v>
      </c>
      <c r="L1003" s="80">
        <v>803082</v>
      </c>
      <c r="M1003" s="81">
        <f t="shared" si="15"/>
        <v>5.8598558429156039E-2</v>
      </c>
    </row>
    <row r="1004" spans="1:13">
      <c r="A1004" s="1">
        <v>45014</v>
      </c>
      <c r="F1004" s="78">
        <v>45016</v>
      </c>
      <c r="G1004" s="79">
        <v>154.33999600000001</v>
      </c>
      <c r="H1004" s="79">
        <v>162.779999</v>
      </c>
      <c r="I1004" s="79">
        <v>154.240005</v>
      </c>
      <c r="J1004" s="79">
        <v>162.779999</v>
      </c>
      <c r="K1004" s="79">
        <v>162.098251</v>
      </c>
      <c r="L1004" s="80">
        <v>1123711</v>
      </c>
      <c r="M1004" s="81">
        <f t="shared" si="15"/>
        <v>5.0193479666405534E-2</v>
      </c>
    </row>
    <row r="1005" spans="1:13">
      <c r="A1005" s="1">
        <v>45015</v>
      </c>
      <c r="F1005" s="78">
        <v>45019</v>
      </c>
      <c r="G1005" s="79">
        <v>162.96000699999999</v>
      </c>
      <c r="H1005" s="79">
        <v>164.800003</v>
      </c>
      <c r="I1005" s="79">
        <v>161.60000600000001</v>
      </c>
      <c r="J1005" s="79">
        <v>163.03999300000001</v>
      </c>
      <c r="K1005" s="79">
        <v>162.35716199999999</v>
      </c>
      <c r="L1005" s="80">
        <v>529152</v>
      </c>
      <c r="M1005" s="81">
        <f t="shared" si="15"/>
        <v>1.5972473385908615E-3</v>
      </c>
    </row>
    <row r="1006" spans="1:13">
      <c r="A1006" s="1">
        <v>45016</v>
      </c>
      <c r="F1006" s="78">
        <v>45020</v>
      </c>
      <c r="G1006" s="79">
        <v>163.39999399999999</v>
      </c>
      <c r="H1006" s="79">
        <v>164.279999</v>
      </c>
      <c r="I1006" s="79">
        <v>161.36000100000001</v>
      </c>
      <c r="J1006" s="79">
        <v>163.699997</v>
      </c>
      <c r="K1006" s="79">
        <v>163.01440400000001</v>
      </c>
      <c r="L1006" s="80">
        <v>380832</v>
      </c>
      <c r="M1006" s="81">
        <f t="shared" si="15"/>
        <v>4.0481244677091919E-3</v>
      </c>
    </row>
    <row r="1007" spans="1:13">
      <c r="A1007" s="1">
        <v>45019</v>
      </c>
      <c r="F1007" s="78">
        <v>45021</v>
      </c>
      <c r="G1007" s="79">
        <v>164.300003</v>
      </c>
      <c r="H1007" s="79">
        <v>165.699997</v>
      </c>
      <c r="I1007" s="79">
        <v>162.55999800000001</v>
      </c>
      <c r="J1007" s="79">
        <v>164</v>
      </c>
      <c r="K1007" s="79">
        <v>163.313141</v>
      </c>
      <c r="L1007" s="80">
        <v>549005</v>
      </c>
      <c r="M1007" s="81">
        <f t="shared" si="15"/>
        <v>1.8325803896445155E-3</v>
      </c>
    </row>
    <row r="1008" spans="1:13">
      <c r="A1008" s="1">
        <v>45020</v>
      </c>
      <c r="F1008" s="78">
        <v>45022</v>
      </c>
      <c r="G1008" s="79">
        <v>163.740005</v>
      </c>
      <c r="H1008" s="79">
        <v>164.91999799999999</v>
      </c>
      <c r="I1008" s="79">
        <v>162.46000699999999</v>
      </c>
      <c r="J1008" s="79">
        <v>163.800003</v>
      </c>
      <c r="K1008" s="79">
        <v>163.11398299999999</v>
      </c>
      <c r="L1008" s="80">
        <v>489070</v>
      </c>
      <c r="M1008" s="81">
        <f t="shared" si="15"/>
        <v>-1.2194854546335085E-3</v>
      </c>
    </row>
    <row r="1009" spans="1:13">
      <c r="A1009" s="1">
        <v>45021</v>
      </c>
      <c r="F1009" s="78">
        <v>45027</v>
      </c>
      <c r="G1009" s="79">
        <v>164.16000399999999</v>
      </c>
      <c r="H1009" s="79">
        <v>166.759995</v>
      </c>
      <c r="I1009" s="79">
        <v>164.020004</v>
      </c>
      <c r="J1009" s="79">
        <v>165.94000199999999</v>
      </c>
      <c r="K1009" s="79">
        <v>165.245026</v>
      </c>
      <c r="L1009" s="80">
        <v>444676</v>
      </c>
      <c r="M1009" s="81">
        <f t="shared" si="15"/>
        <v>1.3064747490103319E-2</v>
      </c>
    </row>
    <row r="1010" spans="1:13">
      <c r="A1010" s="1">
        <v>45022</v>
      </c>
      <c r="F1010" s="78">
        <v>45028</v>
      </c>
      <c r="G1010" s="79">
        <v>166.03999300000001</v>
      </c>
      <c r="H1010" s="79">
        <v>166.979996</v>
      </c>
      <c r="I1010" s="79">
        <v>163.44000199999999</v>
      </c>
      <c r="J1010" s="79">
        <v>163.44000199999999</v>
      </c>
      <c r="K1010" s="79">
        <v>162.755493</v>
      </c>
      <c r="L1010" s="80">
        <v>401576</v>
      </c>
      <c r="M1010" s="81">
        <f t="shared" si="15"/>
        <v>-1.5065706122978821E-2</v>
      </c>
    </row>
    <row r="1011" spans="1:13">
      <c r="A1011" s="1">
        <v>45027</v>
      </c>
      <c r="F1011" s="78">
        <v>45029</v>
      </c>
      <c r="G1011" s="79">
        <v>164.800003</v>
      </c>
      <c r="H1011" s="79">
        <v>165.36000100000001</v>
      </c>
      <c r="I1011" s="79">
        <v>161.38000500000001</v>
      </c>
      <c r="J1011" s="79">
        <v>162.679993</v>
      </c>
      <c r="K1011" s="79">
        <v>161.998672</v>
      </c>
      <c r="L1011" s="80">
        <v>471779</v>
      </c>
      <c r="M1011" s="81">
        <f t="shared" si="15"/>
        <v>-4.6500488926662659E-3</v>
      </c>
    </row>
    <row r="1012" spans="1:13">
      <c r="A1012" s="1">
        <v>45028</v>
      </c>
      <c r="F1012" s="78">
        <v>45030</v>
      </c>
      <c r="G1012" s="79">
        <v>163.279999</v>
      </c>
      <c r="H1012" s="79">
        <v>166.740005</v>
      </c>
      <c r="I1012" s="79">
        <v>162.91999799999999</v>
      </c>
      <c r="J1012" s="79">
        <v>165.60000600000001</v>
      </c>
      <c r="K1012" s="79">
        <v>164.90644800000001</v>
      </c>
      <c r="L1012" s="80">
        <v>517591</v>
      </c>
      <c r="M1012" s="81">
        <f t="shared" si="15"/>
        <v>1.7949381708511861E-2</v>
      </c>
    </row>
    <row r="1013" spans="1:13">
      <c r="A1013" s="1">
        <v>45029</v>
      </c>
      <c r="F1013" s="78">
        <v>45033</v>
      </c>
      <c r="G1013" s="79">
        <v>165.60000600000001</v>
      </c>
      <c r="H1013" s="79">
        <v>165.96000699999999</v>
      </c>
      <c r="I1013" s="79">
        <v>162.10000600000001</v>
      </c>
      <c r="J1013" s="79">
        <v>162.58000200000001</v>
      </c>
      <c r="K1013" s="79">
        <v>161.89909399999999</v>
      </c>
      <c r="L1013" s="80">
        <v>396314</v>
      </c>
      <c r="M1013" s="81">
        <f t="shared" si="15"/>
        <v>-1.8236727771857777E-2</v>
      </c>
    </row>
    <row r="1014" spans="1:13">
      <c r="A1014" s="1">
        <v>45030</v>
      </c>
      <c r="F1014" s="78">
        <v>45034</v>
      </c>
      <c r="G1014" s="79">
        <v>162.91999799999999</v>
      </c>
      <c r="H1014" s="79">
        <v>165.41999799999999</v>
      </c>
      <c r="I1014" s="79">
        <v>162.66000399999999</v>
      </c>
      <c r="J1014" s="79">
        <v>163</v>
      </c>
      <c r="K1014" s="79">
        <v>162.31733700000001</v>
      </c>
      <c r="L1014" s="80">
        <v>354224</v>
      </c>
      <c r="M1014" s="81">
        <f t="shared" si="15"/>
        <v>2.5833560254513725E-3</v>
      </c>
    </row>
    <row r="1015" spans="1:13">
      <c r="A1015" s="1">
        <v>45033</v>
      </c>
      <c r="F1015" s="78">
        <v>45035</v>
      </c>
      <c r="G1015" s="79">
        <v>162.699997</v>
      </c>
      <c r="H1015" s="79">
        <v>163.279999</v>
      </c>
      <c r="I1015" s="79">
        <v>161.279999</v>
      </c>
      <c r="J1015" s="79">
        <v>162.240005</v>
      </c>
      <c r="K1015" s="79">
        <v>161.56053199999999</v>
      </c>
      <c r="L1015" s="80">
        <v>332014</v>
      </c>
      <c r="M1015" s="81">
        <f t="shared" si="15"/>
        <v>-4.6625025643441537E-3</v>
      </c>
    </row>
    <row r="1016" spans="1:13">
      <c r="A1016" s="1">
        <v>45034</v>
      </c>
      <c r="F1016" s="78">
        <v>45036</v>
      </c>
      <c r="G1016" s="79">
        <v>160.91999799999999</v>
      </c>
      <c r="H1016" s="79">
        <v>162.479996</v>
      </c>
      <c r="I1016" s="79">
        <v>159.11999499999999</v>
      </c>
      <c r="J1016" s="79">
        <v>161.679993</v>
      </c>
      <c r="K1016" s="79">
        <v>161.00285299999999</v>
      </c>
      <c r="L1016" s="80">
        <v>353022</v>
      </c>
      <c r="M1016" s="81">
        <f t="shared" si="15"/>
        <v>-3.451826959817187E-3</v>
      </c>
    </row>
    <row r="1017" spans="1:13">
      <c r="A1017" s="1">
        <v>45035</v>
      </c>
      <c r="F1017" s="78">
        <v>45037</v>
      </c>
      <c r="G1017" s="79">
        <v>160.520004</v>
      </c>
      <c r="H1017" s="79">
        <v>163.520004</v>
      </c>
      <c r="I1017" s="79">
        <v>160.05999800000001</v>
      </c>
      <c r="J1017" s="79">
        <v>163.5</v>
      </c>
      <c r="K1017" s="79">
        <v>162.815247</v>
      </c>
      <c r="L1017" s="80">
        <v>389122</v>
      </c>
      <c r="M1017" s="81">
        <f t="shared" si="15"/>
        <v>1.1256906112092386E-2</v>
      </c>
    </row>
    <row r="1018" spans="1:13">
      <c r="A1018" s="1">
        <v>45036</v>
      </c>
      <c r="F1018" s="78">
        <v>45040</v>
      </c>
      <c r="G1018" s="79">
        <v>163.740005</v>
      </c>
      <c r="H1018" s="79">
        <v>164.91999799999999</v>
      </c>
      <c r="I1018" s="79">
        <v>161.36000100000001</v>
      </c>
      <c r="J1018" s="79">
        <v>161.36000100000001</v>
      </c>
      <c r="K1018" s="79">
        <v>160.68420399999999</v>
      </c>
      <c r="L1018" s="80">
        <v>334237</v>
      </c>
      <c r="M1018" s="81">
        <f t="shared" si="15"/>
        <v>-1.3088718896210043E-2</v>
      </c>
    </row>
    <row r="1019" spans="1:13">
      <c r="A1019" s="1">
        <v>45037</v>
      </c>
      <c r="F1019" s="78">
        <v>45041</v>
      </c>
      <c r="G1019" s="79">
        <v>160.58000200000001</v>
      </c>
      <c r="H1019" s="79">
        <v>160.779999</v>
      </c>
      <c r="I1019" s="79">
        <v>159.10000600000001</v>
      </c>
      <c r="J1019" s="79">
        <v>160.10000600000001</v>
      </c>
      <c r="K1019" s="79">
        <v>159.42948899999999</v>
      </c>
      <c r="L1019" s="80">
        <v>284600</v>
      </c>
      <c r="M1019" s="81">
        <f t="shared" si="15"/>
        <v>-7.8085771268469207E-3</v>
      </c>
    </row>
    <row r="1020" spans="1:13">
      <c r="A1020" s="1">
        <v>45040</v>
      </c>
      <c r="F1020" s="78">
        <v>45042</v>
      </c>
      <c r="G1020" s="79">
        <v>160</v>
      </c>
      <c r="H1020" s="79">
        <v>160.679993</v>
      </c>
      <c r="I1020" s="79">
        <v>156.320007</v>
      </c>
      <c r="J1020" s="79">
        <v>159.240005</v>
      </c>
      <c r="K1020" s="79">
        <v>158.57309000000001</v>
      </c>
      <c r="L1020" s="80">
        <v>433311</v>
      </c>
      <c r="M1020" s="81">
        <f t="shared" si="15"/>
        <v>-5.3716473995597015E-3</v>
      </c>
    </row>
    <row r="1021" spans="1:13">
      <c r="A1021" s="1">
        <v>45041</v>
      </c>
      <c r="F1021" s="78">
        <v>45043</v>
      </c>
      <c r="G1021" s="79">
        <v>159.179993</v>
      </c>
      <c r="H1021" s="79">
        <v>160.39999399999999</v>
      </c>
      <c r="I1021" s="79">
        <v>157.279999</v>
      </c>
      <c r="J1021" s="79">
        <v>158.11999499999999</v>
      </c>
      <c r="K1021" s="79">
        <v>157.457764</v>
      </c>
      <c r="L1021" s="80">
        <v>381914</v>
      </c>
      <c r="M1021" s="81">
        <f t="shared" si="15"/>
        <v>-7.0335136939061365E-3</v>
      </c>
    </row>
    <row r="1022" spans="1:13">
      <c r="A1022" s="1">
        <v>45042</v>
      </c>
      <c r="F1022" s="78">
        <v>45044</v>
      </c>
      <c r="G1022" s="79">
        <v>158.46000699999999</v>
      </c>
      <c r="H1022" s="79">
        <v>160.179993</v>
      </c>
      <c r="I1022" s="79">
        <v>157.13999899999999</v>
      </c>
      <c r="J1022" s="79">
        <v>159.44000199999999</v>
      </c>
      <c r="K1022" s="79">
        <v>158.77224699999999</v>
      </c>
      <c r="L1022" s="80">
        <v>430838</v>
      </c>
      <c r="M1022" s="81">
        <f t="shared" si="15"/>
        <v>8.3481624951818548E-3</v>
      </c>
    </row>
    <row r="1023" spans="1:13">
      <c r="A1023" s="1">
        <v>45043</v>
      </c>
      <c r="F1023" s="78">
        <v>45048</v>
      </c>
      <c r="G1023" s="79">
        <v>159.279999</v>
      </c>
      <c r="H1023" s="79">
        <v>161.199997</v>
      </c>
      <c r="I1023" s="79">
        <v>158.60000600000001</v>
      </c>
      <c r="J1023" s="79">
        <v>159.220001</v>
      </c>
      <c r="K1023" s="79">
        <v>158.55316199999999</v>
      </c>
      <c r="L1023" s="80">
        <v>414730</v>
      </c>
      <c r="M1023" s="81">
        <f t="shared" si="15"/>
        <v>-1.3798696191533201E-3</v>
      </c>
    </row>
    <row r="1024" spans="1:13">
      <c r="A1024" s="1">
        <v>45044</v>
      </c>
      <c r="F1024" s="78">
        <v>45049</v>
      </c>
      <c r="G1024" s="79">
        <v>159.55999800000001</v>
      </c>
      <c r="H1024" s="79">
        <v>160.179993</v>
      </c>
      <c r="I1024" s="79">
        <v>156.61999499999999</v>
      </c>
      <c r="J1024" s="79">
        <v>156.66000399999999</v>
      </c>
      <c r="K1024" s="79">
        <v>156.00389100000001</v>
      </c>
      <c r="L1024" s="80">
        <v>445174</v>
      </c>
      <c r="M1024" s="81">
        <f t="shared" si="15"/>
        <v>-1.6078335921171829E-2</v>
      </c>
    </row>
    <row r="1025" spans="1:13">
      <c r="A1025" s="1">
        <v>45048</v>
      </c>
      <c r="F1025" s="78">
        <v>45050</v>
      </c>
      <c r="G1025" s="79">
        <v>158.720001</v>
      </c>
      <c r="H1025" s="79">
        <v>158.720001</v>
      </c>
      <c r="I1025" s="79">
        <v>153.96000699999999</v>
      </c>
      <c r="J1025" s="79">
        <v>156.41999799999999</v>
      </c>
      <c r="K1025" s="79">
        <v>155.764893</v>
      </c>
      <c r="L1025" s="80">
        <v>528644</v>
      </c>
      <c r="M1025" s="81">
        <f t="shared" si="15"/>
        <v>-1.5320002499169033E-3</v>
      </c>
    </row>
    <row r="1026" spans="1:13">
      <c r="A1026" s="1">
        <v>45049</v>
      </c>
      <c r="F1026" s="78">
        <v>45051</v>
      </c>
      <c r="G1026" s="79">
        <v>161.5</v>
      </c>
      <c r="H1026" s="79">
        <v>172.44000199999999</v>
      </c>
      <c r="I1026" s="79">
        <v>160.820007</v>
      </c>
      <c r="J1026" s="79">
        <v>170.33999600000001</v>
      </c>
      <c r="K1026" s="79">
        <v>169.626587</v>
      </c>
      <c r="L1026" s="80">
        <v>1445543</v>
      </c>
      <c r="M1026" s="81">
        <f t="shared" si="15"/>
        <v>8.89911310117871E-2</v>
      </c>
    </row>
    <row r="1027" spans="1:13">
      <c r="A1027" s="1">
        <v>45050</v>
      </c>
      <c r="F1027" s="78">
        <v>45054</v>
      </c>
      <c r="G1027" s="79">
        <v>170.5</v>
      </c>
      <c r="H1027" s="79">
        <v>171.94000199999999</v>
      </c>
      <c r="I1027" s="79">
        <v>167.41999799999999</v>
      </c>
      <c r="J1027" s="79">
        <v>169.699997</v>
      </c>
      <c r="K1027" s="79">
        <v>168.989273</v>
      </c>
      <c r="L1027" s="80">
        <v>422696</v>
      </c>
      <c r="M1027" s="81">
        <f t="shared" si="15"/>
        <v>-3.7571586581530612E-3</v>
      </c>
    </row>
    <row r="1028" spans="1:13">
      <c r="A1028" s="1">
        <v>45051</v>
      </c>
      <c r="F1028" s="78">
        <v>45055</v>
      </c>
      <c r="G1028" s="79">
        <v>169.11999499999999</v>
      </c>
      <c r="H1028" s="79">
        <v>170.44000199999999</v>
      </c>
      <c r="I1028" s="79">
        <v>165.08000200000001</v>
      </c>
      <c r="J1028" s="79">
        <v>165.5</v>
      </c>
      <c r="K1028" s="79">
        <v>164.80687</v>
      </c>
      <c r="L1028" s="80">
        <v>502087</v>
      </c>
      <c r="M1028" s="81">
        <f t="shared" ref="M1028:M1091" si="16">(K1028-K1027)/K1027</f>
        <v>-2.4749517680924007E-2</v>
      </c>
    </row>
    <row r="1029" spans="1:13">
      <c r="A1029" s="1">
        <v>45054</v>
      </c>
      <c r="F1029" s="78">
        <v>45056</v>
      </c>
      <c r="G1029" s="79">
        <v>164.94000199999999</v>
      </c>
      <c r="H1029" s="79">
        <v>166.05999800000001</v>
      </c>
      <c r="I1029" s="79">
        <v>162.479996</v>
      </c>
      <c r="J1029" s="79">
        <v>163.720001</v>
      </c>
      <c r="K1029" s="79">
        <v>163.03431699999999</v>
      </c>
      <c r="L1029" s="80">
        <v>360586</v>
      </c>
      <c r="M1029" s="81">
        <f t="shared" si="16"/>
        <v>-1.0755334410513446E-2</v>
      </c>
    </row>
    <row r="1030" spans="1:13">
      <c r="A1030" s="1">
        <v>45055</v>
      </c>
      <c r="F1030" s="78">
        <v>45057</v>
      </c>
      <c r="G1030" s="79">
        <v>164.41999799999999</v>
      </c>
      <c r="H1030" s="79">
        <v>167.88000500000001</v>
      </c>
      <c r="I1030" s="79">
        <v>164.41999799999999</v>
      </c>
      <c r="J1030" s="79">
        <v>167.13999899999999</v>
      </c>
      <c r="K1030" s="79">
        <v>166.44000199999999</v>
      </c>
      <c r="L1030" s="80">
        <v>372423</v>
      </c>
      <c r="M1030" s="81">
        <f t="shared" si="16"/>
        <v>2.0889375087822803E-2</v>
      </c>
    </row>
    <row r="1031" spans="1:13">
      <c r="A1031" s="1">
        <v>45056</v>
      </c>
      <c r="F1031" s="78">
        <v>45058</v>
      </c>
      <c r="G1031" s="79">
        <v>167.61999499999999</v>
      </c>
      <c r="H1031" s="79">
        <v>168.199997</v>
      </c>
      <c r="I1031" s="79">
        <v>163.83999600000001</v>
      </c>
      <c r="J1031" s="79">
        <v>164.83999600000001</v>
      </c>
      <c r="K1031" s="79">
        <v>164.83999600000001</v>
      </c>
      <c r="L1031" s="80">
        <v>363249</v>
      </c>
      <c r="M1031" s="81">
        <f t="shared" si="16"/>
        <v>-9.6131097138533999E-3</v>
      </c>
    </row>
    <row r="1032" spans="1:13">
      <c r="A1032" s="1">
        <v>45057</v>
      </c>
      <c r="F1032" s="78">
        <v>45061</v>
      </c>
      <c r="G1032" s="79">
        <v>166.279999</v>
      </c>
      <c r="H1032" s="79">
        <v>166.60000600000001</v>
      </c>
      <c r="I1032" s="79">
        <v>164.94000199999999</v>
      </c>
      <c r="J1032" s="79">
        <v>166.179993</v>
      </c>
      <c r="K1032" s="79">
        <v>166.179993</v>
      </c>
      <c r="L1032" s="80">
        <v>280866</v>
      </c>
      <c r="M1032" s="81">
        <f t="shared" si="16"/>
        <v>8.129076877677081E-3</v>
      </c>
    </row>
    <row r="1033" spans="1:13">
      <c r="A1033" s="1">
        <v>45058</v>
      </c>
      <c r="F1033" s="78">
        <v>45062</v>
      </c>
      <c r="G1033" s="79">
        <v>165.36000100000001</v>
      </c>
      <c r="H1033" s="79">
        <v>166.39999399999999</v>
      </c>
      <c r="I1033" s="79">
        <v>161.5</v>
      </c>
      <c r="J1033" s="79">
        <v>162.11999499999999</v>
      </c>
      <c r="K1033" s="79">
        <v>162.11999499999999</v>
      </c>
      <c r="L1033" s="80">
        <v>457413</v>
      </c>
      <c r="M1033" s="81">
        <f t="shared" si="16"/>
        <v>-2.4431328505351468E-2</v>
      </c>
    </row>
    <row r="1034" spans="1:13">
      <c r="A1034" s="1">
        <v>45061</v>
      </c>
      <c r="F1034" s="78">
        <v>45063</v>
      </c>
      <c r="G1034" s="79">
        <v>161.39999399999999</v>
      </c>
      <c r="H1034" s="79">
        <v>162.88000500000001</v>
      </c>
      <c r="I1034" s="79">
        <v>159.33999600000001</v>
      </c>
      <c r="J1034" s="79">
        <v>162.63999899999999</v>
      </c>
      <c r="K1034" s="79">
        <v>162.63999899999999</v>
      </c>
      <c r="L1034" s="80">
        <v>309000</v>
      </c>
      <c r="M1034" s="81">
        <f t="shared" si="16"/>
        <v>3.2075253888331303E-3</v>
      </c>
    </row>
    <row r="1035" spans="1:13">
      <c r="A1035" s="1">
        <v>45062</v>
      </c>
      <c r="F1035" s="78">
        <v>45064</v>
      </c>
      <c r="G1035" s="79">
        <v>164.88000500000001</v>
      </c>
      <c r="H1035" s="79">
        <v>166.259995</v>
      </c>
      <c r="I1035" s="79">
        <v>162.83999600000001</v>
      </c>
      <c r="J1035" s="79">
        <v>164.44000199999999</v>
      </c>
      <c r="K1035" s="79">
        <v>164.44000199999999</v>
      </c>
      <c r="L1035" s="80">
        <v>271522</v>
      </c>
      <c r="M1035" s="81">
        <f t="shared" si="16"/>
        <v>1.106740661010459E-2</v>
      </c>
    </row>
    <row r="1036" spans="1:13">
      <c r="A1036" s="1">
        <v>45063</v>
      </c>
      <c r="F1036" s="78">
        <v>45065</v>
      </c>
      <c r="G1036" s="79">
        <v>165.03999300000001</v>
      </c>
      <c r="H1036" s="79">
        <v>165.220001</v>
      </c>
      <c r="I1036" s="79">
        <v>157.820007</v>
      </c>
      <c r="J1036" s="79">
        <v>159.020004</v>
      </c>
      <c r="K1036" s="79">
        <v>159.020004</v>
      </c>
      <c r="L1036" s="80">
        <v>1160214</v>
      </c>
      <c r="M1036" s="81">
        <f t="shared" si="16"/>
        <v>-3.2960337716366563E-2</v>
      </c>
    </row>
    <row r="1037" spans="1:13">
      <c r="A1037" s="1">
        <v>45064</v>
      </c>
      <c r="F1037" s="78">
        <v>45068</v>
      </c>
      <c r="G1037" s="79">
        <v>158.41999799999999</v>
      </c>
      <c r="H1037" s="79">
        <v>163.16000399999999</v>
      </c>
      <c r="I1037" s="79">
        <v>158.41999799999999</v>
      </c>
      <c r="J1037" s="79">
        <v>162.220001</v>
      </c>
      <c r="K1037" s="79">
        <v>162.220001</v>
      </c>
      <c r="L1037" s="80">
        <v>493289</v>
      </c>
      <c r="M1037" s="81">
        <f t="shared" si="16"/>
        <v>2.0123235564753199E-2</v>
      </c>
    </row>
    <row r="1038" spans="1:13">
      <c r="A1038" s="1">
        <v>45065</v>
      </c>
      <c r="F1038" s="78">
        <v>45069</v>
      </c>
      <c r="G1038" s="79">
        <v>162.479996</v>
      </c>
      <c r="H1038" s="79">
        <v>163.179993</v>
      </c>
      <c r="I1038" s="79">
        <v>158.60000600000001</v>
      </c>
      <c r="J1038" s="79">
        <v>159.279999</v>
      </c>
      <c r="K1038" s="79">
        <v>159.279999</v>
      </c>
      <c r="L1038" s="80">
        <v>437584</v>
      </c>
      <c r="M1038" s="81">
        <f t="shared" si="16"/>
        <v>-1.8123548156062413E-2</v>
      </c>
    </row>
    <row r="1039" spans="1:13">
      <c r="A1039" s="1">
        <v>45068</v>
      </c>
      <c r="F1039" s="78">
        <v>45070</v>
      </c>
      <c r="G1039" s="79">
        <v>158.199997</v>
      </c>
      <c r="H1039" s="79">
        <v>158.240005</v>
      </c>
      <c r="I1039" s="79">
        <v>153.39999399999999</v>
      </c>
      <c r="J1039" s="79">
        <v>154.08000200000001</v>
      </c>
      <c r="K1039" s="79">
        <v>154.08000200000001</v>
      </c>
      <c r="L1039" s="80">
        <v>463719</v>
      </c>
      <c r="M1039" s="81">
        <f t="shared" si="16"/>
        <v>-3.264689247015877E-2</v>
      </c>
    </row>
    <row r="1040" spans="1:13">
      <c r="A1040" s="1">
        <v>45069</v>
      </c>
      <c r="F1040" s="78">
        <v>45071</v>
      </c>
      <c r="G1040" s="79">
        <v>154.479996</v>
      </c>
      <c r="H1040" s="79">
        <v>155.16000399999999</v>
      </c>
      <c r="I1040" s="79">
        <v>151.46000699999999</v>
      </c>
      <c r="J1040" s="79">
        <v>153.96000699999999</v>
      </c>
      <c r="K1040" s="79">
        <v>153.96000699999999</v>
      </c>
      <c r="L1040" s="80">
        <v>359477</v>
      </c>
      <c r="M1040" s="81">
        <f t="shared" si="16"/>
        <v>-7.7878373859326122E-4</v>
      </c>
    </row>
    <row r="1041" spans="1:13">
      <c r="A1041" s="1">
        <v>45070</v>
      </c>
      <c r="F1041" s="78">
        <v>45072</v>
      </c>
      <c r="G1041" s="79">
        <v>154</v>
      </c>
      <c r="H1041" s="79">
        <v>155.96000699999999</v>
      </c>
      <c r="I1041" s="79">
        <v>151.96000699999999</v>
      </c>
      <c r="J1041" s="79">
        <v>155.44000199999999</v>
      </c>
      <c r="K1041" s="79">
        <v>155.44000199999999</v>
      </c>
      <c r="L1041" s="80">
        <v>268448</v>
      </c>
      <c r="M1041" s="81">
        <f t="shared" si="16"/>
        <v>9.6128535509874494E-3</v>
      </c>
    </row>
    <row r="1042" spans="1:13">
      <c r="A1042" s="1">
        <v>45071</v>
      </c>
      <c r="F1042" s="78">
        <v>45075</v>
      </c>
      <c r="G1042" s="79">
        <v>156.63999899999999</v>
      </c>
      <c r="H1042" s="79">
        <v>156.63999899999999</v>
      </c>
      <c r="I1042" s="79">
        <v>153.5</v>
      </c>
      <c r="J1042" s="79">
        <v>154.320007</v>
      </c>
      <c r="K1042" s="79">
        <v>154.320007</v>
      </c>
      <c r="L1042" s="80">
        <v>137828</v>
      </c>
      <c r="M1042" s="81">
        <f t="shared" si="16"/>
        <v>-7.2053202881455754E-3</v>
      </c>
    </row>
    <row r="1043" spans="1:13">
      <c r="A1043" s="1">
        <v>45072</v>
      </c>
      <c r="F1043" s="78">
        <v>45076</v>
      </c>
      <c r="G1043" s="79">
        <v>154.86000100000001</v>
      </c>
      <c r="H1043" s="79">
        <v>157.179993</v>
      </c>
      <c r="I1043" s="79">
        <v>154.44000199999999</v>
      </c>
      <c r="J1043" s="79">
        <v>155.36000100000001</v>
      </c>
      <c r="K1043" s="79">
        <v>155.36000100000001</v>
      </c>
      <c r="L1043" s="80">
        <v>262885</v>
      </c>
      <c r="M1043" s="81">
        <f t="shared" si="16"/>
        <v>6.7392039452150053E-3</v>
      </c>
    </row>
    <row r="1044" spans="1:13">
      <c r="A1044" s="1">
        <v>45075</v>
      </c>
      <c r="F1044" s="78">
        <v>45077</v>
      </c>
      <c r="G1044" s="79">
        <v>153.38000500000001</v>
      </c>
      <c r="H1044" s="79">
        <v>154.179993</v>
      </c>
      <c r="I1044" s="79">
        <v>151.16000399999999</v>
      </c>
      <c r="J1044" s="79">
        <v>151.5</v>
      </c>
      <c r="K1044" s="79">
        <v>151.5</v>
      </c>
      <c r="L1044" s="80">
        <v>889028</v>
      </c>
      <c r="M1044" s="81">
        <f t="shared" si="16"/>
        <v>-2.4845526359130309E-2</v>
      </c>
    </row>
    <row r="1045" spans="1:13">
      <c r="A1045" s="1">
        <v>45076</v>
      </c>
      <c r="F1045" s="78">
        <v>45078</v>
      </c>
      <c r="G1045" s="79">
        <v>152.96000699999999</v>
      </c>
      <c r="H1045" s="79">
        <v>153.36000100000001</v>
      </c>
      <c r="I1045" s="79">
        <v>147.61999499999999</v>
      </c>
      <c r="J1045" s="79">
        <v>150.740005</v>
      </c>
      <c r="K1045" s="79">
        <v>150.740005</v>
      </c>
      <c r="L1045" s="80">
        <v>385629</v>
      </c>
      <c r="M1045" s="81">
        <f t="shared" si="16"/>
        <v>-5.0164686468647099E-3</v>
      </c>
    </row>
    <row r="1046" spans="1:13">
      <c r="A1046" s="1">
        <v>45077</v>
      </c>
      <c r="F1046" s="78">
        <v>45079</v>
      </c>
      <c r="G1046" s="79">
        <v>153.300003</v>
      </c>
      <c r="H1046" s="79">
        <v>160.03999300000001</v>
      </c>
      <c r="I1046" s="79">
        <v>153.300003</v>
      </c>
      <c r="J1046" s="79">
        <v>159.520004</v>
      </c>
      <c r="K1046" s="79">
        <v>159.520004</v>
      </c>
      <c r="L1046" s="80">
        <v>605368</v>
      </c>
      <c r="M1046" s="81">
        <f t="shared" si="16"/>
        <v>5.8245977900823365E-2</v>
      </c>
    </row>
    <row r="1047" spans="1:13">
      <c r="A1047" s="1">
        <v>45078</v>
      </c>
      <c r="F1047" s="78">
        <v>45082</v>
      </c>
      <c r="G1047" s="79">
        <v>159.11999499999999</v>
      </c>
      <c r="H1047" s="79">
        <v>160.33999600000001</v>
      </c>
      <c r="I1047" s="79">
        <v>157.699997</v>
      </c>
      <c r="J1047" s="79">
        <v>158.300003</v>
      </c>
      <c r="K1047" s="79">
        <v>158.300003</v>
      </c>
      <c r="L1047" s="80">
        <v>313505</v>
      </c>
      <c r="M1047" s="81">
        <f t="shared" si="16"/>
        <v>-7.6479499085268096E-3</v>
      </c>
    </row>
    <row r="1048" spans="1:13">
      <c r="A1048" s="1">
        <v>45079</v>
      </c>
      <c r="F1048" s="78">
        <v>45083</v>
      </c>
      <c r="G1048" s="79">
        <v>157.66000399999999</v>
      </c>
      <c r="H1048" s="79">
        <v>160.03999300000001</v>
      </c>
      <c r="I1048" s="79">
        <v>157.240005</v>
      </c>
      <c r="J1048" s="79">
        <v>159.679993</v>
      </c>
      <c r="K1048" s="79">
        <v>159.679993</v>
      </c>
      <c r="L1048" s="80">
        <v>268788</v>
      </c>
      <c r="M1048" s="81">
        <f t="shared" si="16"/>
        <v>8.7175614267044083E-3</v>
      </c>
    </row>
    <row r="1049" spans="1:13">
      <c r="A1049" s="1">
        <v>45082</v>
      </c>
      <c r="F1049" s="78">
        <v>45084</v>
      </c>
      <c r="G1049" s="79">
        <v>159.60000600000001</v>
      </c>
      <c r="H1049" s="79">
        <v>161.699997</v>
      </c>
      <c r="I1049" s="79">
        <v>158.66000399999999</v>
      </c>
      <c r="J1049" s="79">
        <v>159.259995</v>
      </c>
      <c r="K1049" s="79">
        <v>159.259995</v>
      </c>
      <c r="L1049" s="80">
        <v>313970</v>
      </c>
      <c r="M1049" s="81">
        <f t="shared" si="16"/>
        <v>-2.6302481112959E-3</v>
      </c>
    </row>
    <row r="1050" spans="1:13">
      <c r="A1050" s="1">
        <v>45083</v>
      </c>
      <c r="F1050" s="78">
        <v>45085</v>
      </c>
      <c r="G1050" s="79">
        <v>157.53999300000001</v>
      </c>
      <c r="H1050" s="79">
        <v>160</v>
      </c>
      <c r="I1050" s="79">
        <v>157.38000500000001</v>
      </c>
      <c r="J1050" s="79">
        <v>159.020004</v>
      </c>
      <c r="K1050" s="79">
        <v>159.020004</v>
      </c>
      <c r="L1050" s="80">
        <v>226504</v>
      </c>
      <c r="M1050" s="81">
        <f t="shared" si="16"/>
        <v>-1.5069132709692938E-3</v>
      </c>
    </row>
    <row r="1051" spans="1:13">
      <c r="A1051" s="1">
        <v>45084</v>
      </c>
      <c r="F1051" s="78">
        <v>45086</v>
      </c>
      <c r="G1051" s="79">
        <v>159.05999800000001</v>
      </c>
      <c r="H1051" s="79">
        <v>161.179993</v>
      </c>
      <c r="I1051" s="79">
        <v>158.300003</v>
      </c>
      <c r="J1051" s="79">
        <v>160</v>
      </c>
      <c r="K1051" s="79">
        <v>160</v>
      </c>
      <c r="L1051" s="80">
        <v>318429</v>
      </c>
      <c r="M1051" s="81">
        <f t="shared" si="16"/>
        <v>6.1627215152126385E-3</v>
      </c>
    </row>
    <row r="1052" spans="1:13">
      <c r="A1052" s="1">
        <v>45085</v>
      </c>
      <c r="F1052" s="78">
        <v>45089</v>
      </c>
      <c r="G1052" s="79">
        <v>163.33999600000001</v>
      </c>
      <c r="H1052" s="79">
        <v>169.11999499999999</v>
      </c>
      <c r="I1052" s="79">
        <v>162.820007</v>
      </c>
      <c r="J1052" s="79">
        <v>168.83999600000001</v>
      </c>
      <c r="K1052" s="79">
        <v>168.83999600000001</v>
      </c>
      <c r="L1052" s="80">
        <v>603048</v>
      </c>
      <c r="M1052" s="81">
        <f t="shared" si="16"/>
        <v>5.5249975000000083E-2</v>
      </c>
    </row>
    <row r="1053" spans="1:13">
      <c r="A1053" s="1">
        <v>45086</v>
      </c>
      <c r="F1053" s="78">
        <v>45090</v>
      </c>
      <c r="G1053" s="79">
        <v>170</v>
      </c>
      <c r="H1053" s="79">
        <v>174</v>
      </c>
      <c r="I1053" s="79">
        <v>169.89999399999999</v>
      </c>
      <c r="J1053" s="79">
        <v>172.800003</v>
      </c>
      <c r="K1053" s="79">
        <v>172.800003</v>
      </c>
      <c r="L1053" s="80">
        <v>590946</v>
      </c>
      <c r="M1053" s="81">
        <f t="shared" si="16"/>
        <v>2.3454199797540803E-2</v>
      </c>
    </row>
    <row r="1054" spans="1:13">
      <c r="A1054" s="1">
        <v>45089</v>
      </c>
      <c r="F1054" s="78">
        <v>45091</v>
      </c>
      <c r="G1054" s="79">
        <v>173.55999800000001</v>
      </c>
      <c r="H1054" s="79">
        <v>174.88000500000001</v>
      </c>
      <c r="I1054" s="79">
        <v>172.86000100000001</v>
      </c>
      <c r="J1054" s="79">
        <v>174.699997</v>
      </c>
      <c r="K1054" s="79">
        <v>174.699997</v>
      </c>
      <c r="L1054" s="80">
        <v>387750</v>
      </c>
      <c r="M1054" s="81">
        <f t="shared" si="16"/>
        <v>1.0995335457256863E-2</v>
      </c>
    </row>
    <row r="1055" spans="1:13">
      <c r="A1055" s="1">
        <v>45090</v>
      </c>
      <c r="F1055" s="78">
        <v>45092</v>
      </c>
      <c r="G1055" s="79">
        <v>174.61999499999999</v>
      </c>
      <c r="H1055" s="79">
        <v>178.820007</v>
      </c>
      <c r="I1055" s="79">
        <v>172.33999600000001</v>
      </c>
      <c r="J1055" s="79">
        <v>174.179993</v>
      </c>
      <c r="K1055" s="79">
        <v>174.179993</v>
      </c>
      <c r="L1055" s="80">
        <v>443798</v>
      </c>
      <c r="M1055" s="81">
        <f t="shared" si="16"/>
        <v>-2.9765541438446629E-3</v>
      </c>
    </row>
    <row r="1056" spans="1:13">
      <c r="A1056" s="1">
        <v>45091</v>
      </c>
      <c r="F1056" s="78">
        <v>45093</v>
      </c>
      <c r="G1056" s="79">
        <v>175</v>
      </c>
      <c r="H1056" s="79">
        <v>176.979996</v>
      </c>
      <c r="I1056" s="79">
        <v>173.179993</v>
      </c>
      <c r="J1056" s="79">
        <v>174.820007</v>
      </c>
      <c r="K1056" s="79">
        <v>174.820007</v>
      </c>
      <c r="L1056" s="80">
        <v>977999</v>
      </c>
      <c r="M1056" s="81">
        <f t="shared" si="16"/>
        <v>3.6744403819100389E-3</v>
      </c>
    </row>
    <row r="1057" spans="1:13">
      <c r="A1057" s="1">
        <v>45092</v>
      </c>
      <c r="F1057" s="78">
        <v>45096</v>
      </c>
      <c r="G1057" s="79">
        <v>171.779999</v>
      </c>
      <c r="H1057" s="79">
        <v>174.020004</v>
      </c>
      <c r="I1057" s="79">
        <v>170.759995</v>
      </c>
      <c r="J1057" s="79">
        <v>172.16000399999999</v>
      </c>
      <c r="K1057" s="79">
        <v>172.16000399999999</v>
      </c>
      <c r="L1057" s="80">
        <v>246230</v>
      </c>
      <c r="M1057" s="81">
        <f t="shared" si="16"/>
        <v>-1.5215666934506057E-2</v>
      </c>
    </row>
    <row r="1058" spans="1:13">
      <c r="A1058" s="1">
        <v>45093</v>
      </c>
      <c r="F1058" s="78">
        <v>45097</v>
      </c>
      <c r="G1058" s="79">
        <v>171.11999499999999</v>
      </c>
      <c r="H1058" s="79">
        <v>172.44000199999999</v>
      </c>
      <c r="I1058" s="79">
        <v>168.94000199999999</v>
      </c>
      <c r="J1058" s="79">
        <v>169.44000199999999</v>
      </c>
      <c r="K1058" s="79">
        <v>169.44000199999999</v>
      </c>
      <c r="L1058" s="80">
        <v>289555</v>
      </c>
      <c r="M1058" s="81">
        <f t="shared" si="16"/>
        <v>-1.5799267755593187E-2</v>
      </c>
    </row>
    <row r="1059" spans="1:13">
      <c r="A1059" s="1">
        <v>45096</v>
      </c>
      <c r="F1059" s="78">
        <v>45098</v>
      </c>
      <c r="G1059" s="79">
        <v>172.10000600000001</v>
      </c>
      <c r="H1059" s="79">
        <v>177.44000199999999</v>
      </c>
      <c r="I1059" s="79">
        <v>171.63999899999999</v>
      </c>
      <c r="J1059" s="79">
        <v>176.679993</v>
      </c>
      <c r="K1059" s="79">
        <v>176.679993</v>
      </c>
      <c r="L1059" s="80">
        <v>633352</v>
      </c>
      <c r="M1059" s="81">
        <f t="shared" si="16"/>
        <v>4.2728935992340247E-2</v>
      </c>
    </row>
    <row r="1060" spans="1:13">
      <c r="A1060" s="1">
        <v>45097</v>
      </c>
      <c r="F1060" s="78">
        <v>45099</v>
      </c>
      <c r="G1060" s="79">
        <v>175.05999800000001</v>
      </c>
      <c r="H1060" s="79">
        <v>181.779999</v>
      </c>
      <c r="I1060" s="79">
        <v>174.5</v>
      </c>
      <c r="J1060" s="79">
        <v>181.38000500000001</v>
      </c>
      <c r="K1060" s="79">
        <v>181.38000500000001</v>
      </c>
      <c r="L1060" s="80">
        <v>627617</v>
      </c>
      <c r="M1060" s="81">
        <f t="shared" si="16"/>
        <v>2.6601834877817858E-2</v>
      </c>
    </row>
    <row r="1061" spans="1:13">
      <c r="A1061" s="1">
        <v>45098</v>
      </c>
      <c r="F1061" s="78">
        <v>45100</v>
      </c>
      <c r="G1061" s="79">
        <v>180.88000500000001</v>
      </c>
      <c r="H1061" s="79">
        <v>181.88000500000001</v>
      </c>
      <c r="I1061" s="79">
        <v>174.779999</v>
      </c>
      <c r="J1061" s="79">
        <v>176.88000500000001</v>
      </c>
      <c r="K1061" s="79">
        <v>176.88000500000001</v>
      </c>
      <c r="L1061" s="80">
        <v>496170</v>
      </c>
      <c r="M1061" s="81">
        <f t="shared" si="16"/>
        <v>-2.4809790913833087E-2</v>
      </c>
    </row>
    <row r="1062" spans="1:13">
      <c r="A1062" s="1">
        <v>45099</v>
      </c>
      <c r="F1062" s="78">
        <v>45103</v>
      </c>
      <c r="G1062" s="79">
        <v>178.36000100000001</v>
      </c>
      <c r="H1062" s="79">
        <v>178.88000500000001</v>
      </c>
      <c r="I1062" s="79">
        <v>175.279999</v>
      </c>
      <c r="J1062" s="79">
        <v>176.58000200000001</v>
      </c>
      <c r="K1062" s="79">
        <v>176.58000200000001</v>
      </c>
      <c r="L1062" s="80">
        <v>319652</v>
      </c>
      <c r="M1062" s="81">
        <f t="shared" si="16"/>
        <v>-1.6960820416078333E-3</v>
      </c>
    </row>
    <row r="1063" spans="1:13">
      <c r="A1063" s="1">
        <v>45100</v>
      </c>
      <c r="F1063" s="78">
        <v>45104</v>
      </c>
      <c r="G1063" s="79">
        <v>175.61999499999999</v>
      </c>
      <c r="H1063" s="79">
        <v>176.41999799999999</v>
      </c>
      <c r="I1063" s="79">
        <v>172.61999499999999</v>
      </c>
      <c r="J1063" s="79">
        <v>173.55999800000001</v>
      </c>
      <c r="K1063" s="79">
        <v>173.55999800000001</v>
      </c>
      <c r="L1063" s="80">
        <v>456463</v>
      </c>
      <c r="M1063" s="81">
        <f t="shared" si="16"/>
        <v>-1.7102752099866891E-2</v>
      </c>
    </row>
    <row r="1064" spans="1:13">
      <c r="A1064" s="1">
        <v>45103</v>
      </c>
      <c r="F1064" s="78">
        <v>45105</v>
      </c>
      <c r="G1064" s="79">
        <v>173</v>
      </c>
      <c r="H1064" s="79">
        <v>175.699997</v>
      </c>
      <c r="I1064" s="79">
        <v>171.759995</v>
      </c>
      <c r="J1064" s="79">
        <v>172.46000699999999</v>
      </c>
      <c r="K1064" s="79">
        <v>172.46000699999999</v>
      </c>
      <c r="L1064" s="80">
        <v>340374</v>
      </c>
      <c r="M1064" s="81">
        <f t="shared" si="16"/>
        <v>-6.3378140854784808E-3</v>
      </c>
    </row>
    <row r="1065" spans="1:13">
      <c r="A1065" s="1">
        <v>45104</v>
      </c>
      <c r="F1065" s="78">
        <v>45106</v>
      </c>
      <c r="G1065" s="79">
        <v>172.300003</v>
      </c>
      <c r="H1065" s="79">
        <v>173.520004</v>
      </c>
      <c r="I1065" s="79">
        <v>170.66000399999999</v>
      </c>
      <c r="J1065" s="79">
        <v>173.520004</v>
      </c>
      <c r="K1065" s="79">
        <v>173.520004</v>
      </c>
      <c r="L1065" s="80">
        <v>379203</v>
      </c>
      <c r="M1065" s="81">
        <f t="shared" si="16"/>
        <v>6.1463351326433028E-3</v>
      </c>
    </row>
    <row r="1066" spans="1:13">
      <c r="A1066" s="1">
        <v>45105</v>
      </c>
      <c r="F1066" s="78">
        <v>45107</v>
      </c>
      <c r="G1066" s="79">
        <v>171.720001</v>
      </c>
      <c r="H1066" s="79">
        <v>179.199997</v>
      </c>
      <c r="I1066" s="79">
        <v>169.800003</v>
      </c>
      <c r="J1066" s="79">
        <v>177.779999</v>
      </c>
      <c r="K1066" s="79">
        <v>177.779999</v>
      </c>
      <c r="L1066" s="80">
        <v>854659</v>
      </c>
      <c r="M1066" s="81">
        <f t="shared" si="16"/>
        <v>2.4550454712990923E-2</v>
      </c>
    </row>
    <row r="1067" spans="1:13">
      <c r="A1067" s="1">
        <v>45106</v>
      </c>
      <c r="F1067" s="78">
        <v>45110</v>
      </c>
      <c r="G1067" s="79">
        <v>179.320007</v>
      </c>
      <c r="H1067" s="79">
        <v>179.44000199999999</v>
      </c>
      <c r="I1067" s="79">
        <v>174.179993</v>
      </c>
      <c r="J1067" s="79">
        <v>176.61999499999999</v>
      </c>
      <c r="K1067" s="79">
        <v>176.61999499999999</v>
      </c>
      <c r="L1067" s="80">
        <v>378147</v>
      </c>
      <c r="M1067" s="81">
        <f t="shared" si="16"/>
        <v>-6.5249409749406897E-3</v>
      </c>
    </row>
    <row r="1068" spans="1:13">
      <c r="A1068" s="1">
        <v>45107</v>
      </c>
      <c r="F1068" s="78">
        <v>45111</v>
      </c>
      <c r="G1068" s="79">
        <v>177.41999799999999</v>
      </c>
      <c r="H1068" s="79">
        <v>180.5</v>
      </c>
      <c r="I1068" s="79">
        <v>176.779999</v>
      </c>
      <c r="J1068" s="79">
        <v>178.63999899999999</v>
      </c>
      <c r="K1068" s="79">
        <v>178.63999899999999</v>
      </c>
      <c r="L1068" s="80">
        <v>297684</v>
      </c>
      <c r="M1068" s="81">
        <f t="shared" si="16"/>
        <v>1.1437006325359709E-2</v>
      </c>
    </row>
    <row r="1069" spans="1:13">
      <c r="A1069" s="1">
        <v>45110</v>
      </c>
      <c r="F1069" s="78">
        <v>45112</v>
      </c>
      <c r="G1069" s="79">
        <v>178.08000200000001</v>
      </c>
      <c r="H1069" s="79">
        <v>178.740005</v>
      </c>
      <c r="I1069" s="79">
        <v>173.83999600000001</v>
      </c>
      <c r="J1069" s="79">
        <v>174.41999799999999</v>
      </c>
      <c r="K1069" s="79">
        <v>174.41999799999999</v>
      </c>
      <c r="L1069" s="80">
        <v>448742</v>
      </c>
      <c r="M1069" s="81">
        <f t="shared" si="16"/>
        <v>-2.3622934525430649E-2</v>
      </c>
    </row>
    <row r="1070" spans="1:13">
      <c r="A1070" s="1">
        <v>45111</v>
      </c>
      <c r="F1070" s="78">
        <v>45113</v>
      </c>
      <c r="G1070" s="79">
        <v>170.94000199999999</v>
      </c>
      <c r="H1070" s="79">
        <v>170.94000199999999</v>
      </c>
      <c r="I1070" s="79">
        <v>163.88000500000001</v>
      </c>
      <c r="J1070" s="79">
        <v>164.740005</v>
      </c>
      <c r="K1070" s="79">
        <v>164.740005</v>
      </c>
      <c r="L1070" s="80">
        <v>695458</v>
      </c>
      <c r="M1070" s="81">
        <f t="shared" si="16"/>
        <v>-5.5498183184247006E-2</v>
      </c>
    </row>
    <row r="1071" spans="1:13">
      <c r="A1071" s="1">
        <v>45112</v>
      </c>
      <c r="F1071" s="78">
        <v>45114</v>
      </c>
      <c r="G1071" s="79">
        <v>165.740005</v>
      </c>
      <c r="H1071" s="79">
        <v>168.10000600000001</v>
      </c>
      <c r="I1071" s="79">
        <v>163.89999399999999</v>
      </c>
      <c r="J1071" s="79">
        <v>166.61999499999999</v>
      </c>
      <c r="K1071" s="79">
        <v>166.61999499999999</v>
      </c>
      <c r="L1071" s="80">
        <v>395587</v>
      </c>
      <c r="M1071" s="81">
        <f t="shared" si="16"/>
        <v>1.141186076812364E-2</v>
      </c>
    </row>
    <row r="1072" spans="1:13">
      <c r="A1072" s="1">
        <v>45113</v>
      </c>
      <c r="F1072" s="78">
        <v>45117</v>
      </c>
      <c r="G1072" s="79">
        <v>167.279999</v>
      </c>
      <c r="H1072" s="79">
        <v>167.33999600000001</v>
      </c>
      <c r="I1072" s="79">
        <v>165.199997</v>
      </c>
      <c r="J1072" s="79">
        <v>167.33999600000001</v>
      </c>
      <c r="K1072" s="79">
        <v>167.33999600000001</v>
      </c>
      <c r="L1072" s="80">
        <v>233518</v>
      </c>
      <c r="M1072" s="81">
        <f t="shared" si="16"/>
        <v>4.3212160701362693E-3</v>
      </c>
    </row>
    <row r="1073" spans="1:13">
      <c r="A1073" s="1">
        <v>45114</v>
      </c>
      <c r="F1073" s="78">
        <v>45118</v>
      </c>
      <c r="G1073" s="79">
        <v>169.5</v>
      </c>
      <c r="H1073" s="79">
        <v>171.89999399999999</v>
      </c>
      <c r="I1073" s="79">
        <v>167.39999399999999</v>
      </c>
      <c r="J1073" s="79">
        <v>171.61999499999999</v>
      </c>
      <c r="K1073" s="79">
        <v>171.61999499999999</v>
      </c>
      <c r="L1073" s="80">
        <v>316083</v>
      </c>
      <c r="M1073" s="81">
        <f t="shared" si="16"/>
        <v>2.5576664887693525E-2</v>
      </c>
    </row>
    <row r="1074" spans="1:13">
      <c r="A1074" s="1">
        <v>45117</v>
      </c>
      <c r="F1074" s="78">
        <v>45119</v>
      </c>
      <c r="G1074" s="79">
        <v>171.759995</v>
      </c>
      <c r="H1074" s="79">
        <v>174.55999800000001</v>
      </c>
      <c r="I1074" s="79">
        <v>170.36000100000001</v>
      </c>
      <c r="J1074" s="79">
        <v>174.13999899999999</v>
      </c>
      <c r="K1074" s="79">
        <v>174.13999899999999</v>
      </c>
      <c r="L1074" s="80">
        <v>315723</v>
      </c>
      <c r="M1074" s="81">
        <f t="shared" si="16"/>
        <v>1.4683627044739165E-2</v>
      </c>
    </row>
    <row r="1075" spans="1:13">
      <c r="A1075" s="1">
        <v>45118</v>
      </c>
      <c r="F1075" s="78">
        <v>45120</v>
      </c>
      <c r="G1075" s="79">
        <v>174.89999399999999</v>
      </c>
      <c r="H1075" s="79">
        <v>175.300003</v>
      </c>
      <c r="I1075" s="79">
        <v>172.5</v>
      </c>
      <c r="J1075" s="79">
        <v>174.020004</v>
      </c>
      <c r="K1075" s="79">
        <v>174.020004</v>
      </c>
      <c r="L1075" s="80">
        <v>302440</v>
      </c>
      <c r="M1075" s="81">
        <f t="shared" si="16"/>
        <v>-6.890720149825472E-4</v>
      </c>
    </row>
    <row r="1076" spans="1:13">
      <c r="A1076" s="1">
        <v>45119</v>
      </c>
      <c r="F1076" s="78">
        <v>45121</v>
      </c>
      <c r="G1076" s="79">
        <v>173.16000399999999</v>
      </c>
      <c r="H1076" s="79">
        <v>173.66000399999999</v>
      </c>
      <c r="I1076" s="79">
        <v>171.800003</v>
      </c>
      <c r="J1076" s="79">
        <v>173.259995</v>
      </c>
      <c r="K1076" s="79">
        <v>173.259995</v>
      </c>
      <c r="L1076" s="80">
        <v>325197</v>
      </c>
      <c r="M1076" s="81">
        <f t="shared" si="16"/>
        <v>-4.3673657196329945E-3</v>
      </c>
    </row>
    <row r="1077" spans="1:13">
      <c r="A1077" s="1">
        <v>45120</v>
      </c>
      <c r="F1077" s="78">
        <v>45124</v>
      </c>
      <c r="G1077" s="79">
        <v>171.720001</v>
      </c>
      <c r="H1077" s="79">
        <v>173.679993</v>
      </c>
      <c r="I1077" s="79">
        <v>170.740005</v>
      </c>
      <c r="J1077" s="79">
        <v>172.63999899999999</v>
      </c>
      <c r="K1077" s="79">
        <v>172.63999899999999</v>
      </c>
      <c r="L1077" s="80">
        <v>334867</v>
      </c>
      <c r="M1077" s="81">
        <f t="shared" si="16"/>
        <v>-3.5784140476283325E-3</v>
      </c>
    </row>
    <row r="1078" spans="1:13">
      <c r="A1078" s="1">
        <v>45121</v>
      </c>
      <c r="F1078" s="78">
        <v>45125</v>
      </c>
      <c r="G1078" s="79">
        <v>173.279999</v>
      </c>
      <c r="H1078" s="79">
        <v>173.66000399999999</v>
      </c>
      <c r="I1078" s="79">
        <v>172.279999</v>
      </c>
      <c r="J1078" s="79">
        <v>173.44000199999999</v>
      </c>
      <c r="K1078" s="79">
        <v>173.44000199999999</v>
      </c>
      <c r="L1078" s="80">
        <v>372678</v>
      </c>
      <c r="M1078" s="81">
        <f t="shared" si="16"/>
        <v>4.6339377006136559E-3</v>
      </c>
    </row>
    <row r="1079" spans="1:13">
      <c r="A1079" s="1">
        <v>45124</v>
      </c>
      <c r="F1079" s="78">
        <v>45126</v>
      </c>
      <c r="G1079" s="79">
        <v>175.63999899999999</v>
      </c>
      <c r="H1079" s="79">
        <v>176.39999399999999</v>
      </c>
      <c r="I1079" s="79">
        <v>171.89999399999999</v>
      </c>
      <c r="J1079" s="79">
        <v>172.300003</v>
      </c>
      <c r="K1079" s="79">
        <v>172.300003</v>
      </c>
      <c r="L1079" s="80">
        <v>377982</v>
      </c>
      <c r="M1079" s="81">
        <f t="shared" si="16"/>
        <v>-6.5728723873053748E-3</v>
      </c>
    </row>
    <row r="1080" spans="1:13">
      <c r="A1080" s="1">
        <v>45125</v>
      </c>
      <c r="F1080" s="78">
        <v>45127</v>
      </c>
      <c r="G1080" s="79">
        <v>171.279999</v>
      </c>
      <c r="H1080" s="79">
        <v>172.520004</v>
      </c>
      <c r="I1080" s="79">
        <v>169.94000199999999</v>
      </c>
      <c r="J1080" s="79">
        <v>171</v>
      </c>
      <c r="K1080" s="79">
        <v>171</v>
      </c>
      <c r="L1080" s="80">
        <v>468351</v>
      </c>
      <c r="M1080" s="81">
        <f t="shared" si="16"/>
        <v>-7.5449969667151064E-3</v>
      </c>
    </row>
    <row r="1081" spans="1:13">
      <c r="A1081" s="1">
        <v>45126</v>
      </c>
      <c r="F1081" s="78">
        <v>45128</v>
      </c>
      <c r="G1081" s="79">
        <v>170.41999799999999</v>
      </c>
      <c r="H1081" s="79">
        <v>172.88000500000001</v>
      </c>
      <c r="I1081" s="79">
        <v>170.38000500000001</v>
      </c>
      <c r="J1081" s="79">
        <v>172.699997</v>
      </c>
      <c r="K1081" s="79">
        <v>172.699997</v>
      </c>
      <c r="L1081" s="80">
        <v>399078</v>
      </c>
      <c r="M1081" s="81">
        <f t="shared" si="16"/>
        <v>9.9415029239765858E-3</v>
      </c>
    </row>
    <row r="1082" spans="1:13">
      <c r="A1082" s="1">
        <v>45127</v>
      </c>
      <c r="F1082" s="78">
        <v>45131</v>
      </c>
      <c r="G1082" s="79">
        <v>172.83999600000001</v>
      </c>
      <c r="H1082" s="79">
        <v>175.83999600000001</v>
      </c>
      <c r="I1082" s="79">
        <v>172.5</v>
      </c>
      <c r="J1082" s="79">
        <v>174.800003</v>
      </c>
      <c r="K1082" s="79">
        <v>174.800003</v>
      </c>
      <c r="L1082" s="80">
        <v>410072</v>
      </c>
      <c r="M1082" s="81">
        <f t="shared" si="16"/>
        <v>1.215984966114393E-2</v>
      </c>
    </row>
    <row r="1083" spans="1:13">
      <c r="A1083" s="1">
        <v>45128</v>
      </c>
      <c r="F1083" s="78">
        <v>45132</v>
      </c>
      <c r="G1083" s="79">
        <v>181</v>
      </c>
      <c r="H1083" s="79">
        <v>186.53999300000001</v>
      </c>
      <c r="I1083" s="79">
        <v>179.44000199999999</v>
      </c>
      <c r="J1083" s="79">
        <v>181.5</v>
      </c>
      <c r="K1083" s="79">
        <v>181.5</v>
      </c>
      <c r="L1083" s="80">
        <v>1044160</v>
      </c>
      <c r="M1083" s="81">
        <f t="shared" si="16"/>
        <v>3.8329501630500522E-2</v>
      </c>
    </row>
    <row r="1084" spans="1:13">
      <c r="A1084" s="1">
        <v>45131</v>
      </c>
      <c r="F1084" s="78">
        <v>45133</v>
      </c>
      <c r="G1084" s="79">
        <v>179</v>
      </c>
      <c r="H1084" s="79">
        <v>180.44000199999999</v>
      </c>
      <c r="I1084" s="79">
        <v>176.96000699999999</v>
      </c>
      <c r="J1084" s="79">
        <v>177.479996</v>
      </c>
      <c r="K1084" s="79">
        <v>177.479996</v>
      </c>
      <c r="L1084" s="80">
        <v>526309</v>
      </c>
      <c r="M1084" s="81">
        <f t="shared" si="16"/>
        <v>-2.2148782369146008E-2</v>
      </c>
    </row>
    <row r="1085" spans="1:13">
      <c r="A1085" s="1">
        <v>45132</v>
      </c>
      <c r="F1085" s="78">
        <v>45134</v>
      </c>
      <c r="G1085" s="79">
        <v>179.279999</v>
      </c>
      <c r="H1085" s="79">
        <v>182.36000100000001</v>
      </c>
      <c r="I1085" s="79">
        <v>177.96000699999999</v>
      </c>
      <c r="J1085" s="79">
        <v>182.10000600000001</v>
      </c>
      <c r="K1085" s="79">
        <v>182.10000600000001</v>
      </c>
      <c r="L1085" s="80">
        <v>513092</v>
      </c>
      <c r="M1085" s="81">
        <f t="shared" si="16"/>
        <v>2.6031159027071465E-2</v>
      </c>
    </row>
    <row r="1086" spans="1:13">
      <c r="A1086" s="1">
        <v>45133</v>
      </c>
      <c r="F1086" s="78">
        <v>45135</v>
      </c>
      <c r="G1086" s="79">
        <v>181.53999300000001</v>
      </c>
      <c r="H1086" s="79">
        <v>186.08000200000001</v>
      </c>
      <c r="I1086" s="79">
        <v>179.61999499999999</v>
      </c>
      <c r="J1086" s="79">
        <v>185.13999899999999</v>
      </c>
      <c r="K1086" s="79">
        <v>185.13999899999999</v>
      </c>
      <c r="L1086" s="80">
        <v>430363</v>
      </c>
      <c r="M1086" s="81">
        <f t="shared" si="16"/>
        <v>1.6694085117163485E-2</v>
      </c>
    </row>
    <row r="1087" spans="1:13">
      <c r="A1087" s="1">
        <v>45134</v>
      </c>
      <c r="F1087" s="78">
        <v>45138</v>
      </c>
      <c r="G1087" s="79">
        <v>185.199997</v>
      </c>
      <c r="H1087" s="79">
        <v>187.279999</v>
      </c>
      <c r="I1087" s="79">
        <v>183.83999600000001</v>
      </c>
      <c r="J1087" s="79">
        <v>184</v>
      </c>
      <c r="K1087" s="79">
        <v>184</v>
      </c>
      <c r="L1087" s="80">
        <v>443003</v>
      </c>
      <c r="M1087" s="81">
        <f t="shared" si="16"/>
        <v>-6.1574970625336827E-3</v>
      </c>
    </row>
    <row r="1088" spans="1:13">
      <c r="A1088" s="1">
        <v>45135</v>
      </c>
      <c r="F1088" s="78">
        <v>45139</v>
      </c>
      <c r="G1088" s="79">
        <v>184</v>
      </c>
      <c r="H1088" s="79">
        <v>184.259995</v>
      </c>
      <c r="I1088" s="79">
        <v>182.41999799999999</v>
      </c>
      <c r="J1088" s="79">
        <v>182.41999799999999</v>
      </c>
      <c r="K1088" s="79">
        <v>182.41999799999999</v>
      </c>
      <c r="L1088" s="80">
        <v>294019</v>
      </c>
      <c r="M1088" s="81">
        <f t="shared" si="16"/>
        <v>-8.5869673913043891E-3</v>
      </c>
    </row>
    <row r="1089" spans="1:13">
      <c r="A1089" s="1">
        <v>45138</v>
      </c>
      <c r="F1089" s="78">
        <v>45140</v>
      </c>
      <c r="G1089" s="79">
        <v>179</v>
      </c>
      <c r="H1089" s="79">
        <v>181.03999300000001</v>
      </c>
      <c r="I1089" s="79">
        <v>177.39999399999999</v>
      </c>
      <c r="J1089" s="79">
        <v>178.66000399999999</v>
      </c>
      <c r="K1089" s="79">
        <v>178.66000399999999</v>
      </c>
      <c r="L1089" s="80">
        <v>421723</v>
      </c>
      <c r="M1089" s="81">
        <f t="shared" si="16"/>
        <v>-2.0611742359519191E-2</v>
      </c>
    </row>
    <row r="1090" spans="1:13">
      <c r="A1090" s="1">
        <v>45139</v>
      </c>
      <c r="F1090" s="78">
        <v>45141</v>
      </c>
      <c r="G1090" s="79">
        <v>181.5</v>
      </c>
      <c r="H1090" s="79">
        <v>182.96000699999999</v>
      </c>
      <c r="I1090" s="79">
        <v>175.88000500000001</v>
      </c>
      <c r="J1090" s="79">
        <v>179.5</v>
      </c>
      <c r="K1090" s="79">
        <v>179.5</v>
      </c>
      <c r="L1090" s="80">
        <v>519231</v>
      </c>
      <c r="M1090" s="81">
        <f t="shared" si="16"/>
        <v>4.7016454785258682E-3</v>
      </c>
    </row>
    <row r="1091" spans="1:13">
      <c r="A1091" s="1">
        <v>45140</v>
      </c>
      <c r="F1091" s="78">
        <v>45142</v>
      </c>
      <c r="G1091" s="79">
        <v>182</v>
      </c>
      <c r="H1091" s="79">
        <v>182.38000500000001</v>
      </c>
      <c r="I1091" s="79">
        <v>178.720001</v>
      </c>
      <c r="J1091" s="79">
        <v>181.259995</v>
      </c>
      <c r="K1091" s="79">
        <v>181.259995</v>
      </c>
      <c r="L1091" s="80">
        <v>317692</v>
      </c>
      <c r="M1091" s="81">
        <f t="shared" si="16"/>
        <v>9.8049860724234179E-3</v>
      </c>
    </row>
    <row r="1092" spans="1:13">
      <c r="A1092" s="1">
        <v>45141</v>
      </c>
      <c r="F1092" s="78">
        <v>45145</v>
      </c>
      <c r="G1092" s="79">
        <v>179.820007</v>
      </c>
      <c r="H1092" s="79">
        <v>180.13999899999999</v>
      </c>
      <c r="I1092" s="79">
        <v>177.55999800000001</v>
      </c>
      <c r="J1092" s="79">
        <v>179.41999799999999</v>
      </c>
      <c r="K1092" s="79">
        <v>179.41999799999999</v>
      </c>
      <c r="L1092" s="80">
        <v>342355</v>
      </c>
      <c r="M1092" s="81">
        <f t="shared" ref="M1092:M1155" si="17">(K1092-K1091)/K1091</f>
        <v>-1.0151147802911563E-2</v>
      </c>
    </row>
    <row r="1093" spans="1:13">
      <c r="A1093" s="1">
        <v>45142</v>
      </c>
      <c r="F1093" s="78">
        <v>45146</v>
      </c>
      <c r="G1093" s="79">
        <v>178.979996</v>
      </c>
      <c r="H1093" s="79">
        <v>178.979996</v>
      </c>
      <c r="I1093" s="79">
        <v>174.55999800000001</v>
      </c>
      <c r="J1093" s="79">
        <v>175.66000399999999</v>
      </c>
      <c r="K1093" s="79">
        <v>175.66000399999999</v>
      </c>
      <c r="L1093" s="80">
        <v>366696</v>
      </c>
      <c r="M1093" s="81">
        <f t="shared" si="17"/>
        <v>-2.0956381907885242E-2</v>
      </c>
    </row>
    <row r="1094" spans="1:13">
      <c r="A1094" s="1">
        <v>45145</v>
      </c>
      <c r="F1094" s="78">
        <v>45147</v>
      </c>
      <c r="G1094" s="79">
        <v>178.36000100000001</v>
      </c>
      <c r="H1094" s="79">
        <v>179.5</v>
      </c>
      <c r="I1094" s="79">
        <v>176.83999600000001</v>
      </c>
      <c r="J1094" s="79">
        <v>177.179993</v>
      </c>
      <c r="K1094" s="79">
        <v>177.179993</v>
      </c>
      <c r="L1094" s="80">
        <v>201912</v>
      </c>
      <c r="M1094" s="81">
        <f t="shared" si="17"/>
        <v>8.6530169952632463E-3</v>
      </c>
    </row>
    <row r="1095" spans="1:13">
      <c r="A1095" s="1">
        <v>45146</v>
      </c>
      <c r="F1095" s="78">
        <v>45148</v>
      </c>
      <c r="G1095" s="79">
        <v>179.44000199999999</v>
      </c>
      <c r="H1095" s="79">
        <v>183.10000600000001</v>
      </c>
      <c r="I1095" s="79">
        <v>178.44000199999999</v>
      </c>
      <c r="J1095" s="79">
        <v>182.44000199999999</v>
      </c>
      <c r="K1095" s="79">
        <v>182.44000199999999</v>
      </c>
      <c r="L1095" s="80">
        <v>382527</v>
      </c>
      <c r="M1095" s="81">
        <f t="shared" si="17"/>
        <v>2.9687375594376487E-2</v>
      </c>
    </row>
    <row r="1096" spans="1:13">
      <c r="A1096" s="1">
        <v>45147</v>
      </c>
      <c r="F1096" s="78">
        <v>45149</v>
      </c>
      <c r="G1096" s="79">
        <v>181</v>
      </c>
      <c r="H1096" s="79">
        <v>181.759995</v>
      </c>
      <c r="I1096" s="79">
        <v>177.46000699999999</v>
      </c>
      <c r="J1096" s="79">
        <v>177.94000199999999</v>
      </c>
      <c r="K1096" s="79">
        <v>177.94000199999999</v>
      </c>
      <c r="L1096" s="80">
        <v>367398</v>
      </c>
      <c r="M1096" s="81">
        <f t="shared" si="17"/>
        <v>-2.4665643228835309E-2</v>
      </c>
    </row>
    <row r="1097" spans="1:13">
      <c r="A1097" s="1">
        <v>45148</v>
      </c>
      <c r="F1097" s="78">
        <v>45152</v>
      </c>
      <c r="G1097" s="79">
        <v>177.41999799999999</v>
      </c>
      <c r="H1097" s="79">
        <v>179.66000399999999</v>
      </c>
      <c r="I1097" s="79">
        <v>176.699997</v>
      </c>
      <c r="J1097" s="79">
        <v>178.199997</v>
      </c>
      <c r="K1097" s="79">
        <v>178.199997</v>
      </c>
      <c r="L1097" s="80">
        <v>214656</v>
      </c>
      <c r="M1097" s="81">
        <f t="shared" si="17"/>
        <v>1.4611385696174351E-3</v>
      </c>
    </row>
    <row r="1098" spans="1:13">
      <c r="A1098" s="1">
        <v>45149</v>
      </c>
      <c r="F1098" s="78">
        <v>45153</v>
      </c>
      <c r="G1098" s="79">
        <v>181</v>
      </c>
      <c r="H1098" s="79">
        <v>182.779999</v>
      </c>
      <c r="I1098" s="79">
        <v>177.08000200000001</v>
      </c>
      <c r="J1098" s="79">
        <v>179.740005</v>
      </c>
      <c r="K1098" s="79">
        <v>179.740005</v>
      </c>
      <c r="L1098" s="80">
        <v>390398</v>
      </c>
      <c r="M1098" s="81">
        <f t="shared" si="17"/>
        <v>8.6420203475087616E-3</v>
      </c>
    </row>
    <row r="1099" spans="1:13">
      <c r="A1099" s="1">
        <v>45152</v>
      </c>
      <c r="F1099" s="78">
        <v>45154</v>
      </c>
      <c r="G1099" s="79">
        <v>179.11999499999999</v>
      </c>
      <c r="H1099" s="79">
        <v>185.08000200000001</v>
      </c>
      <c r="I1099" s="79">
        <v>178.63999899999999</v>
      </c>
      <c r="J1099" s="79">
        <v>185.08000200000001</v>
      </c>
      <c r="K1099" s="79">
        <v>185.08000200000001</v>
      </c>
      <c r="L1099" s="80">
        <v>463149</v>
      </c>
      <c r="M1099" s="81">
        <f t="shared" si="17"/>
        <v>2.9709562987939225E-2</v>
      </c>
    </row>
    <row r="1100" spans="1:13">
      <c r="A1100" s="1">
        <v>45153</v>
      </c>
      <c r="F1100" s="78">
        <v>45155</v>
      </c>
      <c r="G1100" s="79">
        <v>184</v>
      </c>
      <c r="H1100" s="79">
        <v>188.300003</v>
      </c>
      <c r="I1100" s="79">
        <v>184</v>
      </c>
      <c r="J1100" s="79">
        <v>185</v>
      </c>
      <c r="K1100" s="79">
        <v>185</v>
      </c>
      <c r="L1100" s="80">
        <v>520001</v>
      </c>
      <c r="M1100" s="81">
        <f t="shared" si="17"/>
        <v>-4.3225631691968239E-4</v>
      </c>
    </row>
    <row r="1101" spans="1:13">
      <c r="A1101" s="1">
        <v>45154</v>
      </c>
      <c r="F1101" s="78">
        <v>45156</v>
      </c>
      <c r="G1101" s="79">
        <v>183.520004</v>
      </c>
      <c r="H1101" s="79">
        <v>184.33999600000001</v>
      </c>
      <c r="I1101" s="79">
        <v>181.479996</v>
      </c>
      <c r="J1101" s="79">
        <v>183.60000600000001</v>
      </c>
      <c r="K1101" s="79">
        <v>183.60000600000001</v>
      </c>
      <c r="L1101" s="80">
        <v>449752</v>
      </c>
      <c r="M1101" s="81">
        <f t="shared" si="17"/>
        <v>-7.5675351351350943E-3</v>
      </c>
    </row>
    <row r="1102" spans="1:13">
      <c r="A1102" s="1">
        <v>45155</v>
      </c>
      <c r="F1102" s="78">
        <v>45159</v>
      </c>
      <c r="G1102" s="79">
        <v>184.39999399999999</v>
      </c>
      <c r="H1102" s="79">
        <v>188.60000600000001</v>
      </c>
      <c r="I1102" s="79">
        <v>183.279999</v>
      </c>
      <c r="J1102" s="79">
        <v>183.740005</v>
      </c>
      <c r="K1102" s="79">
        <v>183.740005</v>
      </c>
      <c r="L1102" s="80">
        <v>326322</v>
      </c>
      <c r="M1102" s="81">
        <f t="shared" si="17"/>
        <v>7.6252176157330231E-4</v>
      </c>
    </row>
    <row r="1103" spans="1:13">
      <c r="A1103" s="1">
        <v>45156</v>
      </c>
      <c r="F1103" s="78">
        <v>45160</v>
      </c>
      <c r="G1103" s="79">
        <v>185.36000100000001</v>
      </c>
      <c r="H1103" s="79">
        <v>187.61999499999999</v>
      </c>
      <c r="I1103" s="79">
        <v>181.320007</v>
      </c>
      <c r="J1103" s="79">
        <v>184</v>
      </c>
      <c r="K1103" s="79">
        <v>184</v>
      </c>
      <c r="L1103" s="80">
        <v>581193</v>
      </c>
      <c r="M1103" s="81">
        <f t="shared" si="17"/>
        <v>1.4150157446659673E-3</v>
      </c>
    </row>
    <row r="1104" spans="1:13">
      <c r="A1104" s="1">
        <v>45159</v>
      </c>
      <c r="F1104" s="78">
        <v>45161</v>
      </c>
      <c r="G1104" s="79">
        <v>184.820007</v>
      </c>
      <c r="H1104" s="79">
        <v>185.740005</v>
      </c>
      <c r="I1104" s="79">
        <v>171.740005</v>
      </c>
      <c r="J1104" s="79">
        <v>177.91999799999999</v>
      </c>
      <c r="K1104" s="79">
        <v>177.91999799999999</v>
      </c>
      <c r="L1104" s="80">
        <v>1209752</v>
      </c>
      <c r="M1104" s="81">
        <f t="shared" si="17"/>
        <v>-3.3043489130434825E-2</v>
      </c>
    </row>
    <row r="1105" spans="1:13">
      <c r="A1105" s="1">
        <v>45160</v>
      </c>
      <c r="F1105" s="78">
        <v>45162</v>
      </c>
      <c r="G1105" s="79">
        <v>179.63999899999999</v>
      </c>
      <c r="H1105" s="79">
        <v>181.479996</v>
      </c>
      <c r="I1105" s="79">
        <v>175.16000399999999</v>
      </c>
      <c r="J1105" s="79">
        <v>176.240005</v>
      </c>
      <c r="K1105" s="79">
        <v>176.240005</v>
      </c>
      <c r="L1105" s="80">
        <v>464329</v>
      </c>
      <c r="M1105" s="81">
        <f t="shared" si="17"/>
        <v>-9.442406805782429E-3</v>
      </c>
    </row>
    <row r="1106" spans="1:13">
      <c r="A1106" s="1">
        <v>45161</v>
      </c>
      <c r="F1106" s="78">
        <v>45163</v>
      </c>
      <c r="G1106" s="79">
        <v>174.779999</v>
      </c>
      <c r="H1106" s="79">
        <v>179.5</v>
      </c>
      <c r="I1106" s="79">
        <v>173.96000699999999</v>
      </c>
      <c r="J1106" s="79">
        <v>176.44000199999999</v>
      </c>
      <c r="K1106" s="79">
        <v>176.44000199999999</v>
      </c>
      <c r="L1106" s="80">
        <v>457454</v>
      </c>
      <c r="M1106" s="81">
        <f t="shared" si="17"/>
        <v>1.1347991053449881E-3</v>
      </c>
    </row>
    <row r="1107" spans="1:13">
      <c r="A1107" s="1">
        <v>45162</v>
      </c>
      <c r="F1107" s="78">
        <v>45166</v>
      </c>
      <c r="G1107" s="79">
        <v>177.779999</v>
      </c>
      <c r="H1107" s="79">
        <v>178.5</v>
      </c>
      <c r="I1107" s="79">
        <v>175.36000100000001</v>
      </c>
      <c r="J1107" s="79">
        <v>177.800003</v>
      </c>
      <c r="K1107" s="79">
        <v>177.800003</v>
      </c>
      <c r="L1107" s="80">
        <v>215101</v>
      </c>
      <c r="M1107" s="81">
        <f t="shared" si="17"/>
        <v>7.7080083007480989E-3</v>
      </c>
    </row>
    <row r="1108" spans="1:13">
      <c r="A1108" s="1">
        <v>45163</v>
      </c>
      <c r="F1108" s="78">
        <v>45167</v>
      </c>
      <c r="G1108" s="79">
        <v>178.740005</v>
      </c>
      <c r="H1108" s="79">
        <v>182.179993</v>
      </c>
      <c r="I1108" s="79">
        <v>177.36000100000001</v>
      </c>
      <c r="J1108" s="79">
        <v>181.520004</v>
      </c>
      <c r="K1108" s="79">
        <v>181.520004</v>
      </c>
      <c r="L1108" s="80">
        <v>387805</v>
      </c>
      <c r="M1108" s="81">
        <f t="shared" si="17"/>
        <v>2.0922389973187999E-2</v>
      </c>
    </row>
    <row r="1109" spans="1:13">
      <c r="A1109" s="1">
        <v>45166</v>
      </c>
      <c r="F1109" s="78">
        <v>45168</v>
      </c>
      <c r="G1109" s="79">
        <v>181.720001</v>
      </c>
      <c r="H1109" s="79">
        <v>184.05999800000001</v>
      </c>
      <c r="I1109" s="79">
        <v>179.91999799999999</v>
      </c>
      <c r="J1109" s="79">
        <v>183.44000199999999</v>
      </c>
      <c r="K1109" s="79">
        <v>183.44000199999999</v>
      </c>
      <c r="L1109" s="80">
        <v>298728</v>
      </c>
      <c r="M1109" s="81">
        <f t="shared" si="17"/>
        <v>1.057733559767877E-2</v>
      </c>
    </row>
    <row r="1110" spans="1:13">
      <c r="A1110" s="1">
        <v>45167</v>
      </c>
      <c r="F1110" s="78">
        <v>45169</v>
      </c>
      <c r="G1110" s="79">
        <v>183.5</v>
      </c>
      <c r="H1110" s="79">
        <v>186.44000199999999</v>
      </c>
      <c r="I1110" s="79">
        <v>182.53999300000001</v>
      </c>
      <c r="J1110" s="79">
        <v>184.41999799999999</v>
      </c>
      <c r="K1110" s="79">
        <v>184.41999799999999</v>
      </c>
      <c r="L1110" s="80">
        <v>569162</v>
      </c>
      <c r="M1110" s="81">
        <f t="shared" si="17"/>
        <v>5.3423244075193584E-3</v>
      </c>
    </row>
    <row r="1111" spans="1:13">
      <c r="A1111" s="1">
        <v>45168</v>
      </c>
      <c r="F1111" s="78">
        <v>45170</v>
      </c>
      <c r="G1111" s="79">
        <v>183.39999399999999</v>
      </c>
      <c r="H1111" s="79">
        <v>186.10000600000001</v>
      </c>
      <c r="I1111" s="79">
        <v>182.699997</v>
      </c>
      <c r="J1111" s="79">
        <v>184.46000699999999</v>
      </c>
      <c r="K1111" s="79">
        <v>184.46000699999999</v>
      </c>
      <c r="L1111" s="80">
        <v>368557</v>
      </c>
      <c r="M1111" s="81">
        <f t="shared" si="17"/>
        <v>2.1694501916217211E-4</v>
      </c>
    </row>
    <row r="1112" spans="1:13">
      <c r="A1112" s="1">
        <v>45169</v>
      </c>
      <c r="F1112" s="78">
        <v>45173</v>
      </c>
      <c r="G1112" s="79">
        <v>186.179993</v>
      </c>
      <c r="H1112" s="79">
        <v>188.479996</v>
      </c>
      <c r="I1112" s="79">
        <v>184.88000500000001</v>
      </c>
      <c r="J1112" s="79">
        <v>185.86000100000001</v>
      </c>
      <c r="K1112" s="79">
        <v>185.86000100000001</v>
      </c>
      <c r="L1112" s="80">
        <v>265820</v>
      </c>
      <c r="M1112" s="81">
        <f t="shared" si="17"/>
        <v>7.5896885334067066E-3</v>
      </c>
    </row>
    <row r="1113" spans="1:13">
      <c r="A1113" s="1">
        <v>45170</v>
      </c>
      <c r="F1113" s="78">
        <v>45174</v>
      </c>
      <c r="G1113" s="79">
        <v>183.83999600000001</v>
      </c>
      <c r="H1113" s="79">
        <v>185.03999300000001</v>
      </c>
      <c r="I1113" s="79">
        <v>180.46000699999999</v>
      </c>
      <c r="J1113" s="79">
        <v>182.88000500000001</v>
      </c>
      <c r="K1113" s="79">
        <v>182.88000500000001</v>
      </c>
      <c r="L1113" s="80">
        <v>456479</v>
      </c>
      <c r="M1113" s="81">
        <f t="shared" si="17"/>
        <v>-1.603355204974953E-2</v>
      </c>
    </row>
    <row r="1114" spans="1:13">
      <c r="A1114" s="1">
        <v>45173</v>
      </c>
      <c r="F1114" s="78">
        <v>45175</v>
      </c>
      <c r="G1114" s="79">
        <v>181.820007</v>
      </c>
      <c r="H1114" s="79">
        <v>184.240005</v>
      </c>
      <c r="I1114" s="79">
        <v>181.08000200000001</v>
      </c>
      <c r="J1114" s="79">
        <v>181.96000699999999</v>
      </c>
      <c r="K1114" s="79">
        <v>181.96000699999999</v>
      </c>
      <c r="L1114" s="80">
        <v>337923</v>
      </c>
      <c r="M1114" s="81">
        <f t="shared" si="17"/>
        <v>-5.0306100986820344E-3</v>
      </c>
    </row>
    <row r="1115" spans="1:13">
      <c r="A1115" s="1">
        <v>45174</v>
      </c>
      <c r="F1115" s="78">
        <v>45176</v>
      </c>
      <c r="G1115" s="79">
        <v>180.89999399999999</v>
      </c>
      <c r="H1115" s="79">
        <v>180.89999399999999</v>
      </c>
      <c r="I1115" s="79">
        <v>174.10000600000001</v>
      </c>
      <c r="J1115" s="79">
        <v>176.08000200000001</v>
      </c>
      <c r="K1115" s="79">
        <v>176.08000200000001</v>
      </c>
      <c r="L1115" s="80">
        <v>623186</v>
      </c>
      <c r="M1115" s="81">
        <f t="shared" si="17"/>
        <v>-3.2314820695736636E-2</v>
      </c>
    </row>
    <row r="1116" spans="1:13">
      <c r="A1116" s="1">
        <v>45175</v>
      </c>
      <c r="F1116" s="78">
        <v>45177</v>
      </c>
      <c r="G1116" s="79">
        <v>177.63999899999999</v>
      </c>
      <c r="H1116" s="79">
        <v>178.259995</v>
      </c>
      <c r="I1116" s="79">
        <v>174.199997</v>
      </c>
      <c r="J1116" s="79">
        <v>175.979996</v>
      </c>
      <c r="K1116" s="79">
        <v>175.979996</v>
      </c>
      <c r="L1116" s="80">
        <v>517208</v>
      </c>
      <c r="M1116" s="81">
        <f t="shared" si="17"/>
        <v>-5.6795774002778342E-4</v>
      </c>
    </row>
    <row r="1117" spans="1:13">
      <c r="A1117" s="1">
        <v>45176</v>
      </c>
      <c r="F1117" s="78">
        <v>45180</v>
      </c>
      <c r="G1117" s="79">
        <v>177.5</v>
      </c>
      <c r="H1117" s="79">
        <v>178.55999800000001</v>
      </c>
      <c r="I1117" s="79">
        <v>174.58000200000001</v>
      </c>
      <c r="J1117" s="79">
        <v>177.83999600000001</v>
      </c>
      <c r="K1117" s="79">
        <v>177.83999600000001</v>
      </c>
      <c r="L1117" s="80">
        <v>512119</v>
      </c>
      <c r="M1117" s="81">
        <f t="shared" si="17"/>
        <v>1.0569383124659314E-2</v>
      </c>
    </row>
    <row r="1118" spans="1:13">
      <c r="A1118" s="1">
        <v>45177</v>
      </c>
      <c r="F1118" s="78">
        <v>45181</v>
      </c>
      <c r="G1118" s="79">
        <v>178</v>
      </c>
      <c r="H1118" s="79">
        <v>178.220001</v>
      </c>
      <c r="I1118" s="79">
        <v>173.94000199999999</v>
      </c>
      <c r="J1118" s="79">
        <v>174.44000199999999</v>
      </c>
      <c r="K1118" s="79">
        <v>174.44000199999999</v>
      </c>
      <c r="L1118" s="80">
        <v>459670</v>
      </c>
      <c r="M1118" s="81">
        <f t="shared" si="17"/>
        <v>-1.9118275283811974E-2</v>
      </c>
    </row>
    <row r="1119" spans="1:13">
      <c r="A1119" s="1">
        <v>45180</v>
      </c>
      <c r="F1119" s="78">
        <v>45182</v>
      </c>
      <c r="G1119" s="79">
        <v>173.46000699999999</v>
      </c>
      <c r="H1119" s="79">
        <v>173.46000699999999</v>
      </c>
      <c r="I1119" s="79">
        <v>166.679993</v>
      </c>
      <c r="J1119" s="79">
        <v>171.10000600000001</v>
      </c>
      <c r="K1119" s="79">
        <v>171.10000600000001</v>
      </c>
      <c r="L1119" s="80">
        <v>853644</v>
      </c>
      <c r="M1119" s="81">
        <f t="shared" si="17"/>
        <v>-1.9146961486505746E-2</v>
      </c>
    </row>
    <row r="1120" spans="1:13">
      <c r="A1120" s="1">
        <v>45181</v>
      </c>
      <c r="F1120" s="78">
        <v>45183</v>
      </c>
      <c r="G1120" s="79">
        <v>172.479996</v>
      </c>
      <c r="H1120" s="79">
        <v>173.60000600000001</v>
      </c>
      <c r="I1120" s="79">
        <v>168.220001</v>
      </c>
      <c r="J1120" s="79">
        <v>170.89999399999999</v>
      </c>
      <c r="K1120" s="79">
        <v>170.89999399999999</v>
      </c>
      <c r="L1120" s="80">
        <v>558708</v>
      </c>
      <c r="M1120" s="81">
        <f t="shared" si="17"/>
        <v>-1.1689771653194167E-3</v>
      </c>
    </row>
    <row r="1121" spans="1:13">
      <c r="A1121" s="1">
        <v>45182</v>
      </c>
      <c r="F1121" s="78">
        <v>45184</v>
      </c>
      <c r="G1121" s="79">
        <v>173.259995</v>
      </c>
      <c r="H1121" s="79">
        <v>175.08000200000001</v>
      </c>
      <c r="I1121" s="79">
        <v>172.279999</v>
      </c>
      <c r="J1121" s="79">
        <v>174.08000200000001</v>
      </c>
      <c r="K1121" s="79">
        <v>174.08000200000001</v>
      </c>
      <c r="L1121" s="80">
        <v>1194236</v>
      </c>
      <c r="M1121" s="81">
        <f t="shared" si="17"/>
        <v>1.86074201968668E-2</v>
      </c>
    </row>
    <row r="1122" spans="1:13">
      <c r="A1122" s="1">
        <v>45183</v>
      </c>
      <c r="F1122" s="78">
        <v>45187</v>
      </c>
      <c r="G1122" s="79">
        <v>173.63999899999999</v>
      </c>
      <c r="H1122" s="79">
        <v>174.66000399999999</v>
      </c>
      <c r="I1122" s="79">
        <v>168.779999</v>
      </c>
      <c r="J1122" s="79">
        <v>169.60000600000001</v>
      </c>
      <c r="K1122" s="79">
        <v>169.60000600000001</v>
      </c>
      <c r="L1122" s="80">
        <v>325995</v>
      </c>
      <c r="M1122" s="81">
        <f t="shared" si="17"/>
        <v>-2.5735270844034111E-2</v>
      </c>
    </row>
    <row r="1123" spans="1:13">
      <c r="A1123" s="1">
        <v>45184</v>
      </c>
      <c r="F1123" s="78">
        <v>45188</v>
      </c>
      <c r="G1123" s="79">
        <v>168.679993</v>
      </c>
      <c r="H1123" s="79">
        <v>168.679993</v>
      </c>
      <c r="I1123" s="79">
        <v>163.820007</v>
      </c>
      <c r="J1123" s="79">
        <v>165.46000699999999</v>
      </c>
      <c r="K1123" s="79">
        <v>165.46000699999999</v>
      </c>
      <c r="L1123" s="80">
        <v>491223</v>
      </c>
      <c r="M1123" s="81">
        <f t="shared" si="17"/>
        <v>-2.4410370598689821E-2</v>
      </c>
    </row>
    <row r="1124" spans="1:13">
      <c r="A1124" s="1">
        <v>45187</v>
      </c>
      <c r="F1124" s="78">
        <v>45189</v>
      </c>
      <c r="G1124" s="79">
        <v>165.11999499999999</v>
      </c>
      <c r="H1124" s="79">
        <v>167.520004</v>
      </c>
      <c r="I1124" s="79">
        <v>164.03999300000001</v>
      </c>
      <c r="J1124" s="79">
        <v>166.800003</v>
      </c>
      <c r="K1124" s="79">
        <v>166.800003</v>
      </c>
      <c r="L1124" s="80">
        <v>470967</v>
      </c>
      <c r="M1124" s="81">
        <f t="shared" si="17"/>
        <v>8.0986095933140729E-3</v>
      </c>
    </row>
    <row r="1125" spans="1:13">
      <c r="A1125" s="1">
        <v>45188</v>
      </c>
      <c r="F1125" s="78">
        <v>45190</v>
      </c>
      <c r="G1125" s="79">
        <v>164.89999399999999</v>
      </c>
      <c r="H1125" s="79">
        <v>168.05999800000001</v>
      </c>
      <c r="I1125" s="79">
        <v>162.179993</v>
      </c>
      <c r="J1125" s="79">
        <v>162.800003</v>
      </c>
      <c r="K1125" s="79">
        <v>162.800003</v>
      </c>
      <c r="L1125" s="80">
        <v>548435</v>
      </c>
      <c r="M1125" s="81">
        <f t="shared" si="17"/>
        <v>-2.3980814916412203E-2</v>
      </c>
    </row>
    <row r="1126" spans="1:13">
      <c r="A1126" s="1">
        <v>45189</v>
      </c>
      <c r="F1126" s="78">
        <v>45191</v>
      </c>
      <c r="G1126" s="79">
        <v>161.55999800000001</v>
      </c>
      <c r="H1126" s="79">
        <v>164.240005</v>
      </c>
      <c r="I1126" s="79">
        <v>161.220001</v>
      </c>
      <c r="J1126" s="79">
        <v>163.800003</v>
      </c>
      <c r="K1126" s="79">
        <v>163.800003</v>
      </c>
      <c r="L1126" s="80">
        <v>479318</v>
      </c>
      <c r="M1126" s="81">
        <f t="shared" si="17"/>
        <v>6.142506029314999E-3</v>
      </c>
    </row>
    <row r="1127" spans="1:13">
      <c r="A1127" s="1">
        <v>45190</v>
      </c>
      <c r="F1127" s="78">
        <v>45194</v>
      </c>
      <c r="G1127" s="79">
        <v>162.08000200000001</v>
      </c>
      <c r="H1127" s="79">
        <v>164.179993</v>
      </c>
      <c r="I1127" s="79">
        <v>160.58000200000001</v>
      </c>
      <c r="J1127" s="79">
        <v>161.60000600000001</v>
      </c>
      <c r="K1127" s="79">
        <v>161.60000600000001</v>
      </c>
      <c r="L1127" s="80">
        <v>440418</v>
      </c>
      <c r="M1127" s="81">
        <f t="shared" si="17"/>
        <v>-1.3430994870006175E-2</v>
      </c>
    </row>
    <row r="1128" spans="1:13">
      <c r="A1128" s="1">
        <v>45191</v>
      </c>
      <c r="F1128" s="78">
        <v>45195</v>
      </c>
      <c r="G1128" s="79">
        <v>160.5</v>
      </c>
      <c r="H1128" s="79">
        <v>162.199997</v>
      </c>
      <c r="I1128" s="79">
        <v>159.199997</v>
      </c>
      <c r="J1128" s="79">
        <v>159.94000199999999</v>
      </c>
      <c r="K1128" s="79">
        <v>159.94000199999999</v>
      </c>
      <c r="L1128" s="80">
        <v>450629</v>
      </c>
      <c r="M1128" s="81">
        <f t="shared" si="17"/>
        <v>-1.0272301598800776E-2</v>
      </c>
    </row>
    <row r="1129" spans="1:13">
      <c r="A1129" s="1">
        <v>45194</v>
      </c>
      <c r="F1129" s="78">
        <v>45196</v>
      </c>
      <c r="G1129" s="79">
        <v>160</v>
      </c>
      <c r="H1129" s="79">
        <v>160.800003</v>
      </c>
      <c r="I1129" s="79">
        <v>157.36000100000001</v>
      </c>
      <c r="J1129" s="79">
        <v>157.61999499999999</v>
      </c>
      <c r="K1129" s="79">
        <v>157.61999499999999</v>
      </c>
      <c r="L1129" s="80">
        <v>444208</v>
      </c>
      <c r="M1129" s="81">
        <f t="shared" si="17"/>
        <v>-1.4505483124853306E-2</v>
      </c>
    </row>
    <row r="1130" spans="1:13">
      <c r="A1130" s="1">
        <v>45195</v>
      </c>
      <c r="F1130" s="78">
        <v>45197</v>
      </c>
      <c r="G1130" s="79">
        <v>157.479996</v>
      </c>
      <c r="H1130" s="79">
        <v>157.60000600000001</v>
      </c>
      <c r="I1130" s="79">
        <v>155.240005</v>
      </c>
      <c r="J1130" s="79">
        <v>156.86000100000001</v>
      </c>
      <c r="K1130" s="79">
        <v>156.86000100000001</v>
      </c>
      <c r="L1130" s="80">
        <v>501685</v>
      </c>
      <c r="M1130" s="81">
        <f t="shared" si="17"/>
        <v>-4.8216852182997325E-3</v>
      </c>
    </row>
    <row r="1131" spans="1:13">
      <c r="A1131" s="1">
        <v>45196</v>
      </c>
      <c r="F1131" s="78">
        <v>45198</v>
      </c>
      <c r="G1131" s="79">
        <v>167</v>
      </c>
      <c r="H1131" s="79">
        <v>168.520004</v>
      </c>
      <c r="I1131" s="79">
        <v>164.55999800000001</v>
      </c>
      <c r="J1131" s="79">
        <v>166.61999499999999</v>
      </c>
      <c r="K1131" s="79">
        <v>166.61999499999999</v>
      </c>
      <c r="L1131" s="80">
        <v>1039061</v>
      </c>
      <c r="M1131" s="81">
        <f t="shared" si="17"/>
        <v>6.2221050221719539E-2</v>
      </c>
    </row>
    <row r="1132" spans="1:13">
      <c r="A1132" s="1">
        <v>45197</v>
      </c>
      <c r="F1132" s="78">
        <v>45201</v>
      </c>
      <c r="G1132" s="79">
        <v>166.46000699999999</v>
      </c>
      <c r="H1132" s="79">
        <v>168.53999300000001</v>
      </c>
      <c r="I1132" s="79">
        <v>164.41999799999999</v>
      </c>
      <c r="J1132" s="79">
        <v>164.60000600000001</v>
      </c>
      <c r="K1132" s="79">
        <v>164.60000600000001</v>
      </c>
      <c r="L1132" s="80">
        <v>473416</v>
      </c>
      <c r="M1132" s="81">
        <f t="shared" si="17"/>
        <v>-1.2123328895790576E-2</v>
      </c>
    </row>
    <row r="1133" spans="1:13">
      <c r="A1133" s="1">
        <v>45198</v>
      </c>
      <c r="F1133" s="78">
        <v>45202</v>
      </c>
      <c r="G1133" s="79">
        <v>163.44000199999999</v>
      </c>
      <c r="H1133" s="79">
        <v>164.179993</v>
      </c>
      <c r="I1133" s="79">
        <v>160.220001</v>
      </c>
      <c r="J1133" s="79">
        <v>160.720001</v>
      </c>
      <c r="K1133" s="79">
        <v>160.720001</v>
      </c>
      <c r="L1133" s="80">
        <v>415385</v>
      </c>
      <c r="M1133" s="81">
        <f t="shared" si="17"/>
        <v>-2.3572325993718439E-2</v>
      </c>
    </row>
    <row r="1134" spans="1:13">
      <c r="A1134" s="1">
        <v>45201</v>
      </c>
      <c r="F1134" s="78">
        <v>45203</v>
      </c>
      <c r="G1134" s="79">
        <v>159.5</v>
      </c>
      <c r="H1134" s="79">
        <v>162.699997</v>
      </c>
      <c r="I1134" s="79">
        <v>158.33999600000001</v>
      </c>
      <c r="J1134" s="79">
        <v>162.11999499999999</v>
      </c>
      <c r="K1134" s="79">
        <v>162.11999499999999</v>
      </c>
      <c r="L1134" s="80">
        <v>339492</v>
      </c>
      <c r="M1134" s="81">
        <f t="shared" si="17"/>
        <v>8.7107640075238212E-3</v>
      </c>
    </row>
    <row r="1135" spans="1:13">
      <c r="A1135" s="1">
        <v>45202</v>
      </c>
      <c r="F1135" s="78">
        <v>45204</v>
      </c>
      <c r="G1135" s="79">
        <v>162.39999399999999</v>
      </c>
      <c r="H1135" s="79">
        <v>163.179993</v>
      </c>
      <c r="I1135" s="79">
        <v>154.63999899999999</v>
      </c>
      <c r="J1135" s="79">
        <v>156.16000399999999</v>
      </c>
      <c r="K1135" s="79">
        <v>156.16000399999999</v>
      </c>
      <c r="L1135" s="80">
        <v>817310</v>
      </c>
      <c r="M1135" s="81">
        <f t="shared" si="17"/>
        <v>-3.6762837304553347E-2</v>
      </c>
    </row>
    <row r="1136" spans="1:13">
      <c r="A1136" s="1">
        <v>45203</v>
      </c>
      <c r="F1136" s="78">
        <v>45205</v>
      </c>
      <c r="G1136" s="79">
        <v>156.279999</v>
      </c>
      <c r="H1136" s="79">
        <v>159.91999799999999</v>
      </c>
      <c r="I1136" s="79">
        <v>155.300003</v>
      </c>
      <c r="J1136" s="79">
        <v>159.240005</v>
      </c>
      <c r="K1136" s="79">
        <v>159.240005</v>
      </c>
      <c r="L1136" s="80">
        <v>533804</v>
      </c>
      <c r="M1136" s="81">
        <f t="shared" si="17"/>
        <v>1.9723366554217112E-2</v>
      </c>
    </row>
    <row r="1137" spans="1:13">
      <c r="A1137" s="1">
        <v>45204</v>
      </c>
      <c r="F1137" s="78">
        <v>45208</v>
      </c>
      <c r="G1137" s="79">
        <v>157.979996</v>
      </c>
      <c r="H1137" s="79">
        <v>167.800003</v>
      </c>
      <c r="I1137" s="79">
        <v>157.699997</v>
      </c>
      <c r="J1137" s="79">
        <v>166.10000600000001</v>
      </c>
      <c r="K1137" s="79">
        <v>166.10000600000001</v>
      </c>
      <c r="L1137" s="80">
        <v>717684</v>
      </c>
      <c r="M1137" s="81">
        <f t="shared" si="17"/>
        <v>4.3079633161277602E-2</v>
      </c>
    </row>
    <row r="1138" spans="1:13">
      <c r="A1138" s="1">
        <v>45205</v>
      </c>
      <c r="F1138" s="78">
        <v>45209</v>
      </c>
      <c r="G1138" s="79">
        <v>168.179993</v>
      </c>
      <c r="H1138" s="79">
        <v>172.36000100000001</v>
      </c>
      <c r="I1138" s="79">
        <v>167.800003</v>
      </c>
      <c r="J1138" s="79">
        <v>169.86000100000001</v>
      </c>
      <c r="K1138" s="79">
        <v>169.86000100000001</v>
      </c>
      <c r="L1138" s="80">
        <v>549881</v>
      </c>
      <c r="M1138" s="81">
        <f t="shared" si="17"/>
        <v>2.2636934763265473E-2</v>
      </c>
    </row>
    <row r="1139" spans="1:13">
      <c r="A1139" s="1">
        <v>45208</v>
      </c>
      <c r="F1139" s="78">
        <v>45210</v>
      </c>
      <c r="G1139" s="79">
        <v>167.91999799999999</v>
      </c>
      <c r="H1139" s="79">
        <v>172.44000199999999</v>
      </c>
      <c r="I1139" s="79">
        <v>166.89999399999999</v>
      </c>
      <c r="J1139" s="79">
        <v>169.66000399999999</v>
      </c>
      <c r="K1139" s="79">
        <v>169.66000399999999</v>
      </c>
      <c r="L1139" s="80">
        <v>482923</v>
      </c>
      <c r="M1139" s="81">
        <f t="shared" si="17"/>
        <v>-1.1774225763723186E-3</v>
      </c>
    </row>
    <row r="1140" spans="1:13">
      <c r="A1140" s="1">
        <v>45209</v>
      </c>
      <c r="F1140" s="78">
        <v>45211</v>
      </c>
      <c r="G1140" s="79">
        <v>170.740005</v>
      </c>
      <c r="H1140" s="79">
        <v>172.759995</v>
      </c>
      <c r="I1140" s="79">
        <v>169.63999899999999</v>
      </c>
      <c r="J1140" s="79">
        <v>169.94000199999999</v>
      </c>
      <c r="K1140" s="79">
        <v>169.94000199999999</v>
      </c>
      <c r="L1140" s="80">
        <v>406610</v>
      </c>
      <c r="M1140" s="81">
        <f t="shared" si="17"/>
        <v>1.6503477154227004E-3</v>
      </c>
    </row>
    <row r="1141" spans="1:13">
      <c r="A1141" s="1">
        <v>45210</v>
      </c>
      <c r="F1141" s="78">
        <v>45212</v>
      </c>
      <c r="G1141" s="79">
        <v>169.259995</v>
      </c>
      <c r="H1141" s="79">
        <v>170.5</v>
      </c>
      <c r="I1141" s="79">
        <v>167.5</v>
      </c>
      <c r="J1141" s="79">
        <v>167.58000200000001</v>
      </c>
      <c r="K1141" s="79">
        <v>167.58000200000001</v>
      </c>
      <c r="L1141" s="80">
        <v>399154</v>
      </c>
      <c r="M1141" s="81">
        <f t="shared" si="17"/>
        <v>-1.3887254161618671E-2</v>
      </c>
    </row>
    <row r="1142" spans="1:13">
      <c r="A1142" s="1">
        <v>45211</v>
      </c>
      <c r="F1142" s="78">
        <v>45215</v>
      </c>
      <c r="G1142" s="79">
        <v>168.05999800000001</v>
      </c>
      <c r="H1142" s="79">
        <v>172.08000200000001</v>
      </c>
      <c r="I1142" s="79">
        <v>165.16000399999999</v>
      </c>
      <c r="J1142" s="79">
        <v>170.39999399999999</v>
      </c>
      <c r="K1142" s="79">
        <v>170.39999399999999</v>
      </c>
      <c r="L1142" s="80">
        <v>373243</v>
      </c>
      <c r="M1142" s="81">
        <f t="shared" si="17"/>
        <v>1.6827735805851014E-2</v>
      </c>
    </row>
    <row r="1143" spans="1:13">
      <c r="A1143" s="1">
        <v>45212</v>
      </c>
      <c r="F1143" s="78">
        <v>45216</v>
      </c>
      <c r="G1143" s="79">
        <v>169.94000199999999</v>
      </c>
      <c r="H1143" s="79">
        <v>171.300003</v>
      </c>
      <c r="I1143" s="79">
        <v>168.220001</v>
      </c>
      <c r="J1143" s="79">
        <v>170.96000699999999</v>
      </c>
      <c r="K1143" s="79">
        <v>170.96000699999999</v>
      </c>
      <c r="L1143" s="80">
        <v>269614</v>
      </c>
      <c r="M1143" s="81">
        <f t="shared" si="17"/>
        <v>3.2864613833260927E-3</v>
      </c>
    </row>
    <row r="1144" spans="1:13">
      <c r="A1144" s="1">
        <v>45215</v>
      </c>
      <c r="F1144" s="78">
        <v>45217</v>
      </c>
      <c r="G1144" s="79">
        <v>179</v>
      </c>
      <c r="H1144" s="79">
        <v>180</v>
      </c>
      <c r="I1144" s="79">
        <v>175.94000199999999</v>
      </c>
      <c r="J1144" s="79">
        <v>176.36000100000001</v>
      </c>
      <c r="K1144" s="79">
        <v>176.36000100000001</v>
      </c>
      <c r="L1144" s="80">
        <v>838420</v>
      </c>
      <c r="M1144" s="81">
        <f t="shared" si="17"/>
        <v>3.1586299595788042E-2</v>
      </c>
    </row>
    <row r="1145" spans="1:13">
      <c r="A1145" s="1">
        <v>45216</v>
      </c>
      <c r="F1145" s="78">
        <v>45218</v>
      </c>
      <c r="G1145" s="79">
        <v>175.279999</v>
      </c>
      <c r="H1145" s="79">
        <v>177.33999600000001</v>
      </c>
      <c r="I1145" s="79">
        <v>173.800003</v>
      </c>
      <c r="J1145" s="79">
        <v>174.320007</v>
      </c>
      <c r="K1145" s="79">
        <v>174.320007</v>
      </c>
      <c r="L1145" s="80">
        <v>452874</v>
      </c>
      <c r="M1145" s="81">
        <f t="shared" si="17"/>
        <v>-1.156721472234516E-2</v>
      </c>
    </row>
    <row r="1146" spans="1:13">
      <c r="A1146" s="1">
        <v>45217</v>
      </c>
      <c r="F1146" s="78">
        <v>45219</v>
      </c>
      <c r="G1146" s="79">
        <v>171.89999399999999</v>
      </c>
      <c r="H1146" s="79">
        <v>173.36000100000001</v>
      </c>
      <c r="I1146" s="79">
        <v>169.39999399999999</v>
      </c>
      <c r="J1146" s="79">
        <v>170</v>
      </c>
      <c r="K1146" s="79">
        <v>170</v>
      </c>
      <c r="L1146" s="80">
        <v>632942</v>
      </c>
      <c r="M1146" s="81">
        <f t="shared" si="17"/>
        <v>-2.478204925726055E-2</v>
      </c>
    </row>
    <row r="1147" spans="1:13">
      <c r="A1147" s="1">
        <v>45218</v>
      </c>
      <c r="F1147" s="78">
        <v>45222</v>
      </c>
      <c r="G1147" s="79">
        <v>170.08000200000001</v>
      </c>
      <c r="H1147" s="79">
        <v>170.58000200000001</v>
      </c>
      <c r="I1147" s="79">
        <v>166.03999300000001</v>
      </c>
      <c r="J1147" s="79">
        <v>169</v>
      </c>
      <c r="K1147" s="79">
        <v>169</v>
      </c>
      <c r="L1147" s="80">
        <v>369994</v>
      </c>
      <c r="M1147" s="81">
        <f t="shared" si="17"/>
        <v>-5.8823529411764705E-3</v>
      </c>
    </row>
    <row r="1148" spans="1:13">
      <c r="A1148" s="1">
        <v>45219</v>
      </c>
      <c r="F1148" s="78">
        <v>45223</v>
      </c>
      <c r="G1148" s="79">
        <v>172.720001</v>
      </c>
      <c r="H1148" s="79">
        <v>174.08000200000001</v>
      </c>
      <c r="I1148" s="79">
        <v>169.41999799999999</v>
      </c>
      <c r="J1148" s="79">
        <v>172.020004</v>
      </c>
      <c r="K1148" s="79">
        <v>172.020004</v>
      </c>
      <c r="L1148" s="80">
        <v>575146</v>
      </c>
      <c r="M1148" s="81">
        <f t="shared" si="17"/>
        <v>1.7869846153846156E-2</v>
      </c>
    </row>
    <row r="1149" spans="1:13">
      <c r="A1149" s="1">
        <v>45222</v>
      </c>
      <c r="F1149" s="78">
        <v>45224</v>
      </c>
      <c r="G1149" s="79">
        <v>170.60000600000001</v>
      </c>
      <c r="H1149" s="79">
        <v>172.240005</v>
      </c>
      <c r="I1149" s="79">
        <v>169.10000600000001</v>
      </c>
      <c r="J1149" s="79">
        <v>171.5</v>
      </c>
      <c r="K1149" s="79">
        <v>171.5</v>
      </c>
      <c r="L1149" s="80">
        <v>430288</v>
      </c>
      <c r="M1149" s="81">
        <f t="shared" si="17"/>
        <v>-3.0229274962695627E-3</v>
      </c>
    </row>
    <row r="1150" spans="1:13">
      <c r="A1150" s="1">
        <v>45223</v>
      </c>
      <c r="F1150" s="78">
        <v>45225</v>
      </c>
      <c r="G1150" s="79">
        <v>167.44000199999999</v>
      </c>
      <c r="H1150" s="79">
        <v>169.11999499999999</v>
      </c>
      <c r="I1150" s="79">
        <v>165.699997</v>
      </c>
      <c r="J1150" s="79">
        <v>166.46000699999999</v>
      </c>
      <c r="K1150" s="79">
        <v>166.46000699999999</v>
      </c>
      <c r="L1150" s="80">
        <v>511175</v>
      </c>
      <c r="M1150" s="81">
        <f t="shared" si="17"/>
        <v>-2.9387714285714343E-2</v>
      </c>
    </row>
    <row r="1151" spans="1:13">
      <c r="A1151" s="1">
        <v>45224</v>
      </c>
      <c r="F1151" s="78">
        <v>45226</v>
      </c>
      <c r="G1151" s="79">
        <v>166.33999600000001</v>
      </c>
      <c r="H1151" s="79">
        <v>167.41999799999999</v>
      </c>
      <c r="I1151" s="79">
        <v>163.55999800000001</v>
      </c>
      <c r="J1151" s="79">
        <v>166.300003</v>
      </c>
      <c r="K1151" s="79">
        <v>166.300003</v>
      </c>
      <c r="L1151" s="80">
        <v>393507</v>
      </c>
      <c r="M1151" s="81">
        <f t="shared" si="17"/>
        <v>-9.6121586730430993E-4</v>
      </c>
    </row>
    <row r="1152" spans="1:13">
      <c r="A1152" s="1">
        <v>45225</v>
      </c>
      <c r="F1152" s="78">
        <v>45229</v>
      </c>
      <c r="G1152" s="79">
        <v>166.979996</v>
      </c>
      <c r="H1152" s="79">
        <v>167.88000500000001</v>
      </c>
      <c r="I1152" s="79">
        <v>165.88000500000001</v>
      </c>
      <c r="J1152" s="79">
        <v>166.44000199999999</v>
      </c>
      <c r="K1152" s="79">
        <v>166.44000199999999</v>
      </c>
      <c r="L1152" s="80">
        <v>271503</v>
      </c>
      <c r="M1152" s="81">
        <f t="shared" si="17"/>
        <v>8.4184604614823057E-4</v>
      </c>
    </row>
    <row r="1153" spans="1:13">
      <c r="A1153" s="1">
        <v>45226</v>
      </c>
      <c r="F1153" s="78">
        <v>45230</v>
      </c>
      <c r="G1153" s="79">
        <v>166.279999</v>
      </c>
      <c r="H1153" s="79">
        <v>167.740005</v>
      </c>
      <c r="I1153" s="79">
        <v>165.240005</v>
      </c>
      <c r="J1153" s="79">
        <v>167.199997</v>
      </c>
      <c r="K1153" s="79">
        <v>167.199997</v>
      </c>
      <c r="L1153" s="80">
        <v>381826</v>
      </c>
      <c r="M1153" s="81">
        <f t="shared" si="17"/>
        <v>4.5661799499377769E-3</v>
      </c>
    </row>
    <row r="1154" spans="1:13">
      <c r="A1154" s="1">
        <v>45229</v>
      </c>
      <c r="F1154" s="78">
        <v>45231</v>
      </c>
      <c r="G1154" s="79">
        <v>168.300003</v>
      </c>
      <c r="H1154" s="79">
        <v>168.41999799999999</v>
      </c>
      <c r="I1154" s="79">
        <v>165.08000200000001</v>
      </c>
      <c r="J1154" s="79">
        <v>167</v>
      </c>
      <c r="K1154" s="79">
        <v>167</v>
      </c>
      <c r="L1154" s="80">
        <v>290827</v>
      </c>
      <c r="M1154" s="81">
        <f t="shared" si="17"/>
        <v>-1.1961543276821722E-3</v>
      </c>
    </row>
    <row r="1155" spans="1:13">
      <c r="A1155" s="1">
        <v>45230</v>
      </c>
      <c r="F1155" s="78">
        <v>45232</v>
      </c>
      <c r="G1155" s="79">
        <v>169.39999399999999</v>
      </c>
      <c r="H1155" s="79">
        <v>174.08000200000001</v>
      </c>
      <c r="I1155" s="79">
        <v>168.63999899999999</v>
      </c>
      <c r="J1155" s="79">
        <v>171.179993</v>
      </c>
      <c r="K1155" s="79">
        <v>171.179993</v>
      </c>
      <c r="L1155" s="80">
        <v>539240</v>
      </c>
      <c r="M1155" s="81">
        <f t="shared" si="17"/>
        <v>2.502989820359279E-2</v>
      </c>
    </row>
    <row r="1156" spans="1:13">
      <c r="A1156" s="1">
        <v>45231</v>
      </c>
      <c r="F1156" s="78">
        <v>45233</v>
      </c>
      <c r="G1156" s="79">
        <v>172.820007</v>
      </c>
      <c r="H1156" s="79">
        <v>173.699997</v>
      </c>
      <c r="I1156" s="79">
        <v>168.5</v>
      </c>
      <c r="J1156" s="79">
        <v>170.479996</v>
      </c>
      <c r="K1156" s="79">
        <v>170.479996</v>
      </c>
      <c r="L1156" s="80">
        <v>637877</v>
      </c>
      <c r="M1156" s="81">
        <f t="shared" ref="M1156:M1219" si="18">(K1156-K1155)/K1155</f>
        <v>-4.0892454061497493E-3</v>
      </c>
    </row>
    <row r="1157" spans="1:13">
      <c r="A1157" s="1">
        <v>45232</v>
      </c>
      <c r="F1157" s="78">
        <v>45236</v>
      </c>
      <c r="G1157" s="79">
        <v>171.020004</v>
      </c>
      <c r="H1157" s="79">
        <v>173.320007</v>
      </c>
      <c r="I1157" s="79">
        <v>171.020004</v>
      </c>
      <c r="J1157" s="79">
        <v>172</v>
      </c>
      <c r="K1157" s="79">
        <v>172</v>
      </c>
      <c r="L1157" s="80">
        <v>353001</v>
      </c>
      <c r="M1157" s="81">
        <f t="shared" si="18"/>
        <v>8.9160255494140205E-3</v>
      </c>
    </row>
    <row r="1158" spans="1:13">
      <c r="A1158" s="1">
        <v>45233</v>
      </c>
      <c r="F1158" s="78">
        <v>45237</v>
      </c>
      <c r="G1158" s="79">
        <v>171.259995</v>
      </c>
      <c r="H1158" s="79">
        <v>172.60000600000001</v>
      </c>
      <c r="I1158" s="79">
        <v>169.39999399999999</v>
      </c>
      <c r="J1158" s="79">
        <v>171.88000500000001</v>
      </c>
      <c r="K1158" s="79">
        <v>171.88000500000001</v>
      </c>
      <c r="L1158" s="80">
        <v>479414</v>
      </c>
      <c r="M1158" s="81">
        <f t="shared" si="18"/>
        <v>-6.9764534883714384E-4</v>
      </c>
    </row>
    <row r="1159" spans="1:13">
      <c r="A1159" s="1">
        <v>45236</v>
      </c>
      <c r="F1159" s="78">
        <v>45238</v>
      </c>
      <c r="G1159" s="79">
        <v>172.699997</v>
      </c>
      <c r="H1159" s="79">
        <v>174.11999499999999</v>
      </c>
      <c r="I1159" s="79">
        <v>167.36000100000001</v>
      </c>
      <c r="J1159" s="79">
        <v>169.61999499999999</v>
      </c>
      <c r="K1159" s="79">
        <v>169.61999499999999</v>
      </c>
      <c r="L1159" s="80">
        <v>924845</v>
      </c>
      <c r="M1159" s="81">
        <f t="shared" si="18"/>
        <v>-1.3148766198837512E-2</v>
      </c>
    </row>
    <row r="1160" spans="1:13">
      <c r="A1160" s="1">
        <v>45237</v>
      </c>
      <c r="F1160" s="78">
        <v>45239</v>
      </c>
      <c r="G1160" s="79">
        <v>168.720001</v>
      </c>
      <c r="H1160" s="79">
        <v>174.759995</v>
      </c>
      <c r="I1160" s="79">
        <v>167.279999</v>
      </c>
      <c r="J1160" s="79">
        <v>173.979996</v>
      </c>
      <c r="K1160" s="79">
        <v>173.979996</v>
      </c>
      <c r="L1160" s="80">
        <v>649812</v>
      </c>
      <c r="M1160" s="81">
        <f t="shared" si="18"/>
        <v>2.5704522630129848E-2</v>
      </c>
    </row>
    <row r="1161" spans="1:13">
      <c r="A1161" s="1">
        <v>45238</v>
      </c>
      <c r="F1161" s="78">
        <v>45240</v>
      </c>
      <c r="G1161" s="79">
        <v>172.16000399999999</v>
      </c>
      <c r="H1161" s="79">
        <v>172.66000399999999</v>
      </c>
      <c r="I1161" s="79">
        <v>169.33999600000001</v>
      </c>
      <c r="J1161" s="79">
        <v>170.89999399999999</v>
      </c>
      <c r="K1161" s="79">
        <v>170.89999399999999</v>
      </c>
      <c r="L1161" s="80">
        <v>538286</v>
      </c>
      <c r="M1161" s="81">
        <f t="shared" si="18"/>
        <v>-1.7703196176645546E-2</v>
      </c>
    </row>
    <row r="1162" spans="1:13">
      <c r="A1162" s="1">
        <v>45239</v>
      </c>
      <c r="F1162" s="78">
        <v>45243</v>
      </c>
      <c r="G1162" s="79">
        <v>171.240005</v>
      </c>
      <c r="H1162" s="79">
        <v>171.800003</v>
      </c>
      <c r="I1162" s="79">
        <v>168.46000699999999</v>
      </c>
      <c r="J1162" s="79">
        <v>170.08000200000001</v>
      </c>
      <c r="K1162" s="79">
        <v>170.08000200000001</v>
      </c>
      <c r="L1162" s="80">
        <v>414170</v>
      </c>
      <c r="M1162" s="81">
        <f t="shared" si="18"/>
        <v>-4.7980809174281479E-3</v>
      </c>
    </row>
    <row r="1163" spans="1:13">
      <c r="A1163" s="1">
        <v>45240</v>
      </c>
      <c r="F1163" s="78">
        <v>45244</v>
      </c>
      <c r="G1163" s="79">
        <v>170.03999300000001</v>
      </c>
      <c r="H1163" s="79">
        <v>179.5</v>
      </c>
      <c r="I1163" s="79">
        <v>169.63999899999999</v>
      </c>
      <c r="J1163" s="79">
        <v>179.020004</v>
      </c>
      <c r="K1163" s="79">
        <v>179.020004</v>
      </c>
      <c r="L1163" s="80">
        <v>972843</v>
      </c>
      <c r="M1163" s="81">
        <f t="shared" si="18"/>
        <v>5.2563510670701849E-2</v>
      </c>
    </row>
    <row r="1164" spans="1:13">
      <c r="A1164" s="1">
        <v>45243</v>
      </c>
      <c r="F1164" s="78">
        <v>45245</v>
      </c>
      <c r="G1164" s="79">
        <v>180</v>
      </c>
      <c r="H1164" s="79">
        <v>180.91999799999999</v>
      </c>
      <c r="I1164" s="79">
        <v>177.259995</v>
      </c>
      <c r="J1164" s="79">
        <v>178.91999799999999</v>
      </c>
      <c r="K1164" s="79">
        <v>178.91999799999999</v>
      </c>
      <c r="L1164" s="80">
        <v>518244</v>
      </c>
      <c r="M1164" s="81">
        <f t="shared" si="18"/>
        <v>-5.586303081526442E-4</v>
      </c>
    </row>
    <row r="1165" spans="1:13">
      <c r="A1165" s="1">
        <v>45244</v>
      </c>
      <c r="F1165" s="78">
        <v>45246</v>
      </c>
      <c r="G1165" s="79">
        <v>178.36000100000001</v>
      </c>
      <c r="H1165" s="79">
        <v>179.58000200000001</v>
      </c>
      <c r="I1165" s="79">
        <v>175.679993</v>
      </c>
      <c r="J1165" s="79">
        <v>176.55999800000001</v>
      </c>
      <c r="K1165" s="79">
        <v>176.55999800000001</v>
      </c>
      <c r="L1165" s="80">
        <v>447878</v>
      </c>
      <c r="M1165" s="81">
        <f t="shared" si="18"/>
        <v>-1.3190252774315285E-2</v>
      </c>
    </row>
    <row r="1166" spans="1:13">
      <c r="A1166" s="1">
        <v>45245</v>
      </c>
      <c r="F1166" s="78">
        <v>45247</v>
      </c>
      <c r="G1166" s="79">
        <v>176.60000600000001</v>
      </c>
      <c r="H1166" s="79">
        <v>181.46000699999999</v>
      </c>
      <c r="I1166" s="79">
        <v>176.55999800000001</v>
      </c>
      <c r="J1166" s="79">
        <v>179.63999899999999</v>
      </c>
      <c r="K1166" s="79">
        <v>179.63999899999999</v>
      </c>
      <c r="L1166" s="80">
        <v>582988</v>
      </c>
      <c r="M1166" s="81">
        <f t="shared" si="18"/>
        <v>1.7444500650707878E-2</v>
      </c>
    </row>
    <row r="1167" spans="1:13">
      <c r="A1167" s="1">
        <v>45246</v>
      </c>
      <c r="F1167" s="78">
        <v>45250</v>
      </c>
      <c r="G1167" s="79">
        <v>180</v>
      </c>
      <c r="H1167" s="79">
        <v>183.779999</v>
      </c>
      <c r="I1167" s="79">
        <v>179.94000199999999</v>
      </c>
      <c r="J1167" s="79">
        <v>181.699997</v>
      </c>
      <c r="K1167" s="79">
        <v>181.699997</v>
      </c>
      <c r="L1167" s="80">
        <v>460639</v>
      </c>
      <c r="M1167" s="81">
        <f t="shared" si="18"/>
        <v>1.1467368133307591E-2</v>
      </c>
    </row>
    <row r="1168" spans="1:13">
      <c r="A1168" s="1">
        <v>45247</v>
      </c>
      <c r="F1168" s="78">
        <v>45251</v>
      </c>
      <c r="G1168" s="79">
        <v>183.08000200000001</v>
      </c>
      <c r="H1168" s="79">
        <v>187.320007</v>
      </c>
      <c r="I1168" s="79">
        <v>183.08000200000001</v>
      </c>
      <c r="J1168" s="79">
        <v>185.13999899999999</v>
      </c>
      <c r="K1168" s="79">
        <v>185.13999899999999</v>
      </c>
      <c r="L1168" s="80">
        <v>581169</v>
      </c>
      <c r="M1168" s="81">
        <f t="shared" si="18"/>
        <v>1.8932317318640313E-2</v>
      </c>
    </row>
    <row r="1169" spans="1:13">
      <c r="A1169" s="1">
        <v>45250</v>
      </c>
      <c r="F1169" s="78">
        <v>45252</v>
      </c>
      <c r="G1169" s="79">
        <v>185.800003</v>
      </c>
      <c r="H1169" s="79">
        <v>187.39999399999999</v>
      </c>
      <c r="I1169" s="79">
        <v>185.08000200000001</v>
      </c>
      <c r="J1169" s="79">
        <v>187.36000100000001</v>
      </c>
      <c r="K1169" s="79">
        <v>187.36000100000001</v>
      </c>
      <c r="L1169" s="80">
        <v>449628</v>
      </c>
      <c r="M1169" s="81">
        <f t="shared" si="18"/>
        <v>1.1990936653294582E-2</v>
      </c>
    </row>
    <row r="1170" spans="1:13">
      <c r="A1170" s="1">
        <v>45251</v>
      </c>
      <c r="F1170" s="78">
        <v>45253</v>
      </c>
      <c r="G1170" s="79">
        <v>186.720001</v>
      </c>
      <c r="H1170" s="79">
        <v>187.300003</v>
      </c>
      <c r="I1170" s="79">
        <v>185</v>
      </c>
      <c r="J1170" s="79">
        <v>185.779999</v>
      </c>
      <c r="K1170" s="79">
        <v>185.779999</v>
      </c>
      <c r="L1170" s="80">
        <v>241488</v>
      </c>
      <c r="M1170" s="81">
        <f t="shared" si="18"/>
        <v>-8.4329739088761391E-3</v>
      </c>
    </row>
    <row r="1171" spans="1:13">
      <c r="A1171" s="1">
        <v>45252</v>
      </c>
      <c r="F1171" s="78">
        <v>45254</v>
      </c>
      <c r="G1171" s="79">
        <v>185.800003</v>
      </c>
      <c r="H1171" s="79">
        <v>185.979996</v>
      </c>
      <c r="I1171" s="79">
        <v>183.279999</v>
      </c>
      <c r="J1171" s="79">
        <v>184.44000199999999</v>
      </c>
      <c r="K1171" s="79">
        <v>184.44000199999999</v>
      </c>
      <c r="L1171" s="80">
        <v>300657</v>
      </c>
      <c r="M1171" s="81">
        <f t="shared" si="18"/>
        <v>-7.2128162730801335E-3</v>
      </c>
    </row>
    <row r="1172" spans="1:13">
      <c r="A1172" s="1">
        <v>45253</v>
      </c>
      <c r="F1172" s="78">
        <v>45257</v>
      </c>
      <c r="G1172" s="79">
        <v>184.58000200000001</v>
      </c>
      <c r="H1172" s="79">
        <v>185.58000200000001</v>
      </c>
      <c r="I1172" s="79">
        <v>183.53999300000001</v>
      </c>
      <c r="J1172" s="79">
        <v>185.240005</v>
      </c>
      <c r="K1172" s="79">
        <v>185.240005</v>
      </c>
      <c r="L1172" s="80">
        <v>288531</v>
      </c>
      <c r="M1172" s="81">
        <f t="shared" si="18"/>
        <v>4.3374701329704163E-3</v>
      </c>
    </row>
    <row r="1173" spans="1:13">
      <c r="A1173" s="1">
        <v>45254</v>
      </c>
      <c r="F1173" s="78">
        <v>45258</v>
      </c>
      <c r="G1173" s="79">
        <v>184</v>
      </c>
      <c r="H1173" s="79">
        <v>186.820007</v>
      </c>
      <c r="I1173" s="79">
        <v>183.46000699999999</v>
      </c>
      <c r="J1173" s="79">
        <v>186.66000399999999</v>
      </c>
      <c r="K1173" s="79">
        <v>186.66000399999999</v>
      </c>
      <c r="L1173" s="80">
        <v>334517</v>
      </c>
      <c r="M1173" s="81">
        <f t="shared" si="18"/>
        <v>7.6657253383252176E-3</v>
      </c>
    </row>
    <row r="1174" spans="1:13">
      <c r="A1174" s="1">
        <v>45257</v>
      </c>
      <c r="F1174" s="78">
        <v>45259</v>
      </c>
      <c r="G1174" s="79">
        <v>187.94000199999999</v>
      </c>
      <c r="H1174" s="79">
        <v>193.83999600000001</v>
      </c>
      <c r="I1174" s="79">
        <v>187.61999499999999</v>
      </c>
      <c r="J1174" s="79">
        <v>192.720001</v>
      </c>
      <c r="K1174" s="79">
        <v>192.720001</v>
      </c>
      <c r="L1174" s="80">
        <v>739654</v>
      </c>
      <c r="M1174" s="81">
        <f t="shared" si="18"/>
        <v>3.2465428426756114E-2</v>
      </c>
    </row>
    <row r="1175" spans="1:13">
      <c r="A1175" s="1">
        <v>45258</v>
      </c>
      <c r="F1175" s="78">
        <v>45260</v>
      </c>
      <c r="G1175" s="79">
        <v>193.96000699999999</v>
      </c>
      <c r="H1175" s="79">
        <v>194.66000399999999</v>
      </c>
      <c r="I1175" s="79">
        <v>191.199997</v>
      </c>
      <c r="J1175" s="79">
        <v>192.13999899999999</v>
      </c>
      <c r="K1175" s="79">
        <v>192.13999899999999</v>
      </c>
      <c r="L1175" s="80">
        <v>681995</v>
      </c>
      <c r="M1175" s="81">
        <f t="shared" si="18"/>
        <v>-3.0095578922293979E-3</v>
      </c>
    </row>
    <row r="1176" spans="1:13">
      <c r="A1176" s="1">
        <v>45259</v>
      </c>
      <c r="F1176" s="78">
        <v>45261</v>
      </c>
      <c r="G1176" s="79">
        <v>192.39999399999999</v>
      </c>
      <c r="H1176" s="79">
        <v>194.60000600000001</v>
      </c>
      <c r="I1176" s="79">
        <v>191.94000199999999</v>
      </c>
      <c r="J1176" s="79">
        <v>194.240005</v>
      </c>
      <c r="K1176" s="79">
        <v>194.240005</v>
      </c>
      <c r="L1176" s="80">
        <v>399386</v>
      </c>
      <c r="M1176" s="81">
        <f t="shared" si="18"/>
        <v>1.0929561834753666E-2</v>
      </c>
    </row>
    <row r="1177" spans="1:13">
      <c r="A1177" s="1">
        <v>45260</v>
      </c>
      <c r="F1177" s="78">
        <v>45264</v>
      </c>
      <c r="G1177" s="79">
        <v>194.300003</v>
      </c>
      <c r="H1177" s="79">
        <v>196.11999499999999</v>
      </c>
      <c r="I1177" s="79">
        <v>192.979996</v>
      </c>
      <c r="J1177" s="79">
        <v>194.63999899999999</v>
      </c>
      <c r="K1177" s="79">
        <v>194.63999899999999</v>
      </c>
      <c r="L1177" s="80">
        <v>374622</v>
      </c>
      <c r="M1177" s="81">
        <f t="shared" si="18"/>
        <v>2.0592771298579425E-3</v>
      </c>
    </row>
    <row r="1178" spans="1:13">
      <c r="A1178" s="1">
        <v>45261</v>
      </c>
      <c r="F1178" s="78">
        <v>45265</v>
      </c>
      <c r="G1178" s="79">
        <v>194.39999399999999</v>
      </c>
      <c r="H1178" s="79">
        <v>195.88000500000001</v>
      </c>
      <c r="I1178" s="79">
        <v>193.38000500000001</v>
      </c>
      <c r="J1178" s="79">
        <v>195.279999</v>
      </c>
      <c r="K1178" s="79">
        <v>195.279999</v>
      </c>
      <c r="L1178" s="80">
        <v>359290</v>
      </c>
      <c r="M1178" s="81">
        <f t="shared" si="18"/>
        <v>3.2881216773948648E-3</v>
      </c>
    </row>
    <row r="1179" spans="1:13">
      <c r="A1179" s="1">
        <v>45264</v>
      </c>
      <c r="F1179" s="78">
        <v>45266</v>
      </c>
      <c r="G1179" s="79">
        <v>196</v>
      </c>
      <c r="H1179" s="79">
        <v>198.33999600000001</v>
      </c>
      <c r="I1179" s="79">
        <v>194.300003</v>
      </c>
      <c r="J1179" s="79">
        <v>197</v>
      </c>
      <c r="K1179" s="79">
        <v>197</v>
      </c>
      <c r="L1179" s="80">
        <v>355895</v>
      </c>
      <c r="M1179" s="81">
        <f t="shared" si="18"/>
        <v>8.807870794796533E-3</v>
      </c>
    </row>
    <row r="1180" spans="1:13">
      <c r="A1180" s="1">
        <v>45265</v>
      </c>
      <c r="F1180" s="78">
        <v>45267</v>
      </c>
      <c r="G1180" s="79">
        <v>196</v>
      </c>
      <c r="H1180" s="79">
        <v>196.199997</v>
      </c>
      <c r="I1180" s="79">
        <v>188.44000199999999</v>
      </c>
      <c r="J1180" s="79">
        <v>191.10000600000001</v>
      </c>
      <c r="K1180" s="79">
        <v>191.10000600000001</v>
      </c>
      <c r="L1180" s="80">
        <v>788365</v>
      </c>
      <c r="M1180" s="81">
        <f t="shared" si="18"/>
        <v>-2.9949208121827373E-2</v>
      </c>
    </row>
    <row r="1181" spans="1:13">
      <c r="A1181" s="1">
        <v>45266</v>
      </c>
      <c r="F1181" s="78">
        <v>45268</v>
      </c>
      <c r="G1181" s="79">
        <v>192.44000199999999</v>
      </c>
      <c r="H1181" s="79">
        <v>194.83999600000001</v>
      </c>
      <c r="I1181" s="79">
        <v>191.699997</v>
      </c>
      <c r="J1181" s="79">
        <v>193.36000100000001</v>
      </c>
      <c r="K1181" s="79">
        <v>193.36000100000001</v>
      </c>
      <c r="L1181" s="80">
        <v>572328</v>
      </c>
      <c r="M1181" s="81">
        <f t="shared" si="18"/>
        <v>1.1826242433503657E-2</v>
      </c>
    </row>
    <row r="1182" spans="1:13">
      <c r="A1182" s="1">
        <v>45267</v>
      </c>
      <c r="F1182" s="78">
        <v>45271</v>
      </c>
      <c r="G1182" s="79">
        <v>193.44000199999999</v>
      </c>
      <c r="H1182" s="79">
        <v>194.46000699999999</v>
      </c>
      <c r="I1182" s="79">
        <v>192.759995</v>
      </c>
      <c r="J1182" s="79">
        <v>194</v>
      </c>
      <c r="K1182" s="79">
        <v>194</v>
      </c>
      <c r="L1182" s="80">
        <v>446246</v>
      </c>
      <c r="M1182" s="81">
        <f t="shared" si="18"/>
        <v>3.3098831024519328E-3</v>
      </c>
    </row>
    <row r="1183" spans="1:13">
      <c r="A1183" s="1">
        <v>45268</v>
      </c>
      <c r="F1183" s="78">
        <v>45272</v>
      </c>
      <c r="G1183" s="79">
        <v>194.199997</v>
      </c>
      <c r="H1183" s="79">
        <v>196.03999300000001</v>
      </c>
      <c r="I1183" s="79">
        <v>193.259995</v>
      </c>
      <c r="J1183" s="79">
        <v>193.46000699999999</v>
      </c>
      <c r="K1183" s="79">
        <v>193.46000699999999</v>
      </c>
      <c r="L1183" s="80">
        <v>352640</v>
      </c>
      <c r="M1183" s="81">
        <f t="shared" si="18"/>
        <v>-2.7834690721649986E-3</v>
      </c>
    </row>
    <row r="1184" spans="1:13">
      <c r="A1184" s="1">
        <v>45271</v>
      </c>
      <c r="F1184" s="78">
        <v>45273</v>
      </c>
      <c r="G1184" s="79">
        <v>194.41999799999999</v>
      </c>
      <c r="H1184" s="79">
        <v>196.03999300000001</v>
      </c>
      <c r="I1184" s="79">
        <v>193.63999899999999</v>
      </c>
      <c r="J1184" s="79">
        <v>194</v>
      </c>
      <c r="K1184" s="79">
        <v>194</v>
      </c>
      <c r="L1184" s="80">
        <v>414848</v>
      </c>
      <c r="M1184" s="81">
        <f t="shared" si="18"/>
        <v>2.7912383979186444E-3</v>
      </c>
    </row>
    <row r="1185" spans="1:13">
      <c r="A1185" s="1">
        <v>45272</v>
      </c>
      <c r="F1185" s="78">
        <v>45274</v>
      </c>
      <c r="G1185" s="79">
        <v>198.38000500000001</v>
      </c>
      <c r="H1185" s="79">
        <v>198.800003</v>
      </c>
      <c r="I1185" s="79">
        <v>194.86000100000001</v>
      </c>
      <c r="J1185" s="79">
        <v>197.39999399999999</v>
      </c>
      <c r="K1185" s="79">
        <v>197.39999399999999</v>
      </c>
      <c r="L1185" s="80">
        <v>785397</v>
      </c>
      <c r="M1185" s="81">
        <f t="shared" si="18"/>
        <v>1.7525742268041197E-2</v>
      </c>
    </row>
    <row r="1186" spans="1:13">
      <c r="A1186" s="1">
        <v>45273</v>
      </c>
      <c r="F1186" s="78">
        <v>45275</v>
      </c>
      <c r="G1186" s="79">
        <v>197.979996</v>
      </c>
      <c r="H1186" s="79">
        <v>198.60000600000001</v>
      </c>
      <c r="I1186" s="79">
        <v>190.720001</v>
      </c>
      <c r="J1186" s="79">
        <v>192.520004</v>
      </c>
      <c r="K1186" s="79">
        <v>192.520004</v>
      </c>
      <c r="L1186" s="80">
        <v>1287219</v>
      </c>
      <c r="M1186" s="81">
        <f t="shared" si="18"/>
        <v>-2.4721328005714086E-2</v>
      </c>
    </row>
    <row r="1187" spans="1:13">
      <c r="A1187" s="1">
        <v>45274</v>
      </c>
      <c r="F1187" s="78">
        <v>45278</v>
      </c>
      <c r="G1187" s="79">
        <v>191.10000600000001</v>
      </c>
      <c r="H1187" s="79">
        <v>192.240005</v>
      </c>
      <c r="I1187" s="79">
        <v>189.779999</v>
      </c>
      <c r="J1187" s="79">
        <v>192.240005</v>
      </c>
      <c r="K1187" s="79">
        <v>192.240005</v>
      </c>
      <c r="L1187" s="80">
        <v>341040</v>
      </c>
      <c r="M1187" s="81">
        <f t="shared" si="18"/>
        <v>-1.4543891241556575E-3</v>
      </c>
    </row>
    <row r="1188" spans="1:13">
      <c r="A1188" s="1">
        <v>45275</v>
      </c>
      <c r="F1188" s="78">
        <v>45279</v>
      </c>
      <c r="G1188" s="79">
        <v>192</v>
      </c>
      <c r="H1188" s="79">
        <v>193.39999399999999</v>
      </c>
      <c r="I1188" s="79">
        <v>190.83999600000001</v>
      </c>
      <c r="J1188" s="79">
        <v>193.39999399999999</v>
      </c>
      <c r="K1188" s="79">
        <v>193.39999399999999</v>
      </c>
      <c r="L1188" s="80">
        <v>396217</v>
      </c>
      <c r="M1188" s="81">
        <f t="shared" si="18"/>
        <v>6.034066634569615E-3</v>
      </c>
    </row>
    <row r="1189" spans="1:13">
      <c r="A1189" s="1">
        <v>45278</v>
      </c>
      <c r="F1189" s="78">
        <v>45280</v>
      </c>
      <c r="G1189" s="79">
        <v>194.39999399999999</v>
      </c>
      <c r="H1189" s="79">
        <v>196.36000100000001</v>
      </c>
      <c r="I1189" s="79">
        <v>191.759995</v>
      </c>
      <c r="J1189" s="79">
        <v>195.94000199999999</v>
      </c>
      <c r="K1189" s="79">
        <v>195.94000199999999</v>
      </c>
      <c r="L1189" s="80">
        <v>484778</v>
      </c>
      <c r="M1189" s="81">
        <f t="shared" si="18"/>
        <v>1.313344404757324E-2</v>
      </c>
    </row>
    <row r="1190" spans="1:13">
      <c r="A1190" s="1">
        <v>45279</v>
      </c>
      <c r="F1190" s="78">
        <v>45281</v>
      </c>
      <c r="G1190" s="79">
        <v>195.03999300000001</v>
      </c>
      <c r="H1190" s="79">
        <v>197.10000600000001</v>
      </c>
      <c r="I1190" s="79">
        <v>193.259995</v>
      </c>
      <c r="J1190" s="79">
        <v>194.41999799999999</v>
      </c>
      <c r="K1190" s="79">
        <v>194.41999799999999</v>
      </c>
      <c r="L1190" s="80">
        <v>386794</v>
      </c>
      <c r="M1190" s="81">
        <f t="shared" si="18"/>
        <v>-7.7574971138358985E-3</v>
      </c>
    </row>
    <row r="1191" spans="1:13">
      <c r="A1191" s="1">
        <v>45280</v>
      </c>
      <c r="F1191" s="78">
        <v>45282</v>
      </c>
      <c r="G1191" s="79">
        <v>183</v>
      </c>
      <c r="H1191" s="79">
        <v>184.679993</v>
      </c>
      <c r="I1191" s="79">
        <v>181.679993</v>
      </c>
      <c r="J1191" s="79">
        <v>184.13999899999999</v>
      </c>
      <c r="K1191" s="79">
        <v>184.13999899999999</v>
      </c>
      <c r="L1191" s="80">
        <v>1035464</v>
      </c>
      <c r="M1191" s="81">
        <f t="shared" si="18"/>
        <v>-5.2875213999333565E-2</v>
      </c>
    </row>
    <row r="1192" spans="1:13">
      <c r="A1192" s="1">
        <v>45281</v>
      </c>
      <c r="F1192" s="78">
        <v>45287</v>
      </c>
      <c r="G1192" s="79">
        <v>185.41999799999999</v>
      </c>
      <c r="H1192" s="79">
        <v>186.520004</v>
      </c>
      <c r="I1192" s="79">
        <v>184.820007</v>
      </c>
      <c r="J1192" s="79">
        <v>185.55999800000001</v>
      </c>
      <c r="K1192" s="79">
        <v>185.55999800000001</v>
      </c>
      <c r="L1192" s="80">
        <v>337533</v>
      </c>
      <c r="M1192" s="81">
        <f t="shared" si="18"/>
        <v>7.7115184517841696E-3</v>
      </c>
    </row>
    <row r="1193" spans="1:13">
      <c r="A1193" s="1">
        <v>45282</v>
      </c>
      <c r="F1193" s="78">
        <v>45288</v>
      </c>
      <c r="G1193" s="79">
        <v>185.679993</v>
      </c>
      <c r="H1193" s="79">
        <v>185.91999799999999</v>
      </c>
      <c r="I1193" s="79">
        <v>182.86000100000001</v>
      </c>
      <c r="J1193" s="79">
        <v>184.10000600000001</v>
      </c>
      <c r="K1193" s="79">
        <v>184.10000600000001</v>
      </c>
      <c r="L1193" s="80">
        <v>323489</v>
      </c>
      <c r="M1193" s="81">
        <f t="shared" si="18"/>
        <v>-7.8680319882305644E-3</v>
      </c>
    </row>
    <row r="1194" spans="1:13">
      <c r="A1194" s="1">
        <v>45287</v>
      </c>
      <c r="F1194" s="78">
        <v>45289</v>
      </c>
      <c r="G1194" s="79">
        <v>184.820007</v>
      </c>
      <c r="H1194" s="79">
        <v>185.36000100000001</v>
      </c>
      <c r="I1194" s="79">
        <v>184.16000399999999</v>
      </c>
      <c r="J1194" s="79">
        <v>184.16000399999999</v>
      </c>
      <c r="K1194" s="79">
        <v>184.16000399999999</v>
      </c>
      <c r="L1194" s="80">
        <v>161239</v>
      </c>
      <c r="M1194" s="81">
        <f t="shared" si="18"/>
        <v>3.2589895733071782E-4</v>
      </c>
    </row>
    <row r="1195" spans="1:13">
      <c r="A1195" s="1">
        <v>45288</v>
      </c>
      <c r="F1195" s="78">
        <v>45293</v>
      </c>
      <c r="G1195" s="79">
        <v>184.199997</v>
      </c>
      <c r="H1195" s="79">
        <v>186.60000600000001</v>
      </c>
      <c r="I1195" s="79">
        <v>181.08000200000001</v>
      </c>
      <c r="J1195" s="79">
        <v>182.220001</v>
      </c>
      <c r="K1195" s="79">
        <v>182.220001</v>
      </c>
      <c r="L1195" s="80">
        <v>376060</v>
      </c>
      <c r="M1195" s="81">
        <f t="shared" si="18"/>
        <v>-1.0534334045735524E-2</v>
      </c>
    </row>
    <row r="1196" spans="1:13">
      <c r="A1196" s="1">
        <v>45289</v>
      </c>
      <c r="F1196" s="78">
        <v>45294</v>
      </c>
      <c r="G1196" s="79">
        <v>181</v>
      </c>
      <c r="H1196" s="79">
        <v>182.46000699999999</v>
      </c>
      <c r="I1196" s="79">
        <v>178.03999300000001</v>
      </c>
      <c r="J1196" s="79">
        <v>179.16000399999999</v>
      </c>
      <c r="K1196" s="79">
        <v>179.16000399999999</v>
      </c>
      <c r="L1196" s="80">
        <v>399469</v>
      </c>
      <c r="M1196" s="81">
        <f t="shared" si="18"/>
        <v>-1.6792871162370424E-2</v>
      </c>
    </row>
    <row r="1197" spans="1:13">
      <c r="A1197" s="1">
        <v>45293</v>
      </c>
      <c r="F1197" s="78">
        <v>45295</v>
      </c>
      <c r="G1197" s="79">
        <v>174.66000399999999</v>
      </c>
      <c r="H1197" s="79">
        <v>174.96000699999999</v>
      </c>
      <c r="I1197" s="79">
        <v>170.53999300000001</v>
      </c>
      <c r="J1197" s="79">
        <v>173.759995</v>
      </c>
      <c r="K1197" s="79">
        <v>173.759995</v>
      </c>
      <c r="L1197" s="80">
        <v>866859</v>
      </c>
      <c r="M1197" s="81">
        <f t="shared" si="18"/>
        <v>-3.0140705958010491E-2</v>
      </c>
    </row>
    <row r="1198" spans="1:13">
      <c r="A1198" s="1">
        <v>45294</v>
      </c>
      <c r="F1198" s="78">
        <v>45296</v>
      </c>
      <c r="G1198" s="79">
        <v>173.08000200000001</v>
      </c>
      <c r="H1198" s="79">
        <v>174.39999399999999</v>
      </c>
      <c r="I1198" s="79">
        <v>169.679993</v>
      </c>
      <c r="J1198" s="79">
        <v>173.479996</v>
      </c>
      <c r="K1198" s="79">
        <v>173.479996</v>
      </c>
      <c r="L1198" s="80">
        <v>514414</v>
      </c>
      <c r="M1198" s="81">
        <f t="shared" si="18"/>
        <v>-1.61141233918661E-3</v>
      </c>
    </row>
    <row r="1199" spans="1:13">
      <c r="A1199" s="1">
        <v>45295</v>
      </c>
      <c r="F1199" s="78">
        <v>45299</v>
      </c>
      <c r="G1199" s="79">
        <v>172.83999600000001</v>
      </c>
      <c r="H1199" s="79">
        <v>176.800003</v>
      </c>
      <c r="I1199" s="79">
        <v>171.179993</v>
      </c>
      <c r="J1199" s="79">
        <v>176.740005</v>
      </c>
      <c r="K1199" s="79">
        <v>176.740005</v>
      </c>
      <c r="L1199" s="80">
        <v>498428</v>
      </c>
      <c r="M1199" s="81">
        <f t="shared" si="18"/>
        <v>1.8791843873457299E-2</v>
      </c>
    </row>
    <row r="1200" spans="1:13">
      <c r="A1200" s="1">
        <v>45296</v>
      </c>
      <c r="F1200" s="78">
        <v>45300</v>
      </c>
      <c r="G1200" s="79">
        <v>177.259995</v>
      </c>
      <c r="H1200" s="79">
        <v>178.94000199999999</v>
      </c>
      <c r="I1200" s="79">
        <v>176.05999800000001</v>
      </c>
      <c r="J1200" s="79">
        <v>178.10000600000001</v>
      </c>
      <c r="K1200" s="79">
        <v>178.10000600000001</v>
      </c>
      <c r="L1200" s="80">
        <v>428916</v>
      </c>
      <c r="M1200" s="81">
        <f t="shared" si="18"/>
        <v>7.6949245305272633E-3</v>
      </c>
    </row>
    <row r="1201" spans="1:13">
      <c r="A1201" s="1">
        <v>45299</v>
      </c>
      <c r="F1201" s="78">
        <v>45301</v>
      </c>
      <c r="G1201" s="79">
        <v>178.63999899999999</v>
      </c>
      <c r="H1201" s="79">
        <v>180.08000200000001</v>
      </c>
      <c r="I1201" s="79">
        <v>177.759995</v>
      </c>
      <c r="J1201" s="79">
        <v>179.38000500000001</v>
      </c>
      <c r="K1201" s="79">
        <v>179.38000500000001</v>
      </c>
      <c r="L1201" s="80">
        <v>429634</v>
      </c>
      <c r="M1201" s="81">
        <f t="shared" si="18"/>
        <v>7.1869677533868449E-3</v>
      </c>
    </row>
    <row r="1202" spans="1:13">
      <c r="A1202" s="1">
        <v>45300</v>
      </c>
      <c r="F1202" s="78">
        <v>45302</v>
      </c>
      <c r="G1202" s="79">
        <v>181</v>
      </c>
      <c r="H1202" s="79">
        <v>181.86000100000001</v>
      </c>
      <c r="I1202" s="79">
        <v>177.11999499999999</v>
      </c>
      <c r="J1202" s="79">
        <v>177.63999899999999</v>
      </c>
      <c r="K1202" s="79">
        <v>177.63999899999999</v>
      </c>
      <c r="L1202" s="80">
        <v>397507</v>
      </c>
      <c r="M1202" s="81">
        <f t="shared" si="18"/>
        <v>-9.7001112247712459E-3</v>
      </c>
    </row>
    <row r="1203" spans="1:13">
      <c r="A1203" s="1">
        <v>45301</v>
      </c>
      <c r="F1203" s="78">
        <v>45303</v>
      </c>
      <c r="G1203" s="79">
        <v>178.33999600000001</v>
      </c>
      <c r="H1203" s="79">
        <v>180.46000699999999</v>
      </c>
      <c r="I1203" s="79">
        <v>177.240005</v>
      </c>
      <c r="J1203" s="79">
        <v>177.53999300000001</v>
      </c>
      <c r="K1203" s="79">
        <v>177.53999300000001</v>
      </c>
      <c r="L1203" s="80">
        <v>307702</v>
      </c>
      <c r="M1203" s="81">
        <f t="shared" si="18"/>
        <v>-5.6297005495918281E-4</v>
      </c>
    </row>
    <row r="1204" spans="1:13">
      <c r="A1204" s="1">
        <v>45302</v>
      </c>
      <c r="F1204" s="78">
        <v>45306</v>
      </c>
      <c r="G1204" s="79">
        <v>177.220001</v>
      </c>
      <c r="H1204" s="79">
        <v>177.96000699999999</v>
      </c>
      <c r="I1204" s="79">
        <v>174.53999300000001</v>
      </c>
      <c r="J1204" s="79">
        <v>175.679993</v>
      </c>
      <c r="K1204" s="79">
        <v>175.679993</v>
      </c>
      <c r="L1204" s="80">
        <v>228934</v>
      </c>
      <c r="M1204" s="81">
        <f t="shared" si="18"/>
        <v>-1.0476512748313635E-2</v>
      </c>
    </row>
    <row r="1205" spans="1:13">
      <c r="A1205" s="1">
        <v>45303</v>
      </c>
      <c r="F1205" s="78">
        <v>45307</v>
      </c>
      <c r="G1205" s="79">
        <v>173.259995</v>
      </c>
      <c r="H1205" s="79">
        <v>173.55999800000001</v>
      </c>
      <c r="I1205" s="79">
        <v>170.740005</v>
      </c>
      <c r="J1205" s="79">
        <v>172</v>
      </c>
      <c r="K1205" s="79">
        <v>172</v>
      </c>
      <c r="L1205" s="80">
        <v>407779</v>
      </c>
      <c r="M1205" s="81">
        <f t="shared" si="18"/>
        <v>-2.0947137674350864E-2</v>
      </c>
    </row>
    <row r="1206" spans="1:13">
      <c r="A1206" s="1">
        <v>45306</v>
      </c>
      <c r="F1206" s="78">
        <v>45308</v>
      </c>
      <c r="G1206" s="79">
        <v>168.5</v>
      </c>
      <c r="H1206" s="79">
        <v>169.679993</v>
      </c>
      <c r="I1206" s="79">
        <v>164.11999499999999</v>
      </c>
      <c r="J1206" s="79">
        <v>165.520004</v>
      </c>
      <c r="K1206" s="79">
        <v>165.520004</v>
      </c>
      <c r="L1206" s="80">
        <v>642715</v>
      </c>
      <c r="M1206" s="81">
        <f t="shared" si="18"/>
        <v>-3.7674395348837209E-2</v>
      </c>
    </row>
    <row r="1207" spans="1:13">
      <c r="A1207" s="1">
        <v>45307</v>
      </c>
      <c r="F1207" s="78">
        <v>45309</v>
      </c>
      <c r="G1207" s="79">
        <v>167</v>
      </c>
      <c r="H1207" s="79">
        <v>167.5</v>
      </c>
      <c r="I1207" s="79">
        <v>163.13999899999999</v>
      </c>
      <c r="J1207" s="79">
        <v>164.96000699999999</v>
      </c>
      <c r="K1207" s="79">
        <v>164.96000699999999</v>
      </c>
      <c r="L1207" s="80">
        <v>595995</v>
      </c>
      <c r="M1207" s="81">
        <f t="shared" si="18"/>
        <v>-3.3832587389256577E-3</v>
      </c>
    </row>
    <row r="1208" spans="1:13">
      <c r="A1208" s="1">
        <v>45308</v>
      </c>
      <c r="F1208" s="78">
        <v>45310</v>
      </c>
      <c r="G1208" s="79">
        <v>166.800003</v>
      </c>
      <c r="H1208" s="79">
        <v>167</v>
      </c>
      <c r="I1208" s="79">
        <v>164.240005</v>
      </c>
      <c r="J1208" s="79">
        <v>164.679993</v>
      </c>
      <c r="K1208" s="79">
        <v>164.679993</v>
      </c>
      <c r="L1208" s="80">
        <v>551303</v>
      </c>
      <c r="M1208" s="81">
        <f t="shared" si="18"/>
        <v>-1.6974659803451282E-3</v>
      </c>
    </row>
    <row r="1209" spans="1:13">
      <c r="A1209" s="1">
        <v>45309</v>
      </c>
      <c r="F1209" s="78">
        <v>45313</v>
      </c>
      <c r="G1209" s="79">
        <v>166.279999</v>
      </c>
      <c r="H1209" s="79">
        <v>167.479996</v>
      </c>
      <c r="I1209" s="79">
        <v>165.63999899999999</v>
      </c>
      <c r="J1209" s="79">
        <v>166.63999899999999</v>
      </c>
      <c r="K1209" s="79">
        <v>166.63999899999999</v>
      </c>
      <c r="L1209" s="80">
        <v>615247</v>
      </c>
      <c r="M1209" s="81">
        <f t="shared" si="18"/>
        <v>1.1901907234110659E-2</v>
      </c>
    </row>
    <row r="1210" spans="1:13">
      <c r="A1210" s="1">
        <v>45310</v>
      </c>
      <c r="F1210" s="78">
        <v>45314</v>
      </c>
      <c r="G1210" s="79">
        <v>168.300003</v>
      </c>
      <c r="H1210" s="79">
        <v>169.08000200000001</v>
      </c>
      <c r="I1210" s="79">
        <v>166.05999800000001</v>
      </c>
      <c r="J1210" s="79">
        <v>167.279999</v>
      </c>
      <c r="K1210" s="79">
        <v>167.279999</v>
      </c>
      <c r="L1210" s="80">
        <v>380020</v>
      </c>
      <c r="M1210" s="81">
        <f t="shared" si="18"/>
        <v>3.8406145213671946E-3</v>
      </c>
    </row>
    <row r="1211" spans="1:13">
      <c r="A1211" s="1">
        <v>45313</v>
      </c>
      <c r="F1211" s="78">
        <v>45315</v>
      </c>
      <c r="G1211" s="79">
        <v>171.41999799999999</v>
      </c>
      <c r="H1211" s="79">
        <v>171.55999800000001</v>
      </c>
      <c r="I1211" s="79">
        <v>160.199997</v>
      </c>
      <c r="J1211" s="79">
        <v>166.13999899999999</v>
      </c>
      <c r="K1211" s="79">
        <v>166.13999899999999</v>
      </c>
      <c r="L1211" s="80">
        <v>1040530</v>
      </c>
      <c r="M1211" s="81">
        <f t="shared" si="18"/>
        <v>-6.8149211311270674E-3</v>
      </c>
    </row>
    <row r="1212" spans="1:13">
      <c r="A1212" s="1">
        <v>45314</v>
      </c>
      <c r="F1212" s="78">
        <v>45316</v>
      </c>
      <c r="G1212" s="79">
        <v>165.520004</v>
      </c>
      <c r="H1212" s="79">
        <v>177.5</v>
      </c>
      <c r="I1212" s="79">
        <v>163.38000500000001</v>
      </c>
      <c r="J1212" s="79">
        <v>175.679993</v>
      </c>
      <c r="K1212" s="79">
        <v>175.679993</v>
      </c>
      <c r="L1212" s="80">
        <v>1175573</v>
      </c>
      <c r="M1212" s="81">
        <f t="shared" si="18"/>
        <v>5.7421416019149053E-2</v>
      </c>
    </row>
    <row r="1213" spans="1:13">
      <c r="A1213" s="1">
        <v>45315</v>
      </c>
      <c r="F1213" s="78">
        <v>45317</v>
      </c>
      <c r="G1213" s="79">
        <v>175.60000600000001</v>
      </c>
      <c r="H1213" s="79">
        <v>178.03999300000001</v>
      </c>
      <c r="I1213" s="79">
        <v>173.300003</v>
      </c>
      <c r="J1213" s="79">
        <v>177.86000100000001</v>
      </c>
      <c r="K1213" s="79">
        <v>177.86000100000001</v>
      </c>
      <c r="L1213" s="80">
        <v>728588</v>
      </c>
      <c r="M1213" s="81">
        <f t="shared" si="18"/>
        <v>1.2408971350539701E-2</v>
      </c>
    </row>
    <row r="1214" spans="1:13">
      <c r="A1214" s="1">
        <v>45316</v>
      </c>
      <c r="F1214" s="78">
        <v>45320</v>
      </c>
      <c r="G1214" s="79">
        <v>176.33999600000001</v>
      </c>
      <c r="H1214" s="79">
        <v>178.179993</v>
      </c>
      <c r="I1214" s="79">
        <v>175.279999</v>
      </c>
      <c r="J1214" s="79">
        <v>178</v>
      </c>
      <c r="K1214" s="79">
        <v>178</v>
      </c>
      <c r="L1214" s="80">
        <v>319750</v>
      </c>
      <c r="M1214" s="81">
        <f t="shared" si="18"/>
        <v>7.871303227980353E-4</v>
      </c>
    </row>
    <row r="1215" spans="1:13">
      <c r="A1215" s="1">
        <v>45317</v>
      </c>
      <c r="F1215" s="78">
        <v>45321</v>
      </c>
      <c r="G1215" s="79">
        <v>178.86000100000001</v>
      </c>
      <c r="H1215" s="79">
        <v>179.779999</v>
      </c>
      <c r="I1215" s="79">
        <v>176.96000699999999</v>
      </c>
      <c r="J1215" s="79">
        <v>179.61999499999999</v>
      </c>
      <c r="K1215" s="79">
        <v>179.61999499999999</v>
      </c>
      <c r="L1215" s="80">
        <v>331397</v>
      </c>
      <c r="M1215" s="81">
        <f t="shared" si="18"/>
        <v>9.1010955056179139E-3</v>
      </c>
    </row>
    <row r="1216" spans="1:13">
      <c r="A1216" s="1">
        <v>45320</v>
      </c>
      <c r="F1216" s="78">
        <v>45322</v>
      </c>
      <c r="G1216" s="79">
        <v>178.720001</v>
      </c>
      <c r="H1216" s="79">
        <v>179.199997</v>
      </c>
      <c r="I1216" s="79">
        <v>175.820007</v>
      </c>
      <c r="J1216" s="79">
        <v>176.11999499999999</v>
      </c>
      <c r="K1216" s="79">
        <v>176.11999499999999</v>
      </c>
      <c r="L1216" s="80">
        <v>560287</v>
      </c>
      <c r="M1216" s="81">
        <f t="shared" si="18"/>
        <v>-1.9485581212715212E-2</v>
      </c>
    </row>
    <row r="1217" spans="1:13">
      <c r="A1217" s="1">
        <v>45321</v>
      </c>
      <c r="F1217" s="78">
        <v>45323</v>
      </c>
      <c r="G1217" s="79">
        <v>163.61999499999999</v>
      </c>
      <c r="H1217" s="79">
        <v>175.11999499999999</v>
      </c>
      <c r="I1217" s="79">
        <v>160.199997</v>
      </c>
      <c r="J1217" s="79">
        <v>172.46000699999999</v>
      </c>
      <c r="K1217" s="79">
        <v>172.46000699999999</v>
      </c>
      <c r="L1217" s="80">
        <v>2042786</v>
      </c>
      <c r="M1217" s="81">
        <f t="shared" si="18"/>
        <v>-2.0781217941778837E-2</v>
      </c>
    </row>
    <row r="1218" spans="1:13">
      <c r="A1218" s="1">
        <v>45322</v>
      </c>
      <c r="F1218" s="78">
        <v>45324</v>
      </c>
      <c r="G1218" s="79">
        <v>170.779999</v>
      </c>
      <c r="H1218" s="79">
        <v>177.89999399999999</v>
      </c>
      <c r="I1218" s="79">
        <v>170.779999</v>
      </c>
      <c r="J1218" s="79">
        <v>175.020004</v>
      </c>
      <c r="K1218" s="79">
        <v>175.020004</v>
      </c>
      <c r="L1218" s="80">
        <v>672132</v>
      </c>
      <c r="M1218" s="81">
        <f t="shared" si="18"/>
        <v>1.4844003804313947E-2</v>
      </c>
    </row>
    <row r="1219" spans="1:13">
      <c r="A1219" s="1">
        <v>45323</v>
      </c>
      <c r="F1219" s="78">
        <v>45327</v>
      </c>
      <c r="G1219" s="79">
        <v>176.240005</v>
      </c>
      <c r="H1219" s="79">
        <v>180.39999399999999</v>
      </c>
      <c r="I1219" s="79">
        <v>175.259995</v>
      </c>
      <c r="J1219" s="79">
        <v>175.720001</v>
      </c>
      <c r="K1219" s="79">
        <v>175.720001</v>
      </c>
      <c r="L1219" s="80">
        <v>557583</v>
      </c>
      <c r="M1219" s="81">
        <f t="shared" si="18"/>
        <v>3.9995256770762972E-3</v>
      </c>
    </row>
    <row r="1220" spans="1:13">
      <c r="A1220" s="1">
        <v>45324</v>
      </c>
      <c r="F1220" s="78">
        <v>45328</v>
      </c>
      <c r="G1220" s="79">
        <v>177.179993</v>
      </c>
      <c r="H1220" s="79">
        <v>178.479996</v>
      </c>
      <c r="I1220" s="79">
        <v>172.08000200000001</v>
      </c>
      <c r="J1220" s="79">
        <v>176.199997</v>
      </c>
      <c r="K1220" s="79">
        <v>176.199997</v>
      </c>
      <c r="L1220" s="80">
        <v>584819</v>
      </c>
      <c r="M1220" s="81">
        <f t="shared" ref="M1220:M1274" si="19">(K1220-K1219)/K1219</f>
        <v>2.7315957049192136E-3</v>
      </c>
    </row>
    <row r="1221" spans="1:13">
      <c r="A1221" s="1">
        <v>45327</v>
      </c>
      <c r="F1221" s="78">
        <v>45329</v>
      </c>
      <c r="G1221" s="79">
        <v>175.699997</v>
      </c>
      <c r="H1221" s="79">
        <v>177.83999600000001</v>
      </c>
      <c r="I1221" s="79">
        <v>175.220001</v>
      </c>
      <c r="J1221" s="79">
        <v>175.41999799999999</v>
      </c>
      <c r="K1221" s="79">
        <v>175.41999799999999</v>
      </c>
      <c r="L1221" s="80">
        <v>303217</v>
      </c>
      <c r="M1221" s="81">
        <f t="shared" si="19"/>
        <v>-4.4267821412051654E-3</v>
      </c>
    </row>
    <row r="1222" spans="1:13">
      <c r="A1222" s="1">
        <v>45328</v>
      </c>
      <c r="F1222" s="78">
        <v>45330</v>
      </c>
      <c r="G1222" s="79">
        <v>176.13999899999999</v>
      </c>
      <c r="H1222" s="79">
        <v>176.13999899999999</v>
      </c>
      <c r="I1222" s="79">
        <v>171.279999</v>
      </c>
      <c r="J1222" s="79">
        <v>172.39999399999999</v>
      </c>
      <c r="K1222" s="79">
        <v>172.39999399999999</v>
      </c>
      <c r="L1222" s="80">
        <v>569284</v>
      </c>
      <c r="M1222" s="81">
        <f t="shared" si="19"/>
        <v>-1.7215847876135539E-2</v>
      </c>
    </row>
    <row r="1223" spans="1:13">
      <c r="A1223" s="1">
        <v>45329</v>
      </c>
      <c r="F1223" s="78">
        <v>45331</v>
      </c>
      <c r="G1223" s="79">
        <v>173.800003</v>
      </c>
      <c r="H1223" s="79">
        <v>175.13999899999999</v>
      </c>
      <c r="I1223" s="79">
        <v>171.740005</v>
      </c>
      <c r="J1223" s="79">
        <v>171.740005</v>
      </c>
      <c r="K1223" s="79">
        <v>171.740005</v>
      </c>
      <c r="L1223" s="80">
        <v>460724</v>
      </c>
      <c r="M1223" s="81">
        <f t="shared" si="19"/>
        <v>-3.8282425926302291E-3</v>
      </c>
    </row>
    <row r="1224" spans="1:13">
      <c r="A1224" s="1">
        <v>45330</v>
      </c>
      <c r="F1224" s="78">
        <v>45334</v>
      </c>
      <c r="G1224" s="79">
        <v>172.5</v>
      </c>
      <c r="H1224" s="79">
        <v>174.259995</v>
      </c>
      <c r="I1224" s="79">
        <v>170.800003</v>
      </c>
      <c r="J1224" s="79">
        <v>174.240005</v>
      </c>
      <c r="K1224" s="79">
        <v>174.240005</v>
      </c>
      <c r="L1224" s="80">
        <v>342609</v>
      </c>
      <c r="M1224" s="81">
        <f t="shared" si="19"/>
        <v>1.455688789574683E-2</v>
      </c>
    </row>
    <row r="1225" spans="1:13">
      <c r="A1225" s="1">
        <v>45331</v>
      </c>
      <c r="F1225" s="78">
        <v>45335</v>
      </c>
      <c r="G1225" s="79">
        <v>173.66000399999999</v>
      </c>
      <c r="H1225" s="79">
        <v>174.61999499999999</v>
      </c>
      <c r="I1225" s="79">
        <v>169.63999899999999</v>
      </c>
      <c r="J1225" s="79">
        <v>170.60000600000001</v>
      </c>
      <c r="K1225" s="79">
        <v>170.60000600000001</v>
      </c>
      <c r="L1225" s="80">
        <v>415340</v>
      </c>
      <c r="M1225" s="81">
        <f t="shared" si="19"/>
        <v>-2.0890719097488485E-2</v>
      </c>
    </row>
    <row r="1226" spans="1:13">
      <c r="A1226" s="1">
        <v>45334</v>
      </c>
      <c r="F1226" s="78">
        <v>45336</v>
      </c>
      <c r="G1226" s="79">
        <v>169.699997</v>
      </c>
      <c r="H1226" s="79">
        <v>176</v>
      </c>
      <c r="I1226" s="79">
        <v>169.020004</v>
      </c>
      <c r="J1226" s="79">
        <v>174.86000100000001</v>
      </c>
      <c r="K1226" s="79">
        <v>174.86000100000001</v>
      </c>
      <c r="L1226" s="80">
        <v>500861</v>
      </c>
      <c r="M1226" s="81">
        <f t="shared" si="19"/>
        <v>2.4970661489894692E-2</v>
      </c>
    </row>
    <row r="1227" spans="1:13">
      <c r="A1227" s="1">
        <v>45335</v>
      </c>
      <c r="F1227" s="78">
        <v>45337</v>
      </c>
      <c r="G1227" s="79">
        <v>176</v>
      </c>
      <c r="H1227" s="79">
        <v>178</v>
      </c>
      <c r="I1227" s="79">
        <v>173.13999899999999</v>
      </c>
      <c r="J1227" s="79">
        <v>174.11999499999999</v>
      </c>
      <c r="K1227" s="79">
        <v>174.11999499999999</v>
      </c>
      <c r="L1227" s="80">
        <v>335771</v>
      </c>
      <c r="M1227" s="81">
        <f t="shared" si="19"/>
        <v>-4.2319912831295381E-3</v>
      </c>
    </row>
    <row r="1228" spans="1:13">
      <c r="A1228" s="1">
        <v>45336</v>
      </c>
      <c r="F1228" s="78">
        <v>45338</v>
      </c>
      <c r="G1228" s="79">
        <v>174.679993</v>
      </c>
      <c r="H1228" s="79">
        <v>178.699997</v>
      </c>
      <c r="I1228" s="79">
        <v>174.679993</v>
      </c>
      <c r="J1228" s="79">
        <v>176.240005</v>
      </c>
      <c r="K1228" s="79">
        <v>176.240005</v>
      </c>
      <c r="L1228" s="80">
        <v>435283</v>
      </c>
      <c r="M1228" s="81">
        <f t="shared" si="19"/>
        <v>1.2175568923029246E-2</v>
      </c>
    </row>
    <row r="1229" spans="1:13">
      <c r="A1229" s="1">
        <v>45337</v>
      </c>
      <c r="F1229" s="78">
        <v>45341</v>
      </c>
      <c r="G1229" s="79">
        <v>175.44000199999999</v>
      </c>
      <c r="H1229" s="79">
        <v>180.83999600000001</v>
      </c>
      <c r="I1229" s="79">
        <v>175.320007</v>
      </c>
      <c r="J1229" s="79">
        <v>179.720001</v>
      </c>
      <c r="K1229" s="79">
        <v>179.720001</v>
      </c>
      <c r="L1229" s="80">
        <v>270803</v>
      </c>
      <c r="M1229" s="81">
        <f t="shared" si="19"/>
        <v>1.9745777923689912E-2</v>
      </c>
    </row>
    <row r="1230" spans="1:13">
      <c r="A1230" s="1">
        <v>45338</v>
      </c>
      <c r="F1230" s="78">
        <v>45342</v>
      </c>
      <c r="G1230" s="79">
        <v>179.199997</v>
      </c>
      <c r="H1230" s="79">
        <v>182.520004</v>
      </c>
      <c r="I1230" s="79">
        <v>179.199997</v>
      </c>
      <c r="J1230" s="79">
        <v>181.11999499999999</v>
      </c>
      <c r="K1230" s="79">
        <v>181.11999499999999</v>
      </c>
      <c r="L1230" s="80">
        <v>414908</v>
      </c>
      <c r="M1230" s="81">
        <f t="shared" si="19"/>
        <v>7.7898619642228495E-3</v>
      </c>
    </row>
    <row r="1231" spans="1:13">
      <c r="A1231" s="1">
        <v>45341</v>
      </c>
      <c r="F1231" s="78">
        <v>45343</v>
      </c>
      <c r="G1231" s="79">
        <v>181.179993</v>
      </c>
      <c r="H1231" s="79">
        <v>183.83999600000001</v>
      </c>
      <c r="I1231" s="79">
        <v>181.179993</v>
      </c>
      <c r="J1231" s="79">
        <v>181.44000199999999</v>
      </c>
      <c r="K1231" s="79">
        <v>181.44000199999999</v>
      </c>
      <c r="L1231" s="80">
        <v>275055</v>
      </c>
      <c r="M1231" s="81">
        <f t="shared" si="19"/>
        <v>1.766823149481668E-3</v>
      </c>
    </row>
    <row r="1232" spans="1:13">
      <c r="A1232" s="1">
        <v>45342</v>
      </c>
      <c r="F1232" s="78">
        <v>45344</v>
      </c>
      <c r="G1232" s="79">
        <v>183</v>
      </c>
      <c r="H1232" s="79">
        <v>188.179993</v>
      </c>
      <c r="I1232" s="79">
        <v>182.820007</v>
      </c>
      <c r="J1232" s="79">
        <v>187.820007</v>
      </c>
      <c r="K1232" s="79">
        <v>187.820007</v>
      </c>
      <c r="L1232" s="80">
        <v>585593</v>
      </c>
      <c r="M1232" s="81">
        <f t="shared" si="19"/>
        <v>3.5163166499524244E-2</v>
      </c>
    </row>
    <row r="1233" spans="1:13">
      <c r="A1233" s="1">
        <v>45343</v>
      </c>
      <c r="F1233" s="78">
        <v>45345</v>
      </c>
      <c r="G1233" s="79">
        <v>187.46000699999999</v>
      </c>
      <c r="H1233" s="79">
        <v>189.91999799999999</v>
      </c>
      <c r="I1233" s="79">
        <v>187.240005</v>
      </c>
      <c r="J1233" s="79">
        <v>188.779999</v>
      </c>
      <c r="K1233" s="79">
        <v>188.779999</v>
      </c>
      <c r="L1233" s="80">
        <v>375478</v>
      </c>
      <c r="M1233" s="81">
        <f t="shared" si="19"/>
        <v>5.1112339698720158E-3</v>
      </c>
    </row>
    <row r="1234" spans="1:13">
      <c r="A1234" s="1">
        <v>45344</v>
      </c>
      <c r="F1234" s="78">
        <v>45348</v>
      </c>
      <c r="G1234" s="79">
        <v>187.88000500000001</v>
      </c>
      <c r="H1234" s="79">
        <v>190.240005</v>
      </c>
      <c r="I1234" s="79">
        <v>187.44000199999999</v>
      </c>
      <c r="J1234" s="79">
        <v>188.199997</v>
      </c>
      <c r="K1234" s="79">
        <v>188.199997</v>
      </c>
      <c r="L1234" s="80">
        <v>323448</v>
      </c>
      <c r="M1234" s="81">
        <f t="shared" si="19"/>
        <v>-3.072369970719236E-3</v>
      </c>
    </row>
    <row r="1235" spans="1:13">
      <c r="A1235" s="1">
        <v>45345</v>
      </c>
      <c r="F1235" s="78">
        <v>45349</v>
      </c>
      <c r="G1235" s="79">
        <v>188.38000500000001</v>
      </c>
      <c r="H1235" s="79">
        <v>190.08000200000001</v>
      </c>
      <c r="I1235" s="79">
        <v>185.88000500000001</v>
      </c>
      <c r="J1235" s="79">
        <v>188.16000399999999</v>
      </c>
      <c r="K1235" s="79">
        <v>188.16000399999999</v>
      </c>
      <c r="L1235" s="80">
        <v>322593</v>
      </c>
      <c r="M1235" s="81">
        <f t="shared" si="19"/>
        <v>-2.1250266013558819E-4</v>
      </c>
    </row>
    <row r="1236" spans="1:13">
      <c r="A1236" s="1">
        <v>45348</v>
      </c>
      <c r="F1236" s="78">
        <v>45350</v>
      </c>
      <c r="G1236" s="79">
        <v>188.53999300000001</v>
      </c>
      <c r="H1236" s="79">
        <v>190.05999800000001</v>
      </c>
      <c r="I1236" s="79">
        <v>188.41999799999999</v>
      </c>
      <c r="J1236" s="79">
        <v>189.83999600000001</v>
      </c>
      <c r="K1236" s="79">
        <v>189.83999600000001</v>
      </c>
      <c r="L1236" s="80">
        <v>320085</v>
      </c>
      <c r="M1236" s="81">
        <f t="shared" si="19"/>
        <v>8.9285287217576118E-3</v>
      </c>
    </row>
    <row r="1237" spans="1:13">
      <c r="A1237" s="1">
        <v>45349</v>
      </c>
      <c r="F1237" s="78">
        <v>45351</v>
      </c>
      <c r="G1237" s="79">
        <v>190.5</v>
      </c>
      <c r="H1237" s="79">
        <v>191.36000100000001</v>
      </c>
      <c r="I1237" s="79">
        <v>187.11999499999999</v>
      </c>
      <c r="J1237" s="79">
        <v>187.11999499999999</v>
      </c>
      <c r="K1237" s="79">
        <v>187.11999499999999</v>
      </c>
      <c r="L1237" s="80">
        <v>535112</v>
      </c>
      <c r="M1237" s="81">
        <f t="shared" si="19"/>
        <v>-1.4327860605306927E-2</v>
      </c>
    </row>
    <row r="1238" spans="1:13">
      <c r="A1238" s="1">
        <v>45350</v>
      </c>
      <c r="F1238" s="78">
        <v>45352</v>
      </c>
      <c r="G1238" s="79">
        <v>187.679993</v>
      </c>
      <c r="H1238" s="79">
        <v>189.05999800000001</v>
      </c>
      <c r="I1238" s="79">
        <v>186.300003</v>
      </c>
      <c r="J1238" s="79">
        <v>187</v>
      </c>
      <c r="K1238" s="79">
        <v>187</v>
      </c>
      <c r="L1238" s="80">
        <v>373818</v>
      </c>
      <c r="M1238" s="81">
        <f t="shared" si="19"/>
        <v>-6.4127299704122348E-4</v>
      </c>
    </row>
    <row r="1239" spans="1:13">
      <c r="A1239" s="1">
        <v>45351</v>
      </c>
      <c r="F1239" s="78">
        <v>45355</v>
      </c>
      <c r="G1239" s="79">
        <v>186.60000600000001</v>
      </c>
      <c r="H1239" s="79">
        <v>188.020004</v>
      </c>
      <c r="I1239" s="79">
        <v>184.46000699999999</v>
      </c>
      <c r="J1239" s="79">
        <v>184.5</v>
      </c>
      <c r="K1239" s="79">
        <v>184.5</v>
      </c>
      <c r="L1239" s="80">
        <v>326094</v>
      </c>
      <c r="M1239" s="81">
        <f t="shared" si="19"/>
        <v>-1.3368983957219251E-2</v>
      </c>
    </row>
    <row r="1240" spans="1:13">
      <c r="A1240" s="1">
        <v>45352</v>
      </c>
      <c r="F1240" s="78">
        <v>45356</v>
      </c>
      <c r="G1240" s="79">
        <v>183.199997</v>
      </c>
      <c r="H1240" s="79">
        <v>185.38000500000001</v>
      </c>
      <c r="I1240" s="79">
        <v>182.020004</v>
      </c>
      <c r="J1240" s="79">
        <v>185.10000600000001</v>
      </c>
      <c r="K1240" s="79">
        <v>185.10000600000001</v>
      </c>
      <c r="L1240" s="80">
        <v>375368</v>
      </c>
      <c r="M1240" s="81">
        <f t="shared" si="19"/>
        <v>3.2520650406504476E-3</v>
      </c>
    </row>
    <row r="1241" spans="1:13">
      <c r="A1241" s="1">
        <v>45355</v>
      </c>
      <c r="F1241" s="78">
        <v>45357</v>
      </c>
      <c r="G1241" s="79">
        <v>184.699997</v>
      </c>
      <c r="H1241" s="79">
        <v>193.720001</v>
      </c>
      <c r="I1241" s="79">
        <v>182.279999</v>
      </c>
      <c r="J1241" s="79">
        <v>185.96000699999999</v>
      </c>
      <c r="K1241" s="79">
        <v>185.96000699999999</v>
      </c>
      <c r="L1241" s="80">
        <v>931798</v>
      </c>
      <c r="M1241" s="81">
        <f t="shared" si="19"/>
        <v>4.6461424750033915E-3</v>
      </c>
    </row>
    <row r="1242" spans="1:13">
      <c r="A1242" s="1">
        <v>45356</v>
      </c>
      <c r="F1242" s="78">
        <v>45358</v>
      </c>
      <c r="G1242" s="79">
        <v>184.39999399999999</v>
      </c>
      <c r="H1242" s="79">
        <v>188.5</v>
      </c>
      <c r="I1242" s="79">
        <v>180.820007</v>
      </c>
      <c r="J1242" s="79">
        <v>188.39999399999999</v>
      </c>
      <c r="K1242" s="79">
        <v>188.39999399999999</v>
      </c>
      <c r="L1242" s="80">
        <v>522814</v>
      </c>
      <c r="M1242" s="81">
        <f t="shared" si="19"/>
        <v>1.3121030910694697E-2</v>
      </c>
    </row>
    <row r="1243" spans="1:13">
      <c r="A1243" s="1">
        <v>45357</v>
      </c>
      <c r="F1243" s="78">
        <v>45359</v>
      </c>
      <c r="G1243" s="79">
        <v>189.179993</v>
      </c>
      <c r="H1243" s="79">
        <v>191.520004</v>
      </c>
      <c r="I1243" s="79">
        <v>187.96000699999999</v>
      </c>
      <c r="J1243" s="79">
        <v>189.13999899999999</v>
      </c>
      <c r="K1243" s="79">
        <v>189.13999899999999</v>
      </c>
      <c r="L1243" s="80">
        <v>411434</v>
      </c>
      <c r="M1243" s="81">
        <f t="shared" si="19"/>
        <v>3.9278398278505067E-3</v>
      </c>
    </row>
    <row r="1244" spans="1:13">
      <c r="A1244" s="1">
        <v>45358</v>
      </c>
      <c r="F1244" s="78">
        <v>45362</v>
      </c>
      <c r="G1244" s="79">
        <v>188.240005</v>
      </c>
      <c r="H1244" s="79">
        <v>188.86000100000001</v>
      </c>
      <c r="I1244" s="79">
        <v>185.679993</v>
      </c>
      <c r="J1244" s="79">
        <v>188.86000100000001</v>
      </c>
      <c r="K1244" s="79">
        <v>188.86000100000001</v>
      </c>
      <c r="L1244" s="80">
        <v>405141</v>
      </c>
      <c r="M1244" s="81">
        <f t="shared" si="19"/>
        <v>-1.4803743337229148E-3</v>
      </c>
    </row>
    <row r="1245" spans="1:13">
      <c r="A1245" s="1">
        <v>45359</v>
      </c>
      <c r="F1245" s="78">
        <v>45363</v>
      </c>
      <c r="G1245" s="79">
        <v>190.66000399999999</v>
      </c>
      <c r="H1245" s="79">
        <v>192.96000699999999</v>
      </c>
      <c r="I1245" s="79">
        <v>189.89999399999999</v>
      </c>
      <c r="J1245" s="79">
        <v>192.740005</v>
      </c>
      <c r="K1245" s="79">
        <v>192.740005</v>
      </c>
      <c r="L1245" s="80">
        <v>616782</v>
      </c>
      <c r="M1245" s="81">
        <f t="shared" si="19"/>
        <v>2.0544339613764933E-2</v>
      </c>
    </row>
    <row r="1246" spans="1:13">
      <c r="A1246" s="1">
        <v>45362</v>
      </c>
      <c r="F1246" s="78">
        <v>45364</v>
      </c>
      <c r="G1246" s="79">
        <v>192.800003</v>
      </c>
      <c r="H1246" s="79">
        <v>201.550003</v>
      </c>
      <c r="I1246" s="79">
        <v>184.94000199999999</v>
      </c>
      <c r="J1246" s="79">
        <v>200.14999399999999</v>
      </c>
      <c r="K1246" s="79">
        <v>200.14999399999999</v>
      </c>
      <c r="L1246" s="80">
        <v>1439190</v>
      </c>
      <c r="M1246" s="81">
        <f t="shared" si="19"/>
        <v>3.8445516279819521E-2</v>
      </c>
    </row>
    <row r="1247" spans="1:13">
      <c r="A1247" s="1">
        <v>45363</v>
      </c>
      <c r="F1247" s="78">
        <v>45365</v>
      </c>
      <c r="G1247" s="79">
        <v>201</v>
      </c>
      <c r="H1247" s="79">
        <v>208.800003</v>
      </c>
      <c r="I1247" s="79">
        <v>200.35000600000001</v>
      </c>
      <c r="J1247" s="79">
        <v>206.5</v>
      </c>
      <c r="K1247" s="79">
        <v>206.5</v>
      </c>
      <c r="L1247" s="80">
        <v>1043028</v>
      </c>
      <c r="M1247" s="81">
        <f t="shared" si="19"/>
        <v>3.1726236274581189E-2</v>
      </c>
    </row>
    <row r="1248" spans="1:13">
      <c r="A1248" s="1">
        <v>45364</v>
      </c>
      <c r="F1248" s="78">
        <v>45366</v>
      </c>
      <c r="G1248" s="79">
        <v>205.89999399999999</v>
      </c>
      <c r="H1248" s="79">
        <v>207.89999399999999</v>
      </c>
      <c r="I1248" s="79">
        <v>204.800003</v>
      </c>
      <c r="J1248" s="79">
        <v>205</v>
      </c>
      <c r="K1248" s="79">
        <v>205</v>
      </c>
      <c r="L1248" s="80">
        <v>1642337</v>
      </c>
      <c r="M1248" s="81">
        <f t="shared" si="19"/>
        <v>-7.2639225181598066E-3</v>
      </c>
    </row>
    <row r="1249" spans="1:13">
      <c r="A1249" s="1">
        <v>45365</v>
      </c>
      <c r="F1249" s="78">
        <v>45369</v>
      </c>
      <c r="G1249" s="79">
        <v>205.35000600000001</v>
      </c>
      <c r="H1249" s="79">
        <v>205.550003</v>
      </c>
      <c r="I1249" s="79">
        <v>199.11999499999999</v>
      </c>
      <c r="J1249" s="79">
        <v>200.10000600000001</v>
      </c>
      <c r="K1249" s="79">
        <v>200.10000600000001</v>
      </c>
      <c r="L1249" s="80">
        <v>634150</v>
      </c>
      <c r="M1249" s="81">
        <f t="shared" si="19"/>
        <v>-2.3902409756097524E-2</v>
      </c>
    </row>
    <row r="1250" spans="1:13">
      <c r="A1250" s="1">
        <v>45366</v>
      </c>
      <c r="F1250" s="78">
        <v>45370</v>
      </c>
      <c r="G1250" s="79">
        <v>201.14999399999999</v>
      </c>
      <c r="H1250" s="79">
        <v>201.85000600000001</v>
      </c>
      <c r="I1250" s="79">
        <v>200.14999399999999</v>
      </c>
      <c r="J1250" s="79">
        <v>200.85000600000001</v>
      </c>
      <c r="K1250" s="79">
        <v>200.85000600000001</v>
      </c>
      <c r="L1250" s="80">
        <v>573740</v>
      </c>
      <c r="M1250" s="81">
        <f t="shared" si="19"/>
        <v>3.7481258246439032E-3</v>
      </c>
    </row>
    <row r="1251" spans="1:13">
      <c r="A1251" s="1">
        <v>45369</v>
      </c>
      <c r="F1251" s="78">
        <v>45371</v>
      </c>
      <c r="G1251" s="79">
        <v>199.5</v>
      </c>
      <c r="H1251" s="79">
        <v>201.550003</v>
      </c>
      <c r="I1251" s="79">
        <v>198.740005</v>
      </c>
      <c r="J1251" s="79">
        <v>199.94000199999999</v>
      </c>
      <c r="K1251" s="79">
        <v>199.94000199999999</v>
      </c>
      <c r="L1251" s="80">
        <v>451895</v>
      </c>
      <c r="M1251" s="81">
        <f t="shared" si="19"/>
        <v>-4.5307641165816788E-3</v>
      </c>
    </row>
    <row r="1252" spans="1:13">
      <c r="A1252" s="1">
        <v>45370</v>
      </c>
      <c r="F1252" s="78">
        <v>45372</v>
      </c>
      <c r="G1252" s="79">
        <v>201.199997</v>
      </c>
      <c r="H1252" s="79">
        <v>202.050003</v>
      </c>
      <c r="I1252" s="79">
        <v>196.44000199999999</v>
      </c>
      <c r="J1252" s="79">
        <v>199.199997</v>
      </c>
      <c r="K1252" s="79">
        <v>199.199997</v>
      </c>
      <c r="L1252" s="80">
        <v>807884</v>
      </c>
      <c r="M1252" s="81">
        <f t="shared" si="19"/>
        <v>-3.7011353035797034E-3</v>
      </c>
    </row>
    <row r="1253" spans="1:13">
      <c r="A1253" s="1">
        <v>45371</v>
      </c>
      <c r="F1253" s="78">
        <v>45373</v>
      </c>
      <c r="G1253" s="79">
        <v>194.39999399999999</v>
      </c>
      <c r="H1253" s="79">
        <v>201.800003</v>
      </c>
      <c r="I1253" s="79">
        <v>194.300003</v>
      </c>
      <c r="J1253" s="79">
        <v>200.25</v>
      </c>
      <c r="K1253" s="79">
        <v>200.25</v>
      </c>
      <c r="L1253" s="80">
        <v>890358</v>
      </c>
      <c r="M1253" s="81">
        <f t="shared" si="19"/>
        <v>5.2710994769744092E-3</v>
      </c>
    </row>
    <row r="1254" spans="1:13">
      <c r="A1254" s="1">
        <v>45372</v>
      </c>
      <c r="F1254" s="78">
        <v>45376</v>
      </c>
      <c r="G1254" s="79">
        <v>200</v>
      </c>
      <c r="H1254" s="79">
        <v>204.199997</v>
      </c>
      <c r="I1254" s="79">
        <v>198.38000500000001</v>
      </c>
      <c r="J1254" s="79">
        <v>203.949997</v>
      </c>
      <c r="K1254" s="79">
        <v>203.949997</v>
      </c>
      <c r="L1254" s="80">
        <v>343146</v>
      </c>
      <c r="M1254" s="81">
        <f t="shared" si="19"/>
        <v>1.8476888888888869E-2</v>
      </c>
    </row>
    <row r="1255" spans="1:13">
      <c r="A1255" s="1">
        <v>45373</v>
      </c>
      <c r="F1255" s="78">
        <v>45377</v>
      </c>
      <c r="G1255" s="79">
        <v>203.89999399999999</v>
      </c>
      <c r="H1255" s="79">
        <v>205.39999399999999</v>
      </c>
      <c r="I1255" s="79">
        <v>203.5</v>
      </c>
      <c r="J1255" s="79">
        <v>204.300003</v>
      </c>
      <c r="K1255" s="79">
        <v>204.300003</v>
      </c>
      <c r="L1255" s="80">
        <v>507724</v>
      </c>
      <c r="M1255" s="81">
        <f t="shared" si="19"/>
        <v>1.716136333162131E-3</v>
      </c>
    </row>
    <row r="1256" spans="1:13">
      <c r="A1256" s="1">
        <v>45376</v>
      </c>
      <c r="F1256" s="78">
        <v>45378</v>
      </c>
      <c r="G1256" s="79">
        <v>204.5</v>
      </c>
      <c r="H1256" s="79">
        <v>208.60000600000001</v>
      </c>
      <c r="I1256" s="79">
        <v>204.050003</v>
      </c>
      <c r="J1256" s="79">
        <v>204.699997</v>
      </c>
      <c r="K1256" s="79">
        <v>204.699997</v>
      </c>
      <c r="L1256" s="80">
        <v>591131</v>
      </c>
      <c r="M1256" s="81">
        <f t="shared" si="19"/>
        <v>1.9578756442798113E-3</v>
      </c>
    </row>
    <row r="1257" spans="1:13">
      <c r="A1257" s="1">
        <v>45377</v>
      </c>
      <c r="F1257" s="78">
        <v>45379</v>
      </c>
      <c r="G1257" s="79">
        <v>206.449997</v>
      </c>
      <c r="H1257" s="79">
        <v>208.10000600000001</v>
      </c>
      <c r="I1257" s="79">
        <v>205.35000600000001</v>
      </c>
      <c r="J1257" s="79">
        <v>207</v>
      </c>
      <c r="K1257" s="79">
        <v>207</v>
      </c>
      <c r="L1257" s="80">
        <v>453326</v>
      </c>
      <c r="M1257" s="81">
        <f t="shared" si="19"/>
        <v>1.1235969876443153E-2</v>
      </c>
    </row>
    <row r="1258" spans="1:13">
      <c r="A1258" s="1">
        <v>45378</v>
      </c>
      <c r="F1258" s="78">
        <v>45384</v>
      </c>
      <c r="G1258" s="79">
        <v>206.89999399999999</v>
      </c>
      <c r="H1258" s="79">
        <v>208</v>
      </c>
      <c r="I1258" s="79">
        <v>201.5</v>
      </c>
      <c r="J1258" s="79">
        <v>202.39999399999999</v>
      </c>
      <c r="K1258" s="79">
        <v>202.39999399999999</v>
      </c>
      <c r="L1258" s="80">
        <v>482915</v>
      </c>
      <c r="M1258" s="81">
        <f t="shared" si="19"/>
        <v>-2.2222251207729506E-2</v>
      </c>
    </row>
    <row r="1259" spans="1:13">
      <c r="A1259" s="1">
        <v>45379</v>
      </c>
      <c r="F1259" s="78">
        <v>45385</v>
      </c>
      <c r="G1259" s="79">
        <v>202.699997</v>
      </c>
      <c r="H1259" s="79">
        <v>203.800003</v>
      </c>
      <c r="I1259" s="79">
        <v>200.39999399999999</v>
      </c>
      <c r="J1259" s="79">
        <v>201.39999399999999</v>
      </c>
      <c r="K1259" s="79">
        <v>201.39999399999999</v>
      </c>
      <c r="L1259" s="80">
        <v>346901</v>
      </c>
      <c r="M1259" s="81">
        <f t="shared" si="19"/>
        <v>-4.9407116089143759E-3</v>
      </c>
    </row>
    <row r="1260" spans="1:13">
      <c r="A1260" s="1">
        <v>45384</v>
      </c>
      <c r="F1260" s="78">
        <v>45386</v>
      </c>
      <c r="G1260" s="79">
        <v>200.800003</v>
      </c>
      <c r="H1260" s="79">
        <v>203.10000600000001</v>
      </c>
      <c r="I1260" s="79">
        <v>200.300003</v>
      </c>
      <c r="J1260" s="79">
        <v>203.10000600000001</v>
      </c>
      <c r="K1260" s="79">
        <v>203.10000600000001</v>
      </c>
      <c r="L1260" s="80">
        <v>268234</v>
      </c>
      <c r="M1260" s="81">
        <f t="shared" si="19"/>
        <v>8.4409734391551923E-3</v>
      </c>
    </row>
    <row r="1261" spans="1:13">
      <c r="A1261" s="1">
        <v>45385</v>
      </c>
      <c r="F1261" s="78">
        <v>45387</v>
      </c>
      <c r="G1261" s="79">
        <v>200</v>
      </c>
      <c r="H1261" s="79">
        <v>203.39999399999999</v>
      </c>
      <c r="I1261" s="79">
        <v>198.800003</v>
      </c>
      <c r="J1261" s="79">
        <v>201.60000600000001</v>
      </c>
      <c r="K1261" s="79">
        <v>201.60000600000001</v>
      </c>
      <c r="L1261" s="80">
        <v>424601</v>
      </c>
      <c r="M1261" s="81">
        <f t="shared" si="19"/>
        <v>-7.3855241540465534E-3</v>
      </c>
    </row>
    <row r="1262" spans="1:13">
      <c r="A1262" s="1">
        <v>45386</v>
      </c>
      <c r="F1262" s="78">
        <v>45390</v>
      </c>
      <c r="G1262" s="79">
        <v>201</v>
      </c>
      <c r="H1262" s="79">
        <v>204.60000600000001</v>
      </c>
      <c r="I1262" s="79">
        <v>200.89999399999999</v>
      </c>
      <c r="J1262" s="79">
        <v>204.60000600000001</v>
      </c>
      <c r="K1262" s="79">
        <v>204.60000600000001</v>
      </c>
      <c r="L1262" s="80">
        <v>300809</v>
      </c>
      <c r="M1262" s="81">
        <f t="shared" si="19"/>
        <v>1.4880951938066905E-2</v>
      </c>
    </row>
    <row r="1263" spans="1:13">
      <c r="A1263" s="1">
        <v>45387</v>
      </c>
      <c r="F1263" s="78">
        <v>45391</v>
      </c>
      <c r="G1263" s="79">
        <v>203.10000600000001</v>
      </c>
      <c r="H1263" s="79">
        <v>204</v>
      </c>
      <c r="I1263" s="79">
        <v>200.199997</v>
      </c>
      <c r="J1263" s="79">
        <v>201</v>
      </c>
      <c r="K1263" s="79">
        <v>201</v>
      </c>
      <c r="L1263" s="80">
        <v>258785</v>
      </c>
      <c r="M1263" s="81">
        <f t="shared" si="19"/>
        <v>-1.7595336727409518E-2</v>
      </c>
    </row>
    <row r="1264" spans="1:13">
      <c r="A1264" s="1">
        <v>45390</v>
      </c>
      <c r="F1264" s="78">
        <v>45392</v>
      </c>
      <c r="G1264" s="79">
        <v>201.89999399999999</v>
      </c>
      <c r="H1264" s="79">
        <v>204.39999399999999</v>
      </c>
      <c r="I1264" s="79">
        <v>199.050003</v>
      </c>
      <c r="J1264" s="79">
        <v>200.5</v>
      </c>
      <c r="K1264" s="79">
        <v>200.5</v>
      </c>
      <c r="L1264" s="80">
        <v>359674</v>
      </c>
      <c r="M1264" s="81">
        <f t="shared" si="19"/>
        <v>-2.4875621890547263E-3</v>
      </c>
    </row>
    <row r="1265" spans="1:13">
      <c r="A1265" s="1">
        <v>45391</v>
      </c>
      <c r="F1265" s="78">
        <v>45393</v>
      </c>
      <c r="G1265" s="79">
        <v>199.60000600000001</v>
      </c>
      <c r="H1265" s="79">
        <v>201.699997</v>
      </c>
      <c r="I1265" s="79">
        <v>198</v>
      </c>
      <c r="J1265" s="79">
        <v>199.800003</v>
      </c>
      <c r="K1265" s="79">
        <v>199.800003</v>
      </c>
      <c r="L1265" s="80">
        <v>310776</v>
      </c>
      <c r="M1265" s="81">
        <f t="shared" si="19"/>
        <v>-3.4912568578553426E-3</v>
      </c>
    </row>
    <row r="1266" spans="1:13">
      <c r="A1266" s="1">
        <v>45392</v>
      </c>
      <c r="F1266" s="78">
        <v>45394</v>
      </c>
      <c r="G1266" s="79">
        <v>201</v>
      </c>
      <c r="H1266" s="79">
        <v>201.60000600000001</v>
      </c>
      <c r="I1266" s="79">
        <v>195.39999399999999</v>
      </c>
      <c r="J1266" s="79">
        <v>196.39999399999999</v>
      </c>
      <c r="K1266" s="79">
        <v>196.39999399999999</v>
      </c>
      <c r="L1266" s="80">
        <v>412175</v>
      </c>
      <c r="M1266" s="81">
        <f t="shared" si="19"/>
        <v>-1.701706180655068E-2</v>
      </c>
    </row>
    <row r="1267" spans="1:13">
      <c r="A1267" s="1">
        <v>45393</v>
      </c>
      <c r="F1267" s="78">
        <v>45397</v>
      </c>
      <c r="G1267" s="79">
        <v>200.699997</v>
      </c>
      <c r="H1267" s="79">
        <v>206.5</v>
      </c>
      <c r="I1267" s="79">
        <v>200</v>
      </c>
      <c r="J1267" s="79">
        <v>204.60000600000001</v>
      </c>
      <c r="K1267" s="79">
        <v>204.60000600000001</v>
      </c>
      <c r="L1267" s="80">
        <v>667433</v>
      </c>
      <c r="M1267" s="81">
        <f t="shared" si="19"/>
        <v>4.1751589870211582E-2</v>
      </c>
    </row>
    <row r="1268" spans="1:13">
      <c r="A1268" s="1">
        <v>45394</v>
      </c>
      <c r="F1268" s="78">
        <v>45398</v>
      </c>
      <c r="G1268" s="79">
        <v>200.800003</v>
      </c>
      <c r="H1268" s="79">
        <v>204.300003</v>
      </c>
      <c r="I1268" s="79">
        <v>200.699997</v>
      </c>
      <c r="J1268" s="79">
        <v>202.5</v>
      </c>
      <c r="K1268" s="79">
        <v>202.5</v>
      </c>
      <c r="L1268" s="80">
        <v>338572</v>
      </c>
      <c r="M1268" s="81">
        <f t="shared" si="19"/>
        <v>-1.0263958643285708E-2</v>
      </c>
    </row>
    <row r="1269" spans="1:13">
      <c r="A1269" s="1">
        <v>45397</v>
      </c>
      <c r="F1269" s="78">
        <v>45399</v>
      </c>
      <c r="G1269" s="79">
        <v>211</v>
      </c>
      <c r="H1269" s="79">
        <v>221.699997</v>
      </c>
      <c r="I1269" s="79">
        <v>210.5</v>
      </c>
      <c r="J1269" s="79">
        <v>220</v>
      </c>
      <c r="K1269" s="79">
        <v>220</v>
      </c>
      <c r="L1269" s="80">
        <v>1256506</v>
      </c>
      <c r="M1269" s="81">
        <f t="shared" si="19"/>
        <v>8.6419753086419748E-2</v>
      </c>
    </row>
    <row r="1270" spans="1:13">
      <c r="A1270" s="1">
        <v>45398</v>
      </c>
      <c r="F1270" s="78">
        <v>45400</v>
      </c>
      <c r="G1270" s="79">
        <v>220</v>
      </c>
      <c r="H1270" s="79">
        <v>225.89999399999999</v>
      </c>
      <c r="I1270" s="79">
        <v>218.89999399999999</v>
      </c>
      <c r="J1270" s="79">
        <v>225.89999399999999</v>
      </c>
      <c r="K1270" s="79">
        <v>225.89999399999999</v>
      </c>
      <c r="L1270" s="80">
        <v>914015</v>
      </c>
      <c r="M1270" s="81">
        <f t="shared" si="19"/>
        <v>2.6818154545454512E-2</v>
      </c>
    </row>
    <row r="1271" spans="1:13">
      <c r="A1271" s="1">
        <v>45399</v>
      </c>
      <c r="F1271" s="78">
        <v>45401</v>
      </c>
      <c r="G1271" s="79">
        <v>225.39999399999999</v>
      </c>
      <c r="H1271" s="79">
        <v>227.300003</v>
      </c>
      <c r="I1271" s="79">
        <v>223.10000600000001</v>
      </c>
      <c r="J1271" s="79">
        <v>224.60000600000001</v>
      </c>
      <c r="K1271" s="79">
        <v>224.60000600000001</v>
      </c>
      <c r="L1271" s="80">
        <v>569542</v>
      </c>
      <c r="M1271" s="81">
        <f t="shared" si="19"/>
        <v>-5.754705774803982E-3</v>
      </c>
    </row>
    <row r="1272" spans="1:13">
      <c r="A1272" s="1">
        <v>45400</v>
      </c>
      <c r="F1272" s="78">
        <v>45404</v>
      </c>
      <c r="G1272" s="79">
        <v>226.800003</v>
      </c>
      <c r="H1272" s="79">
        <v>227.5</v>
      </c>
      <c r="I1272" s="79">
        <v>222.60000600000001</v>
      </c>
      <c r="J1272" s="79">
        <v>223.800003</v>
      </c>
      <c r="K1272" s="79">
        <v>223.800003</v>
      </c>
      <c r="L1272" s="80">
        <v>440247</v>
      </c>
      <c r="M1272" s="81">
        <f t="shared" si="19"/>
        <v>-3.5619010624603625E-3</v>
      </c>
    </row>
    <row r="1273" spans="1:13">
      <c r="A1273" s="1">
        <v>45401</v>
      </c>
      <c r="F1273" s="78">
        <v>45405</v>
      </c>
      <c r="G1273" s="79">
        <v>225</v>
      </c>
      <c r="H1273" s="79">
        <v>227.89999399999999</v>
      </c>
      <c r="I1273" s="79">
        <v>224.10000600000001</v>
      </c>
      <c r="J1273" s="79">
        <v>227.89999399999999</v>
      </c>
      <c r="K1273" s="79">
        <v>227.89999399999999</v>
      </c>
      <c r="L1273" s="80">
        <v>429712</v>
      </c>
      <c r="M1273" s="81">
        <f t="shared" si="19"/>
        <v>1.8319888047543899E-2</v>
      </c>
    </row>
    <row r="1274" spans="1:13">
      <c r="A1274" s="1">
        <v>45404</v>
      </c>
      <c r="F1274" s="78">
        <v>45406</v>
      </c>
      <c r="G1274" s="79">
        <v>230</v>
      </c>
      <c r="H1274" s="79">
        <v>231.199997</v>
      </c>
      <c r="I1274" s="79">
        <v>226.800003</v>
      </c>
      <c r="J1274" s="79">
        <v>227.699997</v>
      </c>
      <c r="K1274" s="79">
        <v>227.699997</v>
      </c>
      <c r="L1274" s="80">
        <v>482904</v>
      </c>
      <c r="M1274" s="81">
        <f t="shared" si="19"/>
        <v>-8.7756474447294721E-4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C29C8-5D15-4837-959A-178C785AA8C8}">
  <dimension ref="A1:M1283"/>
  <sheetViews>
    <sheetView topLeftCell="A3" workbookViewId="0">
      <selection activeCell="D13" sqref="D12:D13"/>
    </sheetView>
  </sheetViews>
  <sheetFormatPr defaultColWidth="11.42578125" defaultRowHeight="15"/>
  <cols>
    <col min="3" max="3" width="22.85546875" bestFit="1" customWidth="1"/>
    <col min="6" max="12" width="11.42578125" style="65"/>
    <col min="13" max="13" width="14.7109375" style="65" bestFit="1" customWidth="1"/>
  </cols>
  <sheetData>
    <row r="1" spans="1:13">
      <c r="A1" s="2" t="s">
        <v>0</v>
      </c>
      <c r="C1" s="83" t="s">
        <v>2</v>
      </c>
      <c r="D1" s="83"/>
      <c r="F1" s="77" t="s">
        <v>0</v>
      </c>
      <c r="G1" s="77" t="s">
        <v>47</v>
      </c>
      <c r="H1" s="77" t="s">
        <v>48</v>
      </c>
      <c r="I1" s="77" t="s">
        <v>49</v>
      </c>
      <c r="J1" s="77" t="s">
        <v>50</v>
      </c>
      <c r="K1" s="77" t="s">
        <v>1</v>
      </c>
      <c r="L1" s="77" t="s">
        <v>51</v>
      </c>
      <c r="M1" s="77" t="s">
        <v>2</v>
      </c>
    </row>
    <row r="2" spans="1:13">
      <c r="A2" s="1">
        <v>43578</v>
      </c>
      <c r="F2" s="78">
        <v>43578</v>
      </c>
      <c r="G2" s="79">
        <v>4.4160009999999996</v>
      </c>
      <c r="H2" s="79">
        <v>4.4179170000000001</v>
      </c>
      <c r="I2" s="79">
        <v>4.3398130000000004</v>
      </c>
      <c r="J2" s="79">
        <v>4.3580209999999999</v>
      </c>
      <c r="K2" s="79">
        <v>3.7680069999999999</v>
      </c>
      <c r="L2" s="80">
        <v>149227724</v>
      </c>
      <c r="M2" s="65">
        <v>0</v>
      </c>
    </row>
    <row r="3" spans="1:13">
      <c r="A3" s="1">
        <v>43579</v>
      </c>
      <c r="C3" t="s">
        <v>60</v>
      </c>
      <c r="D3" s="85">
        <v>4.4029709655868431E-4</v>
      </c>
      <c r="F3" s="78">
        <v>43579</v>
      </c>
      <c r="G3" s="79">
        <v>4.3455630000000003</v>
      </c>
      <c r="H3" s="79">
        <v>4.376709</v>
      </c>
      <c r="I3" s="79">
        <v>4.257396</v>
      </c>
      <c r="J3" s="79">
        <v>4.289021</v>
      </c>
      <c r="K3" s="79">
        <v>3.7083490000000001</v>
      </c>
      <c r="L3" s="80">
        <v>37177820</v>
      </c>
      <c r="M3" s="81">
        <f>(K3-K2)/K2</f>
        <v>-1.5832773134444752E-2</v>
      </c>
    </row>
    <row r="4" spans="1:13">
      <c r="A4" s="1">
        <v>43580</v>
      </c>
      <c r="C4" t="s">
        <v>61</v>
      </c>
      <c r="D4" s="85">
        <v>6.5333204301466796E-4</v>
      </c>
      <c r="F4" s="78">
        <v>43580</v>
      </c>
      <c r="G4" s="79">
        <v>4.2871050000000004</v>
      </c>
      <c r="H4" s="79">
        <v>4.320646</v>
      </c>
      <c r="I4" s="79">
        <v>4.2554800000000004</v>
      </c>
      <c r="J4" s="79">
        <v>4.2966879999999996</v>
      </c>
      <c r="K4" s="79">
        <v>3.7149770000000002</v>
      </c>
      <c r="L4" s="80">
        <v>65294115</v>
      </c>
      <c r="M4" s="81">
        <f t="shared" ref="M4:M67" si="0">(K4-K3)/K3</f>
        <v>1.7873182917789233E-3</v>
      </c>
    </row>
    <row r="5" spans="1:13">
      <c r="A5" s="1">
        <v>43581</v>
      </c>
      <c r="C5" t="s">
        <v>62</v>
      </c>
      <c r="D5" s="85">
        <v>2.1073666548288125E-4</v>
      </c>
      <c r="F5" s="78">
        <v>43581</v>
      </c>
      <c r="G5" s="79">
        <v>4.2962090000000002</v>
      </c>
      <c r="H5" s="79">
        <v>4.3331049999999998</v>
      </c>
      <c r="I5" s="79">
        <v>4.2655419999999999</v>
      </c>
      <c r="J5" s="79">
        <v>4.3010010000000003</v>
      </c>
      <c r="K5" s="79">
        <v>3.7187070000000002</v>
      </c>
      <c r="L5" s="80">
        <v>35359323</v>
      </c>
      <c r="M5" s="81">
        <f t="shared" si="0"/>
        <v>1.0040439012139271E-3</v>
      </c>
    </row>
    <row r="6" spans="1:13">
      <c r="A6" s="1">
        <v>43584</v>
      </c>
      <c r="C6" t="s">
        <v>63</v>
      </c>
      <c r="D6">
        <v>0</v>
      </c>
      <c r="F6" s="78">
        <v>43584</v>
      </c>
      <c r="G6" s="79">
        <v>4.228167</v>
      </c>
      <c r="H6" s="79">
        <v>4.331188</v>
      </c>
      <c r="I6" s="79">
        <v>4.2219379999999997</v>
      </c>
      <c r="J6" s="79">
        <v>4.331188</v>
      </c>
      <c r="K6" s="79">
        <v>3.7998400000000001</v>
      </c>
      <c r="L6" s="80">
        <v>102488967</v>
      </c>
      <c r="M6" s="81">
        <f t="shared" si="0"/>
        <v>2.1817529587568985E-2</v>
      </c>
    </row>
    <row r="7" spans="1:13">
      <c r="A7" s="1">
        <v>43585</v>
      </c>
      <c r="C7" t="s">
        <v>64</v>
      </c>
      <c r="D7" s="85">
        <v>2.3392571818996327E-2</v>
      </c>
      <c r="F7" s="78">
        <v>43585</v>
      </c>
      <c r="G7" s="79">
        <v>4.2976460000000003</v>
      </c>
      <c r="H7" s="79">
        <v>4.3259169999999996</v>
      </c>
      <c r="I7" s="79">
        <v>4.2626670000000004</v>
      </c>
      <c r="J7" s="79">
        <v>4.3235210000000004</v>
      </c>
      <c r="K7" s="79">
        <v>3.7931140000000001</v>
      </c>
      <c r="L7" s="80">
        <v>261828759</v>
      </c>
      <c r="M7" s="81">
        <f t="shared" si="0"/>
        <v>-1.7700745294538744E-3</v>
      </c>
    </row>
    <row r="8" spans="1:13">
      <c r="A8" s="1">
        <v>43587</v>
      </c>
      <c r="C8" t="s">
        <v>65</v>
      </c>
      <c r="D8" s="85">
        <v>5.4721241630690111E-4</v>
      </c>
      <c r="F8" s="78">
        <v>43587</v>
      </c>
      <c r="G8" s="79">
        <v>4.3134589999999999</v>
      </c>
      <c r="H8" s="79">
        <v>4.3652090000000001</v>
      </c>
      <c r="I8" s="79">
        <v>4.2372709999999998</v>
      </c>
      <c r="J8" s="79">
        <v>4.2497299999999996</v>
      </c>
      <c r="K8" s="79">
        <v>3.7283759999999999</v>
      </c>
      <c r="L8" s="80">
        <v>177117779</v>
      </c>
      <c r="M8" s="81">
        <f t="shared" si="0"/>
        <v>-1.7067243431122866E-2</v>
      </c>
    </row>
    <row r="9" spans="1:13">
      <c r="A9" s="1">
        <v>43588</v>
      </c>
      <c r="C9" t="s">
        <v>66</v>
      </c>
      <c r="D9">
        <v>7.5842891151723428</v>
      </c>
      <c r="F9" s="78">
        <v>43588</v>
      </c>
      <c r="G9" s="79">
        <v>4.2449380000000003</v>
      </c>
      <c r="H9" s="79">
        <v>4.2799170000000002</v>
      </c>
      <c r="I9" s="79">
        <v>4.1922300000000003</v>
      </c>
      <c r="J9" s="79">
        <v>4.2248130000000002</v>
      </c>
      <c r="K9" s="79">
        <v>3.706515</v>
      </c>
      <c r="L9" s="80">
        <v>217090674</v>
      </c>
      <c r="M9" s="81">
        <f t="shared" si="0"/>
        <v>-5.863410771874915E-3</v>
      </c>
    </row>
    <row r="10" spans="1:13">
      <c r="A10" s="1">
        <v>43591</v>
      </c>
      <c r="C10" t="s">
        <v>67</v>
      </c>
      <c r="D10">
        <v>0.14937432978596382</v>
      </c>
      <c r="F10" s="78">
        <v>43591</v>
      </c>
      <c r="G10" s="79">
        <v>4.1304169999999996</v>
      </c>
      <c r="H10" s="79">
        <v>4.1802510000000002</v>
      </c>
      <c r="I10" s="79">
        <v>4.1026259999999999</v>
      </c>
      <c r="J10" s="79">
        <v>4.1644379999999996</v>
      </c>
      <c r="K10" s="79">
        <v>3.6535470000000001</v>
      </c>
      <c r="L10" s="80">
        <v>182234824</v>
      </c>
      <c r="M10" s="81">
        <f t="shared" si="0"/>
        <v>-1.4290512786269556E-2</v>
      </c>
    </row>
    <row r="11" spans="1:13">
      <c r="A11" s="1">
        <v>43592</v>
      </c>
      <c r="C11" t="s">
        <v>68</v>
      </c>
      <c r="D11">
        <v>0.36080384216640171</v>
      </c>
      <c r="F11" s="78">
        <v>43592</v>
      </c>
      <c r="G11" s="79">
        <v>4.1591670000000001</v>
      </c>
      <c r="H11" s="79">
        <v>4.1860010000000001</v>
      </c>
      <c r="I11" s="79">
        <v>4.0547089999999999</v>
      </c>
      <c r="J11" s="79">
        <v>4.072438</v>
      </c>
      <c r="K11" s="79">
        <v>3.5728330000000001</v>
      </c>
      <c r="L11" s="80">
        <v>242453057</v>
      </c>
      <c r="M11" s="81">
        <f t="shared" si="0"/>
        <v>-2.209195611825986E-2</v>
      </c>
    </row>
    <row r="12" spans="1:13">
      <c r="A12" s="1">
        <v>43593</v>
      </c>
      <c r="C12" t="s">
        <v>69</v>
      </c>
      <c r="D12" s="85">
        <v>-0.1685824403162825</v>
      </c>
      <c r="F12" s="78">
        <v>43593</v>
      </c>
      <c r="G12" s="79">
        <v>4.0743549999999997</v>
      </c>
      <c r="H12" s="79">
        <v>4.1002299999999998</v>
      </c>
      <c r="I12" s="79">
        <v>4.0230839999999999</v>
      </c>
      <c r="J12" s="79">
        <v>4.0729170000000003</v>
      </c>
      <c r="K12" s="79">
        <v>3.5732539999999999</v>
      </c>
      <c r="L12" s="80">
        <v>95715270</v>
      </c>
      <c r="M12" s="81">
        <f t="shared" si="0"/>
        <v>1.1783366309026552E-4</v>
      </c>
    </row>
    <row r="13" spans="1:13">
      <c r="A13" s="1">
        <v>43594</v>
      </c>
      <c r="C13" t="s">
        <v>70</v>
      </c>
      <c r="D13" s="85">
        <v>0.19222140185011921</v>
      </c>
      <c r="F13" s="78">
        <v>43594</v>
      </c>
      <c r="G13" s="79">
        <v>4.0250009999999996</v>
      </c>
      <c r="H13" s="79">
        <v>4.0432090000000001</v>
      </c>
      <c r="I13" s="79">
        <v>3.9655840000000002</v>
      </c>
      <c r="J13" s="79">
        <v>3.974688</v>
      </c>
      <c r="K13" s="79">
        <v>3.4870760000000001</v>
      </c>
      <c r="L13" s="80">
        <v>57444133</v>
      </c>
      <c r="M13" s="81">
        <f t="shared" si="0"/>
        <v>-2.4117513056726408E-2</v>
      </c>
    </row>
    <row r="14" spans="1:13">
      <c r="A14" s="1">
        <v>43595</v>
      </c>
      <c r="C14" t="s">
        <v>71</v>
      </c>
      <c r="D14" s="85">
        <v>0.56446087778823328</v>
      </c>
      <c r="F14" s="78">
        <v>43595</v>
      </c>
      <c r="G14" s="79">
        <v>4.0144590000000004</v>
      </c>
      <c r="H14" s="79">
        <v>4.0221260000000001</v>
      </c>
      <c r="I14" s="79">
        <v>3.934917</v>
      </c>
      <c r="J14" s="79">
        <v>3.9497710000000001</v>
      </c>
      <c r="K14" s="79">
        <v>3.4652150000000002</v>
      </c>
      <c r="L14" s="80">
        <v>72097051</v>
      </c>
      <c r="M14" s="81">
        <f t="shared" si="0"/>
        <v>-6.2691492815183571E-3</v>
      </c>
    </row>
    <row r="15" spans="1:13" ht="15.75" thickBot="1">
      <c r="A15" s="1">
        <v>43598</v>
      </c>
      <c r="C15" s="82" t="s">
        <v>72</v>
      </c>
      <c r="D15" s="82">
        <v>1282</v>
      </c>
      <c r="F15" s="78">
        <v>43598</v>
      </c>
      <c r="G15" s="79">
        <v>3.953125</v>
      </c>
      <c r="H15" s="79">
        <v>3.9569589999999999</v>
      </c>
      <c r="I15" s="79">
        <v>3.88748</v>
      </c>
      <c r="J15" s="79">
        <v>3.895146</v>
      </c>
      <c r="K15" s="79">
        <v>3.4172920000000002</v>
      </c>
      <c r="L15" s="80">
        <v>42162197</v>
      </c>
      <c r="M15" s="81">
        <f t="shared" si="0"/>
        <v>-1.3829733508599016E-2</v>
      </c>
    </row>
    <row r="16" spans="1:13">
      <c r="A16" s="1">
        <v>43599</v>
      </c>
      <c r="F16" s="78">
        <v>43599</v>
      </c>
      <c r="G16" s="79">
        <v>3.9358749999999998</v>
      </c>
      <c r="H16" s="79">
        <v>3.9497710000000001</v>
      </c>
      <c r="I16" s="79">
        <v>3.884125</v>
      </c>
      <c r="J16" s="79">
        <v>3.9329999999999998</v>
      </c>
      <c r="K16" s="79">
        <v>3.4505020000000002</v>
      </c>
      <c r="L16" s="80">
        <v>35069992</v>
      </c>
      <c r="M16" s="81">
        <f t="shared" si="0"/>
        <v>9.7182213284670894E-3</v>
      </c>
    </row>
    <row r="17" spans="1:13">
      <c r="A17" s="1">
        <v>43600</v>
      </c>
      <c r="C17" t="s">
        <v>53</v>
      </c>
      <c r="D17" t="s">
        <v>54</v>
      </c>
      <c r="F17" s="78">
        <v>43600</v>
      </c>
      <c r="G17" s="79">
        <v>3.9224589999999999</v>
      </c>
      <c r="H17" s="79">
        <v>3.9459379999999999</v>
      </c>
      <c r="I17" s="79">
        <v>3.8668749999999998</v>
      </c>
      <c r="J17" s="79">
        <v>3.9358749999999998</v>
      </c>
      <c r="K17" s="79">
        <v>3.4530240000000001</v>
      </c>
      <c r="L17" s="80">
        <v>51054322</v>
      </c>
      <c r="M17" s="81">
        <f t="shared" si="0"/>
        <v>7.3090814032274523E-4</v>
      </c>
    </row>
    <row r="18" spans="1:13">
      <c r="A18" s="1">
        <v>43601</v>
      </c>
      <c r="F18" s="78">
        <v>43601</v>
      </c>
      <c r="G18" s="79">
        <v>3.9291670000000001</v>
      </c>
      <c r="H18" s="79">
        <v>4.0216459999999996</v>
      </c>
      <c r="I18" s="79">
        <v>3.900417</v>
      </c>
      <c r="J18" s="79">
        <v>4.0168549999999996</v>
      </c>
      <c r="K18" s="79">
        <v>3.5240689999999999</v>
      </c>
      <c r="L18" s="80">
        <v>44306575</v>
      </c>
      <c r="M18" s="81">
        <f t="shared" si="0"/>
        <v>2.0574719434327652E-2</v>
      </c>
    </row>
    <row r="19" spans="1:13">
      <c r="A19" s="1">
        <v>43602</v>
      </c>
      <c r="D19" s="58"/>
      <c r="F19" s="78">
        <v>43602</v>
      </c>
      <c r="G19" s="79">
        <v>3.9948130000000002</v>
      </c>
      <c r="H19" s="79">
        <v>4.0230839999999999</v>
      </c>
      <c r="I19" s="79">
        <v>3.9464169999999998</v>
      </c>
      <c r="J19" s="79">
        <v>3.9857089999999999</v>
      </c>
      <c r="K19" s="79">
        <v>3.4967440000000001</v>
      </c>
      <c r="L19" s="80">
        <v>107707656</v>
      </c>
      <c r="M19" s="81">
        <f t="shared" si="0"/>
        <v>-7.7538209382392404E-3</v>
      </c>
    </row>
    <row r="20" spans="1:13">
      <c r="A20" s="1">
        <v>43605</v>
      </c>
      <c r="F20" s="78">
        <v>43605</v>
      </c>
      <c r="G20" s="79">
        <v>3.9804379999999999</v>
      </c>
      <c r="H20" s="79">
        <v>4.024521</v>
      </c>
      <c r="I20" s="79">
        <v>3.9224589999999999</v>
      </c>
      <c r="J20" s="79">
        <v>3.9224589999999999</v>
      </c>
      <c r="K20" s="79">
        <v>3.4412539999999998</v>
      </c>
      <c r="L20" s="80">
        <v>49733009</v>
      </c>
      <c r="M20" s="81">
        <f t="shared" si="0"/>
        <v>-1.5869048463370571E-2</v>
      </c>
    </row>
    <row r="21" spans="1:13">
      <c r="A21" s="1">
        <v>43606</v>
      </c>
      <c r="F21" s="78">
        <v>43606</v>
      </c>
      <c r="G21" s="79">
        <v>3.9631880000000002</v>
      </c>
      <c r="H21" s="79">
        <v>3.9631880000000002</v>
      </c>
      <c r="I21" s="79">
        <v>3.91</v>
      </c>
      <c r="J21" s="79">
        <v>3.926771</v>
      </c>
      <c r="K21" s="79">
        <v>3.4450370000000001</v>
      </c>
      <c r="L21" s="80">
        <v>28534307</v>
      </c>
      <c r="M21" s="81">
        <f t="shared" si="0"/>
        <v>1.0993085660053906E-3</v>
      </c>
    </row>
    <row r="22" spans="1:13">
      <c r="A22" s="1">
        <v>43607</v>
      </c>
      <c r="F22" s="78">
        <v>43607</v>
      </c>
      <c r="G22" s="79">
        <v>3.937792</v>
      </c>
      <c r="H22" s="79">
        <v>3.9445000000000001</v>
      </c>
      <c r="I22" s="79">
        <v>3.8620839999999999</v>
      </c>
      <c r="J22" s="79">
        <v>3.8826879999999999</v>
      </c>
      <c r="K22" s="79">
        <v>3.4063620000000001</v>
      </c>
      <c r="L22" s="80">
        <v>47709194</v>
      </c>
      <c r="M22" s="81">
        <f t="shared" si="0"/>
        <v>-1.1226294521655359E-2</v>
      </c>
    </row>
    <row r="23" spans="1:13">
      <c r="A23" s="1">
        <v>43608</v>
      </c>
      <c r="F23" s="78">
        <v>43608</v>
      </c>
      <c r="G23" s="79">
        <v>3.8577710000000001</v>
      </c>
      <c r="H23" s="79">
        <v>3.88748</v>
      </c>
      <c r="I23" s="79">
        <v>3.8280630000000002</v>
      </c>
      <c r="J23" s="79">
        <v>3.8390840000000002</v>
      </c>
      <c r="K23" s="79">
        <v>3.3681070000000002</v>
      </c>
      <c r="L23" s="80">
        <v>71104377</v>
      </c>
      <c r="M23" s="81">
        <f t="shared" si="0"/>
        <v>-1.1230456422423667E-2</v>
      </c>
    </row>
    <row r="24" spans="1:13">
      <c r="A24" s="1">
        <v>43609</v>
      </c>
      <c r="F24" s="78">
        <v>43609</v>
      </c>
      <c r="G24" s="79">
        <v>3.8702299999999998</v>
      </c>
      <c r="H24" s="79">
        <v>3.898021</v>
      </c>
      <c r="I24" s="79">
        <v>3.8429169999999999</v>
      </c>
      <c r="J24" s="79">
        <v>3.8525</v>
      </c>
      <c r="K24" s="79">
        <v>3.3798780000000002</v>
      </c>
      <c r="L24" s="80">
        <v>37700538</v>
      </c>
      <c r="M24" s="81">
        <f t="shared" si="0"/>
        <v>3.4948414643596465E-3</v>
      </c>
    </row>
    <row r="25" spans="1:13">
      <c r="A25" s="1">
        <v>43612</v>
      </c>
      <c r="F25" s="78">
        <v>43612</v>
      </c>
      <c r="G25" s="79">
        <v>3.8908339999999999</v>
      </c>
      <c r="H25" s="79">
        <v>3.9286880000000002</v>
      </c>
      <c r="I25" s="79">
        <v>3.8544170000000002</v>
      </c>
      <c r="J25" s="79">
        <v>3.8678340000000002</v>
      </c>
      <c r="K25" s="79">
        <v>3.3933300000000002</v>
      </c>
      <c r="L25" s="80">
        <v>14369415</v>
      </c>
      <c r="M25" s="81">
        <f t="shared" si="0"/>
        <v>3.9800253145231921E-3</v>
      </c>
    </row>
    <row r="26" spans="1:13">
      <c r="A26" s="1">
        <v>43613</v>
      </c>
      <c r="F26" s="78">
        <v>43613</v>
      </c>
      <c r="G26" s="79">
        <v>3.8596879999999998</v>
      </c>
      <c r="H26" s="79">
        <v>3.8711880000000001</v>
      </c>
      <c r="I26" s="79">
        <v>3.8045840000000002</v>
      </c>
      <c r="J26" s="79">
        <v>3.8491460000000002</v>
      </c>
      <c r="K26" s="79">
        <v>3.376935</v>
      </c>
      <c r="L26" s="80">
        <v>41947162</v>
      </c>
      <c r="M26" s="81">
        <f t="shared" si="0"/>
        <v>-4.831537162610226E-3</v>
      </c>
    </row>
    <row r="27" spans="1:13">
      <c r="A27" s="1">
        <v>43614</v>
      </c>
      <c r="F27" s="78">
        <v>43614</v>
      </c>
      <c r="G27" s="79">
        <v>3.8045840000000002</v>
      </c>
      <c r="H27" s="79">
        <v>3.8414799999999998</v>
      </c>
      <c r="I27" s="79">
        <v>3.7811050000000002</v>
      </c>
      <c r="J27" s="79">
        <v>3.8333339999999998</v>
      </c>
      <c r="K27" s="79">
        <v>3.3630629999999999</v>
      </c>
      <c r="L27" s="80">
        <v>51379637</v>
      </c>
      <c r="M27" s="81">
        <f t="shared" si="0"/>
        <v>-4.1078670451163866E-3</v>
      </c>
    </row>
    <row r="28" spans="1:13">
      <c r="A28" s="1">
        <v>43615</v>
      </c>
      <c r="F28" s="78">
        <v>43615</v>
      </c>
      <c r="G28" s="79">
        <v>3.8707090000000002</v>
      </c>
      <c r="H28" s="79">
        <v>3.9023340000000002</v>
      </c>
      <c r="I28" s="79">
        <v>3.845313</v>
      </c>
      <c r="J28" s="79">
        <v>3.8812500000000001</v>
      </c>
      <c r="K28" s="79">
        <v>3.4051</v>
      </c>
      <c r="L28" s="80">
        <v>26140444</v>
      </c>
      <c r="M28" s="81">
        <f t="shared" si="0"/>
        <v>1.2499617164471823E-2</v>
      </c>
    </row>
    <row r="29" spans="1:13">
      <c r="A29" s="1">
        <v>43616</v>
      </c>
      <c r="F29" s="78">
        <v>43616</v>
      </c>
      <c r="G29" s="79">
        <v>3.8141669999999999</v>
      </c>
      <c r="H29" s="79">
        <v>3.8333339999999998</v>
      </c>
      <c r="I29" s="79">
        <v>3.7758340000000001</v>
      </c>
      <c r="J29" s="79">
        <v>3.787334</v>
      </c>
      <c r="K29" s="79">
        <v>3.3227060000000002</v>
      </c>
      <c r="L29" s="80">
        <v>60495413</v>
      </c>
      <c r="M29" s="81">
        <f t="shared" si="0"/>
        <v>-2.4197233561422529E-2</v>
      </c>
    </row>
    <row r="30" spans="1:13">
      <c r="A30" s="1">
        <v>43619</v>
      </c>
      <c r="F30" s="78">
        <v>43619</v>
      </c>
      <c r="G30" s="79">
        <v>3.7566670000000002</v>
      </c>
      <c r="H30" s="79">
        <v>3.7868550000000001</v>
      </c>
      <c r="I30" s="79">
        <v>3.739417</v>
      </c>
      <c r="J30" s="79">
        <v>3.7758340000000001</v>
      </c>
      <c r="K30" s="79">
        <v>3.3126169999999999</v>
      </c>
      <c r="L30" s="80">
        <v>47438190</v>
      </c>
      <c r="M30" s="81">
        <f t="shared" si="0"/>
        <v>-3.0363805885926217E-3</v>
      </c>
    </row>
    <row r="31" spans="1:13">
      <c r="A31" s="1">
        <v>43620</v>
      </c>
      <c r="F31" s="78">
        <v>43620</v>
      </c>
      <c r="G31" s="79">
        <v>3.763855</v>
      </c>
      <c r="H31" s="79">
        <v>3.8788550000000002</v>
      </c>
      <c r="I31" s="79">
        <v>3.7518750000000001</v>
      </c>
      <c r="J31" s="79">
        <v>3.8731049999999998</v>
      </c>
      <c r="K31" s="79">
        <v>3.3979550000000001</v>
      </c>
      <c r="L31" s="80">
        <v>51295282</v>
      </c>
      <c r="M31" s="81">
        <f t="shared" si="0"/>
        <v>2.5761505178534112E-2</v>
      </c>
    </row>
    <row r="32" spans="1:13">
      <c r="A32" s="1">
        <v>43621</v>
      </c>
      <c r="F32" s="78">
        <v>43621</v>
      </c>
      <c r="G32" s="79">
        <v>3.871667</v>
      </c>
      <c r="H32" s="79">
        <v>3.8788550000000002</v>
      </c>
      <c r="I32" s="79">
        <v>3.8074590000000001</v>
      </c>
      <c r="J32" s="79">
        <v>3.8443550000000002</v>
      </c>
      <c r="K32" s="79">
        <v>3.3727320000000001</v>
      </c>
      <c r="L32" s="80">
        <v>38089518</v>
      </c>
      <c r="M32" s="81">
        <f t="shared" si="0"/>
        <v>-7.4229941244071786E-3</v>
      </c>
    </row>
    <row r="33" spans="1:13">
      <c r="A33" s="1">
        <v>43622</v>
      </c>
      <c r="F33" s="78">
        <v>43622</v>
      </c>
      <c r="G33" s="79">
        <v>3.8410000000000002</v>
      </c>
      <c r="H33" s="79">
        <v>3.9018549999999999</v>
      </c>
      <c r="I33" s="79">
        <v>3.771042</v>
      </c>
      <c r="J33" s="79">
        <v>3.8050630000000001</v>
      </c>
      <c r="K33" s="79">
        <v>3.33826</v>
      </c>
      <c r="L33" s="80">
        <v>49870163</v>
      </c>
      <c r="M33" s="81">
        <f t="shared" si="0"/>
        <v>-1.0220794299695338E-2</v>
      </c>
    </row>
    <row r="34" spans="1:13">
      <c r="A34" s="1">
        <v>43623</v>
      </c>
      <c r="F34" s="78">
        <v>43623</v>
      </c>
      <c r="G34" s="79">
        <v>3.8045840000000002</v>
      </c>
      <c r="H34" s="79">
        <v>3.827105</v>
      </c>
      <c r="I34" s="79">
        <v>3.758105</v>
      </c>
      <c r="J34" s="79">
        <v>3.7993130000000002</v>
      </c>
      <c r="K34" s="79">
        <v>3.333215</v>
      </c>
      <c r="L34" s="80">
        <v>69491686</v>
      </c>
      <c r="M34" s="81">
        <f t="shared" si="0"/>
        <v>-1.5112663483371476E-3</v>
      </c>
    </row>
    <row r="35" spans="1:13">
      <c r="A35" s="1">
        <v>43626</v>
      </c>
      <c r="F35" s="78">
        <v>43626</v>
      </c>
      <c r="G35" s="79">
        <v>3.837167</v>
      </c>
      <c r="H35" s="79">
        <v>3.8774169999999999</v>
      </c>
      <c r="I35" s="79">
        <v>3.820875</v>
      </c>
      <c r="J35" s="79">
        <v>3.8692709999999999</v>
      </c>
      <c r="K35" s="79">
        <v>3.3945910000000001</v>
      </c>
      <c r="L35" s="80">
        <v>21503399</v>
      </c>
      <c r="M35" s="81">
        <f t="shared" si="0"/>
        <v>1.8413453677605583E-2</v>
      </c>
    </row>
    <row r="36" spans="1:13">
      <c r="A36" s="1">
        <v>43627</v>
      </c>
      <c r="F36" s="78">
        <v>43627</v>
      </c>
      <c r="G36" s="79">
        <v>3.8467500000000001</v>
      </c>
      <c r="H36" s="79">
        <v>3.8927499999999999</v>
      </c>
      <c r="I36" s="79">
        <v>3.8366880000000001</v>
      </c>
      <c r="J36" s="79">
        <v>3.8410000000000002</v>
      </c>
      <c r="K36" s="79">
        <v>3.3697879999999998</v>
      </c>
      <c r="L36" s="80">
        <v>29845106</v>
      </c>
      <c r="M36" s="81">
        <f t="shared" si="0"/>
        <v>-7.3066239791481071E-3</v>
      </c>
    </row>
    <row r="37" spans="1:13">
      <c r="A37" s="1">
        <v>43628</v>
      </c>
      <c r="F37" s="78">
        <v>43628</v>
      </c>
      <c r="G37" s="79">
        <v>3.82375</v>
      </c>
      <c r="H37" s="79">
        <v>3.8448340000000001</v>
      </c>
      <c r="I37" s="79">
        <v>3.7911670000000002</v>
      </c>
      <c r="J37" s="79">
        <v>3.8069799999999998</v>
      </c>
      <c r="K37" s="79">
        <v>3.3399420000000002</v>
      </c>
      <c r="L37" s="80">
        <v>33836620</v>
      </c>
      <c r="M37" s="81">
        <f t="shared" si="0"/>
        <v>-8.8569369942558991E-3</v>
      </c>
    </row>
    <row r="38" spans="1:13">
      <c r="A38" s="1">
        <v>43629</v>
      </c>
      <c r="F38" s="78">
        <v>43629</v>
      </c>
      <c r="G38" s="79">
        <v>3.794521</v>
      </c>
      <c r="H38" s="79">
        <v>3.8333339999999998</v>
      </c>
      <c r="I38" s="79">
        <v>3.771042</v>
      </c>
      <c r="J38" s="79">
        <v>3.8146460000000002</v>
      </c>
      <c r="K38" s="79">
        <v>3.3466680000000002</v>
      </c>
      <c r="L38" s="80">
        <v>26294046</v>
      </c>
      <c r="M38" s="81">
        <f t="shared" si="0"/>
        <v>2.0138074253984077E-3</v>
      </c>
    </row>
    <row r="39" spans="1:13">
      <c r="A39" s="1">
        <v>43630</v>
      </c>
      <c r="F39" s="78">
        <v>43630</v>
      </c>
      <c r="G39" s="79">
        <v>3.7949999999999999</v>
      </c>
      <c r="H39" s="79">
        <v>3.8084169999999999</v>
      </c>
      <c r="I39" s="79">
        <v>3.7700840000000002</v>
      </c>
      <c r="J39" s="79">
        <v>3.78973</v>
      </c>
      <c r="K39" s="79">
        <v>3.324808</v>
      </c>
      <c r="L39" s="80">
        <v>28612956</v>
      </c>
      <c r="M39" s="81">
        <f t="shared" si="0"/>
        <v>-6.5318699076216142E-3</v>
      </c>
    </row>
    <row r="40" spans="1:13">
      <c r="A40" s="1">
        <v>43633</v>
      </c>
      <c r="F40" s="78">
        <v>43633</v>
      </c>
      <c r="G40" s="79">
        <v>3.8074590000000001</v>
      </c>
      <c r="H40" s="79">
        <v>3.8223129999999998</v>
      </c>
      <c r="I40" s="79">
        <v>3.7882920000000002</v>
      </c>
      <c r="J40" s="79">
        <v>3.7949999999999999</v>
      </c>
      <c r="K40" s="79">
        <v>3.3294320000000002</v>
      </c>
      <c r="L40" s="80">
        <v>40531017</v>
      </c>
      <c r="M40" s="81">
        <f t="shared" si="0"/>
        <v>1.3907570001035199E-3</v>
      </c>
    </row>
    <row r="41" spans="1:13">
      <c r="A41" s="1">
        <v>43634</v>
      </c>
      <c r="F41" s="78">
        <v>43634</v>
      </c>
      <c r="G41" s="79">
        <v>3.7854169999999998</v>
      </c>
      <c r="H41" s="79">
        <v>3.85873</v>
      </c>
      <c r="I41" s="79">
        <v>3.742292</v>
      </c>
      <c r="J41" s="79">
        <v>3.845313</v>
      </c>
      <c r="K41" s="79">
        <v>3.3735719999999998</v>
      </c>
      <c r="L41" s="80">
        <v>53674777</v>
      </c>
      <c r="M41" s="81">
        <f t="shared" si="0"/>
        <v>1.3257516597425514E-2</v>
      </c>
    </row>
    <row r="42" spans="1:13">
      <c r="A42" s="1">
        <v>43635</v>
      </c>
      <c r="F42" s="78">
        <v>43635</v>
      </c>
      <c r="G42" s="79">
        <v>3.8563339999999999</v>
      </c>
      <c r="H42" s="79">
        <v>3.9080840000000001</v>
      </c>
      <c r="I42" s="79">
        <v>3.8366880000000001</v>
      </c>
      <c r="J42" s="79">
        <v>3.8908339999999999</v>
      </c>
      <c r="K42" s="79">
        <v>3.4135089999999999</v>
      </c>
      <c r="L42" s="80">
        <v>52608092</v>
      </c>
      <c r="M42" s="81">
        <f t="shared" si="0"/>
        <v>1.1838194056626066E-2</v>
      </c>
    </row>
    <row r="43" spans="1:13">
      <c r="A43" s="1">
        <v>43636</v>
      </c>
      <c r="F43" s="78">
        <v>43636</v>
      </c>
      <c r="G43" s="79">
        <v>3.8831669999999998</v>
      </c>
      <c r="H43" s="79">
        <v>3.9104800000000002</v>
      </c>
      <c r="I43" s="79">
        <v>3.8467500000000001</v>
      </c>
      <c r="J43" s="79">
        <v>3.8467500000000001</v>
      </c>
      <c r="K43" s="79">
        <v>3.3748330000000002</v>
      </c>
      <c r="L43" s="80">
        <v>48027638</v>
      </c>
      <c r="M43" s="81">
        <f t="shared" si="0"/>
        <v>-1.1330276264102339E-2</v>
      </c>
    </row>
    <row r="44" spans="1:13">
      <c r="A44" s="1">
        <v>43637</v>
      </c>
      <c r="F44" s="78">
        <v>43637</v>
      </c>
      <c r="G44" s="79">
        <v>3.8620839999999999</v>
      </c>
      <c r="H44" s="79">
        <v>3.913834</v>
      </c>
      <c r="I44" s="79">
        <v>3.8180000000000001</v>
      </c>
      <c r="J44" s="79">
        <v>3.8338130000000001</v>
      </c>
      <c r="K44" s="79">
        <v>3.363483</v>
      </c>
      <c r="L44" s="80">
        <v>153923113</v>
      </c>
      <c r="M44" s="81">
        <f t="shared" si="0"/>
        <v>-3.3631293755869381E-3</v>
      </c>
    </row>
    <row r="45" spans="1:13">
      <c r="A45" s="1">
        <v>43640</v>
      </c>
      <c r="F45" s="78">
        <v>43640</v>
      </c>
      <c r="G45" s="79">
        <v>3.8294999999999999</v>
      </c>
      <c r="H45" s="79">
        <v>3.8755000000000002</v>
      </c>
      <c r="I45" s="79">
        <v>3.8112919999999999</v>
      </c>
      <c r="J45" s="79">
        <v>3.8175210000000002</v>
      </c>
      <c r="K45" s="79">
        <v>3.3491900000000001</v>
      </c>
      <c r="L45" s="80">
        <v>91206506</v>
      </c>
      <c r="M45" s="81">
        <f t="shared" si="0"/>
        <v>-4.2494640228596036E-3</v>
      </c>
    </row>
    <row r="46" spans="1:13">
      <c r="A46" s="1">
        <v>43641</v>
      </c>
      <c r="F46" s="78">
        <v>43641</v>
      </c>
      <c r="G46" s="79">
        <v>3.7959589999999999</v>
      </c>
      <c r="H46" s="79">
        <v>3.8352499999999998</v>
      </c>
      <c r="I46" s="79">
        <v>3.7777500000000002</v>
      </c>
      <c r="J46" s="79">
        <v>3.831896</v>
      </c>
      <c r="K46" s="79">
        <v>3.3618009999999998</v>
      </c>
      <c r="L46" s="80">
        <v>88788553</v>
      </c>
      <c r="M46" s="81">
        <f t="shared" si="0"/>
        <v>3.765388049050578E-3</v>
      </c>
    </row>
    <row r="47" spans="1:13">
      <c r="A47" s="1">
        <v>43642</v>
      </c>
      <c r="F47" s="78">
        <v>43642</v>
      </c>
      <c r="G47" s="79">
        <v>3.8429169999999999</v>
      </c>
      <c r="H47" s="79">
        <v>3.9076050000000002</v>
      </c>
      <c r="I47" s="79">
        <v>3.8304589999999998</v>
      </c>
      <c r="J47" s="79">
        <v>3.8817300000000001</v>
      </c>
      <c r="K47" s="79">
        <v>3.4055219999999999</v>
      </c>
      <c r="L47" s="80">
        <v>56183616</v>
      </c>
      <c r="M47" s="81">
        <f t="shared" si="0"/>
        <v>1.3005231422085995E-2</v>
      </c>
    </row>
    <row r="48" spans="1:13">
      <c r="A48" s="1">
        <v>43643</v>
      </c>
      <c r="F48" s="78">
        <v>43643</v>
      </c>
      <c r="G48" s="79">
        <v>3.8812500000000001</v>
      </c>
      <c r="H48" s="79">
        <v>3.919584</v>
      </c>
      <c r="I48" s="79">
        <v>3.8539379999999999</v>
      </c>
      <c r="J48" s="79">
        <v>3.8678340000000002</v>
      </c>
      <c r="K48" s="79">
        <v>3.3933300000000002</v>
      </c>
      <c r="L48" s="80">
        <v>34668971</v>
      </c>
      <c r="M48" s="81">
        <f t="shared" si="0"/>
        <v>-3.5800679014846353E-3</v>
      </c>
    </row>
    <row r="49" spans="1:13">
      <c r="A49" s="1">
        <v>43644</v>
      </c>
      <c r="F49" s="78">
        <v>43644</v>
      </c>
      <c r="G49" s="79">
        <v>3.8812500000000001</v>
      </c>
      <c r="H49" s="79">
        <v>3.9119169999999999</v>
      </c>
      <c r="I49" s="79">
        <v>3.85825</v>
      </c>
      <c r="J49" s="79">
        <v>3.9104800000000002</v>
      </c>
      <c r="K49" s="79">
        <v>3.4307439999999998</v>
      </c>
      <c r="L49" s="80">
        <v>44481045</v>
      </c>
      <c r="M49" s="81">
        <f t="shared" si="0"/>
        <v>1.1025747569496517E-2</v>
      </c>
    </row>
    <row r="50" spans="1:13">
      <c r="A50" s="1">
        <v>43647</v>
      </c>
      <c r="F50" s="78">
        <v>43647</v>
      </c>
      <c r="G50" s="79">
        <v>3.9339590000000002</v>
      </c>
      <c r="H50" s="79">
        <v>3.987625</v>
      </c>
      <c r="I50" s="79">
        <v>3.9339590000000002</v>
      </c>
      <c r="J50" s="79">
        <v>3.9473750000000001</v>
      </c>
      <c r="K50" s="79">
        <v>3.463114</v>
      </c>
      <c r="L50" s="80">
        <v>37154151</v>
      </c>
      <c r="M50" s="81">
        <f t="shared" si="0"/>
        <v>9.4352711831603396E-3</v>
      </c>
    </row>
    <row r="51" spans="1:13">
      <c r="A51" s="1">
        <v>43648</v>
      </c>
      <c r="F51" s="78">
        <v>43648</v>
      </c>
      <c r="G51" s="79">
        <v>3.9574379999999998</v>
      </c>
      <c r="H51" s="79">
        <v>3.9622299999999999</v>
      </c>
      <c r="I51" s="79">
        <v>3.8946670000000001</v>
      </c>
      <c r="J51" s="79">
        <v>3.9368340000000002</v>
      </c>
      <c r="K51" s="79">
        <v>3.453865</v>
      </c>
      <c r="L51" s="80">
        <v>28649005</v>
      </c>
      <c r="M51" s="81">
        <f t="shared" si="0"/>
        <v>-2.6707177413160706E-3</v>
      </c>
    </row>
    <row r="52" spans="1:13">
      <c r="A52" s="1">
        <v>43649</v>
      </c>
      <c r="F52" s="78">
        <v>43649</v>
      </c>
      <c r="G52" s="79">
        <v>3.9191050000000001</v>
      </c>
      <c r="H52" s="79">
        <v>4.0058340000000001</v>
      </c>
      <c r="I52" s="79">
        <v>3.8999380000000001</v>
      </c>
      <c r="J52" s="79">
        <v>4.0058340000000001</v>
      </c>
      <c r="K52" s="79">
        <v>3.5144009999999999</v>
      </c>
      <c r="L52" s="80">
        <v>33439930</v>
      </c>
      <c r="M52" s="81">
        <f t="shared" si="0"/>
        <v>1.7527031311299058E-2</v>
      </c>
    </row>
    <row r="53" spans="1:13">
      <c r="A53" s="1">
        <v>43650</v>
      </c>
      <c r="F53" s="78">
        <v>43650</v>
      </c>
      <c r="G53" s="79">
        <v>3.9866670000000002</v>
      </c>
      <c r="H53" s="79">
        <v>4.0537510000000001</v>
      </c>
      <c r="I53" s="79">
        <v>3.9866670000000002</v>
      </c>
      <c r="J53" s="79">
        <v>4.0417709999999998</v>
      </c>
      <c r="K53" s="79">
        <v>3.5459290000000001</v>
      </c>
      <c r="L53" s="80">
        <v>48586506</v>
      </c>
      <c r="M53" s="81">
        <f t="shared" si="0"/>
        <v>8.9710878183793547E-3</v>
      </c>
    </row>
    <row r="54" spans="1:13">
      <c r="A54" s="1">
        <v>43651</v>
      </c>
      <c r="F54" s="78">
        <v>43651</v>
      </c>
      <c r="G54" s="79">
        <v>4.0345839999999997</v>
      </c>
      <c r="H54" s="79">
        <v>4.0820210000000001</v>
      </c>
      <c r="I54" s="79">
        <v>4.0067919999999999</v>
      </c>
      <c r="J54" s="79">
        <v>4.0446460000000002</v>
      </c>
      <c r="K54" s="79">
        <v>3.548451</v>
      </c>
      <c r="L54" s="80">
        <v>37059907</v>
      </c>
      <c r="M54" s="81">
        <f t="shared" si="0"/>
        <v>7.1123815507865868E-4</v>
      </c>
    </row>
    <row r="55" spans="1:13">
      <c r="A55" s="1">
        <v>43654</v>
      </c>
      <c r="F55" s="78">
        <v>43654</v>
      </c>
      <c r="G55" s="79">
        <v>4.0331460000000003</v>
      </c>
      <c r="H55" s="79">
        <v>4.0786670000000003</v>
      </c>
      <c r="I55" s="79">
        <v>3.9842710000000001</v>
      </c>
      <c r="J55" s="79">
        <v>4.0101459999999998</v>
      </c>
      <c r="K55" s="79">
        <v>3.5181830000000001</v>
      </c>
      <c r="L55" s="80">
        <v>33045681</v>
      </c>
      <c r="M55" s="81">
        <f t="shared" si="0"/>
        <v>-8.5299191111839964E-3</v>
      </c>
    </row>
    <row r="56" spans="1:13">
      <c r="A56" s="1">
        <v>43655</v>
      </c>
      <c r="F56" s="78">
        <v>43655</v>
      </c>
      <c r="G56" s="79">
        <v>3.9943339999999998</v>
      </c>
      <c r="H56" s="79">
        <v>4.0024800000000003</v>
      </c>
      <c r="I56" s="79">
        <v>3.9392299999999998</v>
      </c>
      <c r="J56" s="79">
        <v>3.9703750000000002</v>
      </c>
      <c r="K56" s="79">
        <v>3.4832920000000001</v>
      </c>
      <c r="L56" s="80">
        <v>99973100</v>
      </c>
      <c r="M56" s="81">
        <f t="shared" si="0"/>
        <v>-9.9173351698874125E-3</v>
      </c>
    </row>
    <row r="57" spans="1:13">
      <c r="A57" s="1">
        <v>43656</v>
      </c>
      <c r="F57" s="78">
        <v>43656</v>
      </c>
      <c r="G57" s="79">
        <v>3.9651049999999999</v>
      </c>
      <c r="H57" s="79">
        <v>4.0393759999999999</v>
      </c>
      <c r="I57" s="79">
        <v>3.953125</v>
      </c>
      <c r="J57" s="79">
        <v>3.9962499999999999</v>
      </c>
      <c r="K57" s="79">
        <v>3.505992</v>
      </c>
      <c r="L57" s="80">
        <v>41648068</v>
      </c>
      <c r="M57" s="81">
        <f t="shared" si="0"/>
        <v>6.5168237403008256E-3</v>
      </c>
    </row>
    <row r="58" spans="1:13">
      <c r="A58" s="1">
        <v>43657</v>
      </c>
      <c r="F58" s="78">
        <v>43657</v>
      </c>
      <c r="G58" s="79">
        <v>4.0254799999999999</v>
      </c>
      <c r="H58" s="79">
        <v>4.0456050000000001</v>
      </c>
      <c r="I58" s="79">
        <v>3.9972089999999998</v>
      </c>
      <c r="J58" s="79">
        <v>4.0293130000000001</v>
      </c>
      <c r="K58" s="79">
        <v>3.534999</v>
      </c>
      <c r="L58" s="80">
        <v>50937089</v>
      </c>
      <c r="M58" s="81">
        <f t="shared" si="0"/>
        <v>8.2735499681687828E-3</v>
      </c>
    </row>
    <row r="59" spans="1:13">
      <c r="A59" s="1">
        <v>43658</v>
      </c>
      <c r="F59" s="78">
        <v>43658</v>
      </c>
      <c r="G59" s="79">
        <v>4.0432090000000001</v>
      </c>
      <c r="H59" s="79">
        <v>4.0729170000000003</v>
      </c>
      <c r="I59" s="79">
        <v>4.0120630000000004</v>
      </c>
      <c r="J59" s="79">
        <v>4.0135009999999998</v>
      </c>
      <c r="K59" s="79">
        <v>3.5211269999999999</v>
      </c>
      <c r="L59" s="80">
        <v>45324280</v>
      </c>
      <c r="M59" s="81">
        <f t="shared" si="0"/>
        <v>-3.9241878144803174E-3</v>
      </c>
    </row>
    <row r="60" spans="1:13">
      <c r="A60" s="1">
        <v>43661</v>
      </c>
      <c r="F60" s="78">
        <v>43661</v>
      </c>
      <c r="G60" s="79">
        <v>4.0221260000000001</v>
      </c>
      <c r="H60" s="79">
        <v>4.0412920000000003</v>
      </c>
      <c r="I60" s="79">
        <v>3.9871460000000001</v>
      </c>
      <c r="J60" s="79">
        <v>3.9914589999999999</v>
      </c>
      <c r="K60" s="79">
        <v>3.501789</v>
      </c>
      <c r="L60" s="80">
        <v>36689025</v>
      </c>
      <c r="M60" s="81">
        <f t="shared" si="0"/>
        <v>-5.4919916265445288E-3</v>
      </c>
    </row>
    <row r="61" spans="1:13">
      <c r="A61" s="1">
        <v>43662</v>
      </c>
      <c r="F61" s="78">
        <v>43662</v>
      </c>
      <c r="G61" s="79">
        <v>3.9933749999999999</v>
      </c>
      <c r="H61" s="79">
        <v>4.0499169999999998</v>
      </c>
      <c r="I61" s="79">
        <v>3.9833129999999999</v>
      </c>
      <c r="J61" s="79">
        <v>4.0446460000000002</v>
      </c>
      <c r="K61" s="79">
        <v>3.548451</v>
      </c>
      <c r="L61" s="80">
        <v>30224484</v>
      </c>
      <c r="M61" s="81">
        <f t="shared" si="0"/>
        <v>1.3325188924860972E-2</v>
      </c>
    </row>
    <row r="62" spans="1:13">
      <c r="A62" s="1">
        <v>43663</v>
      </c>
      <c r="F62" s="78">
        <v>43663</v>
      </c>
      <c r="G62" s="79">
        <v>4.0168549999999996</v>
      </c>
      <c r="H62" s="79">
        <v>4.0250009999999996</v>
      </c>
      <c r="I62" s="79">
        <v>3.9387500000000002</v>
      </c>
      <c r="J62" s="79">
        <v>3.948334</v>
      </c>
      <c r="K62" s="79">
        <v>3.4639540000000002</v>
      </c>
      <c r="L62" s="80">
        <v>31213015</v>
      </c>
      <c r="M62" s="81">
        <f t="shared" si="0"/>
        <v>-2.3812362070097577E-2</v>
      </c>
    </row>
    <row r="63" spans="1:13">
      <c r="A63" s="1">
        <v>43664</v>
      </c>
      <c r="F63" s="78">
        <v>43664</v>
      </c>
      <c r="G63" s="79">
        <v>3.8913129999999998</v>
      </c>
      <c r="H63" s="79">
        <v>3.913834</v>
      </c>
      <c r="I63" s="79">
        <v>3.8381249999999998</v>
      </c>
      <c r="J63" s="79">
        <v>3.8759800000000002</v>
      </c>
      <c r="K63" s="79">
        <v>3.400477</v>
      </c>
      <c r="L63" s="80">
        <v>56419621</v>
      </c>
      <c r="M63" s="81">
        <f t="shared" si="0"/>
        <v>-1.8325012399125457E-2</v>
      </c>
    </row>
    <row r="64" spans="1:13">
      <c r="A64" s="1">
        <v>43665</v>
      </c>
      <c r="F64" s="78">
        <v>43665</v>
      </c>
      <c r="G64" s="79">
        <v>3.8860420000000002</v>
      </c>
      <c r="H64" s="79">
        <v>3.9071250000000002</v>
      </c>
      <c r="I64" s="79">
        <v>3.8199169999999998</v>
      </c>
      <c r="J64" s="79">
        <v>3.8362090000000002</v>
      </c>
      <c r="K64" s="79">
        <v>3.3655849999999998</v>
      </c>
      <c r="L64" s="80">
        <v>61511883</v>
      </c>
      <c r="M64" s="81">
        <f t="shared" si="0"/>
        <v>-1.0260913395385455E-2</v>
      </c>
    </row>
    <row r="65" spans="1:13">
      <c r="A65" s="1">
        <v>43668</v>
      </c>
      <c r="F65" s="78">
        <v>43668</v>
      </c>
      <c r="G65" s="79">
        <v>3.8362090000000002</v>
      </c>
      <c r="H65" s="79">
        <v>3.8486669999999998</v>
      </c>
      <c r="I65" s="79">
        <v>3.800271</v>
      </c>
      <c r="J65" s="79">
        <v>3.8223129999999998</v>
      </c>
      <c r="K65" s="79">
        <v>3.3533940000000002</v>
      </c>
      <c r="L65" s="80">
        <v>47898565</v>
      </c>
      <c r="M65" s="81">
        <f t="shared" si="0"/>
        <v>-3.6222528921419661E-3</v>
      </c>
    </row>
    <row r="66" spans="1:13">
      <c r="A66" s="1">
        <v>43669</v>
      </c>
      <c r="F66" s="78">
        <v>43669</v>
      </c>
      <c r="G66" s="79">
        <v>3.8927499999999999</v>
      </c>
      <c r="H66" s="79">
        <v>3.9742090000000001</v>
      </c>
      <c r="I66" s="79">
        <v>3.8812500000000001</v>
      </c>
      <c r="J66" s="79">
        <v>3.9617499999999999</v>
      </c>
      <c r="K66" s="79">
        <v>3.4757250000000002</v>
      </c>
      <c r="L66" s="80">
        <v>51908032</v>
      </c>
      <c r="M66" s="81">
        <f t="shared" si="0"/>
        <v>3.6479757523273426E-2</v>
      </c>
    </row>
    <row r="67" spans="1:13">
      <c r="A67" s="1">
        <v>43670</v>
      </c>
      <c r="F67" s="78">
        <v>43670</v>
      </c>
      <c r="G67" s="79">
        <v>3.948334</v>
      </c>
      <c r="H67" s="79">
        <v>3.9770840000000001</v>
      </c>
      <c r="I67" s="79">
        <v>3.9224589999999999</v>
      </c>
      <c r="J67" s="79">
        <v>3.9646249999999998</v>
      </c>
      <c r="K67" s="79">
        <v>3.4782470000000001</v>
      </c>
      <c r="L67" s="80">
        <v>48906220</v>
      </c>
      <c r="M67" s="81">
        <f t="shared" si="0"/>
        <v>7.2560401067400706E-4</v>
      </c>
    </row>
    <row r="68" spans="1:13">
      <c r="A68" s="1">
        <v>43671</v>
      </c>
      <c r="F68" s="78">
        <v>43671</v>
      </c>
      <c r="G68" s="79">
        <v>3.9713340000000001</v>
      </c>
      <c r="H68" s="79">
        <v>4.0810630000000003</v>
      </c>
      <c r="I68" s="79">
        <v>3.8913129999999998</v>
      </c>
      <c r="J68" s="79">
        <v>3.92198</v>
      </c>
      <c r="K68" s="79">
        <v>3.4408340000000002</v>
      </c>
      <c r="L68" s="80">
        <v>55515364</v>
      </c>
      <c r="M68" s="81">
        <f t="shared" ref="M68:M131" si="1">(K68-K67)/K67</f>
        <v>-1.0756280390668034E-2</v>
      </c>
    </row>
    <row r="69" spans="1:13">
      <c r="A69" s="1">
        <v>43672</v>
      </c>
      <c r="F69" s="78">
        <v>43672</v>
      </c>
      <c r="G69" s="79">
        <v>3.9162300000000001</v>
      </c>
      <c r="H69" s="79">
        <v>3.9282089999999998</v>
      </c>
      <c r="I69" s="79">
        <v>3.8889170000000002</v>
      </c>
      <c r="J69" s="79">
        <v>3.8917920000000001</v>
      </c>
      <c r="K69" s="79">
        <v>3.4143490000000001</v>
      </c>
      <c r="L69" s="80">
        <v>31640609</v>
      </c>
      <c r="M69" s="81">
        <f t="shared" si="1"/>
        <v>-7.697261768513125E-3</v>
      </c>
    </row>
    <row r="70" spans="1:13">
      <c r="A70" s="1">
        <v>43675</v>
      </c>
      <c r="F70" s="78">
        <v>43675</v>
      </c>
      <c r="G70" s="79">
        <v>3.882209</v>
      </c>
      <c r="H70" s="79">
        <v>3.895146</v>
      </c>
      <c r="I70" s="79">
        <v>3.8592089999999999</v>
      </c>
      <c r="J70" s="79">
        <v>3.8668749999999998</v>
      </c>
      <c r="K70" s="79">
        <v>3.3924889999999999</v>
      </c>
      <c r="L70" s="80">
        <v>27741970</v>
      </c>
      <c r="M70" s="81">
        <f t="shared" si="1"/>
        <v>-6.4023917883028981E-3</v>
      </c>
    </row>
    <row r="71" spans="1:13">
      <c r="A71" s="1">
        <v>43676</v>
      </c>
      <c r="F71" s="78">
        <v>43676</v>
      </c>
      <c r="G71" s="79">
        <v>3.855855</v>
      </c>
      <c r="H71" s="79">
        <v>3.8596879999999998</v>
      </c>
      <c r="I71" s="79">
        <v>3.718334</v>
      </c>
      <c r="J71" s="79">
        <v>3.7236050000000001</v>
      </c>
      <c r="K71" s="79">
        <v>3.2667959999999998</v>
      </c>
      <c r="L71" s="80">
        <v>63550156</v>
      </c>
      <c r="M71" s="81">
        <f t="shared" si="1"/>
        <v>-3.70503780557579E-2</v>
      </c>
    </row>
    <row r="72" spans="1:13">
      <c r="A72" s="1">
        <v>43677</v>
      </c>
      <c r="F72" s="78">
        <v>43677</v>
      </c>
      <c r="G72" s="79">
        <v>3.7374999999999998</v>
      </c>
      <c r="H72" s="79">
        <v>3.7470840000000001</v>
      </c>
      <c r="I72" s="79">
        <v>3.6991670000000001</v>
      </c>
      <c r="J72" s="79">
        <v>3.7020420000000001</v>
      </c>
      <c r="K72" s="79">
        <v>3.247878</v>
      </c>
      <c r="L72" s="80">
        <v>67695225</v>
      </c>
      <c r="M72" s="81">
        <f t="shared" si="1"/>
        <v>-5.7909952136588174E-3</v>
      </c>
    </row>
    <row r="73" spans="1:13">
      <c r="A73" s="1">
        <v>43678</v>
      </c>
      <c r="F73" s="78">
        <v>43678</v>
      </c>
      <c r="G73" s="79">
        <v>3.7082709999999999</v>
      </c>
      <c r="H73" s="79">
        <v>3.7566670000000002</v>
      </c>
      <c r="I73" s="79">
        <v>3.6838340000000001</v>
      </c>
      <c r="J73" s="79">
        <v>3.7140209999999998</v>
      </c>
      <c r="K73" s="79">
        <v>3.2583869999999999</v>
      </c>
      <c r="L73" s="80">
        <v>36217782</v>
      </c>
      <c r="M73" s="81">
        <f t="shared" si="1"/>
        <v>3.2356510928057886E-3</v>
      </c>
    </row>
    <row r="74" spans="1:13">
      <c r="A74" s="1">
        <v>43679</v>
      </c>
      <c r="F74" s="78">
        <v>43679</v>
      </c>
      <c r="G74" s="79">
        <v>3.6512500000000001</v>
      </c>
      <c r="H74" s="79">
        <v>3.670417</v>
      </c>
      <c r="I74" s="79">
        <v>3.5817709999999998</v>
      </c>
      <c r="J74" s="79">
        <v>3.5985420000000001</v>
      </c>
      <c r="K74" s="79">
        <v>3.1570749999999999</v>
      </c>
      <c r="L74" s="80">
        <v>68561916</v>
      </c>
      <c r="M74" s="81">
        <f t="shared" si="1"/>
        <v>-3.1092684816137577E-2</v>
      </c>
    </row>
    <row r="75" spans="1:13">
      <c r="A75" s="1">
        <v>43682</v>
      </c>
      <c r="F75" s="78">
        <v>43682</v>
      </c>
      <c r="G75" s="79">
        <v>3.5649999999999999</v>
      </c>
      <c r="H75" s="79">
        <v>3.596625</v>
      </c>
      <c r="I75" s="79">
        <v>3.522834</v>
      </c>
      <c r="J75" s="79">
        <v>3.5434380000000001</v>
      </c>
      <c r="K75" s="79">
        <v>3.1087310000000001</v>
      </c>
      <c r="L75" s="80">
        <v>49882683</v>
      </c>
      <c r="M75" s="81">
        <f t="shared" si="1"/>
        <v>-1.5312908309115154E-2</v>
      </c>
    </row>
    <row r="76" spans="1:13">
      <c r="A76" s="1">
        <v>43683</v>
      </c>
      <c r="F76" s="78">
        <v>43683</v>
      </c>
      <c r="G76" s="79">
        <v>3.5535000000000001</v>
      </c>
      <c r="H76" s="79">
        <v>3.557334</v>
      </c>
      <c r="I76" s="79">
        <v>3.4734799999999999</v>
      </c>
      <c r="J76" s="79">
        <v>3.4734799999999999</v>
      </c>
      <c r="K76" s="79">
        <v>3.047355</v>
      </c>
      <c r="L76" s="80">
        <v>50705815</v>
      </c>
      <c r="M76" s="81">
        <f t="shared" si="1"/>
        <v>-1.9743104179808447E-2</v>
      </c>
    </row>
    <row r="77" spans="1:13">
      <c r="A77" s="1">
        <v>43684</v>
      </c>
      <c r="F77" s="78">
        <v>43684</v>
      </c>
      <c r="G77" s="79">
        <v>3.5199590000000001</v>
      </c>
      <c r="H77" s="79">
        <v>3.5261879999999999</v>
      </c>
      <c r="I77" s="79">
        <v>3.4241250000000001</v>
      </c>
      <c r="J77" s="79">
        <v>3.462459</v>
      </c>
      <c r="K77" s="79">
        <v>3.037687</v>
      </c>
      <c r="L77" s="80">
        <v>47323380</v>
      </c>
      <c r="M77" s="81">
        <f t="shared" si="1"/>
        <v>-3.1725873749530362E-3</v>
      </c>
    </row>
    <row r="78" spans="1:13">
      <c r="A78" s="1">
        <v>43685</v>
      </c>
      <c r="F78" s="78">
        <v>43685</v>
      </c>
      <c r="G78" s="79">
        <v>3.5127709999999999</v>
      </c>
      <c r="H78" s="79">
        <v>3.562605</v>
      </c>
      <c r="I78" s="79">
        <v>3.4662920000000002</v>
      </c>
      <c r="J78" s="79">
        <v>3.541042</v>
      </c>
      <c r="K78" s="79">
        <v>3.1066289999999999</v>
      </c>
      <c r="L78" s="80">
        <v>43578352</v>
      </c>
      <c r="M78" s="81">
        <f t="shared" si="1"/>
        <v>2.2695557508064471E-2</v>
      </c>
    </row>
    <row r="79" spans="1:13">
      <c r="A79" s="1">
        <v>43686</v>
      </c>
      <c r="F79" s="78">
        <v>43686</v>
      </c>
      <c r="G79" s="79">
        <v>3.49648</v>
      </c>
      <c r="H79" s="79">
        <v>3.514688</v>
      </c>
      <c r="I79" s="79">
        <v>3.459584</v>
      </c>
      <c r="J79" s="79">
        <v>3.4638960000000001</v>
      </c>
      <c r="K79" s="79">
        <v>3.0389469999999998</v>
      </c>
      <c r="L79" s="80">
        <v>84827480</v>
      </c>
      <c r="M79" s="81">
        <f t="shared" si="1"/>
        <v>-2.1786315649535242E-2</v>
      </c>
    </row>
    <row r="80" spans="1:13">
      <c r="A80" s="1">
        <v>43689</v>
      </c>
      <c r="F80" s="78">
        <v>43689</v>
      </c>
      <c r="G80" s="79">
        <v>3.4955210000000001</v>
      </c>
      <c r="H80" s="79">
        <v>3.4979170000000002</v>
      </c>
      <c r="I80" s="79">
        <v>3.39873</v>
      </c>
      <c r="J80" s="79">
        <v>3.4025629999999998</v>
      </c>
      <c r="K80" s="79">
        <v>2.9851380000000001</v>
      </c>
      <c r="L80" s="80">
        <v>36207908</v>
      </c>
      <c r="M80" s="81">
        <f t="shared" si="1"/>
        <v>-1.7706462139681862E-2</v>
      </c>
    </row>
    <row r="81" spans="1:13">
      <c r="A81" s="1">
        <v>43690</v>
      </c>
      <c r="F81" s="78">
        <v>43690</v>
      </c>
      <c r="G81" s="79">
        <v>3.3742920000000001</v>
      </c>
      <c r="H81" s="79">
        <v>3.4801880000000001</v>
      </c>
      <c r="I81" s="79">
        <v>3.338355</v>
      </c>
      <c r="J81" s="79">
        <v>3.4418549999999999</v>
      </c>
      <c r="K81" s="79">
        <v>3.0196100000000001</v>
      </c>
      <c r="L81" s="80">
        <v>49371832</v>
      </c>
      <c r="M81" s="81">
        <f t="shared" si="1"/>
        <v>1.1547874838617196E-2</v>
      </c>
    </row>
    <row r="82" spans="1:13">
      <c r="A82" s="1">
        <v>43691</v>
      </c>
      <c r="F82" s="78">
        <v>43691</v>
      </c>
      <c r="G82" s="79">
        <v>3.4054380000000002</v>
      </c>
      <c r="H82" s="79">
        <v>3.4054380000000002</v>
      </c>
      <c r="I82" s="79">
        <v>3.3177500000000002</v>
      </c>
      <c r="J82" s="79">
        <v>3.3254169999999998</v>
      </c>
      <c r="K82" s="79">
        <v>2.9174570000000002</v>
      </c>
      <c r="L82" s="80">
        <v>90923811</v>
      </c>
      <c r="M82" s="81">
        <f t="shared" si="1"/>
        <v>-3.3829865446199987E-2</v>
      </c>
    </row>
    <row r="83" spans="1:13">
      <c r="A83" s="1">
        <v>43692</v>
      </c>
      <c r="F83" s="78">
        <v>43692</v>
      </c>
      <c r="G83" s="79">
        <v>3.3326039999999999</v>
      </c>
      <c r="H83" s="79">
        <v>3.3723749999999999</v>
      </c>
      <c r="I83" s="79">
        <v>3.2784589999999998</v>
      </c>
      <c r="J83" s="79">
        <v>3.3297289999999999</v>
      </c>
      <c r="K83" s="79">
        <v>2.9212400000000001</v>
      </c>
      <c r="L83" s="80">
        <v>56403548</v>
      </c>
      <c r="M83" s="81">
        <f t="shared" si="1"/>
        <v>1.2966772089528207E-3</v>
      </c>
    </row>
    <row r="84" spans="1:13">
      <c r="A84" s="1">
        <v>43693</v>
      </c>
      <c r="F84" s="78">
        <v>43693</v>
      </c>
      <c r="G84" s="79">
        <v>3.3407499999999999</v>
      </c>
      <c r="H84" s="79">
        <v>3.4428130000000001</v>
      </c>
      <c r="I84" s="79">
        <v>3.3072089999999998</v>
      </c>
      <c r="J84" s="79">
        <v>3.436105</v>
      </c>
      <c r="K84" s="79">
        <v>3.0145659999999999</v>
      </c>
      <c r="L84" s="80">
        <v>116360296</v>
      </c>
      <c r="M84" s="81">
        <f t="shared" si="1"/>
        <v>3.1947392203310852E-2</v>
      </c>
    </row>
    <row r="85" spans="1:13">
      <c r="A85" s="1">
        <v>43696</v>
      </c>
      <c r="F85" s="78">
        <v>43696</v>
      </c>
      <c r="G85" s="79">
        <v>3.4615</v>
      </c>
      <c r="H85" s="79">
        <v>3.4979170000000002</v>
      </c>
      <c r="I85" s="79">
        <v>3.395375</v>
      </c>
      <c r="J85" s="79">
        <v>3.4006460000000001</v>
      </c>
      <c r="K85" s="79">
        <v>2.983457</v>
      </c>
      <c r="L85" s="80">
        <v>42638350</v>
      </c>
      <c r="M85" s="81">
        <f t="shared" si="1"/>
        <v>-1.0319561754494621E-2</v>
      </c>
    </row>
    <row r="86" spans="1:13">
      <c r="A86" s="1">
        <v>43697</v>
      </c>
      <c r="F86" s="78">
        <v>43697</v>
      </c>
      <c r="G86" s="79">
        <v>3.3877090000000001</v>
      </c>
      <c r="H86" s="79">
        <v>3.395375</v>
      </c>
      <c r="I86" s="79">
        <v>3.340271</v>
      </c>
      <c r="J86" s="79">
        <v>3.3450630000000001</v>
      </c>
      <c r="K86" s="79">
        <v>2.9346930000000002</v>
      </c>
      <c r="L86" s="80">
        <v>37462484</v>
      </c>
      <c r="M86" s="81">
        <f t="shared" si="1"/>
        <v>-1.6344797327395636E-2</v>
      </c>
    </row>
    <row r="87" spans="1:13">
      <c r="A87" s="1">
        <v>43698</v>
      </c>
      <c r="F87" s="78">
        <v>43698</v>
      </c>
      <c r="G87" s="79">
        <v>3.3445839999999998</v>
      </c>
      <c r="H87" s="79">
        <v>3.3948960000000001</v>
      </c>
      <c r="I87" s="79">
        <v>3.335</v>
      </c>
      <c r="J87" s="79">
        <v>3.3393130000000002</v>
      </c>
      <c r="K87" s="79">
        <v>2.9296479999999998</v>
      </c>
      <c r="L87" s="80">
        <v>29188179</v>
      </c>
      <c r="M87" s="81">
        <f t="shared" si="1"/>
        <v>-1.7190895265707213E-3</v>
      </c>
    </row>
    <row r="88" spans="1:13">
      <c r="A88" s="1">
        <v>43699</v>
      </c>
      <c r="F88" s="78">
        <v>43699</v>
      </c>
      <c r="G88" s="79">
        <v>3.330209</v>
      </c>
      <c r="H88" s="79">
        <v>3.4274800000000001</v>
      </c>
      <c r="I88" s="79">
        <v>3.322063</v>
      </c>
      <c r="J88" s="79">
        <v>3.3805209999999999</v>
      </c>
      <c r="K88" s="79">
        <v>2.9658009999999999</v>
      </c>
      <c r="L88" s="80">
        <v>40192968</v>
      </c>
      <c r="M88" s="81">
        <f t="shared" si="1"/>
        <v>1.2340390381370085E-2</v>
      </c>
    </row>
    <row r="89" spans="1:13">
      <c r="A89" s="1">
        <v>43700</v>
      </c>
      <c r="F89" s="78">
        <v>43700</v>
      </c>
      <c r="G89" s="79">
        <v>3.403521</v>
      </c>
      <c r="H89" s="79">
        <v>3.4174169999999999</v>
      </c>
      <c r="I89" s="79">
        <v>3.3230209999999998</v>
      </c>
      <c r="J89" s="79">
        <v>3.3230209999999998</v>
      </c>
      <c r="K89" s="79">
        <v>2.9153549999999999</v>
      </c>
      <c r="L89" s="80">
        <v>60112130</v>
      </c>
      <c r="M89" s="81">
        <f t="shared" si="1"/>
        <v>-1.7009232918864074E-2</v>
      </c>
    </row>
    <row r="90" spans="1:13">
      <c r="A90" s="1">
        <v>43703</v>
      </c>
      <c r="F90" s="78">
        <v>43703</v>
      </c>
      <c r="G90" s="79">
        <v>3.3158340000000002</v>
      </c>
      <c r="H90" s="79">
        <v>3.3656670000000002</v>
      </c>
      <c r="I90" s="79">
        <v>3.313917</v>
      </c>
      <c r="J90" s="79">
        <v>3.3493750000000002</v>
      </c>
      <c r="K90" s="79">
        <v>2.9384760000000001</v>
      </c>
      <c r="L90" s="80">
        <v>24119716</v>
      </c>
      <c r="M90" s="81">
        <f t="shared" si="1"/>
        <v>7.9307665790273128E-3</v>
      </c>
    </row>
    <row r="91" spans="1:13">
      <c r="A91" s="1">
        <v>43704</v>
      </c>
      <c r="F91" s="78">
        <v>43704</v>
      </c>
      <c r="G91" s="79">
        <v>3.3541669999999999</v>
      </c>
      <c r="H91" s="79">
        <v>3.3862709999999998</v>
      </c>
      <c r="I91" s="79">
        <v>3.3182290000000001</v>
      </c>
      <c r="J91" s="79">
        <v>3.3211040000000001</v>
      </c>
      <c r="K91" s="79">
        <v>2.913672</v>
      </c>
      <c r="L91" s="80">
        <v>58054998</v>
      </c>
      <c r="M91" s="81">
        <f t="shared" si="1"/>
        <v>-8.4411102898237205E-3</v>
      </c>
    </row>
    <row r="92" spans="1:13">
      <c r="A92" s="1">
        <v>43705</v>
      </c>
      <c r="F92" s="78">
        <v>43705</v>
      </c>
      <c r="G92" s="79">
        <v>3.3225419999999999</v>
      </c>
      <c r="H92" s="79">
        <v>3.332125</v>
      </c>
      <c r="I92" s="79">
        <v>3.2981039999999999</v>
      </c>
      <c r="J92" s="79">
        <v>3.3249379999999999</v>
      </c>
      <c r="K92" s="79">
        <v>2.9170370000000001</v>
      </c>
      <c r="L92" s="80">
        <v>38951283</v>
      </c>
      <c r="M92" s="81">
        <f t="shared" si="1"/>
        <v>1.1549000711130362E-3</v>
      </c>
    </row>
    <row r="93" spans="1:13">
      <c r="A93" s="1">
        <v>43706</v>
      </c>
      <c r="F93" s="78">
        <v>43706</v>
      </c>
      <c r="G93" s="79">
        <v>3.3062499999999999</v>
      </c>
      <c r="H93" s="79">
        <v>3.366625</v>
      </c>
      <c r="I93" s="79">
        <v>3.292834</v>
      </c>
      <c r="J93" s="79">
        <v>3.313917</v>
      </c>
      <c r="K93" s="79">
        <v>2.907368</v>
      </c>
      <c r="L93" s="80">
        <v>57511289</v>
      </c>
      <c r="M93" s="81">
        <f t="shared" si="1"/>
        <v>-3.314664846554963E-3</v>
      </c>
    </row>
    <row r="94" spans="1:13">
      <c r="A94" s="1">
        <v>43707</v>
      </c>
      <c r="F94" s="78">
        <v>43707</v>
      </c>
      <c r="G94" s="79">
        <v>3.327334</v>
      </c>
      <c r="H94" s="79">
        <v>3.3541669999999999</v>
      </c>
      <c r="I94" s="79">
        <v>3.2885209999999998</v>
      </c>
      <c r="J94" s="79">
        <v>3.2966669999999998</v>
      </c>
      <c r="K94" s="79">
        <v>2.8922340000000002</v>
      </c>
      <c r="L94" s="80">
        <v>49517507</v>
      </c>
      <c r="M94" s="81">
        <f t="shared" si="1"/>
        <v>-5.2053953954228566E-3</v>
      </c>
    </row>
    <row r="95" spans="1:13">
      <c r="A95" s="1">
        <v>43710</v>
      </c>
      <c r="F95" s="78">
        <v>43710</v>
      </c>
      <c r="G95" s="79">
        <v>3.3052920000000001</v>
      </c>
      <c r="H95" s="79">
        <v>3.311042</v>
      </c>
      <c r="I95" s="79">
        <v>3.2722289999999998</v>
      </c>
      <c r="J95" s="79">
        <v>3.2913960000000002</v>
      </c>
      <c r="K95" s="79">
        <v>2.8876089999999999</v>
      </c>
      <c r="L95" s="80">
        <v>46669365</v>
      </c>
      <c r="M95" s="81">
        <f t="shared" si="1"/>
        <v>-1.5991098922149187E-3</v>
      </c>
    </row>
    <row r="96" spans="1:13">
      <c r="A96" s="1">
        <v>43711</v>
      </c>
      <c r="F96" s="78">
        <v>43711</v>
      </c>
      <c r="G96" s="79">
        <v>3.2827709999999999</v>
      </c>
      <c r="H96" s="79">
        <v>3.2981039999999999</v>
      </c>
      <c r="I96" s="79">
        <v>3.2444380000000002</v>
      </c>
      <c r="J96" s="79">
        <v>3.2568959999999998</v>
      </c>
      <c r="K96" s="79">
        <v>2.857342</v>
      </c>
      <c r="L96" s="80">
        <v>45674430</v>
      </c>
      <c r="M96" s="81">
        <f t="shared" si="1"/>
        <v>-1.0481682249916739E-2</v>
      </c>
    </row>
    <row r="97" spans="1:13">
      <c r="A97" s="1">
        <v>43712</v>
      </c>
      <c r="F97" s="78">
        <v>43712</v>
      </c>
      <c r="G97" s="79">
        <v>3.2918750000000001</v>
      </c>
      <c r="H97" s="79">
        <v>3.311042</v>
      </c>
      <c r="I97" s="79">
        <v>3.2650420000000002</v>
      </c>
      <c r="J97" s="79">
        <v>3.2650420000000002</v>
      </c>
      <c r="K97" s="79">
        <v>2.8644880000000001</v>
      </c>
      <c r="L97" s="80">
        <v>73444681</v>
      </c>
      <c r="M97" s="81">
        <f t="shared" si="1"/>
        <v>2.5009256854797561E-3</v>
      </c>
    </row>
    <row r="98" spans="1:13">
      <c r="A98" s="1">
        <v>43713</v>
      </c>
      <c r="F98" s="78">
        <v>43713</v>
      </c>
      <c r="G98" s="79">
        <v>3.2966669999999998</v>
      </c>
      <c r="H98" s="79">
        <v>3.3814799999999998</v>
      </c>
      <c r="I98" s="79">
        <v>3.2765420000000001</v>
      </c>
      <c r="J98" s="79">
        <v>3.380042</v>
      </c>
      <c r="K98" s="79">
        <v>2.9653800000000001</v>
      </c>
      <c r="L98" s="80">
        <v>74498680</v>
      </c>
      <c r="M98" s="81">
        <f t="shared" si="1"/>
        <v>3.5221652176584427E-2</v>
      </c>
    </row>
    <row r="99" spans="1:13">
      <c r="A99" s="1">
        <v>43714</v>
      </c>
      <c r="F99" s="78">
        <v>43714</v>
      </c>
      <c r="G99" s="79">
        <v>3.3872300000000002</v>
      </c>
      <c r="H99" s="79">
        <v>3.4284379999999999</v>
      </c>
      <c r="I99" s="79">
        <v>3.3599169999999998</v>
      </c>
      <c r="J99" s="79">
        <v>3.3838750000000002</v>
      </c>
      <c r="K99" s="79">
        <v>2.9687429999999999</v>
      </c>
      <c r="L99" s="80">
        <v>42686216</v>
      </c>
      <c r="M99" s="81">
        <f t="shared" si="1"/>
        <v>1.1340873682292936E-3</v>
      </c>
    </row>
    <row r="100" spans="1:13">
      <c r="A100" s="1">
        <v>43717</v>
      </c>
      <c r="F100" s="78">
        <v>43717</v>
      </c>
      <c r="G100" s="79">
        <v>3.396334</v>
      </c>
      <c r="H100" s="79">
        <v>3.4658129999999998</v>
      </c>
      <c r="I100" s="79">
        <v>3.3891460000000002</v>
      </c>
      <c r="J100" s="79">
        <v>3.4658129999999998</v>
      </c>
      <c r="K100" s="79">
        <v>3.040629</v>
      </c>
      <c r="L100" s="80">
        <v>59430248</v>
      </c>
      <c r="M100" s="81">
        <f t="shared" si="1"/>
        <v>2.4214288673691228E-2</v>
      </c>
    </row>
    <row r="101" spans="1:13">
      <c r="A101" s="1">
        <v>43718</v>
      </c>
      <c r="F101" s="78">
        <v>43718</v>
      </c>
      <c r="G101" s="79">
        <v>3.4768340000000002</v>
      </c>
      <c r="H101" s="79">
        <v>3.5760209999999999</v>
      </c>
      <c r="I101" s="79">
        <v>3.4418549999999999</v>
      </c>
      <c r="J101" s="79">
        <v>3.56548</v>
      </c>
      <c r="K101" s="79">
        <v>3.128069</v>
      </c>
      <c r="L101" s="80">
        <v>68956975</v>
      </c>
      <c r="M101" s="81">
        <f t="shared" si="1"/>
        <v>2.8757207801412131E-2</v>
      </c>
    </row>
    <row r="102" spans="1:13">
      <c r="A102" s="1">
        <v>43719</v>
      </c>
      <c r="F102" s="78">
        <v>43719</v>
      </c>
      <c r="G102" s="79">
        <v>3.6062090000000002</v>
      </c>
      <c r="H102" s="79">
        <v>3.631605</v>
      </c>
      <c r="I102" s="79">
        <v>3.5180419999999999</v>
      </c>
      <c r="J102" s="79">
        <v>3.5558960000000002</v>
      </c>
      <c r="K102" s="79">
        <v>3.1196609999999998</v>
      </c>
      <c r="L102" s="80">
        <v>59199406</v>
      </c>
      <c r="M102" s="81">
        <f t="shared" si="1"/>
        <v>-2.6879202472836097E-3</v>
      </c>
    </row>
    <row r="103" spans="1:13">
      <c r="A103" s="1">
        <v>43720</v>
      </c>
      <c r="F103" s="78">
        <v>43720</v>
      </c>
      <c r="G103" s="79">
        <v>3.5568550000000001</v>
      </c>
      <c r="H103" s="79">
        <v>3.6608339999999999</v>
      </c>
      <c r="I103" s="79">
        <v>3.4519169999999999</v>
      </c>
      <c r="J103" s="79">
        <v>3.572667</v>
      </c>
      <c r="K103" s="79">
        <v>3.1343740000000002</v>
      </c>
      <c r="L103" s="80">
        <v>90162955</v>
      </c>
      <c r="M103" s="81">
        <f t="shared" si="1"/>
        <v>4.716217563382823E-3</v>
      </c>
    </row>
    <row r="104" spans="1:13">
      <c r="A104" s="1">
        <v>43721</v>
      </c>
      <c r="F104" s="78">
        <v>43721</v>
      </c>
      <c r="G104" s="79">
        <v>3.596625</v>
      </c>
      <c r="H104" s="79">
        <v>3.6891050000000001</v>
      </c>
      <c r="I104" s="79">
        <v>3.586084</v>
      </c>
      <c r="J104" s="79">
        <v>3.6617920000000002</v>
      </c>
      <c r="K104" s="79">
        <v>3.2125659999999998</v>
      </c>
      <c r="L104" s="80">
        <v>57014705</v>
      </c>
      <c r="M104" s="81">
        <f t="shared" si="1"/>
        <v>2.4946608158439163E-2</v>
      </c>
    </row>
    <row r="105" spans="1:13">
      <c r="A105" s="1">
        <v>43724</v>
      </c>
      <c r="F105" s="78">
        <v>43724</v>
      </c>
      <c r="G105" s="79">
        <v>3.6301670000000001</v>
      </c>
      <c r="H105" s="79">
        <v>3.6402299999999999</v>
      </c>
      <c r="I105" s="79">
        <v>3.580813</v>
      </c>
      <c r="J105" s="79">
        <v>3.6090840000000002</v>
      </c>
      <c r="K105" s="79">
        <v>3.1663230000000002</v>
      </c>
      <c r="L105" s="80">
        <v>35439320</v>
      </c>
      <c r="M105" s="81">
        <f t="shared" si="1"/>
        <v>-1.4394412441643096E-2</v>
      </c>
    </row>
    <row r="106" spans="1:13">
      <c r="A106" s="1">
        <v>43725</v>
      </c>
      <c r="F106" s="78">
        <v>43725</v>
      </c>
      <c r="G106" s="79">
        <v>3.59423</v>
      </c>
      <c r="H106" s="79">
        <v>3.6052499999999998</v>
      </c>
      <c r="I106" s="79">
        <v>3.504146</v>
      </c>
      <c r="J106" s="79">
        <v>3.504146</v>
      </c>
      <c r="K106" s="79">
        <v>3.0742600000000002</v>
      </c>
      <c r="L106" s="80">
        <v>128046768</v>
      </c>
      <c r="M106" s="81">
        <f t="shared" si="1"/>
        <v>-2.9075681792413471E-2</v>
      </c>
    </row>
    <row r="107" spans="1:13">
      <c r="A107" s="1">
        <v>43726</v>
      </c>
      <c r="F107" s="78">
        <v>43726</v>
      </c>
      <c r="G107" s="79">
        <v>3.5261879999999999</v>
      </c>
      <c r="H107" s="79">
        <v>3.5362499999999999</v>
      </c>
      <c r="I107" s="79">
        <v>3.4658129999999998</v>
      </c>
      <c r="J107" s="79">
        <v>3.469646</v>
      </c>
      <c r="K107" s="79">
        <v>3.0439919999999998</v>
      </c>
      <c r="L107" s="80">
        <v>113045205</v>
      </c>
      <c r="M107" s="81">
        <f t="shared" si="1"/>
        <v>-9.8456213853091168E-3</v>
      </c>
    </row>
    <row r="108" spans="1:13">
      <c r="A108" s="1">
        <v>43727</v>
      </c>
      <c r="F108" s="78">
        <v>43727</v>
      </c>
      <c r="G108" s="79">
        <v>3.4845000000000002</v>
      </c>
      <c r="H108" s="79">
        <v>3.5683549999999999</v>
      </c>
      <c r="I108" s="79">
        <v>3.4691670000000001</v>
      </c>
      <c r="J108" s="79">
        <v>3.5683549999999999</v>
      </c>
      <c r="K108" s="79">
        <v>3.1305909999999999</v>
      </c>
      <c r="L108" s="80">
        <v>37252302</v>
      </c>
      <c r="M108" s="81">
        <f t="shared" si="1"/>
        <v>2.8449154925505749E-2</v>
      </c>
    </row>
    <row r="109" spans="1:13">
      <c r="A109" s="1">
        <v>43728</v>
      </c>
      <c r="F109" s="78">
        <v>43728</v>
      </c>
      <c r="G109" s="79">
        <v>3.5563750000000001</v>
      </c>
      <c r="H109" s="79">
        <v>3.62825</v>
      </c>
      <c r="I109" s="79">
        <v>3.5381670000000001</v>
      </c>
      <c r="J109" s="79">
        <v>3.6033339999999998</v>
      </c>
      <c r="K109" s="79">
        <v>3.161279</v>
      </c>
      <c r="L109" s="80">
        <v>155664729</v>
      </c>
      <c r="M109" s="81">
        <f t="shared" si="1"/>
        <v>9.802621933047163E-3</v>
      </c>
    </row>
    <row r="110" spans="1:13">
      <c r="A110" s="1">
        <v>43731</v>
      </c>
      <c r="F110" s="78">
        <v>43731</v>
      </c>
      <c r="G110" s="79">
        <v>3.5745840000000002</v>
      </c>
      <c r="H110" s="79">
        <v>3.5956670000000002</v>
      </c>
      <c r="I110" s="79">
        <v>3.4821049999999998</v>
      </c>
      <c r="J110" s="79">
        <v>3.504146</v>
      </c>
      <c r="K110" s="79">
        <v>3.0742600000000002</v>
      </c>
      <c r="L110" s="80">
        <v>35694983</v>
      </c>
      <c r="M110" s="81">
        <f t="shared" si="1"/>
        <v>-2.7526516957218816E-2</v>
      </c>
    </row>
    <row r="111" spans="1:13">
      <c r="A111" s="1">
        <v>43732</v>
      </c>
      <c r="F111" s="78">
        <v>43732</v>
      </c>
      <c r="G111" s="79">
        <v>3.5199590000000001</v>
      </c>
      <c r="H111" s="79">
        <v>3.5530210000000002</v>
      </c>
      <c r="I111" s="79">
        <v>3.474917</v>
      </c>
      <c r="J111" s="79">
        <v>3.477792</v>
      </c>
      <c r="K111" s="79">
        <v>3.0511379999999999</v>
      </c>
      <c r="L111" s="80">
        <v>40003181</v>
      </c>
      <c r="M111" s="81">
        <f t="shared" si="1"/>
        <v>-7.5211595636023977E-3</v>
      </c>
    </row>
    <row r="112" spans="1:13">
      <c r="A112" s="1">
        <v>43733</v>
      </c>
      <c r="F112" s="78">
        <v>43733</v>
      </c>
      <c r="G112" s="79">
        <v>3.4682089999999999</v>
      </c>
      <c r="H112" s="79">
        <v>3.493125</v>
      </c>
      <c r="I112" s="79">
        <v>3.3896250000000001</v>
      </c>
      <c r="J112" s="79">
        <v>3.491209</v>
      </c>
      <c r="K112" s="79">
        <v>3.06291</v>
      </c>
      <c r="L112" s="80">
        <v>74266816</v>
      </c>
      <c r="M112" s="81">
        <f t="shared" si="1"/>
        <v>3.8582325676518453E-3</v>
      </c>
    </row>
    <row r="113" spans="1:13">
      <c r="A113" s="1">
        <v>43734</v>
      </c>
      <c r="F113" s="78">
        <v>43734</v>
      </c>
      <c r="G113" s="79">
        <v>3.4672499999999999</v>
      </c>
      <c r="H113" s="79">
        <v>3.5036670000000001</v>
      </c>
      <c r="I113" s="79">
        <v>3.4538340000000001</v>
      </c>
      <c r="J113" s="79">
        <v>3.485938</v>
      </c>
      <c r="K113" s="79">
        <v>3.0582850000000001</v>
      </c>
      <c r="L113" s="80">
        <v>51981175</v>
      </c>
      <c r="M113" s="81">
        <f t="shared" si="1"/>
        <v>-1.5100019262726881E-3</v>
      </c>
    </row>
    <row r="114" spans="1:13">
      <c r="A114" s="1">
        <v>43735</v>
      </c>
      <c r="F114" s="78">
        <v>43735</v>
      </c>
      <c r="G114" s="79">
        <v>3.4979170000000002</v>
      </c>
      <c r="H114" s="79">
        <v>3.560209</v>
      </c>
      <c r="I114" s="79">
        <v>3.4758749999999998</v>
      </c>
      <c r="J114" s="79">
        <v>3.5458340000000002</v>
      </c>
      <c r="K114" s="79">
        <v>3.110833</v>
      </c>
      <c r="L114" s="80">
        <v>28841676</v>
      </c>
      <c r="M114" s="81">
        <f t="shared" si="1"/>
        <v>1.7182178900919901E-2</v>
      </c>
    </row>
    <row r="115" spans="1:13">
      <c r="A115" s="1">
        <v>43738</v>
      </c>
      <c r="F115" s="78">
        <v>43738</v>
      </c>
      <c r="G115" s="79">
        <v>3.5582919999999998</v>
      </c>
      <c r="H115" s="79">
        <v>3.5985420000000001</v>
      </c>
      <c r="I115" s="79">
        <v>3.552063</v>
      </c>
      <c r="J115" s="79">
        <v>3.580813</v>
      </c>
      <c r="K115" s="79">
        <v>3.141521</v>
      </c>
      <c r="L115" s="80">
        <v>54268237</v>
      </c>
      <c r="M115" s="81">
        <f t="shared" si="1"/>
        <v>9.8648818499739617E-3</v>
      </c>
    </row>
    <row r="116" spans="1:13">
      <c r="A116" s="1">
        <v>43739</v>
      </c>
      <c r="F116" s="78">
        <v>43739</v>
      </c>
      <c r="G116" s="79">
        <v>3.59375</v>
      </c>
      <c r="H116" s="79">
        <v>3.6177090000000001</v>
      </c>
      <c r="I116" s="79">
        <v>3.5213960000000002</v>
      </c>
      <c r="J116" s="79">
        <v>3.5213960000000002</v>
      </c>
      <c r="K116" s="79">
        <v>3.0893929999999998</v>
      </c>
      <c r="L116" s="80">
        <v>65703589</v>
      </c>
      <c r="M116" s="81">
        <f t="shared" si="1"/>
        <v>-1.6593236206283571E-2</v>
      </c>
    </row>
    <row r="117" spans="1:13">
      <c r="A117" s="1">
        <v>43740</v>
      </c>
      <c r="F117" s="78">
        <v>43740</v>
      </c>
      <c r="G117" s="79">
        <v>3.506542</v>
      </c>
      <c r="H117" s="79">
        <v>3.5362499999999999</v>
      </c>
      <c r="I117" s="79">
        <v>3.3704589999999999</v>
      </c>
      <c r="J117" s="79">
        <v>3.3704589999999999</v>
      </c>
      <c r="K117" s="79">
        <v>2.9569730000000001</v>
      </c>
      <c r="L117" s="80">
        <v>54270295</v>
      </c>
      <c r="M117" s="81">
        <f t="shared" si="1"/>
        <v>-4.2862788903839613E-2</v>
      </c>
    </row>
    <row r="118" spans="1:13">
      <c r="A118" s="1">
        <v>43741</v>
      </c>
      <c r="F118" s="78">
        <v>43741</v>
      </c>
      <c r="G118" s="79">
        <v>3.3958550000000001</v>
      </c>
      <c r="H118" s="79">
        <v>3.4207709999999998</v>
      </c>
      <c r="I118" s="79">
        <v>3.335</v>
      </c>
      <c r="J118" s="79">
        <v>3.3623129999999999</v>
      </c>
      <c r="K118" s="79">
        <v>2.949827</v>
      </c>
      <c r="L118" s="80">
        <v>54087336</v>
      </c>
      <c r="M118" s="81">
        <f t="shared" si="1"/>
        <v>-2.4166605511785522E-3</v>
      </c>
    </row>
    <row r="119" spans="1:13">
      <c r="A119" s="1">
        <v>43742</v>
      </c>
      <c r="F119" s="78">
        <v>43742</v>
      </c>
      <c r="G119" s="79">
        <v>3.382917</v>
      </c>
      <c r="H119" s="79">
        <v>3.388188</v>
      </c>
      <c r="I119" s="79">
        <v>3.3258960000000002</v>
      </c>
      <c r="J119" s="79">
        <v>3.3805209999999999</v>
      </c>
      <c r="K119" s="79">
        <v>2.9658009999999999</v>
      </c>
      <c r="L119" s="80">
        <v>39203292</v>
      </c>
      <c r="M119" s="81">
        <f t="shared" si="1"/>
        <v>5.4152328255182196E-3</v>
      </c>
    </row>
    <row r="120" spans="1:13">
      <c r="A120" s="1">
        <v>43745</v>
      </c>
      <c r="F120" s="78">
        <v>43745</v>
      </c>
      <c r="G120" s="79">
        <v>3.3704589999999999</v>
      </c>
      <c r="H120" s="79">
        <v>3.4155000000000002</v>
      </c>
      <c r="I120" s="79">
        <v>3.3426670000000001</v>
      </c>
      <c r="J120" s="79">
        <v>3.4092709999999999</v>
      </c>
      <c r="K120" s="79">
        <v>2.9910239999999999</v>
      </c>
      <c r="L120" s="80">
        <v>25240591</v>
      </c>
      <c r="M120" s="81">
        <f t="shared" si="1"/>
        <v>8.5046164594320371E-3</v>
      </c>
    </row>
    <row r="121" spans="1:13">
      <c r="A121" s="1">
        <v>43746</v>
      </c>
      <c r="F121" s="78">
        <v>43746</v>
      </c>
      <c r="G121" s="79">
        <v>3.4260419999999998</v>
      </c>
      <c r="H121" s="79">
        <v>3.4346670000000001</v>
      </c>
      <c r="I121" s="79">
        <v>3.3201459999999998</v>
      </c>
      <c r="J121" s="79">
        <v>3.3738130000000002</v>
      </c>
      <c r="K121" s="79">
        <v>2.9599150000000001</v>
      </c>
      <c r="L121" s="80">
        <v>39728470</v>
      </c>
      <c r="M121" s="81">
        <f t="shared" si="1"/>
        <v>-1.0400785817833569E-2</v>
      </c>
    </row>
    <row r="122" spans="1:13">
      <c r="A122" s="1">
        <v>43747</v>
      </c>
      <c r="F122" s="78">
        <v>43747</v>
      </c>
      <c r="G122" s="79">
        <v>3.3781249999999998</v>
      </c>
      <c r="H122" s="79">
        <v>3.419813</v>
      </c>
      <c r="I122" s="79">
        <v>3.3642300000000001</v>
      </c>
      <c r="J122" s="79">
        <v>3.3958550000000001</v>
      </c>
      <c r="K122" s="79">
        <v>2.9792540000000001</v>
      </c>
      <c r="L122" s="80">
        <v>23292352</v>
      </c>
      <c r="M122" s="81">
        <f t="shared" si="1"/>
        <v>6.5336335671801367E-3</v>
      </c>
    </row>
    <row r="123" spans="1:13">
      <c r="A123" s="1">
        <v>43748</v>
      </c>
      <c r="F123" s="78">
        <v>43748</v>
      </c>
      <c r="G123" s="79">
        <v>3.4001670000000002</v>
      </c>
      <c r="H123" s="79">
        <v>3.4845000000000002</v>
      </c>
      <c r="I123" s="79">
        <v>3.4001670000000002</v>
      </c>
      <c r="J123" s="79">
        <v>3.4845000000000002</v>
      </c>
      <c r="K123" s="79">
        <v>3.057023</v>
      </c>
      <c r="L123" s="80">
        <v>43429595</v>
      </c>
      <c r="M123" s="81">
        <f t="shared" si="1"/>
        <v>2.6103514503966422E-2</v>
      </c>
    </row>
    <row r="124" spans="1:13">
      <c r="A124" s="1">
        <v>43749</v>
      </c>
      <c r="F124" s="78">
        <v>43749</v>
      </c>
      <c r="G124" s="79">
        <v>3.5046249999999999</v>
      </c>
      <c r="H124" s="79">
        <v>3.6411880000000001</v>
      </c>
      <c r="I124" s="79">
        <v>3.4945629999999999</v>
      </c>
      <c r="J124" s="79">
        <v>3.6339999999999999</v>
      </c>
      <c r="K124" s="79">
        <v>3.188183</v>
      </c>
      <c r="L124" s="80">
        <v>67125551</v>
      </c>
      <c r="M124" s="81">
        <f t="shared" si="1"/>
        <v>4.290448583474836E-2</v>
      </c>
    </row>
    <row r="125" spans="1:13">
      <c r="A125" s="1">
        <v>43752</v>
      </c>
      <c r="F125" s="78">
        <v>43752</v>
      </c>
      <c r="G125" s="79">
        <v>3.6057299999999999</v>
      </c>
      <c r="H125" s="79">
        <v>3.6157919999999999</v>
      </c>
      <c r="I125" s="79">
        <v>3.560209</v>
      </c>
      <c r="J125" s="79">
        <v>3.5980629999999998</v>
      </c>
      <c r="K125" s="79">
        <v>3.1566550000000002</v>
      </c>
      <c r="L125" s="80">
        <v>35606991</v>
      </c>
      <c r="M125" s="81">
        <f t="shared" si="1"/>
        <v>-9.8890182903552826E-3</v>
      </c>
    </row>
    <row r="126" spans="1:13">
      <c r="A126" s="1">
        <v>43753</v>
      </c>
      <c r="F126" s="78">
        <v>43753</v>
      </c>
      <c r="G126" s="79">
        <v>3.641667</v>
      </c>
      <c r="H126" s="79">
        <v>3.7374999999999998</v>
      </c>
      <c r="I126" s="79">
        <v>3.6177090000000001</v>
      </c>
      <c r="J126" s="79">
        <v>3.7331880000000002</v>
      </c>
      <c r="K126" s="79">
        <v>3.2752029999999999</v>
      </c>
      <c r="L126" s="80">
        <v>109011975</v>
      </c>
      <c r="M126" s="81">
        <f t="shared" si="1"/>
        <v>3.7554943444880626E-2</v>
      </c>
    </row>
    <row r="127" spans="1:13">
      <c r="A127" s="1">
        <v>43754</v>
      </c>
      <c r="F127" s="78">
        <v>43754</v>
      </c>
      <c r="G127" s="79">
        <v>3.729355</v>
      </c>
      <c r="H127" s="79">
        <v>3.7811050000000002</v>
      </c>
      <c r="I127" s="79">
        <v>3.6723340000000002</v>
      </c>
      <c r="J127" s="79">
        <v>3.7571460000000001</v>
      </c>
      <c r="K127" s="79">
        <v>3.2962210000000001</v>
      </c>
      <c r="L127" s="80">
        <v>69929170</v>
      </c>
      <c r="M127" s="81">
        <f t="shared" si="1"/>
        <v>6.4173121482852223E-3</v>
      </c>
    </row>
    <row r="128" spans="1:13">
      <c r="A128" s="1">
        <v>43755</v>
      </c>
      <c r="F128" s="78">
        <v>43755</v>
      </c>
      <c r="G128" s="79">
        <v>3.7331880000000002</v>
      </c>
      <c r="H128" s="79">
        <v>3.8184800000000001</v>
      </c>
      <c r="I128" s="79">
        <v>3.6972499999999999</v>
      </c>
      <c r="J128" s="79">
        <v>3.6972499999999999</v>
      </c>
      <c r="K128" s="79">
        <v>3.2436739999999999</v>
      </c>
      <c r="L128" s="80">
        <v>252452558</v>
      </c>
      <c r="M128" s="81">
        <f t="shared" si="1"/>
        <v>-1.5941588867979459E-2</v>
      </c>
    </row>
    <row r="129" spans="1:13">
      <c r="A129" s="1">
        <v>43756</v>
      </c>
      <c r="F129" s="78">
        <v>43756</v>
      </c>
      <c r="G129" s="79">
        <v>3.6752090000000002</v>
      </c>
      <c r="H129" s="79">
        <v>3.7346249999999999</v>
      </c>
      <c r="I129" s="79">
        <v>3.670417</v>
      </c>
      <c r="J129" s="79">
        <v>3.7087500000000002</v>
      </c>
      <c r="K129" s="79">
        <v>3.2537630000000002</v>
      </c>
      <c r="L129" s="80">
        <v>150101287</v>
      </c>
      <c r="M129" s="81">
        <f t="shared" si="1"/>
        <v>3.1103618921014373E-3</v>
      </c>
    </row>
    <row r="130" spans="1:13">
      <c r="A130" s="1">
        <v>43759</v>
      </c>
      <c r="F130" s="78">
        <v>43759</v>
      </c>
      <c r="G130" s="79">
        <v>3.7461250000000001</v>
      </c>
      <c r="H130" s="79">
        <v>3.8141669999999999</v>
      </c>
      <c r="I130" s="79">
        <v>3.7379799999999999</v>
      </c>
      <c r="J130" s="79">
        <v>3.800271</v>
      </c>
      <c r="K130" s="79">
        <v>3.3340559999999999</v>
      </c>
      <c r="L130" s="80">
        <v>347155333</v>
      </c>
      <c r="M130" s="81">
        <f t="shared" si="1"/>
        <v>2.4676966330983454E-2</v>
      </c>
    </row>
    <row r="131" spans="1:13">
      <c r="A131" s="1">
        <v>43760</v>
      </c>
      <c r="F131" s="78">
        <v>43760</v>
      </c>
      <c r="G131" s="79">
        <v>3.807938</v>
      </c>
      <c r="H131" s="79">
        <v>3.8309380000000002</v>
      </c>
      <c r="I131" s="79">
        <v>3.7700840000000002</v>
      </c>
      <c r="J131" s="79">
        <v>3.7997920000000001</v>
      </c>
      <c r="K131" s="79">
        <v>3.3336359999999998</v>
      </c>
      <c r="L131" s="80">
        <v>261927231</v>
      </c>
      <c r="M131" s="81">
        <f t="shared" si="1"/>
        <v>-1.2597268912102467E-4</v>
      </c>
    </row>
    <row r="132" spans="1:13">
      <c r="A132" s="1">
        <v>43761</v>
      </c>
      <c r="F132" s="78">
        <v>43761</v>
      </c>
      <c r="G132" s="79">
        <v>3.7801459999999998</v>
      </c>
      <c r="H132" s="79">
        <v>3.8294999999999999</v>
      </c>
      <c r="I132" s="79">
        <v>3.7614589999999999</v>
      </c>
      <c r="J132" s="79">
        <v>3.8203960000000001</v>
      </c>
      <c r="K132" s="79">
        <v>3.351712</v>
      </c>
      <c r="L132" s="80">
        <v>176495498</v>
      </c>
      <c r="M132" s="81">
        <f t="shared" ref="M132:M195" si="2">(K132-K131)/K131</f>
        <v>5.4223076544650355E-3</v>
      </c>
    </row>
    <row r="133" spans="1:13">
      <c r="A133" s="1">
        <v>43762</v>
      </c>
      <c r="F133" s="78">
        <v>43762</v>
      </c>
      <c r="G133" s="79">
        <v>3.8333339999999998</v>
      </c>
      <c r="H133" s="79">
        <v>3.8731049999999998</v>
      </c>
      <c r="I133" s="79">
        <v>3.7849379999999999</v>
      </c>
      <c r="J133" s="79">
        <v>3.7849379999999999</v>
      </c>
      <c r="K133" s="79">
        <v>3.3206039999999999</v>
      </c>
      <c r="L133" s="80">
        <v>198492188</v>
      </c>
      <c r="M133" s="81">
        <f t="shared" si="2"/>
        <v>-9.2812270266658167E-3</v>
      </c>
    </row>
    <row r="134" spans="1:13">
      <c r="A134" s="1">
        <v>43763</v>
      </c>
      <c r="F134" s="78">
        <v>43763</v>
      </c>
      <c r="G134" s="79">
        <v>3.8012299999999999</v>
      </c>
      <c r="H134" s="79">
        <v>3.8323749999999999</v>
      </c>
      <c r="I134" s="79">
        <v>3.7806250000000001</v>
      </c>
      <c r="J134" s="79">
        <v>3.816084</v>
      </c>
      <c r="K134" s="79">
        <v>3.3479290000000002</v>
      </c>
      <c r="L134" s="80">
        <v>95128489</v>
      </c>
      <c r="M134" s="81">
        <f t="shared" si="2"/>
        <v>8.2289246173287353E-3</v>
      </c>
    </row>
    <row r="135" spans="1:13">
      <c r="A135" s="1">
        <v>43766</v>
      </c>
      <c r="F135" s="78">
        <v>43766</v>
      </c>
      <c r="G135" s="79">
        <v>3.8333339999999998</v>
      </c>
      <c r="H135" s="79">
        <v>3.8443550000000002</v>
      </c>
      <c r="I135" s="79">
        <v>3.8088959999999998</v>
      </c>
      <c r="J135" s="79">
        <v>3.8132090000000001</v>
      </c>
      <c r="K135" s="79">
        <v>3.3454069999999998</v>
      </c>
      <c r="L135" s="80">
        <v>35962245</v>
      </c>
      <c r="M135" s="81">
        <f t="shared" si="2"/>
        <v>-7.5330151864043632E-4</v>
      </c>
    </row>
    <row r="136" spans="1:13">
      <c r="A136" s="1">
        <v>43767</v>
      </c>
      <c r="F136" s="78">
        <v>43767</v>
      </c>
      <c r="G136" s="79">
        <v>3.8199169999999998</v>
      </c>
      <c r="H136" s="79">
        <v>3.8323749999999999</v>
      </c>
      <c r="I136" s="79">
        <v>3.7767919999999999</v>
      </c>
      <c r="J136" s="79">
        <v>3.8012299999999999</v>
      </c>
      <c r="K136" s="79">
        <v>3.3348969999999998</v>
      </c>
      <c r="L136" s="80">
        <v>37463613</v>
      </c>
      <c r="M136" s="81">
        <f t="shared" si="2"/>
        <v>-3.1416207355338291E-3</v>
      </c>
    </row>
    <row r="137" spans="1:13">
      <c r="A137" s="1">
        <v>43768</v>
      </c>
      <c r="F137" s="78">
        <v>43768</v>
      </c>
      <c r="G137" s="79">
        <v>3.7336670000000001</v>
      </c>
      <c r="H137" s="79">
        <v>3.7336670000000001</v>
      </c>
      <c r="I137" s="79">
        <v>3.5290629999999998</v>
      </c>
      <c r="J137" s="79">
        <v>3.5549379999999999</v>
      </c>
      <c r="K137" s="79">
        <v>3.1994829999999999</v>
      </c>
      <c r="L137" s="80">
        <v>104088932</v>
      </c>
      <c r="M137" s="81">
        <f t="shared" si="2"/>
        <v>-4.0605152123139018E-2</v>
      </c>
    </row>
    <row r="138" spans="1:13">
      <c r="A138" s="1">
        <v>43769</v>
      </c>
      <c r="F138" s="78">
        <v>43769</v>
      </c>
      <c r="G138" s="79">
        <v>3.541042</v>
      </c>
      <c r="H138" s="79">
        <v>3.541042</v>
      </c>
      <c r="I138" s="79">
        <v>3.4078339999999998</v>
      </c>
      <c r="J138" s="79">
        <v>3.4442499999999998</v>
      </c>
      <c r="K138" s="79">
        <v>3.0998619999999999</v>
      </c>
      <c r="L138" s="80">
        <v>164560333</v>
      </c>
      <c r="M138" s="81">
        <f t="shared" si="2"/>
        <v>-3.1136593005807491E-2</v>
      </c>
    </row>
    <row r="139" spans="1:13">
      <c r="A139" s="1">
        <v>43770</v>
      </c>
      <c r="F139" s="78">
        <v>43770</v>
      </c>
      <c r="G139" s="79">
        <v>3.45</v>
      </c>
      <c r="H139" s="79">
        <v>3.4825840000000001</v>
      </c>
      <c r="I139" s="79">
        <v>3.4131049999999998</v>
      </c>
      <c r="J139" s="79">
        <v>3.459584</v>
      </c>
      <c r="K139" s="79">
        <v>3.1136629999999998</v>
      </c>
      <c r="L139" s="80">
        <v>164243263</v>
      </c>
      <c r="M139" s="81">
        <f t="shared" si="2"/>
        <v>4.452133675628126E-3</v>
      </c>
    </row>
    <row r="140" spans="1:13">
      <c r="A140" s="1">
        <v>43773</v>
      </c>
      <c r="F140" s="78">
        <v>43773</v>
      </c>
      <c r="G140" s="79">
        <v>3.5036670000000001</v>
      </c>
      <c r="H140" s="79">
        <v>3.578417</v>
      </c>
      <c r="I140" s="79">
        <v>3.4983960000000001</v>
      </c>
      <c r="J140" s="79">
        <v>3.572667</v>
      </c>
      <c r="K140" s="79">
        <v>3.2154389999999999</v>
      </c>
      <c r="L140" s="80">
        <v>346665473</v>
      </c>
      <c r="M140" s="81">
        <f t="shared" si="2"/>
        <v>3.2686902853648614E-2</v>
      </c>
    </row>
    <row r="141" spans="1:13">
      <c r="A141" s="1">
        <v>43774</v>
      </c>
      <c r="F141" s="78">
        <v>43774</v>
      </c>
      <c r="G141" s="79">
        <v>3.59375</v>
      </c>
      <c r="H141" s="79">
        <v>3.6502919999999999</v>
      </c>
      <c r="I141" s="79">
        <v>3.5774590000000002</v>
      </c>
      <c r="J141" s="79">
        <v>3.625375</v>
      </c>
      <c r="K141" s="79">
        <v>3.262877</v>
      </c>
      <c r="L141" s="80">
        <v>289315977</v>
      </c>
      <c r="M141" s="81">
        <f t="shared" si="2"/>
        <v>1.4753195442364198E-2</v>
      </c>
    </row>
    <row r="142" spans="1:13">
      <c r="A142" s="1">
        <v>43775</v>
      </c>
      <c r="F142" s="78">
        <v>43775</v>
      </c>
      <c r="G142" s="79">
        <v>3.6397499999999998</v>
      </c>
      <c r="H142" s="79">
        <v>3.6795209999999998</v>
      </c>
      <c r="I142" s="79">
        <v>3.588959</v>
      </c>
      <c r="J142" s="79">
        <v>3.6105209999999999</v>
      </c>
      <c r="K142" s="79">
        <v>3.2495080000000001</v>
      </c>
      <c r="L142" s="80">
        <v>162513446</v>
      </c>
      <c r="M142" s="81">
        <f t="shared" si="2"/>
        <v>-4.097304311501771E-3</v>
      </c>
    </row>
    <row r="143" spans="1:13">
      <c r="A143" s="1">
        <v>43776</v>
      </c>
      <c r="F143" s="78">
        <v>43776</v>
      </c>
      <c r="G143" s="79">
        <v>3.6272920000000002</v>
      </c>
      <c r="H143" s="79">
        <v>3.7044380000000001</v>
      </c>
      <c r="I143" s="79">
        <v>3.6157919999999999</v>
      </c>
      <c r="J143" s="79">
        <v>3.6857500000000001</v>
      </c>
      <c r="K143" s="79">
        <v>3.3172139999999999</v>
      </c>
      <c r="L143" s="80">
        <v>179895408</v>
      </c>
      <c r="M143" s="81">
        <f t="shared" si="2"/>
        <v>2.0835769599582405E-2</v>
      </c>
    </row>
    <row r="144" spans="1:13">
      <c r="A144" s="1">
        <v>43777</v>
      </c>
      <c r="F144" s="78">
        <v>43777</v>
      </c>
      <c r="G144" s="79">
        <v>3.6684999999999999</v>
      </c>
      <c r="H144" s="79">
        <v>3.670417</v>
      </c>
      <c r="I144" s="79">
        <v>3.588959</v>
      </c>
      <c r="J144" s="79">
        <v>3.6052499999999998</v>
      </c>
      <c r="K144" s="79">
        <v>3.2447629999999998</v>
      </c>
      <c r="L144" s="80">
        <v>117456300</v>
      </c>
      <c r="M144" s="81">
        <f t="shared" si="2"/>
        <v>-2.1840918312776941E-2</v>
      </c>
    </row>
    <row r="145" spans="1:13">
      <c r="A145" s="1">
        <v>43780</v>
      </c>
      <c r="F145" s="78">
        <v>43780</v>
      </c>
      <c r="G145" s="79">
        <v>3.572667</v>
      </c>
      <c r="H145" s="79">
        <v>3.59998</v>
      </c>
      <c r="I145" s="79">
        <v>3.5367299999999999</v>
      </c>
      <c r="J145" s="79">
        <v>3.5841669999999999</v>
      </c>
      <c r="K145" s="79">
        <v>3.2257889999999998</v>
      </c>
      <c r="L145" s="80">
        <v>72299080</v>
      </c>
      <c r="M145" s="81">
        <f t="shared" si="2"/>
        <v>-5.8475765410293595E-3</v>
      </c>
    </row>
    <row r="146" spans="1:13">
      <c r="A146" s="1">
        <v>43781</v>
      </c>
      <c r="F146" s="78">
        <v>43781</v>
      </c>
      <c r="G146" s="79">
        <v>3.6143550000000002</v>
      </c>
      <c r="H146" s="79">
        <v>3.6354380000000002</v>
      </c>
      <c r="I146" s="79">
        <v>3.5415209999999999</v>
      </c>
      <c r="J146" s="79">
        <v>3.546313</v>
      </c>
      <c r="K146" s="79">
        <v>3.1917200000000001</v>
      </c>
      <c r="L146" s="80">
        <v>42208177</v>
      </c>
      <c r="M146" s="81">
        <f t="shared" si="2"/>
        <v>-1.0561447137428915E-2</v>
      </c>
    </row>
    <row r="147" spans="1:13">
      <c r="A147" s="1">
        <v>43782</v>
      </c>
      <c r="F147" s="78">
        <v>43782</v>
      </c>
      <c r="G147" s="79">
        <v>3.5218750000000001</v>
      </c>
      <c r="H147" s="79">
        <v>3.522834</v>
      </c>
      <c r="I147" s="79">
        <v>3.3886669999999999</v>
      </c>
      <c r="J147" s="79">
        <v>3.422688</v>
      </c>
      <c r="K147" s="79">
        <v>3.0804559999999999</v>
      </c>
      <c r="L147" s="80">
        <v>140541198</v>
      </c>
      <c r="M147" s="81">
        <f t="shared" si="2"/>
        <v>-3.4860200769491138E-2</v>
      </c>
    </row>
    <row r="148" spans="1:13">
      <c r="A148" s="1">
        <v>43783</v>
      </c>
      <c r="F148" s="78">
        <v>43783</v>
      </c>
      <c r="G148" s="79">
        <v>3.427959</v>
      </c>
      <c r="H148" s="79">
        <v>3.4375420000000001</v>
      </c>
      <c r="I148" s="79">
        <v>3.3833959999999998</v>
      </c>
      <c r="J148" s="79">
        <v>3.4001670000000002</v>
      </c>
      <c r="K148" s="79">
        <v>3.060187</v>
      </c>
      <c r="L148" s="80">
        <v>40775018</v>
      </c>
      <c r="M148" s="81">
        <f t="shared" si="2"/>
        <v>-6.5798699932736815E-3</v>
      </c>
    </row>
    <row r="149" spans="1:13">
      <c r="A149" s="1">
        <v>43784</v>
      </c>
      <c r="F149" s="78">
        <v>43784</v>
      </c>
      <c r="G149" s="79">
        <v>3.436105</v>
      </c>
      <c r="H149" s="79">
        <v>3.4471250000000002</v>
      </c>
      <c r="I149" s="79">
        <v>3.3910629999999999</v>
      </c>
      <c r="J149" s="79">
        <v>3.425084</v>
      </c>
      <c r="K149" s="79">
        <v>3.0826129999999998</v>
      </c>
      <c r="L149" s="80">
        <v>71079926</v>
      </c>
      <c r="M149" s="81">
        <f t="shared" si="2"/>
        <v>7.3283103287478295E-3</v>
      </c>
    </row>
    <row r="150" spans="1:13">
      <c r="A150" s="1">
        <v>43787</v>
      </c>
      <c r="F150" s="78">
        <v>43787</v>
      </c>
      <c r="G150" s="79">
        <v>3.4308339999999999</v>
      </c>
      <c r="H150" s="79">
        <v>3.4538340000000001</v>
      </c>
      <c r="I150" s="79">
        <v>3.3694999999999999</v>
      </c>
      <c r="J150" s="79">
        <v>3.3925000000000001</v>
      </c>
      <c r="K150" s="79">
        <v>3.0532870000000001</v>
      </c>
      <c r="L150" s="80">
        <v>40442171</v>
      </c>
      <c r="M150" s="81">
        <f t="shared" si="2"/>
        <v>-9.5133576611789224E-3</v>
      </c>
    </row>
    <row r="151" spans="1:13">
      <c r="A151" s="1">
        <v>43788</v>
      </c>
      <c r="F151" s="78">
        <v>43788</v>
      </c>
      <c r="G151" s="79">
        <v>3.4078339999999998</v>
      </c>
      <c r="H151" s="79">
        <v>3.4375420000000001</v>
      </c>
      <c r="I151" s="79">
        <v>3.3848340000000001</v>
      </c>
      <c r="J151" s="79">
        <v>3.4049589999999998</v>
      </c>
      <c r="K151" s="79">
        <v>3.0644999999999998</v>
      </c>
      <c r="L151" s="80">
        <v>47289446</v>
      </c>
      <c r="M151" s="81">
        <f t="shared" si="2"/>
        <v>3.67243564067174E-3</v>
      </c>
    </row>
    <row r="152" spans="1:13">
      <c r="A152" s="1">
        <v>43789</v>
      </c>
      <c r="F152" s="78">
        <v>43789</v>
      </c>
      <c r="G152" s="79">
        <v>3.3742920000000001</v>
      </c>
      <c r="H152" s="79">
        <v>3.3920210000000002</v>
      </c>
      <c r="I152" s="79">
        <v>3.3335629999999998</v>
      </c>
      <c r="J152" s="79">
        <v>3.3901050000000001</v>
      </c>
      <c r="K152" s="79">
        <v>3.0511309999999998</v>
      </c>
      <c r="L152" s="80">
        <v>40997594</v>
      </c>
      <c r="M152" s="81">
        <f t="shared" si="2"/>
        <v>-4.3625387502039372E-3</v>
      </c>
    </row>
    <row r="153" spans="1:13">
      <c r="A153" s="1">
        <v>43790</v>
      </c>
      <c r="F153" s="78">
        <v>43790</v>
      </c>
      <c r="G153" s="79">
        <v>3.3541669999999999</v>
      </c>
      <c r="H153" s="79">
        <v>3.4222090000000001</v>
      </c>
      <c r="I153" s="79">
        <v>3.3412299999999999</v>
      </c>
      <c r="J153" s="79">
        <v>3.419813</v>
      </c>
      <c r="K153" s="79">
        <v>3.077868</v>
      </c>
      <c r="L153" s="80">
        <v>64291162</v>
      </c>
      <c r="M153" s="81">
        <f t="shared" si="2"/>
        <v>8.7629800228178449E-3</v>
      </c>
    </row>
    <row r="154" spans="1:13">
      <c r="A154" s="1">
        <v>43791</v>
      </c>
      <c r="F154" s="78">
        <v>43791</v>
      </c>
      <c r="G154" s="79">
        <v>3.4346670000000001</v>
      </c>
      <c r="H154" s="79">
        <v>3.5118130000000001</v>
      </c>
      <c r="I154" s="79">
        <v>3.4255629999999999</v>
      </c>
      <c r="J154" s="79">
        <v>3.4610210000000001</v>
      </c>
      <c r="K154" s="79">
        <v>3.1149559999999998</v>
      </c>
      <c r="L154" s="80">
        <v>47264813</v>
      </c>
      <c r="M154" s="81">
        <f t="shared" si="2"/>
        <v>1.2049899475870891E-2</v>
      </c>
    </row>
    <row r="155" spans="1:13">
      <c r="A155" s="1">
        <v>43794</v>
      </c>
      <c r="F155" s="78">
        <v>43794</v>
      </c>
      <c r="G155" s="79">
        <v>3.496</v>
      </c>
      <c r="H155" s="79">
        <v>3.512292</v>
      </c>
      <c r="I155" s="79">
        <v>3.474917</v>
      </c>
      <c r="J155" s="79">
        <v>3.4835419999999999</v>
      </c>
      <c r="K155" s="79">
        <v>3.1352250000000002</v>
      </c>
      <c r="L155" s="80">
        <v>53673450</v>
      </c>
      <c r="M155" s="81">
        <f t="shared" si="2"/>
        <v>6.5069939992732856E-3</v>
      </c>
    </row>
    <row r="156" spans="1:13">
      <c r="A156" s="1">
        <v>43795</v>
      </c>
      <c r="F156" s="78">
        <v>43795</v>
      </c>
      <c r="G156" s="79">
        <v>3.493125</v>
      </c>
      <c r="H156" s="79">
        <v>3.493125</v>
      </c>
      <c r="I156" s="79">
        <v>3.435146</v>
      </c>
      <c r="J156" s="79">
        <v>3.4437709999999999</v>
      </c>
      <c r="K156" s="79">
        <v>3.099431</v>
      </c>
      <c r="L156" s="80">
        <v>55445656</v>
      </c>
      <c r="M156" s="81">
        <f t="shared" si="2"/>
        <v>-1.1416724477509622E-2</v>
      </c>
    </row>
    <row r="157" spans="1:13">
      <c r="A157" s="1">
        <v>43796</v>
      </c>
      <c r="F157" s="78">
        <v>43796</v>
      </c>
      <c r="G157" s="79">
        <v>3.462459</v>
      </c>
      <c r="H157" s="79">
        <v>3.4878550000000001</v>
      </c>
      <c r="I157" s="79">
        <v>3.4437709999999999</v>
      </c>
      <c r="J157" s="79">
        <v>3.4533550000000002</v>
      </c>
      <c r="K157" s="79">
        <v>3.1080570000000001</v>
      </c>
      <c r="L157" s="80">
        <v>36877038</v>
      </c>
      <c r="M157" s="81">
        <f t="shared" si="2"/>
        <v>2.7830914771130645E-3</v>
      </c>
    </row>
    <row r="158" spans="1:13">
      <c r="A158" s="1">
        <v>43797</v>
      </c>
      <c r="F158" s="78">
        <v>43797</v>
      </c>
      <c r="G158" s="79">
        <v>3.448563</v>
      </c>
      <c r="H158" s="79">
        <v>3.4552710000000002</v>
      </c>
      <c r="I158" s="79">
        <v>3.403521</v>
      </c>
      <c r="J158" s="79">
        <v>3.4183750000000002</v>
      </c>
      <c r="K158" s="79">
        <v>3.0765739999999999</v>
      </c>
      <c r="L158" s="80">
        <v>32557427</v>
      </c>
      <c r="M158" s="81">
        <f t="shared" si="2"/>
        <v>-1.0129479607356027E-2</v>
      </c>
    </row>
    <row r="159" spans="1:13">
      <c r="A159" s="1">
        <v>43798</v>
      </c>
      <c r="F159" s="78">
        <v>43798</v>
      </c>
      <c r="G159" s="79">
        <v>3.4068749999999999</v>
      </c>
      <c r="H159" s="79">
        <v>3.425084</v>
      </c>
      <c r="I159" s="79">
        <v>3.3541669999999999</v>
      </c>
      <c r="J159" s="79">
        <v>3.3896250000000001</v>
      </c>
      <c r="K159" s="79">
        <v>3.0506989999999998</v>
      </c>
      <c r="L159" s="80">
        <v>41599851</v>
      </c>
      <c r="M159" s="81">
        <f t="shared" si="2"/>
        <v>-8.4103291518423072E-3</v>
      </c>
    </row>
    <row r="160" spans="1:13">
      <c r="A160" s="1">
        <v>43801</v>
      </c>
      <c r="F160" s="78">
        <v>43801</v>
      </c>
      <c r="G160" s="79">
        <v>3.3968129999999999</v>
      </c>
      <c r="H160" s="79">
        <v>3.4365839999999999</v>
      </c>
      <c r="I160" s="79">
        <v>3.3287710000000001</v>
      </c>
      <c r="J160" s="79">
        <v>3.3369170000000001</v>
      </c>
      <c r="K160" s="79">
        <v>3.0032619999999999</v>
      </c>
      <c r="L160" s="80">
        <v>74565484</v>
      </c>
      <c r="M160" s="81">
        <f t="shared" si="2"/>
        <v>-1.5549551102878374E-2</v>
      </c>
    </row>
    <row r="161" spans="1:13">
      <c r="A161" s="1">
        <v>43802</v>
      </c>
      <c r="F161" s="78">
        <v>43802</v>
      </c>
      <c r="G161" s="79">
        <v>3.3450630000000001</v>
      </c>
      <c r="H161" s="79">
        <v>3.3541669999999999</v>
      </c>
      <c r="I161" s="79">
        <v>3.2933129999999999</v>
      </c>
      <c r="J161" s="79">
        <v>3.3076880000000002</v>
      </c>
      <c r="K161" s="79">
        <v>2.9769549999999998</v>
      </c>
      <c r="L161" s="80">
        <v>45331531</v>
      </c>
      <c r="M161" s="81">
        <f t="shared" si="2"/>
        <v>-8.7594755302734424E-3</v>
      </c>
    </row>
    <row r="162" spans="1:13">
      <c r="A162" s="1">
        <v>43803</v>
      </c>
      <c r="F162" s="78">
        <v>43803</v>
      </c>
      <c r="G162" s="79">
        <v>3.3134380000000001</v>
      </c>
      <c r="H162" s="79">
        <v>3.4083130000000001</v>
      </c>
      <c r="I162" s="79">
        <v>3.3091249999999999</v>
      </c>
      <c r="J162" s="79">
        <v>3.40448</v>
      </c>
      <c r="K162" s="79">
        <v>3.0640689999999999</v>
      </c>
      <c r="L162" s="80">
        <v>80679060</v>
      </c>
      <c r="M162" s="81">
        <f t="shared" si="2"/>
        <v>2.9262786975281837E-2</v>
      </c>
    </row>
    <row r="163" spans="1:13">
      <c r="A163" s="1">
        <v>43804</v>
      </c>
      <c r="F163" s="78">
        <v>43804</v>
      </c>
      <c r="G163" s="79">
        <v>3.414542</v>
      </c>
      <c r="H163" s="79">
        <v>3.4337089999999999</v>
      </c>
      <c r="I163" s="79">
        <v>3.3886669999999999</v>
      </c>
      <c r="J163" s="79">
        <v>3.3896250000000001</v>
      </c>
      <c r="K163" s="79">
        <v>3.0506989999999998</v>
      </c>
      <c r="L163" s="80">
        <v>55661015</v>
      </c>
      <c r="M163" s="81">
        <f t="shared" si="2"/>
        <v>-4.3634787597799218E-3</v>
      </c>
    </row>
    <row r="164" spans="1:13">
      <c r="A164" s="1">
        <v>43805</v>
      </c>
      <c r="F164" s="78">
        <v>43805</v>
      </c>
      <c r="G164" s="79">
        <v>3.3972920000000002</v>
      </c>
      <c r="H164" s="79">
        <v>3.4423339999999998</v>
      </c>
      <c r="I164" s="79">
        <v>3.3805209999999999</v>
      </c>
      <c r="J164" s="79">
        <v>3.4356249999999999</v>
      </c>
      <c r="K164" s="79">
        <v>3.0920999999999998</v>
      </c>
      <c r="L164" s="80">
        <v>35076220</v>
      </c>
      <c r="M164" s="81">
        <f t="shared" si="2"/>
        <v>1.3570988157140388E-2</v>
      </c>
    </row>
    <row r="165" spans="1:13">
      <c r="A165" s="1">
        <v>43808</v>
      </c>
      <c r="F165" s="78">
        <v>43808</v>
      </c>
      <c r="G165" s="79">
        <v>3.4308339999999999</v>
      </c>
      <c r="H165" s="79">
        <v>3.4768340000000002</v>
      </c>
      <c r="I165" s="79">
        <v>3.427</v>
      </c>
      <c r="J165" s="79">
        <v>3.4394589999999998</v>
      </c>
      <c r="K165" s="79">
        <v>3.0955499999999998</v>
      </c>
      <c r="L165" s="80">
        <v>32022155</v>
      </c>
      <c r="M165" s="81">
        <f t="shared" si="2"/>
        <v>1.1157465799941635E-3</v>
      </c>
    </row>
    <row r="166" spans="1:13">
      <c r="A166" s="1">
        <v>43809</v>
      </c>
      <c r="F166" s="78">
        <v>43809</v>
      </c>
      <c r="G166" s="79">
        <v>3.4356249999999999</v>
      </c>
      <c r="H166" s="79">
        <v>3.4452090000000002</v>
      </c>
      <c r="I166" s="79">
        <v>3.3848340000000001</v>
      </c>
      <c r="J166" s="79">
        <v>3.4337089999999999</v>
      </c>
      <c r="K166" s="79">
        <v>3.0903749999999999</v>
      </c>
      <c r="L166" s="80">
        <v>73641602</v>
      </c>
      <c r="M166" s="81">
        <f t="shared" si="2"/>
        <v>-1.6717546154964159E-3</v>
      </c>
    </row>
    <row r="167" spans="1:13">
      <c r="A167" s="1">
        <v>43810</v>
      </c>
      <c r="F167" s="78">
        <v>43810</v>
      </c>
      <c r="G167" s="79">
        <v>3.3944169999999998</v>
      </c>
      <c r="H167" s="79">
        <v>3.4384999999999999</v>
      </c>
      <c r="I167" s="79">
        <v>3.3925000000000001</v>
      </c>
      <c r="J167" s="79">
        <v>3.4131049999999998</v>
      </c>
      <c r="K167" s="79">
        <v>3.071831</v>
      </c>
      <c r="L167" s="80">
        <v>46023026</v>
      </c>
      <c r="M167" s="81">
        <f t="shared" si="2"/>
        <v>-6.0005662743194254E-3</v>
      </c>
    </row>
    <row r="168" spans="1:13">
      <c r="A168" s="1">
        <v>43811</v>
      </c>
      <c r="F168" s="78">
        <v>43811</v>
      </c>
      <c r="G168" s="79">
        <v>3.4202919999999999</v>
      </c>
      <c r="H168" s="79">
        <v>3.5530210000000002</v>
      </c>
      <c r="I168" s="79">
        <v>3.4078339999999998</v>
      </c>
      <c r="J168" s="79">
        <v>3.5343339999999999</v>
      </c>
      <c r="K168" s="79">
        <v>3.1809379999999998</v>
      </c>
      <c r="L168" s="80">
        <v>66044714</v>
      </c>
      <c r="M168" s="81">
        <f t="shared" si="2"/>
        <v>3.5518555545536144E-2</v>
      </c>
    </row>
    <row r="169" spans="1:13">
      <c r="A169" s="1">
        <v>43812</v>
      </c>
      <c r="F169" s="78">
        <v>43812</v>
      </c>
      <c r="G169" s="79">
        <v>3.641667</v>
      </c>
      <c r="H169" s="79">
        <v>3.689584</v>
      </c>
      <c r="I169" s="79">
        <v>3.5563750000000001</v>
      </c>
      <c r="J169" s="79">
        <v>3.5563750000000001</v>
      </c>
      <c r="K169" s="79">
        <v>3.2007759999999998</v>
      </c>
      <c r="L169" s="80">
        <v>144996086</v>
      </c>
      <c r="M169" s="81">
        <f t="shared" si="2"/>
        <v>6.2365252010570544E-3</v>
      </c>
    </row>
    <row r="170" spans="1:13">
      <c r="A170" s="1">
        <v>43815</v>
      </c>
      <c r="F170" s="78">
        <v>43815</v>
      </c>
      <c r="G170" s="79">
        <v>3.5741049999999999</v>
      </c>
      <c r="H170" s="79">
        <v>3.6512500000000001</v>
      </c>
      <c r="I170" s="79">
        <v>3.5741049999999999</v>
      </c>
      <c r="J170" s="79">
        <v>3.6402299999999999</v>
      </c>
      <c r="K170" s="79">
        <v>3.276246</v>
      </c>
      <c r="L170" s="80">
        <v>85368760</v>
      </c>
      <c r="M170" s="81">
        <f t="shared" si="2"/>
        <v>2.3578657175634957E-2</v>
      </c>
    </row>
    <row r="171" spans="1:13">
      <c r="A171" s="1">
        <v>43816</v>
      </c>
      <c r="F171" s="78">
        <v>43816</v>
      </c>
      <c r="G171" s="79">
        <v>3.6177090000000001</v>
      </c>
      <c r="H171" s="79">
        <v>3.6411880000000001</v>
      </c>
      <c r="I171" s="79">
        <v>3.6033339999999998</v>
      </c>
      <c r="J171" s="79">
        <v>3.6086049999999998</v>
      </c>
      <c r="K171" s="79">
        <v>3.2477830000000001</v>
      </c>
      <c r="L171" s="80">
        <v>48872722</v>
      </c>
      <c r="M171" s="81">
        <f t="shared" si="2"/>
        <v>-8.6876870662337038E-3</v>
      </c>
    </row>
    <row r="172" spans="1:13">
      <c r="A172" s="1">
        <v>43817</v>
      </c>
      <c r="F172" s="78">
        <v>43817</v>
      </c>
      <c r="G172" s="79">
        <v>3.5923129999999999</v>
      </c>
      <c r="H172" s="79">
        <v>3.6512500000000001</v>
      </c>
      <c r="I172" s="79">
        <v>3.588959</v>
      </c>
      <c r="J172" s="79">
        <v>3.6383130000000001</v>
      </c>
      <c r="K172" s="79">
        <v>3.274521</v>
      </c>
      <c r="L172" s="80">
        <v>56872532</v>
      </c>
      <c r="M172" s="81">
        <f t="shared" si="2"/>
        <v>8.2326928861934205E-3</v>
      </c>
    </row>
    <row r="173" spans="1:13">
      <c r="A173" s="1">
        <v>43818</v>
      </c>
      <c r="F173" s="78">
        <v>43818</v>
      </c>
      <c r="G173" s="79">
        <v>3.6488550000000002</v>
      </c>
      <c r="H173" s="79">
        <v>3.6512500000000001</v>
      </c>
      <c r="I173" s="79">
        <v>3.6129169999999999</v>
      </c>
      <c r="J173" s="79">
        <v>3.6378339999999998</v>
      </c>
      <c r="K173" s="79">
        <v>3.2740900000000002</v>
      </c>
      <c r="L173" s="80">
        <v>45886812</v>
      </c>
      <c r="M173" s="81">
        <f t="shared" si="2"/>
        <v>-1.3162230445303241E-4</v>
      </c>
    </row>
    <row r="174" spans="1:13">
      <c r="A174" s="1">
        <v>43819</v>
      </c>
      <c r="F174" s="78">
        <v>43819</v>
      </c>
      <c r="G174" s="79">
        <v>3.630646</v>
      </c>
      <c r="H174" s="79">
        <v>3.66323</v>
      </c>
      <c r="I174" s="79">
        <v>3.59423</v>
      </c>
      <c r="J174" s="79">
        <v>3.66323</v>
      </c>
      <c r="K174" s="79">
        <v>3.2969460000000002</v>
      </c>
      <c r="L174" s="80">
        <v>266595916</v>
      </c>
      <c r="M174" s="81">
        <f t="shared" si="2"/>
        <v>6.9808710206500082E-3</v>
      </c>
    </row>
    <row r="175" spans="1:13">
      <c r="A175" s="1">
        <v>43822</v>
      </c>
      <c r="F175" s="78">
        <v>43822</v>
      </c>
      <c r="G175" s="79">
        <v>3.6397499999999998</v>
      </c>
      <c r="H175" s="79">
        <v>3.6426249999999998</v>
      </c>
      <c r="I175" s="79">
        <v>3.5956670000000002</v>
      </c>
      <c r="J175" s="79">
        <v>3.6081249999999998</v>
      </c>
      <c r="K175" s="79">
        <v>3.2473510000000001</v>
      </c>
      <c r="L175" s="80">
        <v>70249796</v>
      </c>
      <c r="M175" s="81">
        <f t="shared" si="2"/>
        <v>-1.5042709222413729E-2</v>
      </c>
    </row>
    <row r="176" spans="1:13">
      <c r="A176" s="1">
        <v>43823</v>
      </c>
      <c r="F176" s="78">
        <v>43823</v>
      </c>
      <c r="G176" s="79">
        <v>3.59375</v>
      </c>
      <c r="H176" s="79">
        <v>3.5994999999999999</v>
      </c>
      <c r="I176" s="79">
        <v>3.570271</v>
      </c>
      <c r="J176" s="79">
        <v>3.5985420000000001</v>
      </c>
      <c r="K176" s="79">
        <v>3.2387269999999999</v>
      </c>
      <c r="L176" s="80">
        <v>7892823</v>
      </c>
      <c r="M176" s="81">
        <f t="shared" si="2"/>
        <v>-2.6557030638203836E-3</v>
      </c>
    </row>
    <row r="177" spans="1:13">
      <c r="A177" s="1">
        <v>43824</v>
      </c>
      <c r="F177" s="78">
        <v>43824</v>
      </c>
      <c r="G177" s="79">
        <v>3.5985420000000001</v>
      </c>
      <c r="H177" s="79">
        <v>3.5985420000000001</v>
      </c>
      <c r="I177" s="79">
        <v>3.5985420000000001</v>
      </c>
      <c r="J177" s="79">
        <v>3.5985420000000001</v>
      </c>
      <c r="K177" s="79">
        <v>3.2387269999999999</v>
      </c>
      <c r="L177" s="80">
        <v>0</v>
      </c>
      <c r="M177" s="81">
        <f t="shared" si="2"/>
        <v>0</v>
      </c>
    </row>
    <row r="178" spans="1:13">
      <c r="A178" s="1">
        <v>43826</v>
      </c>
      <c r="F178" s="78">
        <v>43826</v>
      </c>
      <c r="G178" s="79">
        <v>3.5750630000000001</v>
      </c>
      <c r="H178" s="79">
        <v>3.6157919999999999</v>
      </c>
      <c r="I178" s="79">
        <v>3.5697920000000001</v>
      </c>
      <c r="J178" s="79">
        <v>3.59998</v>
      </c>
      <c r="K178" s="79">
        <v>3.240021</v>
      </c>
      <c r="L178" s="80">
        <v>37625535</v>
      </c>
      <c r="M178" s="81">
        <f t="shared" si="2"/>
        <v>3.995396956891175E-4</v>
      </c>
    </row>
    <row r="179" spans="1:13">
      <c r="A179" s="1">
        <v>43829</v>
      </c>
      <c r="F179" s="78">
        <v>43829</v>
      </c>
      <c r="G179" s="79">
        <v>3.588959</v>
      </c>
      <c r="H179" s="79">
        <v>3.6114799999999998</v>
      </c>
      <c r="I179" s="79">
        <v>3.5841669999999999</v>
      </c>
      <c r="J179" s="79">
        <v>3.5865629999999999</v>
      </c>
      <c r="K179" s="79">
        <v>3.2279450000000001</v>
      </c>
      <c r="L179" s="80">
        <v>27867262</v>
      </c>
      <c r="M179" s="81">
        <f t="shared" si="2"/>
        <v>-3.7271363364620091E-3</v>
      </c>
    </row>
    <row r="180" spans="1:13">
      <c r="A180" s="1">
        <v>43830</v>
      </c>
      <c r="F180" s="78">
        <v>43830</v>
      </c>
      <c r="G180" s="79">
        <v>3.5649999999999999</v>
      </c>
      <c r="H180" s="79">
        <v>3.5865629999999999</v>
      </c>
      <c r="I180" s="79">
        <v>3.5319379999999998</v>
      </c>
      <c r="J180" s="79">
        <v>3.5745840000000002</v>
      </c>
      <c r="K180" s="79">
        <v>3.2171639999999999</v>
      </c>
      <c r="L180" s="80">
        <v>20339463</v>
      </c>
      <c r="M180" s="81">
        <f t="shared" si="2"/>
        <v>-3.339895816068784E-3</v>
      </c>
    </row>
    <row r="181" spans="1:13">
      <c r="A181" s="1">
        <v>43832</v>
      </c>
      <c r="F181" s="78">
        <v>43832</v>
      </c>
      <c r="G181" s="79">
        <v>3.6129169999999999</v>
      </c>
      <c r="H181" s="79">
        <v>3.7145000000000001</v>
      </c>
      <c r="I181" s="79">
        <v>3.6023749999999999</v>
      </c>
      <c r="J181" s="79">
        <v>3.704917</v>
      </c>
      <c r="K181" s="79">
        <v>3.3344649999999998</v>
      </c>
      <c r="L181" s="80">
        <v>49940748</v>
      </c>
      <c r="M181" s="81">
        <f t="shared" si="2"/>
        <v>3.6460994838932635E-2</v>
      </c>
    </row>
    <row r="182" spans="1:13">
      <c r="A182" s="1">
        <v>43833</v>
      </c>
      <c r="F182" s="78">
        <v>43833</v>
      </c>
      <c r="G182" s="79">
        <v>3.676167</v>
      </c>
      <c r="H182" s="79">
        <v>3.689584</v>
      </c>
      <c r="I182" s="79">
        <v>3.6157919999999999</v>
      </c>
      <c r="J182" s="79">
        <v>3.6474169999999999</v>
      </c>
      <c r="K182" s="79">
        <v>3.282715</v>
      </c>
      <c r="L182" s="80">
        <v>39751027</v>
      </c>
      <c r="M182" s="81">
        <f t="shared" si="2"/>
        <v>-1.5519731051308005E-2</v>
      </c>
    </row>
    <row r="183" spans="1:13">
      <c r="A183" s="1">
        <v>43836</v>
      </c>
      <c r="F183" s="78">
        <v>43836</v>
      </c>
      <c r="G183" s="79">
        <v>3.6129169999999999</v>
      </c>
      <c r="H183" s="79">
        <v>3.636396</v>
      </c>
      <c r="I183" s="79">
        <v>3.5525419999999999</v>
      </c>
      <c r="J183" s="79">
        <v>3.6172300000000002</v>
      </c>
      <c r="K183" s="79">
        <v>3.2555459999999998</v>
      </c>
      <c r="L183" s="80">
        <v>26771979</v>
      </c>
      <c r="M183" s="81">
        <f t="shared" si="2"/>
        <v>-8.2763809834238491E-3</v>
      </c>
    </row>
    <row r="184" spans="1:13">
      <c r="A184" s="1">
        <v>43837</v>
      </c>
      <c r="F184" s="78">
        <v>43837</v>
      </c>
      <c r="G184" s="79">
        <v>3.6383130000000001</v>
      </c>
      <c r="H184" s="79">
        <v>3.6507710000000002</v>
      </c>
      <c r="I184" s="79">
        <v>3.5846460000000002</v>
      </c>
      <c r="J184" s="79">
        <v>3.59998</v>
      </c>
      <c r="K184" s="79">
        <v>3.240021</v>
      </c>
      <c r="L184" s="80">
        <v>30226212</v>
      </c>
      <c r="M184" s="81">
        <f t="shared" si="2"/>
        <v>-4.7687853281753014E-3</v>
      </c>
    </row>
    <row r="185" spans="1:13">
      <c r="A185" s="1">
        <v>43838</v>
      </c>
      <c r="F185" s="78">
        <v>43838</v>
      </c>
      <c r="G185" s="79">
        <v>3.5764999999999998</v>
      </c>
      <c r="H185" s="79">
        <v>3.607167</v>
      </c>
      <c r="I185" s="79">
        <v>3.560209</v>
      </c>
      <c r="J185" s="79">
        <v>3.6023749999999999</v>
      </c>
      <c r="K185" s="79">
        <v>3.2421760000000002</v>
      </c>
      <c r="L185" s="80">
        <v>31351924</v>
      </c>
      <c r="M185" s="81">
        <f t="shared" si="2"/>
        <v>6.6511914583273655E-4</v>
      </c>
    </row>
    <row r="186" spans="1:13">
      <c r="A186" s="1">
        <v>43839</v>
      </c>
      <c r="F186" s="78">
        <v>43839</v>
      </c>
      <c r="G186" s="79">
        <v>3.6320839999999999</v>
      </c>
      <c r="H186" s="79">
        <v>3.655084</v>
      </c>
      <c r="I186" s="79">
        <v>3.6052499999999998</v>
      </c>
      <c r="J186" s="79">
        <v>3.6114799999999998</v>
      </c>
      <c r="K186" s="79">
        <v>3.2503709999999999</v>
      </c>
      <c r="L186" s="80">
        <v>85474432</v>
      </c>
      <c r="M186" s="81">
        <f t="shared" si="2"/>
        <v>2.5276234232810709E-3</v>
      </c>
    </row>
    <row r="187" spans="1:13">
      <c r="A187" s="1">
        <v>43840</v>
      </c>
      <c r="F187" s="78">
        <v>43840</v>
      </c>
      <c r="G187" s="79">
        <v>3.6177090000000001</v>
      </c>
      <c r="H187" s="79">
        <v>3.6225000000000001</v>
      </c>
      <c r="I187" s="79">
        <v>3.562605</v>
      </c>
      <c r="J187" s="79">
        <v>3.562605</v>
      </c>
      <c r="K187" s="79">
        <v>3.2063830000000002</v>
      </c>
      <c r="L187" s="80">
        <v>28374199</v>
      </c>
      <c r="M187" s="81">
        <f t="shared" si="2"/>
        <v>-1.3533224361157448E-2</v>
      </c>
    </row>
    <row r="188" spans="1:13">
      <c r="A188" s="1">
        <v>43843</v>
      </c>
      <c r="F188" s="78">
        <v>43843</v>
      </c>
      <c r="G188" s="79">
        <v>3.572667</v>
      </c>
      <c r="H188" s="79">
        <v>3.5798549999999998</v>
      </c>
      <c r="I188" s="79">
        <v>3.5055839999999998</v>
      </c>
      <c r="J188" s="79">
        <v>3.5381670000000001</v>
      </c>
      <c r="K188" s="79">
        <v>3.1843880000000002</v>
      </c>
      <c r="L188" s="80">
        <v>32250430</v>
      </c>
      <c r="M188" s="81">
        <f t="shared" si="2"/>
        <v>-6.8597544335782671E-3</v>
      </c>
    </row>
    <row r="189" spans="1:13">
      <c r="A189" s="1">
        <v>43844</v>
      </c>
      <c r="F189" s="78">
        <v>43844</v>
      </c>
      <c r="G189" s="79">
        <v>3.5434380000000001</v>
      </c>
      <c r="H189" s="79">
        <v>3.5434380000000001</v>
      </c>
      <c r="I189" s="79">
        <v>3.456709</v>
      </c>
      <c r="J189" s="79">
        <v>3.4682089999999999</v>
      </c>
      <c r="K189" s="79">
        <v>3.121426</v>
      </c>
      <c r="L189" s="80">
        <v>108755227</v>
      </c>
      <c r="M189" s="81">
        <f t="shared" si="2"/>
        <v>-1.9772088074694473E-2</v>
      </c>
    </row>
    <row r="190" spans="1:13">
      <c r="A190" s="1">
        <v>43845</v>
      </c>
      <c r="F190" s="78">
        <v>43845</v>
      </c>
      <c r="G190" s="79">
        <v>3.4658129999999998</v>
      </c>
      <c r="H190" s="79">
        <v>3.4720420000000001</v>
      </c>
      <c r="I190" s="79">
        <v>3.4159799999999998</v>
      </c>
      <c r="J190" s="79">
        <v>3.43323</v>
      </c>
      <c r="K190" s="79">
        <v>3.089944</v>
      </c>
      <c r="L190" s="80">
        <v>66151128</v>
      </c>
      <c r="M190" s="81">
        <f t="shared" si="2"/>
        <v>-1.0085774899036533E-2</v>
      </c>
    </row>
    <row r="191" spans="1:13">
      <c r="A191" s="1">
        <v>43846</v>
      </c>
      <c r="F191" s="78">
        <v>43846</v>
      </c>
      <c r="G191" s="79">
        <v>3.4404170000000001</v>
      </c>
      <c r="H191" s="79">
        <v>3.4950420000000002</v>
      </c>
      <c r="I191" s="79">
        <v>3.4073549999999999</v>
      </c>
      <c r="J191" s="79">
        <v>3.4825840000000001</v>
      </c>
      <c r="K191" s="79">
        <v>3.134363</v>
      </c>
      <c r="L191" s="80">
        <v>94275853</v>
      </c>
      <c r="M191" s="81">
        <f t="shared" si="2"/>
        <v>1.4375341430135946E-2</v>
      </c>
    </row>
    <row r="192" spans="1:13">
      <c r="A192" s="1">
        <v>43847</v>
      </c>
      <c r="F192" s="78">
        <v>43847</v>
      </c>
      <c r="G192" s="79">
        <v>3.5180419999999999</v>
      </c>
      <c r="H192" s="79">
        <v>3.5501459999999998</v>
      </c>
      <c r="I192" s="79">
        <v>3.5046249999999999</v>
      </c>
      <c r="J192" s="79">
        <v>3.5242710000000002</v>
      </c>
      <c r="K192" s="79">
        <v>3.1718820000000001</v>
      </c>
      <c r="L192" s="80">
        <v>70102934</v>
      </c>
      <c r="M192" s="81">
        <f t="shared" si="2"/>
        <v>1.1970215319667849E-2</v>
      </c>
    </row>
    <row r="193" spans="1:13">
      <c r="A193" s="1">
        <v>43850</v>
      </c>
      <c r="F193" s="78">
        <v>43850</v>
      </c>
      <c r="G193" s="79">
        <v>3.5098959999999999</v>
      </c>
      <c r="H193" s="79">
        <v>3.5151669999999999</v>
      </c>
      <c r="I193" s="79">
        <v>3.480667</v>
      </c>
      <c r="J193" s="79">
        <v>3.4825840000000001</v>
      </c>
      <c r="K193" s="79">
        <v>3.134363</v>
      </c>
      <c r="L193" s="80">
        <v>34145958</v>
      </c>
      <c r="M193" s="81">
        <f t="shared" si="2"/>
        <v>-1.1828624141755614E-2</v>
      </c>
    </row>
    <row r="194" spans="1:13">
      <c r="A194" s="1">
        <v>43851</v>
      </c>
      <c r="F194" s="78">
        <v>43851</v>
      </c>
      <c r="G194" s="79">
        <v>3.459584</v>
      </c>
      <c r="H194" s="79">
        <v>3.4864169999999999</v>
      </c>
      <c r="I194" s="79">
        <v>3.435146</v>
      </c>
      <c r="J194" s="79">
        <v>3.4672499999999999</v>
      </c>
      <c r="K194" s="79">
        <v>3.1205630000000002</v>
      </c>
      <c r="L194" s="80">
        <v>51843253</v>
      </c>
      <c r="M194" s="81">
        <f t="shared" si="2"/>
        <v>-4.4028084813404868E-3</v>
      </c>
    </row>
    <row r="195" spans="1:13">
      <c r="A195" s="1">
        <v>43852</v>
      </c>
      <c r="F195" s="78">
        <v>43852</v>
      </c>
      <c r="G195" s="79">
        <v>3.4691670000000001</v>
      </c>
      <c r="H195" s="79">
        <v>3.4849800000000002</v>
      </c>
      <c r="I195" s="79">
        <v>3.4131049999999998</v>
      </c>
      <c r="J195" s="79">
        <v>3.427959</v>
      </c>
      <c r="K195" s="79">
        <v>3.0851999999999999</v>
      </c>
      <c r="L195" s="80">
        <v>32877695</v>
      </c>
      <c r="M195" s="81">
        <f t="shared" si="2"/>
        <v>-1.1332249981814261E-2</v>
      </c>
    </row>
    <row r="196" spans="1:13">
      <c r="A196" s="1">
        <v>43853</v>
      </c>
      <c r="F196" s="78">
        <v>43853</v>
      </c>
      <c r="G196" s="79">
        <v>3.451438</v>
      </c>
      <c r="H196" s="79">
        <v>3.4979170000000002</v>
      </c>
      <c r="I196" s="79">
        <v>3.408792</v>
      </c>
      <c r="J196" s="79">
        <v>3.4231669999999998</v>
      </c>
      <c r="K196" s="79">
        <v>3.0808870000000002</v>
      </c>
      <c r="L196" s="80">
        <v>47109279</v>
      </c>
      <c r="M196" s="81">
        <f t="shared" ref="M196:M259" si="3">(K196-K195)/K195</f>
        <v>-1.3979644755606733E-3</v>
      </c>
    </row>
    <row r="197" spans="1:13">
      <c r="A197" s="1">
        <v>43854</v>
      </c>
      <c r="F197" s="78">
        <v>43854</v>
      </c>
      <c r="G197" s="79">
        <v>3.4610210000000001</v>
      </c>
      <c r="H197" s="79">
        <v>3.4907300000000001</v>
      </c>
      <c r="I197" s="79">
        <v>3.3862709999999998</v>
      </c>
      <c r="J197" s="79">
        <v>3.3925000000000001</v>
      </c>
      <c r="K197" s="79">
        <v>3.0532870000000001</v>
      </c>
      <c r="L197" s="80">
        <v>55008359</v>
      </c>
      <c r="M197" s="81">
        <f t="shared" si="3"/>
        <v>-8.9584590411787481E-3</v>
      </c>
    </row>
    <row r="198" spans="1:13">
      <c r="A198" s="1">
        <v>43857</v>
      </c>
      <c r="F198" s="78">
        <v>43857</v>
      </c>
      <c r="G198" s="79">
        <v>3.3575210000000002</v>
      </c>
      <c r="H198" s="79">
        <v>3.3877090000000001</v>
      </c>
      <c r="I198" s="79">
        <v>3.3215840000000001</v>
      </c>
      <c r="J198" s="79">
        <v>3.3311670000000002</v>
      </c>
      <c r="K198" s="79">
        <v>2.9980859999999998</v>
      </c>
      <c r="L198" s="80">
        <v>46656789</v>
      </c>
      <c r="M198" s="81">
        <f t="shared" si="3"/>
        <v>-1.8079204477011258E-2</v>
      </c>
    </row>
    <row r="199" spans="1:13">
      <c r="A199" s="1">
        <v>43858</v>
      </c>
      <c r="F199" s="78">
        <v>43858</v>
      </c>
      <c r="G199" s="79">
        <v>3.3493750000000002</v>
      </c>
      <c r="H199" s="79">
        <v>3.4135840000000002</v>
      </c>
      <c r="I199" s="79">
        <v>3.2995420000000002</v>
      </c>
      <c r="J199" s="79">
        <v>3.4030420000000001</v>
      </c>
      <c r="K199" s="79">
        <v>3.0627740000000001</v>
      </c>
      <c r="L199" s="80">
        <v>43785332</v>
      </c>
      <c r="M199" s="81">
        <f t="shared" si="3"/>
        <v>2.1576432430557464E-2</v>
      </c>
    </row>
    <row r="200" spans="1:13">
      <c r="A200" s="1">
        <v>43859</v>
      </c>
      <c r="F200" s="78">
        <v>43859</v>
      </c>
      <c r="G200" s="79">
        <v>3.5324170000000001</v>
      </c>
      <c r="H200" s="79">
        <v>3.5793750000000002</v>
      </c>
      <c r="I200" s="79">
        <v>3.488334</v>
      </c>
      <c r="J200" s="79">
        <v>3.5530210000000002</v>
      </c>
      <c r="K200" s="79">
        <v>3.1977570000000002</v>
      </c>
      <c r="L200" s="80">
        <v>84842100</v>
      </c>
      <c r="M200" s="81">
        <f t="shared" si="3"/>
        <v>4.4072138525402156E-2</v>
      </c>
    </row>
    <row r="201" spans="1:13">
      <c r="A201" s="1">
        <v>43860</v>
      </c>
      <c r="F201" s="78">
        <v>43860</v>
      </c>
      <c r="G201" s="79">
        <v>3.5074999999999998</v>
      </c>
      <c r="H201" s="79">
        <v>3.5506250000000001</v>
      </c>
      <c r="I201" s="79">
        <v>3.4840209999999998</v>
      </c>
      <c r="J201" s="79">
        <v>3.5137299999999998</v>
      </c>
      <c r="K201" s="79">
        <v>3.1623950000000001</v>
      </c>
      <c r="L201" s="80">
        <v>47996958</v>
      </c>
      <c r="M201" s="81">
        <f t="shared" si="3"/>
        <v>-1.1058376230589164E-2</v>
      </c>
    </row>
    <row r="202" spans="1:13">
      <c r="A202" s="1">
        <v>43861</v>
      </c>
      <c r="F202" s="78">
        <v>43861</v>
      </c>
      <c r="G202" s="79">
        <v>3.538646</v>
      </c>
      <c r="H202" s="79">
        <v>3.5515840000000001</v>
      </c>
      <c r="I202" s="79">
        <v>3.4049589999999998</v>
      </c>
      <c r="J202" s="79">
        <v>3.4059170000000001</v>
      </c>
      <c r="K202" s="79">
        <v>3.0653619999999999</v>
      </c>
      <c r="L202" s="80">
        <v>67744084</v>
      </c>
      <c r="M202" s="81">
        <f t="shared" si="3"/>
        <v>-3.068339027857056E-2</v>
      </c>
    </row>
    <row r="203" spans="1:13">
      <c r="A203" s="1">
        <v>43864</v>
      </c>
      <c r="F203" s="78">
        <v>43864</v>
      </c>
      <c r="G203" s="79">
        <v>3.427959</v>
      </c>
      <c r="H203" s="79">
        <v>3.4480840000000001</v>
      </c>
      <c r="I203" s="79">
        <v>3.3723749999999999</v>
      </c>
      <c r="J203" s="79">
        <v>3.4140630000000001</v>
      </c>
      <c r="K203" s="79">
        <v>3.0726939999999998</v>
      </c>
      <c r="L203" s="80">
        <v>39064261</v>
      </c>
      <c r="M203" s="81">
        <f t="shared" si="3"/>
        <v>2.3918871572101092E-3</v>
      </c>
    </row>
    <row r="204" spans="1:13">
      <c r="A204" s="1">
        <v>43865</v>
      </c>
      <c r="F204" s="78">
        <v>43865</v>
      </c>
      <c r="G204" s="79">
        <v>3.4471250000000002</v>
      </c>
      <c r="H204" s="79">
        <v>3.543917</v>
      </c>
      <c r="I204" s="79">
        <v>3.436105</v>
      </c>
      <c r="J204" s="79">
        <v>3.5372089999999998</v>
      </c>
      <c r="K204" s="79">
        <v>3.1835260000000001</v>
      </c>
      <c r="L204" s="80">
        <v>53293510</v>
      </c>
      <c r="M204" s="81">
        <f t="shared" si="3"/>
        <v>3.6069976379034252E-2</v>
      </c>
    </row>
    <row r="205" spans="1:13">
      <c r="A205" s="1">
        <v>43866</v>
      </c>
      <c r="F205" s="78">
        <v>43866</v>
      </c>
      <c r="G205" s="79">
        <v>3.5074999999999998</v>
      </c>
      <c r="H205" s="79">
        <v>3.6359170000000001</v>
      </c>
      <c r="I205" s="79">
        <v>3.5074999999999998</v>
      </c>
      <c r="J205" s="79">
        <v>3.6359170000000001</v>
      </c>
      <c r="K205" s="79">
        <v>3.2723640000000001</v>
      </c>
      <c r="L205" s="80">
        <v>58155033</v>
      </c>
      <c r="M205" s="81">
        <f t="shared" si="3"/>
        <v>2.7905536188490364E-2</v>
      </c>
    </row>
    <row r="206" spans="1:13">
      <c r="A206" s="1">
        <v>43867</v>
      </c>
      <c r="F206" s="78">
        <v>43867</v>
      </c>
      <c r="G206" s="79">
        <v>3.6756880000000001</v>
      </c>
      <c r="H206" s="79">
        <v>3.7063549999999998</v>
      </c>
      <c r="I206" s="79">
        <v>3.6220210000000002</v>
      </c>
      <c r="J206" s="79">
        <v>3.670417</v>
      </c>
      <c r="K206" s="79">
        <v>3.3034150000000002</v>
      </c>
      <c r="L206" s="80">
        <v>89130203</v>
      </c>
      <c r="M206" s="81">
        <f t="shared" si="3"/>
        <v>9.4888588188845012E-3</v>
      </c>
    </row>
    <row r="207" spans="1:13">
      <c r="A207" s="1">
        <v>43868</v>
      </c>
      <c r="F207" s="78">
        <v>43868</v>
      </c>
      <c r="G207" s="79">
        <v>3.6531669999999998</v>
      </c>
      <c r="H207" s="79">
        <v>3.6982089999999999</v>
      </c>
      <c r="I207" s="79">
        <v>3.6349589999999998</v>
      </c>
      <c r="J207" s="79">
        <v>3.6982089999999999</v>
      </c>
      <c r="K207" s="79">
        <v>3.3284280000000002</v>
      </c>
      <c r="L207" s="80">
        <v>62714814</v>
      </c>
      <c r="M207" s="81">
        <f t="shared" si="3"/>
        <v>7.5718612405646733E-3</v>
      </c>
    </row>
    <row r="208" spans="1:13">
      <c r="A208" s="1">
        <v>43871</v>
      </c>
      <c r="F208" s="78">
        <v>43871</v>
      </c>
      <c r="G208" s="79">
        <v>3.6776049999999998</v>
      </c>
      <c r="H208" s="79">
        <v>3.710188</v>
      </c>
      <c r="I208" s="79">
        <v>3.652209</v>
      </c>
      <c r="J208" s="79">
        <v>3.6766459999999999</v>
      </c>
      <c r="K208" s="79">
        <v>3.309021</v>
      </c>
      <c r="L208" s="80">
        <v>37762591</v>
      </c>
      <c r="M208" s="81">
        <f t="shared" si="3"/>
        <v>-5.8306804293198388E-3</v>
      </c>
    </row>
    <row r="209" spans="1:13">
      <c r="A209" s="1">
        <v>43872</v>
      </c>
      <c r="F209" s="78">
        <v>43872</v>
      </c>
      <c r="G209" s="79">
        <v>3.6924589999999999</v>
      </c>
      <c r="H209" s="79">
        <v>3.7087500000000002</v>
      </c>
      <c r="I209" s="79">
        <v>3.6536460000000002</v>
      </c>
      <c r="J209" s="79">
        <v>3.7087500000000002</v>
      </c>
      <c r="K209" s="79">
        <v>3.3379150000000002</v>
      </c>
      <c r="L209" s="80">
        <v>46883331</v>
      </c>
      <c r="M209" s="81">
        <f t="shared" si="3"/>
        <v>8.7318877698268453E-3</v>
      </c>
    </row>
    <row r="210" spans="1:13">
      <c r="A210" s="1">
        <v>43873</v>
      </c>
      <c r="F210" s="78">
        <v>43873</v>
      </c>
      <c r="G210" s="79">
        <v>3.7097090000000001</v>
      </c>
      <c r="H210" s="79">
        <v>3.7902089999999999</v>
      </c>
      <c r="I210" s="79">
        <v>3.7044380000000001</v>
      </c>
      <c r="J210" s="79">
        <v>3.7902089999999999</v>
      </c>
      <c r="K210" s="79">
        <v>3.4112290000000001</v>
      </c>
      <c r="L210" s="80">
        <v>61892111</v>
      </c>
      <c r="M210" s="81">
        <f t="shared" si="3"/>
        <v>2.1964010467612229E-2</v>
      </c>
    </row>
    <row r="211" spans="1:13">
      <c r="A211" s="1">
        <v>43874</v>
      </c>
      <c r="F211" s="78">
        <v>43874</v>
      </c>
      <c r="G211" s="79">
        <v>3.7437299999999998</v>
      </c>
      <c r="H211" s="79">
        <v>3.7777500000000002</v>
      </c>
      <c r="I211" s="79">
        <v>3.7149800000000002</v>
      </c>
      <c r="J211" s="79">
        <v>3.7748750000000002</v>
      </c>
      <c r="K211" s="79">
        <v>3.3974280000000001</v>
      </c>
      <c r="L211" s="80">
        <v>60350428</v>
      </c>
      <c r="M211" s="81">
        <f t="shared" si="3"/>
        <v>-4.0457559430926368E-3</v>
      </c>
    </row>
    <row r="212" spans="1:13">
      <c r="A212" s="1">
        <v>43875</v>
      </c>
      <c r="F212" s="78">
        <v>43875</v>
      </c>
      <c r="G212" s="79">
        <v>3.7815840000000001</v>
      </c>
      <c r="H212" s="79">
        <v>3.7849379999999999</v>
      </c>
      <c r="I212" s="79">
        <v>3.7566670000000002</v>
      </c>
      <c r="J212" s="79">
        <v>3.7600210000000001</v>
      </c>
      <c r="K212" s="79">
        <v>3.3840590000000002</v>
      </c>
      <c r="L212" s="80">
        <v>63145758</v>
      </c>
      <c r="M212" s="81">
        <f t="shared" si="3"/>
        <v>-3.9350355621958618E-3</v>
      </c>
    </row>
    <row r="213" spans="1:13">
      <c r="A213" s="1">
        <v>43878</v>
      </c>
      <c r="F213" s="78">
        <v>43878</v>
      </c>
      <c r="G213" s="79">
        <v>3.7743959999999999</v>
      </c>
      <c r="H213" s="79">
        <v>3.7988339999999998</v>
      </c>
      <c r="I213" s="79">
        <v>3.768167</v>
      </c>
      <c r="J213" s="79">
        <v>3.7882920000000002</v>
      </c>
      <c r="K213" s="79">
        <v>3.409503</v>
      </c>
      <c r="L213" s="80">
        <v>24360727</v>
      </c>
      <c r="M213" s="81">
        <f t="shared" si="3"/>
        <v>7.5187814396852418E-3</v>
      </c>
    </row>
    <row r="214" spans="1:13">
      <c r="A214" s="1">
        <v>43879</v>
      </c>
      <c r="F214" s="78">
        <v>43879</v>
      </c>
      <c r="G214" s="79">
        <v>3.7811050000000002</v>
      </c>
      <c r="H214" s="79">
        <v>3.7906879999999998</v>
      </c>
      <c r="I214" s="79">
        <v>3.7317499999999999</v>
      </c>
      <c r="J214" s="79">
        <v>3.7336670000000001</v>
      </c>
      <c r="K214" s="79">
        <v>3.360341</v>
      </c>
      <c r="L214" s="80">
        <v>46830010</v>
      </c>
      <c r="M214" s="81">
        <f t="shared" si="3"/>
        <v>-1.441911035127405E-2</v>
      </c>
    </row>
    <row r="215" spans="1:13">
      <c r="A215" s="1">
        <v>43880</v>
      </c>
      <c r="F215" s="78">
        <v>43880</v>
      </c>
      <c r="G215" s="79">
        <v>3.7585839999999999</v>
      </c>
      <c r="H215" s="79">
        <v>3.7887710000000001</v>
      </c>
      <c r="I215" s="79">
        <v>3.7346249999999999</v>
      </c>
      <c r="J215" s="79">
        <v>3.7537919999999998</v>
      </c>
      <c r="K215" s="79">
        <v>3.3784529999999999</v>
      </c>
      <c r="L215" s="80">
        <v>34884819</v>
      </c>
      <c r="M215" s="81">
        <f t="shared" si="3"/>
        <v>5.389929176830538E-3</v>
      </c>
    </row>
    <row r="216" spans="1:13">
      <c r="A216" s="1">
        <v>43881</v>
      </c>
      <c r="F216" s="78">
        <v>43881</v>
      </c>
      <c r="G216" s="79">
        <v>3.7470840000000001</v>
      </c>
      <c r="H216" s="79">
        <v>3.7667299999999999</v>
      </c>
      <c r="I216" s="79">
        <v>3.688625</v>
      </c>
      <c r="J216" s="79">
        <v>3.688625</v>
      </c>
      <c r="K216" s="79">
        <v>3.3198020000000001</v>
      </c>
      <c r="L216" s="80">
        <v>45653319</v>
      </c>
      <c r="M216" s="81">
        <f t="shared" si="3"/>
        <v>-1.7360312545416434E-2</v>
      </c>
    </row>
    <row r="217" spans="1:13">
      <c r="A217" s="1">
        <v>43882</v>
      </c>
      <c r="F217" s="78">
        <v>43882</v>
      </c>
      <c r="G217" s="79">
        <v>3.6531669999999998</v>
      </c>
      <c r="H217" s="79">
        <v>3.6771250000000002</v>
      </c>
      <c r="I217" s="79">
        <v>3.5903960000000001</v>
      </c>
      <c r="J217" s="79">
        <v>3.6244170000000002</v>
      </c>
      <c r="K217" s="79">
        <v>3.2620140000000002</v>
      </c>
      <c r="L217" s="80">
        <v>64829488</v>
      </c>
      <c r="M217" s="81">
        <f t="shared" si="3"/>
        <v>-1.7407062228409993E-2</v>
      </c>
    </row>
    <row r="218" spans="1:13">
      <c r="A218" s="1">
        <v>43885</v>
      </c>
      <c r="F218" s="78">
        <v>43885</v>
      </c>
      <c r="G218" s="79">
        <v>3.4979170000000002</v>
      </c>
      <c r="H218" s="79">
        <v>3.533855</v>
      </c>
      <c r="I218" s="79">
        <v>3.4370630000000002</v>
      </c>
      <c r="J218" s="79">
        <v>3.469646</v>
      </c>
      <c r="K218" s="79">
        <v>3.122719</v>
      </c>
      <c r="L218" s="80">
        <v>66775982</v>
      </c>
      <c r="M218" s="81">
        <f t="shared" si="3"/>
        <v>-4.2702146587966873E-2</v>
      </c>
    </row>
    <row r="219" spans="1:13">
      <c r="A219" s="1">
        <v>43886</v>
      </c>
      <c r="F219" s="78">
        <v>43886</v>
      </c>
      <c r="G219" s="79">
        <v>3.485938</v>
      </c>
      <c r="H219" s="79">
        <v>3.485938</v>
      </c>
      <c r="I219" s="79">
        <v>3.3556050000000002</v>
      </c>
      <c r="J219" s="79">
        <v>3.3623129999999999</v>
      </c>
      <c r="K219" s="79">
        <v>3.0261179999999999</v>
      </c>
      <c r="L219" s="80">
        <v>74477813</v>
      </c>
      <c r="M219" s="81">
        <f t="shared" si="3"/>
        <v>-3.0934900002209664E-2</v>
      </c>
    </row>
    <row r="220" spans="1:13">
      <c r="A220" s="1">
        <v>43887</v>
      </c>
      <c r="F220" s="78">
        <v>43887</v>
      </c>
      <c r="G220" s="79">
        <v>3.3541669999999999</v>
      </c>
      <c r="H220" s="79">
        <v>3.435146</v>
      </c>
      <c r="I220" s="79">
        <v>3.2966669999999998</v>
      </c>
      <c r="J220" s="79">
        <v>3.3977710000000001</v>
      </c>
      <c r="K220" s="79">
        <v>3.05803</v>
      </c>
      <c r="L220" s="80">
        <v>100444931</v>
      </c>
      <c r="M220" s="81">
        <f t="shared" si="3"/>
        <v>1.0545524001377397E-2</v>
      </c>
    </row>
    <row r="221" spans="1:13">
      <c r="A221" s="1">
        <v>43888</v>
      </c>
      <c r="F221" s="78">
        <v>43888</v>
      </c>
      <c r="G221" s="79">
        <v>3.345542</v>
      </c>
      <c r="H221" s="79">
        <v>3.3627919999999998</v>
      </c>
      <c r="I221" s="79">
        <v>3.22</v>
      </c>
      <c r="J221" s="79">
        <v>3.277021</v>
      </c>
      <c r="K221" s="79">
        <v>2.949354</v>
      </c>
      <c r="L221" s="80">
        <v>107969260</v>
      </c>
      <c r="M221" s="81">
        <f t="shared" si="3"/>
        <v>-3.5537911662083102E-2</v>
      </c>
    </row>
    <row r="222" spans="1:13">
      <c r="A222" s="1">
        <v>43889</v>
      </c>
      <c r="F222" s="78">
        <v>43889</v>
      </c>
      <c r="G222" s="79">
        <v>3.1941250000000001</v>
      </c>
      <c r="H222" s="79">
        <v>3.2305419999999998</v>
      </c>
      <c r="I222" s="79">
        <v>3.1203340000000002</v>
      </c>
      <c r="J222" s="79">
        <v>3.1883750000000002</v>
      </c>
      <c r="K222" s="79">
        <v>2.8695719999999998</v>
      </c>
      <c r="L222" s="80">
        <v>135664177</v>
      </c>
      <c r="M222" s="81">
        <f t="shared" si="3"/>
        <v>-2.7050669400824803E-2</v>
      </c>
    </row>
    <row r="223" spans="1:13">
      <c r="A223" s="1">
        <v>43892</v>
      </c>
      <c r="F223" s="78">
        <v>43892</v>
      </c>
      <c r="G223" s="79">
        <v>3.2679170000000002</v>
      </c>
      <c r="H223" s="79">
        <v>3.2722289999999998</v>
      </c>
      <c r="I223" s="79">
        <v>3.0316879999999999</v>
      </c>
      <c r="J223" s="79">
        <v>3.1193749999999998</v>
      </c>
      <c r="K223" s="79">
        <v>2.807471</v>
      </c>
      <c r="L223" s="80">
        <v>107224420</v>
      </c>
      <c r="M223" s="81">
        <f t="shared" si="3"/>
        <v>-2.1641206423815031E-2</v>
      </c>
    </row>
    <row r="224" spans="1:13">
      <c r="A224" s="1">
        <v>43893</v>
      </c>
      <c r="F224" s="78">
        <v>43893</v>
      </c>
      <c r="G224" s="79">
        <v>3.162979</v>
      </c>
      <c r="H224" s="79">
        <v>3.2386879999999998</v>
      </c>
      <c r="I224" s="79">
        <v>3.0805630000000002</v>
      </c>
      <c r="J224" s="79">
        <v>3.1006879999999999</v>
      </c>
      <c r="K224" s="79">
        <v>2.7906529999999998</v>
      </c>
      <c r="L224" s="80">
        <v>149415399</v>
      </c>
      <c r="M224" s="81">
        <f t="shared" si="3"/>
        <v>-5.9904447810859747E-3</v>
      </c>
    </row>
    <row r="225" spans="1:13">
      <c r="A225" s="1">
        <v>43894</v>
      </c>
      <c r="F225" s="78">
        <v>43894</v>
      </c>
      <c r="G225" s="79">
        <v>3.1246459999999998</v>
      </c>
      <c r="H225" s="79">
        <v>3.1754380000000002</v>
      </c>
      <c r="I225" s="79">
        <v>3.057563</v>
      </c>
      <c r="J225" s="79">
        <v>3.158188</v>
      </c>
      <c r="K225" s="79">
        <v>2.842403</v>
      </c>
      <c r="L225" s="80">
        <v>81865630</v>
      </c>
      <c r="M225" s="81">
        <f t="shared" si="3"/>
        <v>1.8544046859283538E-2</v>
      </c>
    </row>
    <row r="226" spans="1:13">
      <c r="A226" s="1">
        <v>43895</v>
      </c>
      <c r="F226" s="78">
        <v>43895</v>
      </c>
      <c r="G226" s="79">
        <v>3.1859790000000001</v>
      </c>
      <c r="H226" s="79">
        <v>3.1864590000000002</v>
      </c>
      <c r="I226" s="79">
        <v>2.967959</v>
      </c>
      <c r="J226" s="79">
        <v>2.997188</v>
      </c>
      <c r="K226" s="79">
        <v>2.6975020000000001</v>
      </c>
      <c r="L226" s="80">
        <v>118313387</v>
      </c>
      <c r="M226" s="81">
        <f t="shared" si="3"/>
        <v>-5.0978344731552827E-2</v>
      </c>
    </row>
    <row r="227" spans="1:13">
      <c r="A227" s="1">
        <v>43896</v>
      </c>
      <c r="F227" s="78">
        <v>43896</v>
      </c>
      <c r="G227" s="79">
        <v>2.9257919999999999</v>
      </c>
      <c r="H227" s="79">
        <v>2.9578959999999999</v>
      </c>
      <c r="I227" s="79">
        <v>2.8582290000000001</v>
      </c>
      <c r="J227" s="79">
        <v>2.917646</v>
      </c>
      <c r="K227" s="79">
        <v>2.6259130000000002</v>
      </c>
      <c r="L227" s="80">
        <v>129330400</v>
      </c>
      <c r="M227" s="81">
        <f t="shared" si="3"/>
        <v>-2.6538997932160902E-2</v>
      </c>
    </row>
    <row r="228" spans="1:13">
      <c r="A228" s="1">
        <v>43899</v>
      </c>
      <c r="F228" s="78">
        <v>43899</v>
      </c>
      <c r="G228" s="79">
        <v>2.7791670000000002</v>
      </c>
      <c r="H228" s="79">
        <v>2.780125</v>
      </c>
      <c r="I228" s="79">
        <v>2.5247289999999998</v>
      </c>
      <c r="J228" s="79">
        <v>2.568333</v>
      </c>
      <c r="K228" s="79">
        <v>2.3115269999999999</v>
      </c>
      <c r="L228" s="80">
        <v>207650326</v>
      </c>
      <c r="M228" s="81">
        <f t="shared" si="3"/>
        <v>-0.11972445393278462</v>
      </c>
    </row>
    <row r="229" spans="1:13">
      <c r="A229" s="1">
        <v>43900</v>
      </c>
      <c r="F229" s="78">
        <v>43900</v>
      </c>
      <c r="G229" s="79">
        <v>2.6325419999999999</v>
      </c>
      <c r="H229" s="79">
        <v>2.7734169999999998</v>
      </c>
      <c r="I229" s="79">
        <v>2.5117919999999998</v>
      </c>
      <c r="J229" s="79">
        <v>2.5415000000000001</v>
      </c>
      <c r="K229" s="79">
        <v>2.2873770000000002</v>
      </c>
      <c r="L229" s="80">
        <v>140243644</v>
      </c>
      <c r="M229" s="81">
        <f t="shared" si="3"/>
        <v>-1.0447639158010991E-2</v>
      </c>
    </row>
    <row r="230" spans="1:13">
      <c r="A230" s="1">
        <v>43901</v>
      </c>
      <c r="F230" s="78">
        <v>43901</v>
      </c>
      <c r="G230" s="79">
        <v>2.5889380000000002</v>
      </c>
      <c r="H230" s="79">
        <v>2.7302919999999999</v>
      </c>
      <c r="I230" s="79">
        <v>2.5649790000000001</v>
      </c>
      <c r="J230" s="79">
        <v>2.6263130000000001</v>
      </c>
      <c r="K230" s="79">
        <v>2.3637100000000002</v>
      </c>
      <c r="L230" s="80">
        <v>129763013</v>
      </c>
      <c r="M230" s="81">
        <f t="shared" si="3"/>
        <v>3.3371411883567938E-2</v>
      </c>
    </row>
    <row r="231" spans="1:13">
      <c r="A231" s="1">
        <v>43902</v>
      </c>
      <c r="F231" s="78">
        <v>43902</v>
      </c>
      <c r="G231" s="79">
        <v>2.5098750000000001</v>
      </c>
      <c r="H231" s="79">
        <v>2.515625</v>
      </c>
      <c r="I231" s="79">
        <v>2.174458</v>
      </c>
      <c r="J231" s="79">
        <v>2.1835629999999999</v>
      </c>
      <c r="K231" s="79">
        <v>1.96523</v>
      </c>
      <c r="L231" s="80">
        <v>234165546</v>
      </c>
      <c r="M231" s="81">
        <f t="shared" si="3"/>
        <v>-0.1685824403162825</v>
      </c>
    </row>
    <row r="232" spans="1:13">
      <c r="A232" s="1">
        <v>43903</v>
      </c>
      <c r="F232" s="78">
        <v>43903</v>
      </c>
      <c r="G232" s="79">
        <v>2.272208</v>
      </c>
      <c r="H232" s="79">
        <v>2.5017290000000001</v>
      </c>
      <c r="I232" s="79">
        <v>2.0997080000000001</v>
      </c>
      <c r="J232" s="79">
        <v>2.1634380000000002</v>
      </c>
      <c r="K232" s="79">
        <v>1.947117</v>
      </c>
      <c r="L232" s="80">
        <v>161057338</v>
      </c>
      <c r="M232" s="81">
        <f t="shared" si="3"/>
        <v>-9.2167329014924693E-3</v>
      </c>
    </row>
    <row r="233" spans="1:13">
      <c r="A233" s="1">
        <v>43906</v>
      </c>
      <c r="F233" s="78">
        <v>43906</v>
      </c>
      <c r="G233" s="79">
        <v>2.0987499999999999</v>
      </c>
      <c r="H233" s="79">
        <v>2.1073750000000002</v>
      </c>
      <c r="I233" s="79">
        <v>1.84805</v>
      </c>
      <c r="J233" s="79">
        <v>1.9339170000000001</v>
      </c>
      <c r="K233" s="79">
        <v>1.7405459999999999</v>
      </c>
      <c r="L233" s="80">
        <v>206091071</v>
      </c>
      <c r="M233" s="81">
        <f t="shared" si="3"/>
        <v>-0.10609069716919942</v>
      </c>
    </row>
    <row r="234" spans="1:13">
      <c r="A234" s="1">
        <v>43907</v>
      </c>
      <c r="F234" s="78">
        <v>43907</v>
      </c>
      <c r="G234" s="79">
        <v>2.1270210000000001</v>
      </c>
      <c r="H234" s="79">
        <v>2.1274999999999999</v>
      </c>
      <c r="I234" s="79">
        <v>1.8766080000000001</v>
      </c>
      <c r="J234" s="79">
        <v>2.0843750000000001</v>
      </c>
      <c r="K234" s="79">
        <v>1.8759600000000001</v>
      </c>
      <c r="L234" s="80">
        <v>155017680</v>
      </c>
      <c r="M234" s="81">
        <f t="shared" si="3"/>
        <v>7.779972491390641E-2</v>
      </c>
    </row>
    <row r="235" spans="1:13">
      <c r="A235" s="1">
        <v>43908</v>
      </c>
      <c r="F235" s="78">
        <v>43908</v>
      </c>
      <c r="G235" s="79">
        <v>2.0426880000000001</v>
      </c>
      <c r="H235" s="79">
        <v>2.0891670000000002</v>
      </c>
      <c r="I235" s="79">
        <v>1.9166669999999999</v>
      </c>
      <c r="J235" s="79">
        <v>1.9550000000000001</v>
      </c>
      <c r="K235" s="79">
        <v>1.7595209999999999</v>
      </c>
      <c r="L235" s="80">
        <v>132374591</v>
      </c>
      <c r="M235" s="81">
        <f t="shared" si="3"/>
        <v>-6.2069020661421448E-2</v>
      </c>
    </row>
    <row r="236" spans="1:13">
      <c r="A236" s="1">
        <v>43909</v>
      </c>
      <c r="F236" s="78">
        <v>43909</v>
      </c>
      <c r="G236" s="79">
        <v>2.0263960000000001</v>
      </c>
      <c r="H236" s="79">
        <v>2.0412499999999998</v>
      </c>
      <c r="I236" s="79">
        <v>1.9176249999999999</v>
      </c>
      <c r="J236" s="79">
        <v>1.957875</v>
      </c>
      <c r="K236" s="79">
        <v>1.7621089999999999</v>
      </c>
      <c r="L236" s="80">
        <v>108669656</v>
      </c>
      <c r="M236" s="81">
        <f t="shared" si="3"/>
        <v>1.4708548519739378E-3</v>
      </c>
    </row>
    <row r="237" spans="1:13">
      <c r="A237" s="1">
        <v>43910</v>
      </c>
      <c r="F237" s="78">
        <v>43910</v>
      </c>
      <c r="G237" s="79">
        <v>2.0316670000000001</v>
      </c>
      <c r="H237" s="79">
        <v>2.0699999999999998</v>
      </c>
      <c r="I237" s="79">
        <v>1.925292</v>
      </c>
      <c r="J237" s="79">
        <v>2.0211250000000001</v>
      </c>
      <c r="K237" s="79">
        <v>1.819034</v>
      </c>
      <c r="L237" s="80">
        <v>149074243</v>
      </c>
      <c r="M237" s="81">
        <f t="shared" si="3"/>
        <v>3.2305039018585183E-2</v>
      </c>
    </row>
    <row r="238" spans="1:13">
      <c r="A238" s="1">
        <v>43913</v>
      </c>
      <c r="F238" s="78">
        <v>43913</v>
      </c>
      <c r="G238" s="79">
        <v>1.928167</v>
      </c>
      <c r="H238" s="79">
        <v>2.1179169999999998</v>
      </c>
      <c r="I238" s="79">
        <v>1.9267289999999999</v>
      </c>
      <c r="J238" s="79">
        <v>2.026875</v>
      </c>
      <c r="K238" s="79">
        <v>1.824209</v>
      </c>
      <c r="L238" s="80">
        <v>92313405</v>
      </c>
      <c r="M238" s="81">
        <f t="shared" si="3"/>
        <v>2.8449165875953555E-3</v>
      </c>
    </row>
    <row r="239" spans="1:13">
      <c r="A239" s="1">
        <v>43914</v>
      </c>
      <c r="F239" s="78">
        <v>43914</v>
      </c>
      <c r="G239" s="79">
        <v>2.1179169999999998</v>
      </c>
      <c r="H239" s="79">
        <v>2.270292</v>
      </c>
      <c r="I239" s="79">
        <v>2.0910829999999998</v>
      </c>
      <c r="J239" s="79">
        <v>2.270292</v>
      </c>
      <c r="K239" s="79">
        <v>2.0432869999999999</v>
      </c>
      <c r="L239" s="80">
        <v>94129031</v>
      </c>
      <c r="M239" s="81">
        <f t="shared" si="3"/>
        <v>0.1200947917700219</v>
      </c>
    </row>
    <row r="240" spans="1:13">
      <c r="A240" s="1">
        <v>43915</v>
      </c>
      <c r="F240" s="78">
        <v>43915</v>
      </c>
      <c r="G240" s="79">
        <v>2.3723540000000001</v>
      </c>
      <c r="H240" s="79">
        <v>2.415</v>
      </c>
      <c r="I240" s="79">
        <v>2.2257289999999998</v>
      </c>
      <c r="J240" s="79">
        <v>2.369958</v>
      </c>
      <c r="K240" s="79">
        <v>2.1329880000000001</v>
      </c>
      <c r="L240" s="80">
        <v>106542398</v>
      </c>
      <c r="M240" s="81">
        <f t="shared" si="3"/>
        <v>4.3900342927841396E-2</v>
      </c>
    </row>
    <row r="241" spans="1:13">
      <c r="A241" s="1">
        <v>43916</v>
      </c>
      <c r="F241" s="78">
        <v>43916</v>
      </c>
      <c r="G241" s="79">
        <v>2.275563</v>
      </c>
      <c r="H241" s="79">
        <v>2.3948749999999999</v>
      </c>
      <c r="I241" s="79">
        <v>2.2578330000000002</v>
      </c>
      <c r="J241" s="79">
        <v>2.3560629999999998</v>
      </c>
      <c r="K241" s="79">
        <v>2.120482</v>
      </c>
      <c r="L241" s="80">
        <v>79421726</v>
      </c>
      <c r="M241" s="81">
        <f t="shared" si="3"/>
        <v>-5.8631365952364137E-3</v>
      </c>
    </row>
    <row r="242" spans="1:13">
      <c r="A242" s="1">
        <v>43917</v>
      </c>
      <c r="F242" s="78">
        <v>43917</v>
      </c>
      <c r="G242" s="79">
        <v>2.2999999999999998</v>
      </c>
      <c r="H242" s="79">
        <v>2.31725</v>
      </c>
      <c r="I242" s="79">
        <v>2.1735000000000002</v>
      </c>
      <c r="J242" s="79">
        <v>2.2161460000000002</v>
      </c>
      <c r="K242" s="79">
        <v>1.9945550000000001</v>
      </c>
      <c r="L242" s="80">
        <v>71084839</v>
      </c>
      <c r="M242" s="81">
        <f t="shared" si="3"/>
        <v>-5.9386026384567234E-2</v>
      </c>
    </row>
    <row r="243" spans="1:13">
      <c r="A243" s="1">
        <v>43920</v>
      </c>
      <c r="F243" s="78">
        <v>43920</v>
      </c>
      <c r="G243" s="79">
        <v>2.15625</v>
      </c>
      <c r="H243" s="79">
        <v>2.1754169999999999</v>
      </c>
      <c r="I243" s="79">
        <v>2.0604170000000002</v>
      </c>
      <c r="J243" s="79">
        <v>2.1222289999999999</v>
      </c>
      <c r="K243" s="79">
        <v>1.910029</v>
      </c>
      <c r="L243" s="80">
        <v>104162725</v>
      </c>
      <c r="M243" s="81">
        <f t="shared" si="3"/>
        <v>-4.2378375126281349E-2</v>
      </c>
    </row>
    <row r="244" spans="1:13">
      <c r="A244" s="1">
        <v>43921</v>
      </c>
      <c r="F244" s="78">
        <v>43921</v>
      </c>
      <c r="G244" s="79">
        <v>2.1466669999999999</v>
      </c>
      <c r="H244" s="79">
        <v>2.1864379999999999</v>
      </c>
      <c r="I244" s="79">
        <v>2.1049790000000002</v>
      </c>
      <c r="J244" s="79">
        <v>2.1255829999999998</v>
      </c>
      <c r="K244" s="79">
        <v>1.9130480000000001</v>
      </c>
      <c r="L244" s="80">
        <v>87689799</v>
      </c>
      <c r="M244" s="81">
        <f t="shared" si="3"/>
        <v>1.5806042735477342E-3</v>
      </c>
    </row>
    <row r="245" spans="1:13">
      <c r="A245" s="1">
        <v>43922</v>
      </c>
      <c r="F245" s="78">
        <v>43922</v>
      </c>
      <c r="G245" s="79">
        <v>2.0470000000000002</v>
      </c>
      <c r="H245" s="79">
        <v>2.0743130000000001</v>
      </c>
      <c r="I245" s="79">
        <v>2.0144169999999999</v>
      </c>
      <c r="J245" s="79">
        <v>2.0570629999999999</v>
      </c>
      <c r="K245" s="79">
        <v>1.8513790000000001</v>
      </c>
      <c r="L245" s="80">
        <v>77832242</v>
      </c>
      <c r="M245" s="81">
        <f t="shared" si="3"/>
        <v>-3.2235991987655289E-2</v>
      </c>
    </row>
    <row r="246" spans="1:13">
      <c r="A246" s="1">
        <v>43923</v>
      </c>
      <c r="F246" s="78">
        <v>43923</v>
      </c>
      <c r="G246" s="79">
        <v>2.0891670000000002</v>
      </c>
      <c r="H246" s="79">
        <v>2.1289380000000002</v>
      </c>
      <c r="I246" s="79">
        <v>2.0125000000000002</v>
      </c>
      <c r="J246" s="79">
        <v>2.0618539999999999</v>
      </c>
      <c r="K246" s="79">
        <v>1.855691</v>
      </c>
      <c r="L246" s="80">
        <v>71893904</v>
      </c>
      <c r="M246" s="81">
        <f t="shared" si="3"/>
        <v>2.329074705935344E-3</v>
      </c>
    </row>
    <row r="247" spans="1:13">
      <c r="A247" s="1">
        <v>43924</v>
      </c>
      <c r="F247" s="78">
        <v>43924</v>
      </c>
      <c r="G247" s="79">
        <v>2.0220829999999999</v>
      </c>
      <c r="H247" s="79">
        <v>2.0412499999999998</v>
      </c>
      <c r="I247" s="79">
        <v>1.984229</v>
      </c>
      <c r="J247" s="79">
        <v>2.0096250000000002</v>
      </c>
      <c r="K247" s="79">
        <v>1.808684</v>
      </c>
      <c r="L247" s="80">
        <v>74860512</v>
      </c>
      <c r="M247" s="81">
        <f t="shared" si="3"/>
        <v>-2.5331264741813169E-2</v>
      </c>
    </row>
    <row r="248" spans="1:13">
      <c r="A248" s="1">
        <v>43927</v>
      </c>
      <c r="F248" s="78">
        <v>43927</v>
      </c>
      <c r="G248" s="79">
        <v>2.113604</v>
      </c>
      <c r="H248" s="79">
        <v>2.1457079999999999</v>
      </c>
      <c r="I248" s="79">
        <v>2.0604170000000002</v>
      </c>
      <c r="J248" s="79">
        <v>2.140917</v>
      </c>
      <c r="K248" s="79">
        <v>1.9268479999999999</v>
      </c>
      <c r="L248" s="80">
        <v>79884864</v>
      </c>
      <c r="M248" s="81">
        <f t="shared" si="3"/>
        <v>6.5331478577794644E-2</v>
      </c>
    </row>
    <row r="249" spans="1:13">
      <c r="A249" s="1">
        <v>43928</v>
      </c>
      <c r="F249" s="78">
        <v>43928</v>
      </c>
      <c r="G249" s="79">
        <v>2.1945830000000002</v>
      </c>
      <c r="H249" s="79">
        <v>2.2611880000000002</v>
      </c>
      <c r="I249" s="79">
        <v>2.0944379999999998</v>
      </c>
      <c r="J249" s="79">
        <v>2.1543329999999998</v>
      </c>
      <c r="K249" s="79">
        <v>1.938923</v>
      </c>
      <c r="L249" s="80">
        <v>78233454</v>
      </c>
      <c r="M249" s="81">
        <f t="shared" si="3"/>
        <v>6.2667112299465543E-3</v>
      </c>
    </row>
    <row r="250" spans="1:13">
      <c r="A250" s="1">
        <v>43929</v>
      </c>
      <c r="F250" s="78">
        <v>43929</v>
      </c>
      <c r="G250" s="79">
        <v>2.093</v>
      </c>
      <c r="H250" s="79">
        <v>2.1423540000000001</v>
      </c>
      <c r="I250" s="79">
        <v>2.074792</v>
      </c>
      <c r="J250" s="79">
        <v>2.1222289999999999</v>
      </c>
      <c r="K250" s="79">
        <v>1.910029</v>
      </c>
      <c r="L250" s="80">
        <v>56071651</v>
      </c>
      <c r="M250" s="81">
        <f t="shared" si="3"/>
        <v>-1.4902087395940931E-2</v>
      </c>
    </row>
    <row r="251" spans="1:13">
      <c r="A251" s="1">
        <v>43930</v>
      </c>
      <c r="F251" s="78">
        <v>43930</v>
      </c>
      <c r="G251" s="79">
        <v>2.1687080000000001</v>
      </c>
      <c r="H251" s="79">
        <v>2.1701459999999999</v>
      </c>
      <c r="I251" s="79">
        <v>2.074792</v>
      </c>
      <c r="J251" s="79">
        <v>2.074792</v>
      </c>
      <c r="K251" s="79">
        <v>1.867335</v>
      </c>
      <c r="L251" s="80">
        <v>96444637</v>
      </c>
      <c r="M251" s="81">
        <f t="shared" si="3"/>
        <v>-2.2352540197033664E-2</v>
      </c>
    </row>
    <row r="252" spans="1:13">
      <c r="A252" s="1">
        <v>43935</v>
      </c>
      <c r="F252" s="78">
        <v>43935</v>
      </c>
      <c r="G252" s="79">
        <v>2.1251039999999999</v>
      </c>
      <c r="H252" s="79">
        <v>2.1274999999999999</v>
      </c>
      <c r="I252" s="79">
        <v>2.0172919999999999</v>
      </c>
      <c r="J252" s="79">
        <v>2.0326249999999999</v>
      </c>
      <c r="K252" s="79">
        <v>1.829385</v>
      </c>
      <c r="L252" s="80">
        <v>81912698</v>
      </c>
      <c r="M252" s="81">
        <f t="shared" si="3"/>
        <v>-2.0323080754122817E-2</v>
      </c>
    </row>
    <row r="253" spans="1:13">
      <c r="A253" s="1">
        <v>43936</v>
      </c>
      <c r="F253" s="78">
        <v>43936</v>
      </c>
      <c r="G253" s="79">
        <v>2.0326249999999999</v>
      </c>
      <c r="H253" s="79">
        <v>2.0345420000000001</v>
      </c>
      <c r="I253" s="79">
        <v>1.9176249999999999</v>
      </c>
      <c r="J253" s="79">
        <v>1.9176249999999999</v>
      </c>
      <c r="K253" s="79">
        <v>1.7258830000000001</v>
      </c>
      <c r="L253" s="80">
        <v>130683830</v>
      </c>
      <c r="M253" s="81">
        <f t="shared" si="3"/>
        <v>-5.6577483689873906E-2</v>
      </c>
    </row>
    <row r="254" spans="1:13">
      <c r="A254" s="1">
        <v>43937</v>
      </c>
      <c r="F254" s="78">
        <v>43937</v>
      </c>
      <c r="G254" s="79">
        <v>1.9550000000000001</v>
      </c>
      <c r="H254" s="79">
        <v>1.976083</v>
      </c>
      <c r="I254" s="79">
        <v>1.8697079999999999</v>
      </c>
      <c r="J254" s="79">
        <v>1.8865749999999999</v>
      </c>
      <c r="K254" s="79">
        <v>1.6979379999999999</v>
      </c>
      <c r="L254" s="80">
        <v>74726755</v>
      </c>
      <c r="M254" s="81">
        <f t="shared" si="3"/>
        <v>-1.6191711720898873E-2</v>
      </c>
    </row>
    <row r="255" spans="1:13">
      <c r="A255" s="1">
        <v>43938</v>
      </c>
      <c r="F255" s="78">
        <v>43938</v>
      </c>
      <c r="G255" s="79">
        <v>1.974167</v>
      </c>
      <c r="H255" s="79">
        <v>1.974167</v>
      </c>
      <c r="I255" s="79">
        <v>1.8706670000000001</v>
      </c>
      <c r="J255" s="79">
        <v>1.877758</v>
      </c>
      <c r="K255" s="79">
        <v>1.690002</v>
      </c>
      <c r="L255" s="80">
        <v>91478406</v>
      </c>
      <c r="M255" s="81">
        <f t="shared" si="3"/>
        <v>-4.6739044652984642E-3</v>
      </c>
    </row>
    <row r="256" spans="1:13">
      <c r="A256" s="1">
        <v>43941</v>
      </c>
      <c r="F256" s="78">
        <v>43941</v>
      </c>
      <c r="G256" s="79">
        <v>1.910917</v>
      </c>
      <c r="H256" s="79">
        <v>1.910917</v>
      </c>
      <c r="I256" s="79">
        <v>1.8083750000000001</v>
      </c>
      <c r="J256" s="79">
        <v>1.8697079999999999</v>
      </c>
      <c r="K256" s="79">
        <v>1.6827570000000001</v>
      </c>
      <c r="L256" s="80">
        <v>79779248</v>
      </c>
      <c r="M256" s="81">
        <f t="shared" si="3"/>
        <v>-4.2869771751749084E-3</v>
      </c>
    </row>
    <row r="257" spans="1:13">
      <c r="A257" s="1">
        <v>43942</v>
      </c>
      <c r="F257" s="78">
        <v>43942</v>
      </c>
      <c r="G257" s="79">
        <v>1.8208329999999999</v>
      </c>
      <c r="H257" s="79">
        <v>1.830417</v>
      </c>
      <c r="I257" s="79">
        <v>1.7869079999999999</v>
      </c>
      <c r="J257" s="79">
        <v>1.792467</v>
      </c>
      <c r="K257" s="79">
        <v>1.61324</v>
      </c>
      <c r="L257" s="80">
        <v>58965928</v>
      </c>
      <c r="M257" s="81">
        <f t="shared" si="3"/>
        <v>-4.1311371754804795E-2</v>
      </c>
    </row>
    <row r="258" spans="1:13">
      <c r="A258" s="1">
        <v>43943</v>
      </c>
      <c r="F258" s="78">
        <v>43943</v>
      </c>
      <c r="G258" s="79">
        <v>1.81125</v>
      </c>
      <c r="H258" s="79">
        <v>1.8543750000000001</v>
      </c>
      <c r="I258" s="79">
        <v>1.7920830000000001</v>
      </c>
      <c r="J258" s="79">
        <v>1.844025</v>
      </c>
      <c r="K258" s="79">
        <v>1.6596420000000001</v>
      </c>
      <c r="L258" s="80">
        <v>56361286</v>
      </c>
      <c r="M258" s="81">
        <f t="shared" si="3"/>
        <v>2.8763234236691412E-2</v>
      </c>
    </row>
    <row r="259" spans="1:13">
      <c r="A259" s="1">
        <v>43944</v>
      </c>
      <c r="F259" s="78">
        <v>43944</v>
      </c>
      <c r="G259" s="79">
        <v>1.862042</v>
      </c>
      <c r="H259" s="79">
        <v>1.932958</v>
      </c>
      <c r="I259" s="79">
        <v>1.8476669999999999</v>
      </c>
      <c r="J259" s="79">
        <v>1.9137919999999999</v>
      </c>
      <c r="K259" s="79">
        <v>1.722434</v>
      </c>
      <c r="L259" s="80">
        <v>99308363</v>
      </c>
      <c r="M259" s="81">
        <f t="shared" si="3"/>
        <v>3.7834665548353172E-2</v>
      </c>
    </row>
    <row r="260" spans="1:13">
      <c r="A260" s="1">
        <v>43945</v>
      </c>
      <c r="F260" s="78">
        <v>43945</v>
      </c>
      <c r="G260" s="79">
        <v>1.8543750000000001</v>
      </c>
      <c r="H260" s="79">
        <v>1.8921330000000001</v>
      </c>
      <c r="I260" s="79">
        <v>1.824667</v>
      </c>
      <c r="J260" s="79">
        <v>1.824667</v>
      </c>
      <c r="K260" s="79">
        <v>1.64222</v>
      </c>
      <c r="L260" s="80">
        <v>55513920</v>
      </c>
      <c r="M260" s="81">
        <f t="shared" ref="M260:M323" si="4">(K260-K259)/K259</f>
        <v>-4.6570144342250562E-2</v>
      </c>
    </row>
    <row r="261" spans="1:13">
      <c r="A261" s="1">
        <v>43948</v>
      </c>
      <c r="F261" s="78">
        <v>43948</v>
      </c>
      <c r="G261" s="79">
        <v>1.9061250000000001</v>
      </c>
      <c r="H261" s="79">
        <v>1.906892</v>
      </c>
      <c r="I261" s="79">
        <v>1.8409580000000001</v>
      </c>
      <c r="J261" s="79">
        <v>1.8877250000000001</v>
      </c>
      <c r="K261" s="79">
        <v>1.6989730000000001</v>
      </c>
      <c r="L261" s="80">
        <v>46701840</v>
      </c>
      <c r="M261" s="81">
        <f t="shared" si="4"/>
        <v>3.4558707115977187E-2</v>
      </c>
    </row>
    <row r="262" spans="1:13">
      <c r="A262" s="1">
        <v>43949</v>
      </c>
      <c r="F262" s="78">
        <v>43949</v>
      </c>
      <c r="G262" s="79">
        <v>1.863958</v>
      </c>
      <c r="H262" s="79">
        <v>2.0192079999999999</v>
      </c>
      <c r="I262" s="79">
        <v>1.860317</v>
      </c>
      <c r="J262" s="79">
        <v>1.978</v>
      </c>
      <c r="K262" s="79">
        <v>1.7802210000000001</v>
      </c>
      <c r="L262" s="80">
        <v>79861533</v>
      </c>
      <c r="M262" s="81">
        <f t="shared" si="4"/>
        <v>4.7821831188606286E-2</v>
      </c>
    </row>
    <row r="263" spans="1:13">
      <c r="A263" s="1">
        <v>43950</v>
      </c>
      <c r="F263" s="78">
        <v>43950</v>
      </c>
      <c r="G263" s="79">
        <v>1.9837499999999999</v>
      </c>
      <c r="H263" s="79">
        <v>2.081979</v>
      </c>
      <c r="I263" s="79">
        <v>1.969854</v>
      </c>
      <c r="J263" s="79">
        <v>2.0743130000000001</v>
      </c>
      <c r="K263" s="79">
        <v>1.8669039999999999</v>
      </c>
      <c r="L263" s="80">
        <v>68643204</v>
      </c>
      <c r="M263" s="81">
        <f t="shared" si="4"/>
        <v>4.8692269105914288E-2</v>
      </c>
    </row>
    <row r="264" spans="1:13">
      <c r="A264" s="1">
        <v>43951</v>
      </c>
      <c r="F264" s="78">
        <v>43951</v>
      </c>
      <c r="G264" s="79">
        <v>2.076708</v>
      </c>
      <c r="H264" s="79">
        <v>2.1040209999999999</v>
      </c>
      <c r="I264" s="79">
        <v>1.934396</v>
      </c>
      <c r="J264" s="79">
        <v>1.952604</v>
      </c>
      <c r="K264" s="79">
        <v>1.7573650000000001</v>
      </c>
      <c r="L264" s="80">
        <v>120458238</v>
      </c>
      <c r="M264" s="81">
        <f t="shared" si="4"/>
        <v>-5.8674147144148731E-2</v>
      </c>
    </row>
    <row r="265" spans="1:13">
      <c r="A265" s="1">
        <v>43955</v>
      </c>
      <c r="F265" s="78">
        <v>43955</v>
      </c>
      <c r="G265" s="79">
        <v>1.910917</v>
      </c>
      <c r="H265" s="79">
        <v>1.9257709999999999</v>
      </c>
      <c r="I265" s="79">
        <v>1.8675999999999999</v>
      </c>
      <c r="J265" s="79">
        <v>1.877758</v>
      </c>
      <c r="K265" s="79">
        <v>1.690002</v>
      </c>
      <c r="L265" s="80">
        <v>75360653</v>
      </c>
      <c r="M265" s="81">
        <f t="shared" si="4"/>
        <v>-3.8331820651942003E-2</v>
      </c>
    </row>
    <row r="266" spans="1:13">
      <c r="A266" s="1">
        <v>43956</v>
      </c>
      <c r="F266" s="78">
        <v>43956</v>
      </c>
      <c r="G266" s="79">
        <v>1.922417</v>
      </c>
      <c r="H266" s="79">
        <v>1.9550000000000001</v>
      </c>
      <c r="I266" s="79">
        <v>1.8725830000000001</v>
      </c>
      <c r="J266" s="79">
        <v>1.908042</v>
      </c>
      <c r="K266" s="79">
        <v>1.717258</v>
      </c>
      <c r="L266" s="80">
        <v>64679090</v>
      </c>
      <c r="M266" s="81">
        <f t="shared" si="4"/>
        <v>1.6127791564743678E-2</v>
      </c>
    </row>
    <row r="267" spans="1:13">
      <c r="A267" s="1">
        <v>43957</v>
      </c>
      <c r="F267" s="78">
        <v>43957</v>
      </c>
      <c r="G267" s="79">
        <v>1.906317</v>
      </c>
      <c r="H267" s="79">
        <v>1.918104</v>
      </c>
      <c r="I267" s="79">
        <v>1.845942</v>
      </c>
      <c r="J267" s="79">
        <v>1.8559079999999999</v>
      </c>
      <c r="K267" s="79">
        <v>1.670337</v>
      </c>
      <c r="L267" s="80">
        <v>49659329</v>
      </c>
      <c r="M267" s="81">
        <f t="shared" si="4"/>
        <v>-2.7323209442029091E-2</v>
      </c>
    </row>
    <row r="268" spans="1:13">
      <c r="A268" s="1">
        <v>43958</v>
      </c>
      <c r="F268" s="78">
        <v>43958</v>
      </c>
      <c r="G268" s="79">
        <v>1.8593580000000001</v>
      </c>
      <c r="H268" s="79">
        <v>1.8894500000000001</v>
      </c>
      <c r="I268" s="79">
        <v>1.8493919999999999</v>
      </c>
      <c r="J268" s="79">
        <v>1.877375</v>
      </c>
      <c r="K268" s="79">
        <v>1.6896580000000001</v>
      </c>
      <c r="L268" s="80">
        <v>40824255</v>
      </c>
      <c r="M268" s="81">
        <f t="shared" si="4"/>
        <v>1.1567126873199926E-2</v>
      </c>
    </row>
    <row r="269" spans="1:13">
      <c r="A269" s="1">
        <v>43959</v>
      </c>
      <c r="F269" s="78">
        <v>43959</v>
      </c>
      <c r="G269" s="79">
        <v>1.8825499999999999</v>
      </c>
      <c r="H269" s="79">
        <v>1.9243330000000001</v>
      </c>
      <c r="I269" s="79">
        <v>1.861083</v>
      </c>
      <c r="J269" s="79">
        <v>1.91475</v>
      </c>
      <c r="K269" s="79">
        <v>1.7232959999999999</v>
      </c>
      <c r="L269" s="80">
        <v>32503278</v>
      </c>
      <c r="M269" s="81">
        <f t="shared" si="4"/>
        <v>1.990817076591821E-2</v>
      </c>
    </row>
    <row r="270" spans="1:13">
      <c r="A270" s="1">
        <v>43962</v>
      </c>
      <c r="F270" s="78">
        <v>43962</v>
      </c>
      <c r="G270" s="79">
        <v>1.9358329999999999</v>
      </c>
      <c r="H270" s="79">
        <v>1.9722500000000001</v>
      </c>
      <c r="I270" s="79">
        <v>1.8524579999999999</v>
      </c>
      <c r="J270" s="79">
        <v>1.8607</v>
      </c>
      <c r="K270" s="79">
        <v>1.67465</v>
      </c>
      <c r="L270" s="80">
        <v>46262468</v>
      </c>
      <c r="M270" s="81">
        <f t="shared" si="4"/>
        <v>-2.8228464523796241E-2</v>
      </c>
    </row>
    <row r="271" spans="1:13">
      <c r="A271" s="1">
        <v>43963</v>
      </c>
      <c r="F271" s="78">
        <v>43963</v>
      </c>
      <c r="G271" s="79">
        <v>1.840192</v>
      </c>
      <c r="H271" s="79">
        <v>1.899033</v>
      </c>
      <c r="I271" s="79">
        <v>1.840192</v>
      </c>
      <c r="J271" s="79">
        <v>1.8731580000000001</v>
      </c>
      <c r="K271" s="79">
        <v>1.685862</v>
      </c>
      <c r="L271" s="80">
        <v>37437662</v>
      </c>
      <c r="M271" s="81">
        <f t="shared" si="4"/>
        <v>6.6951303257397066E-3</v>
      </c>
    </row>
    <row r="272" spans="1:13">
      <c r="A272" s="1">
        <v>43964</v>
      </c>
      <c r="F272" s="78">
        <v>43964</v>
      </c>
      <c r="G272" s="79">
        <v>1.8423</v>
      </c>
      <c r="H272" s="79">
        <v>1.8534170000000001</v>
      </c>
      <c r="I272" s="79">
        <v>1.795533</v>
      </c>
      <c r="J272" s="79">
        <v>1.795533</v>
      </c>
      <c r="K272" s="79">
        <v>1.615999</v>
      </c>
      <c r="L272" s="80">
        <v>58700122</v>
      </c>
      <c r="M272" s="81">
        <f t="shared" si="4"/>
        <v>-4.1440521228902488E-2</v>
      </c>
    </row>
    <row r="273" spans="1:13">
      <c r="A273" s="1">
        <v>43965</v>
      </c>
      <c r="F273" s="78">
        <v>43965</v>
      </c>
      <c r="G273" s="79">
        <v>1.7825</v>
      </c>
      <c r="H273" s="79">
        <v>1.8196829999999999</v>
      </c>
      <c r="I273" s="79">
        <v>1.7250000000000001</v>
      </c>
      <c r="J273" s="79">
        <v>1.7932330000000001</v>
      </c>
      <c r="K273" s="79">
        <v>1.6139289999999999</v>
      </c>
      <c r="L273" s="80">
        <v>112284656</v>
      </c>
      <c r="M273" s="81">
        <f t="shared" si="4"/>
        <v>-1.2809413867211651E-3</v>
      </c>
    </row>
    <row r="274" spans="1:13">
      <c r="A274" s="1">
        <v>43966</v>
      </c>
      <c r="F274" s="78">
        <v>43966</v>
      </c>
      <c r="G274" s="79">
        <v>1.8099080000000001</v>
      </c>
      <c r="H274" s="79">
        <v>1.8239000000000001</v>
      </c>
      <c r="I274" s="79">
        <v>1.7403329999999999</v>
      </c>
      <c r="J274" s="79">
        <v>1.7573920000000001</v>
      </c>
      <c r="K274" s="79">
        <v>1.581672</v>
      </c>
      <c r="L274" s="80">
        <v>65731156</v>
      </c>
      <c r="M274" s="81">
        <f t="shared" si="4"/>
        <v>-1.9986628903749783E-2</v>
      </c>
    </row>
    <row r="275" spans="1:13">
      <c r="A275" s="1">
        <v>43969</v>
      </c>
      <c r="F275" s="78">
        <v>43969</v>
      </c>
      <c r="G275" s="79">
        <v>1.794575</v>
      </c>
      <c r="H275" s="79">
        <v>1.8520749999999999</v>
      </c>
      <c r="I275" s="79">
        <v>1.76525</v>
      </c>
      <c r="J275" s="79">
        <v>1.8505419999999999</v>
      </c>
      <c r="K275" s="79">
        <v>1.665508</v>
      </c>
      <c r="L275" s="80">
        <v>65886065</v>
      </c>
      <c r="M275" s="81">
        <f t="shared" si="4"/>
        <v>5.3004668477408728E-2</v>
      </c>
    </row>
    <row r="276" spans="1:13">
      <c r="A276" s="1">
        <v>43970</v>
      </c>
      <c r="F276" s="78">
        <v>43970</v>
      </c>
      <c r="G276" s="79">
        <v>1.8975</v>
      </c>
      <c r="H276" s="79">
        <v>1.9243330000000001</v>
      </c>
      <c r="I276" s="79">
        <v>1.717525</v>
      </c>
      <c r="J276" s="79">
        <v>1.747233</v>
      </c>
      <c r="K276" s="79">
        <v>1.5725290000000001</v>
      </c>
      <c r="L276" s="80">
        <v>138520704</v>
      </c>
      <c r="M276" s="81">
        <f t="shared" si="4"/>
        <v>-5.5826210381457145E-2</v>
      </c>
    </row>
    <row r="277" spans="1:13">
      <c r="A277" s="1">
        <v>43971</v>
      </c>
      <c r="F277" s="78">
        <v>43971</v>
      </c>
      <c r="G277" s="79">
        <v>1.744167</v>
      </c>
      <c r="H277" s="79">
        <v>1.8076080000000001</v>
      </c>
      <c r="I277" s="79">
        <v>1.702</v>
      </c>
      <c r="J277" s="79">
        <v>1.8062670000000001</v>
      </c>
      <c r="K277" s="79">
        <v>1.6256600000000001</v>
      </c>
      <c r="L277" s="80">
        <v>87949958</v>
      </c>
      <c r="M277" s="81">
        <f t="shared" si="4"/>
        <v>3.3786976265620564E-2</v>
      </c>
    </row>
    <row r="278" spans="1:13">
      <c r="A278" s="1">
        <v>43972</v>
      </c>
      <c r="F278" s="78">
        <v>43972</v>
      </c>
      <c r="G278" s="79">
        <v>1.780008</v>
      </c>
      <c r="H278" s="79">
        <v>1.8208329999999999</v>
      </c>
      <c r="I278" s="79">
        <v>1.758542</v>
      </c>
      <c r="J278" s="79">
        <v>1.780775</v>
      </c>
      <c r="K278" s="79">
        <v>1.6027169999999999</v>
      </c>
      <c r="L278" s="80">
        <v>78564654</v>
      </c>
      <c r="M278" s="81">
        <f t="shared" si="4"/>
        <v>-1.4113037166443264E-2</v>
      </c>
    </row>
    <row r="279" spans="1:13">
      <c r="A279" s="1">
        <v>43973</v>
      </c>
      <c r="F279" s="78">
        <v>43973</v>
      </c>
      <c r="G279" s="79">
        <v>1.7587330000000001</v>
      </c>
      <c r="H279" s="79">
        <v>1.8505419999999999</v>
      </c>
      <c r="I279" s="79">
        <v>1.7374579999999999</v>
      </c>
      <c r="J279" s="79">
        <v>1.816808</v>
      </c>
      <c r="K279" s="79">
        <v>1.6351469999999999</v>
      </c>
      <c r="L279" s="80">
        <v>71483314</v>
      </c>
      <c r="M279" s="81">
        <f t="shared" si="4"/>
        <v>2.0234389477368719E-2</v>
      </c>
    </row>
    <row r="280" spans="1:13">
      <c r="A280" s="1">
        <v>43976</v>
      </c>
      <c r="F280" s="78">
        <v>43976</v>
      </c>
      <c r="G280" s="79">
        <v>1.849583</v>
      </c>
      <c r="H280" s="79">
        <v>1.8660669999999999</v>
      </c>
      <c r="I280" s="79">
        <v>1.8223670000000001</v>
      </c>
      <c r="J280" s="79">
        <v>1.8559079999999999</v>
      </c>
      <c r="K280" s="79">
        <v>1.670337</v>
      </c>
      <c r="L280" s="80">
        <v>36162054</v>
      </c>
      <c r="M280" s="81">
        <f t="shared" si="4"/>
        <v>2.1521000864142523E-2</v>
      </c>
    </row>
    <row r="281" spans="1:13">
      <c r="A281" s="1">
        <v>43977</v>
      </c>
      <c r="F281" s="78">
        <v>43977</v>
      </c>
      <c r="G281" s="79">
        <v>1.899608</v>
      </c>
      <c r="H281" s="79">
        <v>1.967937</v>
      </c>
      <c r="I281" s="79">
        <v>1.890217</v>
      </c>
      <c r="J281" s="79">
        <v>1.964583</v>
      </c>
      <c r="K281" s="79">
        <v>1.768146</v>
      </c>
      <c r="L281" s="80">
        <v>104703714</v>
      </c>
      <c r="M281" s="81">
        <f t="shared" si="4"/>
        <v>5.8556446992433286E-2</v>
      </c>
    </row>
    <row r="282" spans="1:13">
      <c r="A282" s="1">
        <v>43978</v>
      </c>
      <c r="F282" s="78">
        <v>43978</v>
      </c>
      <c r="G282" s="79">
        <v>1.993333</v>
      </c>
      <c r="H282" s="79">
        <v>2.069042</v>
      </c>
      <c r="I282" s="79">
        <v>1.9837499999999999</v>
      </c>
      <c r="J282" s="79">
        <v>2.0604170000000002</v>
      </c>
      <c r="K282" s="79">
        <v>1.8543970000000001</v>
      </c>
      <c r="L282" s="80">
        <v>163041496</v>
      </c>
      <c r="M282" s="81">
        <f t="shared" si="4"/>
        <v>4.878047401063039E-2</v>
      </c>
    </row>
    <row r="283" spans="1:13">
      <c r="A283" s="1">
        <v>43979</v>
      </c>
      <c r="F283" s="78">
        <v>43979</v>
      </c>
      <c r="G283" s="79">
        <v>2.0604170000000002</v>
      </c>
      <c r="H283" s="79">
        <v>2.079583</v>
      </c>
      <c r="I283" s="79">
        <v>1.985187</v>
      </c>
      <c r="J283" s="79">
        <v>2.0436459999999999</v>
      </c>
      <c r="K283" s="79">
        <v>1.8393029999999999</v>
      </c>
      <c r="L283" s="80">
        <v>84254726</v>
      </c>
      <c r="M283" s="81">
        <f t="shared" si="4"/>
        <v>-8.1395731334769003E-3</v>
      </c>
    </row>
    <row r="284" spans="1:13">
      <c r="A284" s="1">
        <v>43980</v>
      </c>
      <c r="F284" s="78">
        <v>43980</v>
      </c>
      <c r="G284" s="79">
        <v>2.0115419999999999</v>
      </c>
      <c r="H284" s="79">
        <v>2.0230419999999998</v>
      </c>
      <c r="I284" s="79">
        <v>1.9324790000000001</v>
      </c>
      <c r="J284" s="79">
        <v>1.952604</v>
      </c>
      <c r="K284" s="79">
        <v>1.7573650000000001</v>
      </c>
      <c r="L284" s="80">
        <v>94033974</v>
      </c>
      <c r="M284" s="81">
        <f t="shared" si="4"/>
        <v>-4.4548396865551704E-2</v>
      </c>
    </row>
    <row r="285" spans="1:13">
      <c r="A285" s="1">
        <v>43983</v>
      </c>
      <c r="F285" s="78">
        <v>43983</v>
      </c>
      <c r="G285" s="79">
        <v>2.0048330000000001</v>
      </c>
      <c r="H285" s="79">
        <v>2.018729</v>
      </c>
      <c r="I285" s="79">
        <v>1.9502079999999999</v>
      </c>
      <c r="J285" s="79">
        <v>1.986146</v>
      </c>
      <c r="K285" s="79">
        <v>1.7875529999999999</v>
      </c>
      <c r="L285" s="80">
        <v>46868074</v>
      </c>
      <c r="M285" s="81">
        <f t="shared" si="4"/>
        <v>1.7177990912530909E-2</v>
      </c>
    </row>
    <row r="286" spans="1:13">
      <c r="A286" s="1">
        <v>43984</v>
      </c>
      <c r="F286" s="78">
        <v>43984</v>
      </c>
      <c r="G286" s="79">
        <v>1.9981249999999999</v>
      </c>
      <c r="H286" s="79">
        <v>2.0987499999999999</v>
      </c>
      <c r="I286" s="79">
        <v>1.978958</v>
      </c>
      <c r="J286" s="79">
        <v>2.0733540000000001</v>
      </c>
      <c r="K286" s="79">
        <v>1.8660410000000001</v>
      </c>
      <c r="L286" s="80">
        <v>90360536</v>
      </c>
      <c r="M286" s="81">
        <f t="shared" si="4"/>
        <v>4.3908068739780086E-2</v>
      </c>
    </row>
    <row r="287" spans="1:13">
      <c r="A287" s="1">
        <v>43985</v>
      </c>
      <c r="F287" s="78">
        <v>43985</v>
      </c>
      <c r="G287" s="79">
        <v>2.1049790000000002</v>
      </c>
      <c r="H287" s="79">
        <v>2.1528960000000001</v>
      </c>
      <c r="I287" s="79">
        <v>2.082938</v>
      </c>
      <c r="J287" s="79">
        <v>2.1394790000000001</v>
      </c>
      <c r="K287" s="79">
        <v>1.925554</v>
      </c>
      <c r="L287" s="80">
        <v>104291317</v>
      </c>
      <c r="M287" s="81">
        <f t="shared" si="4"/>
        <v>3.1892654019927712E-2</v>
      </c>
    </row>
    <row r="288" spans="1:13">
      <c r="A288" s="1">
        <v>43986</v>
      </c>
      <c r="F288" s="78">
        <v>43986</v>
      </c>
      <c r="G288" s="79">
        <v>2.1207919999999998</v>
      </c>
      <c r="H288" s="79">
        <v>2.204167</v>
      </c>
      <c r="I288" s="79">
        <v>2.090125</v>
      </c>
      <c r="J288" s="79">
        <v>2.174938</v>
      </c>
      <c r="K288" s="79">
        <v>1.957468</v>
      </c>
      <c r="L288" s="80">
        <v>155656164</v>
      </c>
      <c r="M288" s="81">
        <f t="shared" si="4"/>
        <v>1.6573931450377395E-2</v>
      </c>
    </row>
    <row r="289" spans="1:13">
      <c r="A289" s="1">
        <v>43987</v>
      </c>
      <c r="F289" s="78">
        <v>43987</v>
      </c>
      <c r="G289" s="79">
        <v>2.232917</v>
      </c>
      <c r="H289" s="79">
        <v>2.4245830000000002</v>
      </c>
      <c r="I289" s="79">
        <v>2.2309999999999999</v>
      </c>
      <c r="J289" s="79">
        <v>2.4217080000000002</v>
      </c>
      <c r="K289" s="79">
        <v>2.1795629999999999</v>
      </c>
      <c r="L289" s="80">
        <v>179073551</v>
      </c>
      <c r="M289" s="81">
        <f t="shared" si="4"/>
        <v>0.11346034775536556</v>
      </c>
    </row>
    <row r="290" spans="1:13">
      <c r="A290" s="1">
        <v>43990</v>
      </c>
      <c r="F290" s="78">
        <v>43990</v>
      </c>
      <c r="G290" s="79">
        <v>2.3958330000000001</v>
      </c>
      <c r="H290" s="79">
        <v>2.4916670000000001</v>
      </c>
      <c r="I290" s="79">
        <v>2.373313</v>
      </c>
      <c r="J290" s="79">
        <v>2.4485420000000002</v>
      </c>
      <c r="K290" s="79">
        <v>2.2037140000000002</v>
      </c>
      <c r="L290" s="80">
        <v>153582762</v>
      </c>
      <c r="M290" s="81">
        <f t="shared" si="4"/>
        <v>1.1080661582161313E-2</v>
      </c>
    </row>
    <row r="291" spans="1:13">
      <c r="A291" s="1">
        <v>43991</v>
      </c>
      <c r="F291" s="78">
        <v>43991</v>
      </c>
      <c r="G291" s="79">
        <v>2.433208</v>
      </c>
      <c r="H291" s="79">
        <v>2.441354</v>
      </c>
      <c r="I291" s="79">
        <v>2.3239580000000002</v>
      </c>
      <c r="J291" s="79">
        <v>2.3963130000000001</v>
      </c>
      <c r="K291" s="79">
        <v>2.1567069999999999</v>
      </c>
      <c r="L291" s="80">
        <v>105918101</v>
      </c>
      <c r="M291" s="81">
        <f t="shared" si="4"/>
        <v>-2.1330807899754795E-2</v>
      </c>
    </row>
    <row r="292" spans="1:13">
      <c r="A292" s="1">
        <v>43992</v>
      </c>
      <c r="F292" s="78">
        <v>43992</v>
      </c>
      <c r="G292" s="79">
        <v>2.436563</v>
      </c>
      <c r="H292" s="79">
        <v>2.4859170000000002</v>
      </c>
      <c r="I292" s="79">
        <v>2.3076669999999999</v>
      </c>
      <c r="J292" s="79">
        <v>2.3292290000000002</v>
      </c>
      <c r="K292" s="79">
        <v>2.0963310000000002</v>
      </c>
      <c r="L292" s="80">
        <v>106533532</v>
      </c>
      <c r="M292" s="81">
        <f t="shared" si="4"/>
        <v>-2.799453055051046E-2</v>
      </c>
    </row>
    <row r="293" spans="1:13">
      <c r="A293" s="1">
        <v>43993</v>
      </c>
      <c r="F293" s="78">
        <v>43993</v>
      </c>
      <c r="G293" s="79">
        <v>2.2137500000000001</v>
      </c>
      <c r="H293" s="79">
        <v>2.2290830000000001</v>
      </c>
      <c r="I293" s="79">
        <v>2.1126459999999998</v>
      </c>
      <c r="J293" s="79">
        <v>2.1126459999999998</v>
      </c>
      <c r="K293" s="79">
        <v>1.9014040000000001</v>
      </c>
      <c r="L293" s="80">
        <v>145378645</v>
      </c>
      <c r="M293" s="81">
        <f t="shared" si="4"/>
        <v>-9.2984838749224266E-2</v>
      </c>
    </row>
    <row r="294" spans="1:13">
      <c r="A294" s="1">
        <v>43994</v>
      </c>
      <c r="F294" s="78">
        <v>43994</v>
      </c>
      <c r="G294" s="79">
        <v>2.0815000000000001</v>
      </c>
      <c r="H294" s="79">
        <v>2.1926670000000001</v>
      </c>
      <c r="I294" s="79">
        <v>2.071917</v>
      </c>
      <c r="J294" s="79">
        <v>2.1207919999999998</v>
      </c>
      <c r="K294" s="79">
        <v>1.908736</v>
      </c>
      <c r="L294" s="80">
        <v>104574909</v>
      </c>
      <c r="M294" s="81">
        <f t="shared" si="4"/>
        <v>3.8560979150143232E-3</v>
      </c>
    </row>
    <row r="295" spans="1:13">
      <c r="A295" s="1">
        <v>43997</v>
      </c>
      <c r="F295" s="78">
        <v>43997</v>
      </c>
      <c r="G295" s="79">
        <v>2.0148959999999998</v>
      </c>
      <c r="H295" s="79">
        <v>2.0862919999999998</v>
      </c>
      <c r="I295" s="79">
        <v>2.0125000000000002</v>
      </c>
      <c r="J295" s="79">
        <v>2.0608960000000001</v>
      </c>
      <c r="K295" s="79">
        <v>1.8548279999999999</v>
      </c>
      <c r="L295" s="80">
        <v>91745881</v>
      </c>
      <c r="M295" s="81">
        <f t="shared" si="4"/>
        <v>-2.8242774275751108E-2</v>
      </c>
    </row>
    <row r="296" spans="1:13">
      <c r="A296" s="1">
        <v>43998</v>
      </c>
      <c r="F296" s="78">
        <v>43998</v>
      </c>
      <c r="G296" s="79">
        <v>2.1318130000000002</v>
      </c>
      <c r="H296" s="79">
        <v>2.2161460000000002</v>
      </c>
      <c r="I296" s="79">
        <v>2.08725</v>
      </c>
      <c r="J296" s="79">
        <v>2.15625</v>
      </c>
      <c r="K296" s="79">
        <v>1.9406479999999999</v>
      </c>
      <c r="L296" s="80">
        <v>89181618</v>
      </c>
      <c r="M296" s="81">
        <f t="shared" si="4"/>
        <v>4.6268441062998843E-2</v>
      </c>
    </row>
    <row r="297" spans="1:13">
      <c r="A297" s="1">
        <v>43999</v>
      </c>
      <c r="F297" s="78">
        <v>43999</v>
      </c>
      <c r="G297" s="79">
        <v>2.1505000000000001</v>
      </c>
      <c r="H297" s="79">
        <v>2.1993749999999999</v>
      </c>
      <c r="I297" s="79">
        <v>2.1203129999999999</v>
      </c>
      <c r="J297" s="79">
        <v>2.153375</v>
      </c>
      <c r="K297" s="79">
        <v>1.938061</v>
      </c>
      <c r="L297" s="80">
        <v>105297491</v>
      </c>
      <c r="M297" s="81">
        <f t="shared" si="4"/>
        <v>-1.3330598851517097E-3</v>
      </c>
    </row>
    <row r="298" spans="1:13">
      <c r="A298" s="1">
        <v>44000</v>
      </c>
      <c r="F298" s="78">
        <v>44000</v>
      </c>
      <c r="G298" s="79">
        <v>2.1294170000000001</v>
      </c>
      <c r="H298" s="79">
        <v>2.174458</v>
      </c>
      <c r="I298" s="79">
        <v>2.0575420000000002</v>
      </c>
      <c r="J298" s="79">
        <v>2.0949170000000001</v>
      </c>
      <c r="K298" s="79">
        <v>1.885448</v>
      </c>
      <c r="L298" s="80">
        <v>110590741</v>
      </c>
      <c r="M298" s="81">
        <f t="shared" si="4"/>
        <v>-2.7147236335698422E-2</v>
      </c>
    </row>
    <row r="299" spans="1:13">
      <c r="A299" s="1">
        <v>44001</v>
      </c>
      <c r="F299" s="78">
        <v>44001</v>
      </c>
      <c r="G299" s="79">
        <v>2.1274999999999999</v>
      </c>
      <c r="H299" s="79">
        <v>2.1337290000000002</v>
      </c>
      <c r="I299" s="79">
        <v>2.055625</v>
      </c>
      <c r="J299" s="79">
        <v>2.0632920000000001</v>
      </c>
      <c r="K299" s="79">
        <v>1.8569850000000001</v>
      </c>
      <c r="L299" s="80">
        <v>308358441</v>
      </c>
      <c r="M299" s="81">
        <f t="shared" si="4"/>
        <v>-1.5096146910442454E-2</v>
      </c>
    </row>
    <row r="300" spans="1:13">
      <c r="A300" s="1">
        <v>44004</v>
      </c>
      <c r="F300" s="78">
        <v>44004</v>
      </c>
      <c r="G300" s="79">
        <v>2.0493960000000002</v>
      </c>
      <c r="H300" s="79">
        <v>2.082938</v>
      </c>
      <c r="I300" s="79">
        <v>2.0244789999999999</v>
      </c>
      <c r="J300" s="79">
        <v>2.0407709999999999</v>
      </c>
      <c r="K300" s="79">
        <v>1.836716</v>
      </c>
      <c r="L300" s="80">
        <v>50640206</v>
      </c>
      <c r="M300" s="81">
        <f t="shared" si="4"/>
        <v>-1.0915004698476343E-2</v>
      </c>
    </row>
    <row r="301" spans="1:13">
      <c r="A301" s="1">
        <v>44005</v>
      </c>
      <c r="F301" s="78">
        <v>44005</v>
      </c>
      <c r="G301" s="79">
        <v>2.069042</v>
      </c>
      <c r="H301" s="79">
        <v>2.177333</v>
      </c>
      <c r="I301" s="79">
        <v>2.0493960000000002</v>
      </c>
      <c r="J301" s="79">
        <v>2.1413959999999999</v>
      </c>
      <c r="K301" s="79">
        <v>1.927279</v>
      </c>
      <c r="L301" s="80">
        <v>86341389</v>
      </c>
      <c r="M301" s="81">
        <f t="shared" si="4"/>
        <v>4.9307024058155943E-2</v>
      </c>
    </row>
    <row r="302" spans="1:13">
      <c r="A302" s="1">
        <v>44006</v>
      </c>
      <c r="F302" s="78">
        <v>44006</v>
      </c>
      <c r="G302" s="79">
        <v>2.1255829999999998</v>
      </c>
      <c r="H302" s="79">
        <v>2.169667</v>
      </c>
      <c r="I302" s="79">
        <v>2.0460419999999999</v>
      </c>
      <c r="J302" s="79">
        <v>2.0460419999999999</v>
      </c>
      <c r="K302" s="79">
        <v>1.8414600000000001</v>
      </c>
      <c r="L302" s="80">
        <v>46782259</v>
      </c>
      <c r="M302" s="81">
        <f t="shared" si="4"/>
        <v>-4.452858148716396E-2</v>
      </c>
    </row>
    <row r="303" spans="1:13">
      <c r="A303" s="1">
        <v>44007</v>
      </c>
      <c r="F303" s="78">
        <v>44007</v>
      </c>
      <c r="G303" s="79">
        <v>2.0412499999999998</v>
      </c>
      <c r="H303" s="79">
        <v>2.1040209999999999</v>
      </c>
      <c r="I303" s="79">
        <v>2.0048330000000001</v>
      </c>
      <c r="J303" s="79">
        <v>2.0973130000000002</v>
      </c>
      <c r="K303" s="79">
        <v>1.8876040000000001</v>
      </c>
      <c r="L303" s="80">
        <v>71505718</v>
      </c>
      <c r="M303" s="81">
        <f t="shared" si="4"/>
        <v>2.5058377591693527E-2</v>
      </c>
    </row>
    <row r="304" spans="1:13">
      <c r="A304" s="1">
        <v>44008</v>
      </c>
      <c r="F304" s="78">
        <v>44008</v>
      </c>
      <c r="G304" s="79">
        <v>2.1251039999999999</v>
      </c>
      <c r="H304" s="79">
        <v>2.1294170000000001</v>
      </c>
      <c r="I304" s="79">
        <v>2.0331039999999998</v>
      </c>
      <c r="J304" s="79">
        <v>2.0331039999999998</v>
      </c>
      <c r="K304" s="79">
        <v>1.829815</v>
      </c>
      <c r="L304" s="80">
        <v>65801602</v>
      </c>
      <c r="M304" s="81">
        <f t="shared" si="4"/>
        <v>-3.0615001875393403E-2</v>
      </c>
    </row>
    <row r="305" spans="1:13">
      <c r="A305" s="1">
        <v>44011</v>
      </c>
      <c r="F305" s="78">
        <v>44011</v>
      </c>
      <c r="G305" s="79">
        <v>2.0417290000000001</v>
      </c>
      <c r="H305" s="79">
        <v>2.1289380000000002</v>
      </c>
      <c r="I305" s="79">
        <v>2.018729</v>
      </c>
      <c r="J305" s="79">
        <v>2.1150419999999999</v>
      </c>
      <c r="K305" s="79">
        <v>1.9035610000000001</v>
      </c>
      <c r="L305" s="80">
        <v>51935742</v>
      </c>
      <c r="M305" s="81">
        <f t="shared" si="4"/>
        <v>4.0302434945609304E-2</v>
      </c>
    </row>
    <row r="306" spans="1:13">
      <c r="A306" s="1">
        <v>44012</v>
      </c>
      <c r="F306" s="78">
        <v>44012</v>
      </c>
      <c r="G306" s="79">
        <v>2.1006670000000001</v>
      </c>
      <c r="H306" s="79">
        <v>2.1169579999999999</v>
      </c>
      <c r="I306" s="79">
        <v>2.0393330000000001</v>
      </c>
      <c r="J306" s="79">
        <v>2.0838960000000002</v>
      </c>
      <c r="K306" s="79">
        <v>1.875529</v>
      </c>
      <c r="L306" s="80">
        <v>55657742</v>
      </c>
      <c r="M306" s="81">
        <f t="shared" si="4"/>
        <v>-1.4726084428079824E-2</v>
      </c>
    </row>
    <row r="307" spans="1:13">
      <c r="A307" s="1">
        <v>44013</v>
      </c>
      <c r="F307" s="78">
        <v>44013</v>
      </c>
      <c r="G307" s="79">
        <v>2.0858129999999999</v>
      </c>
      <c r="H307" s="79">
        <v>2.103542</v>
      </c>
      <c r="I307" s="79">
        <v>2.0326249999999999</v>
      </c>
      <c r="J307" s="79">
        <v>2.0537079999999999</v>
      </c>
      <c r="K307" s="79">
        <v>1.8483590000000001</v>
      </c>
      <c r="L307" s="80">
        <v>46316352</v>
      </c>
      <c r="M307" s="81">
        <f t="shared" si="4"/>
        <v>-1.4486579519698131E-2</v>
      </c>
    </row>
    <row r="308" spans="1:13">
      <c r="A308" s="1">
        <v>44014</v>
      </c>
      <c r="F308" s="78">
        <v>44014</v>
      </c>
      <c r="G308" s="79">
        <v>2.0920420000000002</v>
      </c>
      <c r="H308" s="79">
        <v>2.2281249999999999</v>
      </c>
      <c r="I308" s="79">
        <v>2.0733540000000001</v>
      </c>
      <c r="J308" s="79">
        <v>2.1902710000000001</v>
      </c>
      <c r="K308" s="79">
        <v>1.9712670000000001</v>
      </c>
      <c r="L308" s="80">
        <v>86761795</v>
      </c>
      <c r="M308" s="81">
        <f t="shared" si="4"/>
        <v>6.6495740275563361E-2</v>
      </c>
    </row>
    <row r="309" spans="1:13">
      <c r="A309" s="1">
        <v>44015</v>
      </c>
      <c r="F309" s="78">
        <v>44015</v>
      </c>
      <c r="G309" s="79">
        <v>2.1883539999999999</v>
      </c>
      <c r="H309" s="79">
        <v>2.201292</v>
      </c>
      <c r="I309" s="79">
        <v>2.111208</v>
      </c>
      <c r="J309" s="79">
        <v>2.1346880000000001</v>
      </c>
      <c r="K309" s="79">
        <v>1.9212419999999999</v>
      </c>
      <c r="L309" s="80">
        <v>42074784</v>
      </c>
      <c r="M309" s="81">
        <f t="shared" si="4"/>
        <v>-2.5377079817193816E-2</v>
      </c>
    </row>
    <row r="310" spans="1:13">
      <c r="A310" s="1">
        <v>44018</v>
      </c>
      <c r="F310" s="78">
        <v>44018</v>
      </c>
      <c r="G310" s="79">
        <v>2.2147079999999999</v>
      </c>
      <c r="H310" s="79">
        <v>2.2817919999999998</v>
      </c>
      <c r="I310" s="79">
        <v>2.204167</v>
      </c>
      <c r="J310" s="79">
        <v>2.2396250000000002</v>
      </c>
      <c r="K310" s="79">
        <v>2.0156869999999998</v>
      </c>
      <c r="L310" s="80">
        <v>63384499</v>
      </c>
      <c r="M310" s="81">
        <f t="shared" si="4"/>
        <v>4.9158304888192061E-2</v>
      </c>
    </row>
    <row r="311" spans="1:13">
      <c r="A311" s="1">
        <v>44019</v>
      </c>
      <c r="F311" s="78">
        <v>44019</v>
      </c>
      <c r="G311" s="79">
        <v>2.2137500000000001</v>
      </c>
      <c r="H311" s="79">
        <v>2.2262080000000002</v>
      </c>
      <c r="I311" s="79">
        <v>2.1730209999999999</v>
      </c>
      <c r="J311" s="79">
        <v>2.1730209999999999</v>
      </c>
      <c r="K311" s="79">
        <v>1.955743</v>
      </c>
      <c r="L311" s="80">
        <v>49532159</v>
      </c>
      <c r="M311" s="81">
        <f t="shared" si="4"/>
        <v>-2.9738744160179523E-2</v>
      </c>
    </row>
    <row r="312" spans="1:13">
      <c r="A312" s="1">
        <v>44020</v>
      </c>
      <c r="F312" s="78">
        <v>44020</v>
      </c>
      <c r="G312" s="79">
        <v>2.1528960000000001</v>
      </c>
      <c r="H312" s="79">
        <v>2.1634380000000002</v>
      </c>
      <c r="I312" s="79">
        <v>2.1169579999999999</v>
      </c>
      <c r="J312" s="79">
        <v>2.1236670000000002</v>
      </c>
      <c r="K312" s="79">
        <v>1.9113230000000001</v>
      </c>
      <c r="L312" s="80">
        <v>44230272</v>
      </c>
      <c r="M312" s="81">
        <f t="shared" si="4"/>
        <v>-2.2712595673357851E-2</v>
      </c>
    </row>
    <row r="313" spans="1:13">
      <c r="A313" s="1">
        <v>44021</v>
      </c>
      <c r="F313" s="78">
        <v>44021</v>
      </c>
      <c r="G313" s="79">
        <v>2.142833</v>
      </c>
      <c r="H313" s="79">
        <v>2.1514579999999999</v>
      </c>
      <c r="I313" s="79">
        <v>2.0824579999999999</v>
      </c>
      <c r="J313" s="79">
        <v>2.0838960000000002</v>
      </c>
      <c r="K313" s="79">
        <v>1.875529</v>
      </c>
      <c r="L313" s="80">
        <v>65119315</v>
      </c>
      <c r="M313" s="81">
        <f t="shared" si="4"/>
        <v>-1.872734226501753E-2</v>
      </c>
    </row>
    <row r="314" spans="1:13">
      <c r="A314" s="1">
        <v>44022</v>
      </c>
      <c r="F314" s="78">
        <v>44022</v>
      </c>
      <c r="G314" s="79">
        <v>2.0604170000000002</v>
      </c>
      <c r="H314" s="79">
        <v>2.1274999999999999</v>
      </c>
      <c r="I314" s="79">
        <v>2.055625</v>
      </c>
      <c r="J314" s="79">
        <v>2.1274999999999999</v>
      </c>
      <c r="K314" s="79">
        <v>1.9147730000000001</v>
      </c>
      <c r="L314" s="80">
        <v>45390302</v>
      </c>
      <c r="M314" s="81">
        <f t="shared" si="4"/>
        <v>2.0924229910601253E-2</v>
      </c>
    </row>
    <row r="315" spans="1:13">
      <c r="A315" s="1">
        <v>44025</v>
      </c>
      <c r="F315" s="78">
        <v>44025</v>
      </c>
      <c r="G315" s="79">
        <v>2.1701459999999999</v>
      </c>
      <c r="H315" s="79">
        <v>2.1850000000000001</v>
      </c>
      <c r="I315" s="79">
        <v>2.1265420000000002</v>
      </c>
      <c r="J315" s="79">
        <v>2.1524169999999998</v>
      </c>
      <c r="K315" s="79">
        <v>1.937198</v>
      </c>
      <c r="L315" s="80">
        <v>41570437</v>
      </c>
      <c r="M315" s="81">
        <f t="shared" si="4"/>
        <v>1.1711571032179751E-2</v>
      </c>
    </row>
    <row r="316" spans="1:13">
      <c r="A316" s="1">
        <v>44026</v>
      </c>
      <c r="F316" s="78">
        <v>44026</v>
      </c>
      <c r="G316" s="79">
        <v>2.1418750000000002</v>
      </c>
      <c r="H316" s="79">
        <v>2.150979</v>
      </c>
      <c r="I316" s="79">
        <v>2.1001880000000002</v>
      </c>
      <c r="J316" s="79">
        <v>2.1313330000000001</v>
      </c>
      <c r="K316" s="79">
        <v>1.918223</v>
      </c>
      <c r="L316" s="80">
        <v>42544978</v>
      </c>
      <c r="M316" s="81">
        <f t="shared" si="4"/>
        <v>-9.7950751549402606E-3</v>
      </c>
    </row>
    <row r="317" spans="1:13">
      <c r="A317" s="1">
        <v>44027</v>
      </c>
      <c r="F317" s="78">
        <v>44027</v>
      </c>
      <c r="G317" s="79">
        <v>2.1490629999999999</v>
      </c>
      <c r="H317" s="79">
        <v>2.2027290000000002</v>
      </c>
      <c r="I317" s="79">
        <v>2.0858129999999999</v>
      </c>
      <c r="J317" s="79">
        <v>2.172542</v>
      </c>
      <c r="K317" s="79">
        <v>1.955311</v>
      </c>
      <c r="L317" s="80">
        <v>83717997</v>
      </c>
      <c r="M317" s="81">
        <f t="shared" si="4"/>
        <v>1.933456120586606E-2</v>
      </c>
    </row>
    <row r="318" spans="1:13">
      <c r="A318" s="1">
        <v>44028</v>
      </c>
      <c r="F318" s="78">
        <v>44028</v>
      </c>
      <c r="G318" s="79">
        <v>2.169667</v>
      </c>
      <c r="H318" s="79">
        <v>2.1964999999999999</v>
      </c>
      <c r="I318" s="79">
        <v>2.143313</v>
      </c>
      <c r="J318" s="79">
        <v>2.1663130000000002</v>
      </c>
      <c r="K318" s="79">
        <v>1.949705</v>
      </c>
      <c r="L318" s="80">
        <v>38014757</v>
      </c>
      <c r="M318" s="81">
        <f t="shared" si="4"/>
        <v>-2.8670630912422624E-3</v>
      </c>
    </row>
    <row r="319" spans="1:13">
      <c r="A319" s="1">
        <v>44029</v>
      </c>
      <c r="F319" s="78">
        <v>44029</v>
      </c>
      <c r="G319" s="79">
        <v>2.1581670000000002</v>
      </c>
      <c r="H319" s="79">
        <v>2.1648749999999999</v>
      </c>
      <c r="I319" s="79">
        <v>2.0973130000000002</v>
      </c>
      <c r="J319" s="79">
        <v>2.1227079999999998</v>
      </c>
      <c r="K319" s="79">
        <v>1.91046</v>
      </c>
      <c r="L319" s="80">
        <v>76359302</v>
      </c>
      <c r="M319" s="81">
        <f t="shared" si="4"/>
        <v>-2.0128686134569064E-2</v>
      </c>
    </row>
    <row r="320" spans="1:13">
      <c r="A320" s="1">
        <v>44032</v>
      </c>
      <c r="F320" s="78">
        <v>44032</v>
      </c>
      <c r="G320" s="79">
        <v>2.1179169999999998</v>
      </c>
      <c r="H320" s="79">
        <v>2.124625</v>
      </c>
      <c r="I320" s="79">
        <v>2.081979</v>
      </c>
      <c r="J320" s="79">
        <v>2.1179169999999998</v>
      </c>
      <c r="K320" s="79">
        <v>1.906148</v>
      </c>
      <c r="L320" s="80">
        <v>36951523</v>
      </c>
      <c r="M320" s="81">
        <f t="shared" si="4"/>
        <v>-2.2570480407860375E-3</v>
      </c>
    </row>
    <row r="321" spans="1:13">
      <c r="A321" s="1">
        <v>44033</v>
      </c>
      <c r="F321" s="78">
        <v>44033</v>
      </c>
      <c r="G321" s="79">
        <v>2.1356459999999999</v>
      </c>
      <c r="H321" s="79">
        <v>2.2161460000000002</v>
      </c>
      <c r="I321" s="79">
        <v>2.0934789999999999</v>
      </c>
      <c r="J321" s="79">
        <v>2.1059380000000001</v>
      </c>
      <c r="K321" s="79">
        <v>1.895367</v>
      </c>
      <c r="L321" s="80">
        <v>73291726</v>
      </c>
      <c r="M321" s="81">
        <f t="shared" si="4"/>
        <v>-5.6559091948788498E-3</v>
      </c>
    </row>
    <row r="322" spans="1:13">
      <c r="A322" s="1">
        <v>44034</v>
      </c>
      <c r="F322" s="78">
        <v>44034</v>
      </c>
      <c r="G322" s="79">
        <v>2.103542</v>
      </c>
      <c r="H322" s="79">
        <v>2.1265420000000002</v>
      </c>
      <c r="I322" s="79">
        <v>2.0498750000000001</v>
      </c>
      <c r="J322" s="79">
        <v>2.061375</v>
      </c>
      <c r="K322" s="79">
        <v>1.8552599999999999</v>
      </c>
      <c r="L322" s="80">
        <v>49731841</v>
      </c>
      <c r="M322" s="81">
        <f t="shared" si="4"/>
        <v>-2.1160545688513156E-2</v>
      </c>
    </row>
    <row r="323" spans="1:13">
      <c r="A323" s="1">
        <v>44035</v>
      </c>
      <c r="F323" s="78">
        <v>44035</v>
      </c>
      <c r="G323" s="79">
        <v>2.0661670000000001</v>
      </c>
      <c r="H323" s="79">
        <v>2.0815000000000001</v>
      </c>
      <c r="I323" s="79">
        <v>2.021604</v>
      </c>
      <c r="J323" s="79">
        <v>2.0297499999999999</v>
      </c>
      <c r="K323" s="79">
        <v>1.826797</v>
      </c>
      <c r="L323" s="80">
        <v>59291928</v>
      </c>
      <c r="M323" s="81">
        <f t="shared" si="4"/>
        <v>-1.5341784978924737E-2</v>
      </c>
    </row>
    <row r="324" spans="1:13">
      <c r="A324" s="1">
        <v>44036</v>
      </c>
      <c r="F324" s="78">
        <v>44036</v>
      </c>
      <c r="G324" s="79">
        <v>2.013458</v>
      </c>
      <c r="H324" s="79">
        <v>2.0604170000000002</v>
      </c>
      <c r="I324" s="79">
        <v>1.9990829999999999</v>
      </c>
      <c r="J324" s="79">
        <v>2.037417</v>
      </c>
      <c r="K324" s="79">
        <v>1.8336969999999999</v>
      </c>
      <c r="L324" s="80">
        <v>41808351</v>
      </c>
      <c r="M324" s="81">
        <f t="shared" ref="M324:M387" si="5">(K324-K323)/K323</f>
        <v>3.7771027651128759E-3</v>
      </c>
    </row>
    <row r="325" spans="1:13">
      <c r="A325" s="1">
        <v>44039</v>
      </c>
      <c r="F325" s="78">
        <v>44039</v>
      </c>
      <c r="G325" s="79">
        <v>2.0220829999999999</v>
      </c>
      <c r="H325" s="79">
        <v>2.0249579999999998</v>
      </c>
      <c r="I325" s="79">
        <v>1.966021</v>
      </c>
      <c r="J325" s="79">
        <v>1.988542</v>
      </c>
      <c r="K325" s="79">
        <v>1.789709</v>
      </c>
      <c r="L325" s="80">
        <v>56736540</v>
      </c>
      <c r="M325" s="81">
        <f t="shared" si="5"/>
        <v>-2.3988696060472322E-2</v>
      </c>
    </row>
    <row r="326" spans="1:13">
      <c r="A326" s="1">
        <v>44040</v>
      </c>
      <c r="F326" s="78">
        <v>44040</v>
      </c>
      <c r="G326" s="79">
        <v>1.9808749999999999</v>
      </c>
      <c r="H326" s="79">
        <v>2.0254379999999998</v>
      </c>
      <c r="I326" s="79">
        <v>1.9784790000000001</v>
      </c>
      <c r="J326" s="79">
        <v>2.0148959999999998</v>
      </c>
      <c r="K326" s="79">
        <v>1.813428</v>
      </c>
      <c r="L326" s="80">
        <v>49491982</v>
      </c>
      <c r="M326" s="81">
        <f t="shared" si="5"/>
        <v>1.3252992525600556E-2</v>
      </c>
    </row>
    <row r="327" spans="1:13">
      <c r="A327" s="1">
        <v>44041</v>
      </c>
      <c r="F327" s="78">
        <v>44041</v>
      </c>
      <c r="G327" s="79">
        <v>1.9837499999999999</v>
      </c>
      <c r="H327" s="79">
        <v>1.9981249999999999</v>
      </c>
      <c r="I327" s="79">
        <v>1.8975</v>
      </c>
      <c r="J327" s="79">
        <v>1.920021</v>
      </c>
      <c r="K327" s="79">
        <v>1.72804</v>
      </c>
      <c r="L327" s="80">
        <v>85772432</v>
      </c>
      <c r="M327" s="81">
        <f t="shared" si="5"/>
        <v>-4.7086512395308783E-2</v>
      </c>
    </row>
    <row r="328" spans="1:13">
      <c r="A328" s="1">
        <v>44042</v>
      </c>
      <c r="F328" s="78">
        <v>44042</v>
      </c>
      <c r="G328" s="79">
        <v>1.9205000000000001</v>
      </c>
      <c r="H328" s="79">
        <v>1.9257709999999999</v>
      </c>
      <c r="I328" s="79">
        <v>1.795725</v>
      </c>
      <c r="J328" s="79">
        <v>1.809717</v>
      </c>
      <c r="K328" s="79">
        <v>1.628765</v>
      </c>
      <c r="L328" s="80">
        <v>99273721</v>
      </c>
      <c r="M328" s="81">
        <f t="shared" si="5"/>
        <v>-5.744948033610333E-2</v>
      </c>
    </row>
    <row r="329" spans="1:13">
      <c r="A329" s="1">
        <v>44043</v>
      </c>
      <c r="F329" s="78">
        <v>44043</v>
      </c>
      <c r="G329" s="79">
        <v>1.833483</v>
      </c>
      <c r="H329" s="79">
        <v>1.8417250000000001</v>
      </c>
      <c r="I329" s="79">
        <v>1.7332419999999999</v>
      </c>
      <c r="J329" s="79">
        <v>1.7332419999999999</v>
      </c>
      <c r="K329" s="79">
        <v>1.559936</v>
      </c>
      <c r="L329" s="80">
        <v>88986681</v>
      </c>
      <c r="M329" s="81">
        <f t="shared" si="5"/>
        <v>-4.225839823424498E-2</v>
      </c>
    </row>
    <row r="330" spans="1:13">
      <c r="A330" s="1">
        <v>44046</v>
      </c>
      <c r="F330" s="78">
        <v>44046</v>
      </c>
      <c r="G330" s="79">
        <v>1.744167</v>
      </c>
      <c r="H330" s="79">
        <v>1.7876749999999999</v>
      </c>
      <c r="I330" s="79">
        <v>1.6928000000000001</v>
      </c>
      <c r="J330" s="79">
        <v>1.779625</v>
      </c>
      <c r="K330" s="79">
        <v>1.6016820000000001</v>
      </c>
      <c r="L330" s="80">
        <v>89381904</v>
      </c>
      <c r="M330" s="81">
        <f t="shared" si="5"/>
        <v>2.6761354311971814E-2</v>
      </c>
    </row>
    <row r="331" spans="1:13">
      <c r="A331" s="1">
        <v>44047</v>
      </c>
      <c r="F331" s="78">
        <v>44047</v>
      </c>
      <c r="G331" s="79">
        <v>1.8037749999999999</v>
      </c>
      <c r="H331" s="79">
        <v>1.849583</v>
      </c>
      <c r="I331" s="79">
        <v>1.7882499999999999</v>
      </c>
      <c r="J331" s="79">
        <v>1.8396170000000001</v>
      </c>
      <c r="K331" s="79">
        <v>1.655675</v>
      </c>
      <c r="L331" s="80">
        <v>66751557</v>
      </c>
      <c r="M331" s="81">
        <f t="shared" si="5"/>
        <v>3.3710187165741985E-2</v>
      </c>
    </row>
    <row r="332" spans="1:13">
      <c r="A332" s="1">
        <v>44048</v>
      </c>
      <c r="F332" s="78">
        <v>44048</v>
      </c>
      <c r="G332" s="79">
        <v>1.849583</v>
      </c>
      <c r="H332" s="79">
        <v>1.8708579999999999</v>
      </c>
      <c r="I332" s="79">
        <v>1.797258</v>
      </c>
      <c r="J332" s="79">
        <v>1.81125</v>
      </c>
      <c r="K332" s="79">
        <v>1.630144</v>
      </c>
      <c r="L332" s="80">
        <v>42250843</v>
      </c>
      <c r="M332" s="81">
        <f t="shared" si="5"/>
        <v>-1.5420296857777021E-2</v>
      </c>
    </row>
    <row r="333" spans="1:13">
      <c r="A333" s="1">
        <v>44049</v>
      </c>
      <c r="F333" s="78">
        <v>44049</v>
      </c>
      <c r="G333" s="79">
        <v>1.800325</v>
      </c>
      <c r="H333" s="79">
        <v>1.826392</v>
      </c>
      <c r="I333" s="79">
        <v>1.761225</v>
      </c>
      <c r="J333" s="79">
        <v>1.7872920000000001</v>
      </c>
      <c r="K333" s="79">
        <v>1.608582</v>
      </c>
      <c r="L333" s="80">
        <v>43262149</v>
      </c>
      <c r="M333" s="81">
        <f t="shared" si="5"/>
        <v>-1.3227052334026983E-2</v>
      </c>
    </row>
    <row r="334" spans="1:13">
      <c r="A334" s="1">
        <v>44050</v>
      </c>
      <c r="F334" s="78">
        <v>44050</v>
      </c>
      <c r="G334" s="79">
        <v>1.7725329999999999</v>
      </c>
      <c r="H334" s="79">
        <v>1.7863329999999999</v>
      </c>
      <c r="I334" s="79">
        <v>1.7250000000000001</v>
      </c>
      <c r="J334" s="79">
        <v>1.7583500000000001</v>
      </c>
      <c r="K334" s="79">
        <v>1.5825340000000001</v>
      </c>
      <c r="L334" s="80">
        <v>53876306</v>
      </c>
      <c r="M334" s="81">
        <f t="shared" si="5"/>
        <v>-1.6193144023742556E-2</v>
      </c>
    </row>
    <row r="335" spans="1:13">
      <c r="A335" s="1">
        <v>44053</v>
      </c>
      <c r="F335" s="78">
        <v>44053</v>
      </c>
      <c r="G335" s="79">
        <v>1.796875</v>
      </c>
      <c r="H335" s="79">
        <v>1.829842</v>
      </c>
      <c r="I335" s="79">
        <v>1.779625</v>
      </c>
      <c r="J335" s="79">
        <v>1.8148919999999999</v>
      </c>
      <c r="K335" s="79">
        <v>1.6334219999999999</v>
      </c>
      <c r="L335" s="80">
        <v>63752024</v>
      </c>
      <c r="M335" s="81">
        <f t="shared" si="5"/>
        <v>3.2156023188127283E-2</v>
      </c>
    </row>
    <row r="336" spans="1:13">
      <c r="A336" s="1">
        <v>44054</v>
      </c>
      <c r="F336" s="78">
        <v>44054</v>
      </c>
      <c r="G336" s="79">
        <v>1.830992</v>
      </c>
      <c r="H336" s="79">
        <v>1.924812</v>
      </c>
      <c r="I336" s="79">
        <v>1.830992</v>
      </c>
      <c r="J336" s="79">
        <v>1.9185829999999999</v>
      </c>
      <c r="K336" s="79">
        <v>1.726745</v>
      </c>
      <c r="L336" s="80">
        <v>72927216</v>
      </c>
      <c r="M336" s="81">
        <f t="shared" si="5"/>
        <v>5.7133429083237555E-2</v>
      </c>
    </row>
    <row r="337" spans="1:13">
      <c r="A337" s="1">
        <v>44055</v>
      </c>
      <c r="F337" s="78">
        <v>44055</v>
      </c>
      <c r="G337" s="79">
        <v>1.9166669999999999</v>
      </c>
      <c r="H337" s="79">
        <v>1.9631460000000001</v>
      </c>
      <c r="I337" s="79">
        <v>1.9038250000000001</v>
      </c>
      <c r="J337" s="79">
        <v>1.9051670000000001</v>
      </c>
      <c r="K337" s="79">
        <v>1.7146710000000001</v>
      </c>
      <c r="L337" s="80">
        <v>55336486</v>
      </c>
      <c r="M337" s="81">
        <f t="shared" si="5"/>
        <v>-6.9923468722943565E-3</v>
      </c>
    </row>
    <row r="338" spans="1:13">
      <c r="A338" s="1">
        <v>44056</v>
      </c>
      <c r="F338" s="78">
        <v>44056</v>
      </c>
      <c r="G338" s="79">
        <v>1.8848499999999999</v>
      </c>
      <c r="H338" s="79">
        <v>1.92625</v>
      </c>
      <c r="I338" s="79">
        <v>1.8664499999999999</v>
      </c>
      <c r="J338" s="79">
        <v>1.8664499999999999</v>
      </c>
      <c r="K338" s="79">
        <v>1.6798249999999999</v>
      </c>
      <c r="L338" s="80">
        <v>40406162</v>
      </c>
      <c r="M338" s="81">
        <f t="shared" si="5"/>
        <v>-2.0322265904071483E-2</v>
      </c>
    </row>
    <row r="339" spans="1:13">
      <c r="A339" s="1">
        <v>44057</v>
      </c>
      <c r="F339" s="78">
        <v>44057</v>
      </c>
      <c r="G339" s="79">
        <v>1.858017</v>
      </c>
      <c r="H339" s="79">
        <v>1.859167</v>
      </c>
      <c r="I339" s="79">
        <v>1.7894000000000001</v>
      </c>
      <c r="J339" s="79">
        <v>1.8469</v>
      </c>
      <c r="K339" s="79">
        <v>1.6622300000000001</v>
      </c>
      <c r="L339" s="80">
        <v>51759295</v>
      </c>
      <c r="M339" s="81">
        <f t="shared" si="5"/>
        <v>-1.0474305359189086E-2</v>
      </c>
    </row>
    <row r="340" spans="1:13">
      <c r="A340" s="1">
        <v>44060</v>
      </c>
      <c r="F340" s="78">
        <v>44060</v>
      </c>
      <c r="G340" s="79">
        <v>1.8388500000000001</v>
      </c>
      <c r="H340" s="79">
        <v>1.8666419999999999</v>
      </c>
      <c r="I340" s="79">
        <v>1.8083750000000001</v>
      </c>
      <c r="J340" s="79">
        <v>1.812017</v>
      </c>
      <c r="K340" s="79">
        <v>1.630835</v>
      </c>
      <c r="L340" s="80">
        <v>39663919</v>
      </c>
      <c r="M340" s="81">
        <f t="shared" si="5"/>
        <v>-1.8887277933859973E-2</v>
      </c>
    </row>
    <row r="341" spans="1:13">
      <c r="A341" s="1">
        <v>44061</v>
      </c>
      <c r="F341" s="78">
        <v>44061</v>
      </c>
      <c r="G341" s="79">
        <v>1.799558</v>
      </c>
      <c r="H341" s="79">
        <v>1.8516919999999999</v>
      </c>
      <c r="I341" s="79">
        <v>1.7847999999999999</v>
      </c>
      <c r="J341" s="79">
        <v>1.7987919999999999</v>
      </c>
      <c r="K341" s="79">
        <v>1.618932</v>
      </c>
      <c r="L341" s="80">
        <v>36795007</v>
      </c>
      <c r="M341" s="81">
        <f t="shared" si="5"/>
        <v>-7.2987150754061552E-3</v>
      </c>
    </row>
    <row r="342" spans="1:13">
      <c r="A342" s="1">
        <v>44062</v>
      </c>
      <c r="F342" s="78">
        <v>44062</v>
      </c>
      <c r="G342" s="79">
        <v>1.7874829999999999</v>
      </c>
      <c r="H342" s="79">
        <v>1.8536079999999999</v>
      </c>
      <c r="I342" s="79">
        <v>1.780392</v>
      </c>
      <c r="J342" s="79">
        <v>1.8536079999999999</v>
      </c>
      <c r="K342" s="79">
        <v>1.6682669999999999</v>
      </c>
      <c r="L342" s="80">
        <v>25485366</v>
      </c>
      <c r="M342" s="81">
        <f t="shared" si="5"/>
        <v>3.0473793834453766E-2</v>
      </c>
    </row>
    <row r="343" spans="1:13">
      <c r="A343" s="1">
        <v>44063</v>
      </c>
      <c r="F343" s="78">
        <v>44063</v>
      </c>
      <c r="G343" s="79">
        <v>1.8169999999999999</v>
      </c>
      <c r="H343" s="79">
        <v>1.8171919999999999</v>
      </c>
      <c r="I343" s="79">
        <v>1.7765580000000001</v>
      </c>
      <c r="J343" s="79">
        <v>1.7765580000000001</v>
      </c>
      <c r="K343" s="79">
        <v>1.598921</v>
      </c>
      <c r="L343" s="80">
        <v>40698269</v>
      </c>
      <c r="M343" s="81">
        <f t="shared" si="5"/>
        <v>-4.1567686707223668E-2</v>
      </c>
    </row>
    <row r="344" spans="1:13">
      <c r="A344" s="1">
        <v>44064</v>
      </c>
      <c r="F344" s="78">
        <v>44064</v>
      </c>
      <c r="G344" s="79">
        <v>1.7849919999999999</v>
      </c>
      <c r="H344" s="79">
        <v>1.796875</v>
      </c>
      <c r="I344" s="79">
        <v>1.7259580000000001</v>
      </c>
      <c r="J344" s="79">
        <v>1.7510669999999999</v>
      </c>
      <c r="K344" s="79">
        <v>1.575979</v>
      </c>
      <c r="L344" s="80">
        <v>50665297</v>
      </c>
      <c r="M344" s="81">
        <f t="shared" si="5"/>
        <v>-1.4348426219932077E-2</v>
      </c>
    </row>
    <row r="345" spans="1:13">
      <c r="A345" s="1">
        <v>44067</v>
      </c>
      <c r="F345" s="78">
        <v>44067</v>
      </c>
      <c r="G345" s="79">
        <v>1.7692749999999999</v>
      </c>
      <c r="H345" s="79">
        <v>1.8189169999999999</v>
      </c>
      <c r="I345" s="79">
        <v>1.763525</v>
      </c>
      <c r="J345" s="79">
        <v>1.8189169999999999</v>
      </c>
      <c r="K345" s="79">
        <v>1.6370450000000001</v>
      </c>
      <c r="L345" s="80">
        <v>34871042</v>
      </c>
      <c r="M345" s="81">
        <f t="shared" si="5"/>
        <v>3.8747978240826854E-2</v>
      </c>
    </row>
    <row r="346" spans="1:13">
      <c r="A346" s="1">
        <v>44068</v>
      </c>
      <c r="F346" s="78">
        <v>44068</v>
      </c>
      <c r="G346" s="79">
        <v>1.847475</v>
      </c>
      <c r="H346" s="79">
        <v>1.881208</v>
      </c>
      <c r="I346" s="79">
        <v>1.8147</v>
      </c>
      <c r="J346" s="79">
        <v>1.816233</v>
      </c>
      <c r="K346" s="79">
        <v>1.6346290000000001</v>
      </c>
      <c r="L346" s="80">
        <v>48007338</v>
      </c>
      <c r="M346" s="81">
        <f t="shared" si="5"/>
        <v>-1.4758299252616597E-3</v>
      </c>
    </row>
    <row r="347" spans="1:13">
      <c r="A347" s="1">
        <v>44069</v>
      </c>
      <c r="F347" s="78">
        <v>44069</v>
      </c>
      <c r="G347" s="79">
        <v>1.8035829999999999</v>
      </c>
      <c r="H347" s="79">
        <v>1.8516919999999999</v>
      </c>
      <c r="I347" s="79">
        <v>1.796875</v>
      </c>
      <c r="J347" s="79">
        <v>1.8405750000000001</v>
      </c>
      <c r="K347" s="79">
        <v>1.6565369999999999</v>
      </c>
      <c r="L347" s="80">
        <v>22642268</v>
      </c>
      <c r="M347" s="81">
        <f t="shared" si="5"/>
        <v>1.3402429542116172E-2</v>
      </c>
    </row>
    <row r="348" spans="1:13">
      <c r="A348" s="1">
        <v>44070</v>
      </c>
      <c r="F348" s="78">
        <v>44070</v>
      </c>
      <c r="G348" s="79">
        <v>1.8327169999999999</v>
      </c>
      <c r="H348" s="79">
        <v>1.835208</v>
      </c>
      <c r="I348" s="79">
        <v>1.783075</v>
      </c>
      <c r="J348" s="79">
        <v>1.8204499999999999</v>
      </c>
      <c r="K348" s="79">
        <v>1.6384240000000001</v>
      </c>
      <c r="L348" s="80">
        <v>42121969</v>
      </c>
      <c r="M348" s="81">
        <f t="shared" si="5"/>
        <v>-1.0934256222468816E-2</v>
      </c>
    </row>
    <row r="349" spans="1:13">
      <c r="A349" s="1">
        <v>44071</v>
      </c>
      <c r="F349" s="78">
        <v>44071</v>
      </c>
      <c r="G349" s="79">
        <v>1.834633</v>
      </c>
      <c r="H349" s="79">
        <v>1.8900250000000001</v>
      </c>
      <c r="I349" s="79">
        <v>1.8210249999999999</v>
      </c>
      <c r="J349" s="79">
        <v>1.88025</v>
      </c>
      <c r="K349" s="79">
        <v>1.692245</v>
      </c>
      <c r="L349" s="80">
        <v>53372983</v>
      </c>
      <c r="M349" s="81">
        <f t="shared" si="5"/>
        <v>3.2849250255123148E-2</v>
      </c>
    </row>
    <row r="350" spans="1:13">
      <c r="A350" s="1">
        <v>44074</v>
      </c>
      <c r="F350" s="78">
        <v>44074</v>
      </c>
      <c r="G350" s="79">
        <v>1.8975</v>
      </c>
      <c r="H350" s="79">
        <v>1.9070830000000001</v>
      </c>
      <c r="I350" s="79">
        <v>1.785183</v>
      </c>
      <c r="J350" s="79">
        <v>1.785183</v>
      </c>
      <c r="K350" s="79">
        <v>1.606684</v>
      </c>
      <c r="L350" s="80">
        <v>50831606</v>
      </c>
      <c r="M350" s="81">
        <f t="shared" si="5"/>
        <v>-5.0560645769377362E-2</v>
      </c>
    </row>
    <row r="351" spans="1:13">
      <c r="A351" s="1">
        <v>44075</v>
      </c>
      <c r="F351" s="78">
        <v>44075</v>
      </c>
      <c r="G351" s="79">
        <v>1.8208329999999999</v>
      </c>
      <c r="H351" s="79">
        <v>1.8229420000000001</v>
      </c>
      <c r="I351" s="79">
        <v>1.7556670000000001</v>
      </c>
      <c r="J351" s="79">
        <v>1.7920830000000001</v>
      </c>
      <c r="K351" s="79">
        <v>1.612894</v>
      </c>
      <c r="L351" s="80">
        <v>61740734</v>
      </c>
      <c r="M351" s="81">
        <f t="shared" si="5"/>
        <v>3.8651035300034412E-3</v>
      </c>
    </row>
    <row r="352" spans="1:13">
      <c r="A352" s="1">
        <v>44076</v>
      </c>
      <c r="F352" s="78">
        <v>44076</v>
      </c>
      <c r="G352" s="79">
        <v>1.794767</v>
      </c>
      <c r="H352" s="79">
        <v>1.8058829999999999</v>
      </c>
      <c r="I352" s="79">
        <v>1.7397579999999999</v>
      </c>
      <c r="J352" s="79">
        <v>1.748192</v>
      </c>
      <c r="K352" s="79">
        <v>1.5733919999999999</v>
      </c>
      <c r="L352" s="80">
        <v>50759460</v>
      </c>
      <c r="M352" s="81">
        <f t="shared" si="5"/>
        <v>-2.4491380090694209E-2</v>
      </c>
    </row>
    <row r="353" spans="1:13">
      <c r="A353" s="1">
        <v>44077</v>
      </c>
      <c r="F353" s="78">
        <v>44077</v>
      </c>
      <c r="G353" s="79">
        <v>1.7729170000000001</v>
      </c>
      <c r="H353" s="79">
        <v>1.830417</v>
      </c>
      <c r="I353" s="79">
        <v>1.7541329999999999</v>
      </c>
      <c r="J353" s="79">
        <v>1.766208</v>
      </c>
      <c r="K353" s="79">
        <v>1.5896060000000001</v>
      </c>
      <c r="L353" s="80">
        <v>60105148</v>
      </c>
      <c r="M353" s="81">
        <f t="shared" si="5"/>
        <v>1.0305124215707321E-2</v>
      </c>
    </row>
    <row r="354" spans="1:13">
      <c r="A354" s="1">
        <v>44078</v>
      </c>
      <c r="F354" s="78">
        <v>44078</v>
      </c>
      <c r="G354" s="79">
        <v>1.8016669999999999</v>
      </c>
      <c r="H354" s="79">
        <v>1.8524579999999999</v>
      </c>
      <c r="I354" s="79">
        <v>1.7832669999999999</v>
      </c>
      <c r="J354" s="79">
        <v>1.8262</v>
      </c>
      <c r="K354" s="79">
        <v>1.6435999999999999</v>
      </c>
      <c r="L354" s="80">
        <v>84676596</v>
      </c>
      <c r="M354" s="81">
        <f t="shared" si="5"/>
        <v>3.3966907522996186E-2</v>
      </c>
    </row>
    <row r="355" spans="1:13">
      <c r="A355" s="1">
        <v>44081</v>
      </c>
      <c r="F355" s="78">
        <v>44081</v>
      </c>
      <c r="G355" s="79">
        <v>1.8520749999999999</v>
      </c>
      <c r="H355" s="79">
        <v>1.8754580000000001</v>
      </c>
      <c r="I355" s="79">
        <v>1.800708</v>
      </c>
      <c r="J355" s="79">
        <v>1.8331</v>
      </c>
      <c r="K355" s="79">
        <v>1.64981</v>
      </c>
      <c r="L355" s="80">
        <v>45383638</v>
      </c>
      <c r="M355" s="81">
        <f t="shared" si="5"/>
        <v>3.7782915551229307E-3</v>
      </c>
    </row>
    <row r="356" spans="1:13">
      <c r="A356" s="1">
        <v>44082</v>
      </c>
      <c r="F356" s="78">
        <v>44082</v>
      </c>
      <c r="G356" s="79">
        <v>1.8373170000000001</v>
      </c>
      <c r="H356" s="79">
        <v>1.8687499999999999</v>
      </c>
      <c r="I356" s="79">
        <v>1.7748330000000001</v>
      </c>
      <c r="J356" s="79">
        <v>1.7782830000000001</v>
      </c>
      <c r="K356" s="79">
        <v>1.600474</v>
      </c>
      <c r="L356" s="80">
        <v>49676720</v>
      </c>
      <c r="M356" s="81">
        <f t="shared" si="5"/>
        <v>-2.9904049557221767E-2</v>
      </c>
    </row>
    <row r="357" spans="1:13">
      <c r="A357" s="1">
        <v>44083</v>
      </c>
      <c r="F357" s="78">
        <v>44083</v>
      </c>
      <c r="G357" s="79">
        <v>1.780967</v>
      </c>
      <c r="H357" s="79">
        <v>1.81125</v>
      </c>
      <c r="I357" s="79">
        <v>1.750875</v>
      </c>
      <c r="J357" s="79">
        <v>1.8062670000000001</v>
      </c>
      <c r="K357" s="79">
        <v>1.6256600000000001</v>
      </c>
      <c r="L357" s="80">
        <v>65541590</v>
      </c>
      <c r="M357" s="81">
        <f t="shared" si="5"/>
        <v>1.5736588035794492E-2</v>
      </c>
    </row>
    <row r="358" spans="1:13">
      <c r="A358" s="1">
        <v>44084</v>
      </c>
      <c r="F358" s="78">
        <v>44084</v>
      </c>
      <c r="G358" s="79">
        <v>1.8051170000000001</v>
      </c>
      <c r="H358" s="79">
        <v>1.8104830000000001</v>
      </c>
      <c r="I358" s="79">
        <v>1.7531749999999999</v>
      </c>
      <c r="J358" s="79">
        <v>1.7686999999999999</v>
      </c>
      <c r="K358" s="79">
        <v>1.5918490000000001</v>
      </c>
      <c r="L358" s="80">
        <v>70817252</v>
      </c>
      <c r="M358" s="81">
        <f t="shared" si="5"/>
        <v>-2.0798321912331011E-2</v>
      </c>
    </row>
    <row r="359" spans="1:13">
      <c r="A359" s="1">
        <v>44085</v>
      </c>
      <c r="F359" s="78">
        <v>44085</v>
      </c>
      <c r="G359" s="79">
        <v>1.769083</v>
      </c>
      <c r="H359" s="79">
        <v>1.7706170000000001</v>
      </c>
      <c r="I359" s="79">
        <v>1.7250000000000001</v>
      </c>
      <c r="J359" s="79">
        <v>1.730175</v>
      </c>
      <c r="K359" s="79">
        <v>1.5571759999999999</v>
      </c>
      <c r="L359" s="80">
        <v>67300185</v>
      </c>
      <c r="M359" s="81">
        <f t="shared" si="5"/>
        <v>-2.1781588580323998E-2</v>
      </c>
    </row>
    <row r="360" spans="1:13">
      <c r="A360" s="1">
        <v>44088</v>
      </c>
      <c r="F360" s="78">
        <v>44088</v>
      </c>
      <c r="G360" s="79">
        <v>1.749342</v>
      </c>
      <c r="H360" s="79">
        <v>1.7537499999999999</v>
      </c>
      <c r="I360" s="79">
        <v>1.7087079999999999</v>
      </c>
      <c r="J360" s="79">
        <v>1.7384170000000001</v>
      </c>
      <c r="K360" s="79">
        <v>1.564594</v>
      </c>
      <c r="L360" s="80">
        <v>47388461</v>
      </c>
      <c r="M360" s="81">
        <f t="shared" si="5"/>
        <v>4.7637518173926051E-3</v>
      </c>
    </row>
    <row r="361" spans="1:13">
      <c r="A361" s="1">
        <v>44089</v>
      </c>
      <c r="F361" s="78">
        <v>44089</v>
      </c>
      <c r="G361" s="79">
        <v>1.727875</v>
      </c>
      <c r="H361" s="79">
        <v>1.748</v>
      </c>
      <c r="I361" s="79">
        <v>1.7079420000000001</v>
      </c>
      <c r="J361" s="79">
        <v>1.719058</v>
      </c>
      <c r="K361" s="79">
        <v>1.5471710000000001</v>
      </c>
      <c r="L361" s="80">
        <v>58317486</v>
      </c>
      <c r="M361" s="81">
        <f t="shared" si="5"/>
        <v>-1.1135796251295842E-2</v>
      </c>
    </row>
    <row r="362" spans="1:13">
      <c r="A362" s="1">
        <v>44090</v>
      </c>
      <c r="F362" s="78">
        <v>44090</v>
      </c>
      <c r="G362" s="79">
        <v>1.7319</v>
      </c>
      <c r="H362" s="79">
        <v>1.732858</v>
      </c>
      <c r="I362" s="79">
        <v>1.6675</v>
      </c>
      <c r="J362" s="79">
        <v>1.7223170000000001</v>
      </c>
      <c r="K362" s="79">
        <v>1.5501039999999999</v>
      </c>
      <c r="L362" s="80">
        <v>73821401</v>
      </c>
      <c r="M362" s="81">
        <f t="shared" si="5"/>
        <v>1.8957180557287153E-3</v>
      </c>
    </row>
    <row r="363" spans="1:13">
      <c r="A363" s="1">
        <v>44091</v>
      </c>
      <c r="F363" s="78">
        <v>44091</v>
      </c>
      <c r="G363" s="79">
        <v>1.683792</v>
      </c>
      <c r="H363" s="79">
        <v>1.703533</v>
      </c>
      <c r="I363" s="79">
        <v>1.665583</v>
      </c>
      <c r="J363" s="79">
        <v>1.6885829999999999</v>
      </c>
      <c r="K363" s="79">
        <v>1.5197430000000001</v>
      </c>
      <c r="L363" s="80">
        <v>58485357</v>
      </c>
      <c r="M363" s="81">
        <f t="shared" si="5"/>
        <v>-1.9586427749363824E-2</v>
      </c>
    </row>
    <row r="364" spans="1:13">
      <c r="A364" s="1">
        <v>44092</v>
      </c>
      <c r="F364" s="78">
        <v>44092</v>
      </c>
      <c r="G364" s="79">
        <v>1.6860919999999999</v>
      </c>
      <c r="H364" s="79">
        <v>1.6866669999999999</v>
      </c>
      <c r="I364" s="79">
        <v>1.6050169999999999</v>
      </c>
      <c r="J364" s="79">
        <v>1.6247579999999999</v>
      </c>
      <c r="K364" s="79">
        <v>1.4622999999999999</v>
      </c>
      <c r="L364" s="80">
        <v>243662750</v>
      </c>
      <c r="M364" s="81">
        <f t="shared" si="5"/>
        <v>-3.7797838187114616E-2</v>
      </c>
    </row>
    <row r="365" spans="1:13">
      <c r="A365" s="1">
        <v>44095</v>
      </c>
      <c r="F365" s="78">
        <v>44095</v>
      </c>
      <c r="G365" s="79">
        <v>1.60195</v>
      </c>
      <c r="H365" s="79">
        <v>1.60195</v>
      </c>
      <c r="I365" s="79">
        <v>1.51685</v>
      </c>
      <c r="J365" s="79">
        <v>1.5237499999999999</v>
      </c>
      <c r="K365" s="79">
        <v>1.371391</v>
      </c>
      <c r="L365" s="80">
        <v>109821767</v>
      </c>
      <c r="M365" s="81">
        <f t="shared" si="5"/>
        <v>-6.2168501675442737E-2</v>
      </c>
    </row>
    <row r="366" spans="1:13">
      <c r="A366" s="1">
        <v>44096</v>
      </c>
      <c r="F366" s="78">
        <v>44096</v>
      </c>
      <c r="G366" s="79">
        <v>1.570325</v>
      </c>
      <c r="H366" s="79">
        <v>1.5716669999999999</v>
      </c>
      <c r="I366" s="79">
        <v>1.485417</v>
      </c>
      <c r="J366" s="79">
        <v>1.4953829999999999</v>
      </c>
      <c r="K366" s="79">
        <v>1.345861</v>
      </c>
      <c r="L366" s="80">
        <v>102761793</v>
      </c>
      <c r="M366" s="81">
        <f t="shared" si="5"/>
        <v>-1.8616135004531933E-2</v>
      </c>
    </row>
    <row r="367" spans="1:13">
      <c r="A367" s="1">
        <v>44097</v>
      </c>
      <c r="F367" s="78">
        <v>44097</v>
      </c>
      <c r="G367" s="79">
        <v>1.5082249999999999</v>
      </c>
      <c r="H367" s="79">
        <v>1.5465580000000001</v>
      </c>
      <c r="I367" s="79">
        <v>1.473533</v>
      </c>
      <c r="J367" s="79">
        <v>1.473533</v>
      </c>
      <c r="K367" s="79">
        <v>1.3261959999999999</v>
      </c>
      <c r="L367" s="80">
        <v>89346211</v>
      </c>
      <c r="M367" s="81">
        <f t="shared" si="5"/>
        <v>-1.4611464333984003E-2</v>
      </c>
    </row>
    <row r="368" spans="1:13">
      <c r="A368" s="1">
        <v>44098</v>
      </c>
      <c r="F368" s="78">
        <v>44098</v>
      </c>
      <c r="G368" s="79">
        <v>1.4440170000000001</v>
      </c>
      <c r="H368" s="79">
        <v>1.502475</v>
      </c>
      <c r="I368" s="79">
        <v>1.4394169999999999</v>
      </c>
      <c r="J368" s="79">
        <v>1.4815830000000001</v>
      </c>
      <c r="K368" s="79">
        <v>1.3334410000000001</v>
      </c>
      <c r="L368" s="80">
        <v>89977785</v>
      </c>
      <c r="M368" s="81">
        <f t="shared" si="5"/>
        <v>5.462993403690079E-3</v>
      </c>
    </row>
    <row r="369" spans="1:13">
      <c r="A369" s="1">
        <v>44099</v>
      </c>
      <c r="F369" s="78">
        <v>44099</v>
      </c>
      <c r="G369" s="79">
        <v>1.4978750000000001</v>
      </c>
      <c r="H369" s="79">
        <v>1.523558</v>
      </c>
      <c r="I369" s="79">
        <v>1.467017</v>
      </c>
      <c r="J369" s="79">
        <v>1.485033</v>
      </c>
      <c r="K369" s="79">
        <v>1.336546</v>
      </c>
      <c r="L369" s="80">
        <v>61836173</v>
      </c>
      <c r="M369" s="81">
        <f t="shared" si="5"/>
        <v>2.3285619686209688E-3</v>
      </c>
    </row>
    <row r="370" spans="1:13">
      <c r="A370" s="1">
        <v>44102</v>
      </c>
      <c r="F370" s="78">
        <v>44102</v>
      </c>
      <c r="G370" s="79">
        <v>1.5216419999999999</v>
      </c>
      <c r="H370" s="79">
        <v>1.586233</v>
      </c>
      <c r="I370" s="79">
        <v>1.5087999999999999</v>
      </c>
      <c r="J370" s="79">
        <v>1.586233</v>
      </c>
      <c r="K370" s="79">
        <v>1.427627</v>
      </c>
      <c r="L370" s="80">
        <v>77060993</v>
      </c>
      <c r="M370" s="81">
        <f t="shared" si="5"/>
        <v>6.8146550885641019E-2</v>
      </c>
    </row>
    <row r="371" spans="1:13">
      <c r="A371" s="1">
        <v>44103</v>
      </c>
      <c r="F371" s="78">
        <v>44103</v>
      </c>
      <c r="G371" s="79">
        <v>1.5640000000000001</v>
      </c>
      <c r="H371" s="79">
        <v>1.5640000000000001</v>
      </c>
      <c r="I371" s="79">
        <v>1.518958</v>
      </c>
      <c r="J371" s="79">
        <v>1.5258579999999999</v>
      </c>
      <c r="K371" s="79">
        <v>1.373289</v>
      </c>
      <c r="L371" s="80">
        <v>51702194</v>
      </c>
      <c r="M371" s="81">
        <f t="shared" si="5"/>
        <v>-3.8061762631275538E-2</v>
      </c>
    </row>
    <row r="372" spans="1:13">
      <c r="A372" s="1">
        <v>44104</v>
      </c>
      <c r="F372" s="78">
        <v>44104</v>
      </c>
      <c r="G372" s="79">
        <v>1.4950000000000001</v>
      </c>
      <c r="H372" s="79">
        <v>1.5588249999999999</v>
      </c>
      <c r="I372" s="79">
        <v>1.487525</v>
      </c>
      <c r="J372" s="79">
        <v>1.53295</v>
      </c>
      <c r="K372" s="79">
        <v>1.379672</v>
      </c>
      <c r="L372" s="80">
        <v>63638344</v>
      </c>
      <c r="M372" s="81">
        <f t="shared" si="5"/>
        <v>4.6479655775295862E-3</v>
      </c>
    </row>
    <row r="373" spans="1:13">
      <c r="A373" s="1">
        <v>44105</v>
      </c>
      <c r="F373" s="78">
        <v>44105</v>
      </c>
      <c r="G373" s="79">
        <v>1.5634250000000001</v>
      </c>
      <c r="H373" s="79">
        <v>1.564767</v>
      </c>
      <c r="I373" s="79">
        <v>1.4999830000000001</v>
      </c>
      <c r="J373" s="79">
        <v>1.514167</v>
      </c>
      <c r="K373" s="79">
        <v>1.3627670000000001</v>
      </c>
      <c r="L373" s="80">
        <v>56669078</v>
      </c>
      <c r="M373" s="81">
        <f t="shared" si="5"/>
        <v>-1.2252912286398469E-2</v>
      </c>
    </row>
    <row r="374" spans="1:13">
      <c r="A374" s="1">
        <v>44106</v>
      </c>
      <c r="F374" s="78">
        <v>44106</v>
      </c>
      <c r="G374" s="79">
        <v>1.4915499999999999</v>
      </c>
      <c r="H374" s="79">
        <v>1.520875</v>
      </c>
      <c r="I374" s="79">
        <v>1.4783249999999999</v>
      </c>
      <c r="J374" s="79">
        <v>1.5128250000000001</v>
      </c>
      <c r="K374" s="79">
        <v>1.361559</v>
      </c>
      <c r="L374" s="80">
        <v>61718768</v>
      </c>
      <c r="M374" s="81">
        <f t="shared" si="5"/>
        <v>-8.8643179648472401E-4</v>
      </c>
    </row>
    <row r="375" spans="1:13">
      <c r="A375" s="1">
        <v>44109</v>
      </c>
      <c r="F375" s="78">
        <v>44109</v>
      </c>
      <c r="G375" s="79">
        <v>1.5333330000000001</v>
      </c>
      <c r="H375" s="79">
        <v>1.556333</v>
      </c>
      <c r="I375" s="79">
        <v>1.518575</v>
      </c>
      <c r="J375" s="79">
        <v>1.5419579999999999</v>
      </c>
      <c r="K375" s="79">
        <v>1.3877790000000001</v>
      </c>
      <c r="L375" s="80">
        <v>51445961</v>
      </c>
      <c r="M375" s="81">
        <f t="shared" si="5"/>
        <v>1.9257336626617085E-2</v>
      </c>
    </row>
    <row r="376" spans="1:13">
      <c r="A376" s="1">
        <v>44110</v>
      </c>
      <c r="F376" s="78">
        <v>44110</v>
      </c>
      <c r="G376" s="79">
        <v>1.540233</v>
      </c>
      <c r="H376" s="79">
        <v>1.650442</v>
      </c>
      <c r="I376" s="79">
        <v>1.5287329999999999</v>
      </c>
      <c r="J376" s="79">
        <v>1.637983</v>
      </c>
      <c r="K376" s="79">
        <v>1.474202</v>
      </c>
      <c r="L376" s="80">
        <v>84277118</v>
      </c>
      <c r="M376" s="81">
        <f t="shared" si="5"/>
        <v>6.227432465832089E-2</v>
      </c>
    </row>
    <row r="377" spans="1:13">
      <c r="A377" s="1">
        <v>44111</v>
      </c>
      <c r="F377" s="78">
        <v>44111</v>
      </c>
      <c r="G377" s="79">
        <v>1.6199669999999999</v>
      </c>
      <c r="H377" s="79">
        <v>1.635875</v>
      </c>
      <c r="I377" s="79">
        <v>1.6073170000000001</v>
      </c>
      <c r="J377" s="79">
        <v>1.616708</v>
      </c>
      <c r="K377" s="79">
        <v>1.455055</v>
      </c>
      <c r="L377" s="80">
        <v>52576217</v>
      </c>
      <c r="M377" s="81">
        <f t="shared" si="5"/>
        <v>-1.2988043700931097E-2</v>
      </c>
    </row>
    <row r="378" spans="1:13">
      <c r="A378" s="1">
        <v>44112</v>
      </c>
      <c r="F378" s="78">
        <v>44112</v>
      </c>
      <c r="G378" s="79">
        <v>1.631467</v>
      </c>
      <c r="H378" s="79">
        <v>1.6623250000000001</v>
      </c>
      <c r="I378" s="79">
        <v>1.6272500000000001</v>
      </c>
      <c r="J378" s="79">
        <v>1.6445000000000001</v>
      </c>
      <c r="K378" s="79">
        <v>1.4800679999999999</v>
      </c>
      <c r="L378" s="80">
        <v>48935255</v>
      </c>
      <c r="M378" s="81">
        <f t="shared" si="5"/>
        <v>1.7190415482576226E-2</v>
      </c>
    </row>
    <row r="379" spans="1:13">
      <c r="A379" s="1">
        <v>44113</v>
      </c>
      <c r="F379" s="78">
        <v>44113</v>
      </c>
      <c r="G379" s="79">
        <v>1.647375</v>
      </c>
      <c r="H379" s="79">
        <v>1.6598329999999999</v>
      </c>
      <c r="I379" s="79">
        <v>1.6121080000000001</v>
      </c>
      <c r="J379" s="79">
        <v>1.6234170000000001</v>
      </c>
      <c r="K379" s="79">
        <v>1.461093</v>
      </c>
      <c r="L379" s="80">
        <v>66656428</v>
      </c>
      <c r="M379" s="81">
        <f t="shared" si="5"/>
        <v>-1.2820356902520671E-2</v>
      </c>
    </row>
    <row r="380" spans="1:13">
      <c r="A380" s="1">
        <v>44116</v>
      </c>
      <c r="F380" s="78">
        <v>44116</v>
      </c>
      <c r="G380" s="79">
        <v>1.617283</v>
      </c>
      <c r="H380" s="79">
        <v>1.634533</v>
      </c>
      <c r="I380" s="79">
        <v>1.588533</v>
      </c>
      <c r="J380" s="79">
        <v>1.599267</v>
      </c>
      <c r="K380" s="79">
        <v>1.4393579999999999</v>
      </c>
      <c r="L380" s="80">
        <v>38805814</v>
      </c>
      <c r="M380" s="81">
        <f t="shared" si="5"/>
        <v>-1.4875849791902405E-2</v>
      </c>
    </row>
    <row r="381" spans="1:13">
      <c r="A381" s="1">
        <v>44117</v>
      </c>
      <c r="F381" s="78">
        <v>44117</v>
      </c>
      <c r="G381" s="79">
        <v>1.5960080000000001</v>
      </c>
      <c r="H381" s="79">
        <v>1.599267</v>
      </c>
      <c r="I381" s="79">
        <v>1.5413829999999999</v>
      </c>
      <c r="J381" s="79">
        <v>1.5461750000000001</v>
      </c>
      <c r="K381" s="79">
        <v>1.3915740000000001</v>
      </c>
      <c r="L381" s="80">
        <v>44692023</v>
      </c>
      <c r="M381" s="81">
        <f t="shared" si="5"/>
        <v>-3.3198134168149845E-2</v>
      </c>
    </row>
    <row r="382" spans="1:13">
      <c r="A382" s="1">
        <v>44118</v>
      </c>
      <c r="F382" s="78">
        <v>44118</v>
      </c>
      <c r="G382" s="79">
        <v>1.550583</v>
      </c>
      <c r="H382" s="79">
        <v>1.583167</v>
      </c>
      <c r="I382" s="79">
        <v>1.538508</v>
      </c>
      <c r="J382" s="79">
        <v>1.5482830000000001</v>
      </c>
      <c r="K382" s="79">
        <v>1.3934709999999999</v>
      </c>
      <c r="L382" s="80">
        <v>43728397</v>
      </c>
      <c r="M382" s="81">
        <f t="shared" si="5"/>
        <v>1.363204543919199E-3</v>
      </c>
    </row>
    <row r="383" spans="1:13">
      <c r="A383" s="1">
        <v>44119</v>
      </c>
      <c r="F383" s="78">
        <v>44119</v>
      </c>
      <c r="G383" s="79">
        <v>1.5333330000000001</v>
      </c>
      <c r="H383" s="79">
        <v>1.5364</v>
      </c>
      <c r="I383" s="79">
        <v>1.4959579999999999</v>
      </c>
      <c r="J383" s="79">
        <v>1.533525</v>
      </c>
      <c r="K383" s="79">
        <v>1.3801890000000001</v>
      </c>
      <c r="L383" s="80">
        <v>51968198</v>
      </c>
      <c r="M383" s="81">
        <f t="shared" si="5"/>
        <v>-9.5315941271829803E-3</v>
      </c>
    </row>
    <row r="384" spans="1:13">
      <c r="A384" s="1">
        <v>44120</v>
      </c>
      <c r="F384" s="78">
        <v>44120</v>
      </c>
      <c r="G384" s="79">
        <v>1.5431079999999999</v>
      </c>
      <c r="H384" s="79">
        <v>1.585083</v>
      </c>
      <c r="I384" s="79">
        <v>1.503817</v>
      </c>
      <c r="J384" s="79">
        <v>1.5741579999999999</v>
      </c>
      <c r="K384" s="79">
        <v>1.4167590000000001</v>
      </c>
      <c r="L384" s="80">
        <v>63773920</v>
      </c>
      <c r="M384" s="81">
        <f t="shared" si="5"/>
        <v>2.6496371149168692E-2</v>
      </c>
    </row>
    <row r="385" spans="1:13">
      <c r="A385" s="1">
        <v>44123</v>
      </c>
      <c r="F385" s="78">
        <v>44123</v>
      </c>
      <c r="G385" s="79">
        <v>1.5756920000000001</v>
      </c>
      <c r="H385" s="79">
        <v>1.611917</v>
      </c>
      <c r="I385" s="79">
        <v>1.5582499999999999</v>
      </c>
      <c r="J385" s="79">
        <v>1.584892</v>
      </c>
      <c r="K385" s="79">
        <v>1.42642</v>
      </c>
      <c r="L385" s="80">
        <v>46426979</v>
      </c>
      <c r="M385" s="81">
        <f t="shared" si="5"/>
        <v>6.8190849678738015E-3</v>
      </c>
    </row>
    <row r="386" spans="1:13">
      <c r="A386" s="1">
        <v>44124</v>
      </c>
      <c r="F386" s="78">
        <v>44124</v>
      </c>
      <c r="G386" s="79">
        <v>1.568792</v>
      </c>
      <c r="H386" s="79">
        <v>1.6542749999999999</v>
      </c>
      <c r="I386" s="79">
        <v>1.565917</v>
      </c>
      <c r="J386" s="79">
        <v>1.6287830000000001</v>
      </c>
      <c r="K386" s="79">
        <v>1.4659219999999999</v>
      </c>
      <c r="L386" s="80">
        <v>67774651</v>
      </c>
      <c r="M386" s="81">
        <f t="shared" si="5"/>
        <v>2.7693105817360893E-2</v>
      </c>
    </row>
    <row r="387" spans="1:13">
      <c r="A387" s="1">
        <v>44125</v>
      </c>
      <c r="F387" s="78">
        <v>44125</v>
      </c>
      <c r="G387" s="79">
        <v>1.665583</v>
      </c>
      <c r="H387" s="79">
        <v>1.6761250000000001</v>
      </c>
      <c r="I387" s="79">
        <v>1.599075</v>
      </c>
      <c r="J387" s="79">
        <v>1.599075</v>
      </c>
      <c r="K387" s="79">
        <v>1.4391849999999999</v>
      </c>
      <c r="L387" s="80">
        <v>58815285</v>
      </c>
      <c r="M387" s="81">
        <f t="shared" si="5"/>
        <v>-1.8239033181847338E-2</v>
      </c>
    </row>
    <row r="388" spans="1:13">
      <c r="A388" s="1">
        <v>44126</v>
      </c>
      <c r="F388" s="78">
        <v>44126</v>
      </c>
      <c r="G388" s="79">
        <v>1.5847</v>
      </c>
      <c r="H388" s="79">
        <v>1.6251420000000001</v>
      </c>
      <c r="I388" s="79">
        <v>1.5649580000000001</v>
      </c>
      <c r="J388" s="79">
        <v>1.617092</v>
      </c>
      <c r="K388" s="79">
        <v>1.4554</v>
      </c>
      <c r="L388" s="80">
        <v>70560047</v>
      </c>
      <c r="M388" s="81">
        <f t="shared" ref="M388:M451" si="6">(K388-K387)/K387</f>
        <v>1.1266793358741296E-2</v>
      </c>
    </row>
    <row r="389" spans="1:13">
      <c r="A389" s="1">
        <v>44127</v>
      </c>
      <c r="F389" s="78">
        <v>44127</v>
      </c>
      <c r="G389" s="79">
        <v>1.6226499999999999</v>
      </c>
      <c r="H389" s="79">
        <v>1.6866669999999999</v>
      </c>
      <c r="I389" s="79">
        <v>1.619775</v>
      </c>
      <c r="J389" s="79">
        <v>1.671333</v>
      </c>
      <c r="K389" s="79">
        <v>1.5042180000000001</v>
      </c>
      <c r="L389" s="80">
        <v>57002845</v>
      </c>
      <c r="M389" s="81">
        <f t="shared" si="6"/>
        <v>3.3542668682149258E-2</v>
      </c>
    </row>
    <row r="390" spans="1:13">
      <c r="A390" s="1">
        <v>44130</v>
      </c>
      <c r="F390" s="78">
        <v>44130</v>
      </c>
      <c r="G390" s="79">
        <v>1.6276330000000001</v>
      </c>
      <c r="H390" s="79">
        <v>1.679192</v>
      </c>
      <c r="I390" s="79">
        <v>1.6230329999999999</v>
      </c>
      <c r="J390" s="79">
        <v>1.651017</v>
      </c>
      <c r="K390" s="79">
        <v>1.4859329999999999</v>
      </c>
      <c r="L390" s="80">
        <v>53051933</v>
      </c>
      <c r="M390" s="81">
        <f t="shared" si="6"/>
        <v>-1.2155817840233335E-2</v>
      </c>
    </row>
    <row r="391" spans="1:13">
      <c r="A391" s="1">
        <v>44131</v>
      </c>
      <c r="F391" s="78">
        <v>44131</v>
      </c>
      <c r="G391" s="79">
        <v>1.7058329999999999</v>
      </c>
      <c r="H391" s="79">
        <v>1.732667</v>
      </c>
      <c r="I391" s="79">
        <v>1.6205419999999999</v>
      </c>
      <c r="J391" s="79">
        <v>1.6268670000000001</v>
      </c>
      <c r="K391" s="79">
        <v>1.4641980000000001</v>
      </c>
      <c r="L391" s="80">
        <v>92848653</v>
      </c>
      <c r="M391" s="81">
        <f t="shared" si="6"/>
        <v>-1.4627173634342759E-2</v>
      </c>
    </row>
    <row r="392" spans="1:13">
      <c r="A392" s="1">
        <v>44132</v>
      </c>
      <c r="F392" s="78">
        <v>44132</v>
      </c>
      <c r="G392" s="79">
        <v>1.5908329999999999</v>
      </c>
      <c r="H392" s="79">
        <v>1.630125</v>
      </c>
      <c r="I392" s="79">
        <v>1.5605500000000001</v>
      </c>
      <c r="J392" s="79">
        <v>1.5753079999999999</v>
      </c>
      <c r="K392" s="79">
        <v>1.417794</v>
      </c>
      <c r="L392" s="80">
        <v>89028128</v>
      </c>
      <c r="M392" s="81">
        <f t="shared" si="6"/>
        <v>-3.1692435039523417E-2</v>
      </c>
    </row>
    <row r="393" spans="1:13">
      <c r="A393" s="1">
        <v>44133</v>
      </c>
      <c r="F393" s="78">
        <v>44133</v>
      </c>
      <c r="G393" s="79">
        <v>1.5965830000000001</v>
      </c>
      <c r="H393" s="79">
        <v>1.6278250000000001</v>
      </c>
      <c r="I393" s="79">
        <v>1.5601670000000001</v>
      </c>
      <c r="J393" s="79">
        <v>1.5914079999999999</v>
      </c>
      <c r="K393" s="79">
        <v>1.4322839999999999</v>
      </c>
      <c r="L393" s="80">
        <v>70005492</v>
      </c>
      <c r="M393" s="81">
        <f t="shared" si="6"/>
        <v>1.0220102497259751E-2</v>
      </c>
    </row>
    <row r="394" spans="1:13">
      <c r="A394" s="1">
        <v>44134</v>
      </c>
      <c r="F394" s="78">
        <v>44134</v>
      </c>
      <c r="G394" s="79">
        <v>1.58125</v>
      </c>
      <c r="H394" s="79">
        <v>1.6454580000000001</v>
      </c>
      <c r="I394" s="79">
        <v>1.5772250000000001</v>
      </c>
      <c r="J394" s="79">
        <v>1.6395169999999999</v>
      </c>
      <c r="K394" s="79">
        <v>1.4755830000000001</v>
      </c>
      <c r="L394" s="80">
        <v>74623634</v>
      </c>
      <c r="M394" s="81">
        <f t="shared" si="6"/>
        <v>3.0230736362341689E-2</v>
      </c>
    </row>
    <row r="395" spans="1:13">
      <c r="A395" s="1">
        <v>44137</v>
      </c>
      <c r="F395" s="78">
        <v>44137</v>
      </c>
      <c r="G395" s="79">
        <v>1.661942</v>
      </c>
      <c r="H395" s="79">
        <v>1.7083250000000001</v>
      </c>
      <c r="I395" s="79">
        <v>1.6406670000000001</v>
      </c>
      <c r="J395" s="79">
        <v>1.7083250000000001</v>
      </c>
      <c r="K395" s="79">
        <v>1.5375110000000001</v>
      </c>
      <c r="L395" s="80">
        <v>50483841</v>
      </c>
      <c r="M395" s="81">
        <f t="shared" si="6"/>
        <v>4.1968496519680681E-2</v>
      </c>
    </row>
    <row r="396" spans="1:13">
      <c r="A396" s="1">
        <v>44138</v>
      </c>
      <c r="F396" s="78">
        <v>44138</v>
      </c>
      <c r="G396" s="79">
        <v>1.7248079999999999</v>
      </c>
      <c r="H396" s="79">
        <v>1.7746420000000001</v>
      </c>
      <c r="I396" s="79">
        <v>1.7065999999999999</v>
      </c>
      <c r="J396" s="79">
        <v>1.7746420000000001</v>
      </c>
      <c r="K396" s="79">
        <v>1.597197</v>
      </c>
      <c r="L396" s="80">
        <v>88000563</v>
      </c>
      <c r="M396" s="81">
        <f t="shared" si="6"/>
        <v>3.881988486586431E-2</v>
      </c>
    </row>
    <row r="397" spans="1:13">
      <c r="A397" s="1">
        <v>44139</v>
      </c>
      <c r="F397" s="78">
        <v>44139</v>
      </c>
      <c r="G397" s="79">
        <v>1.714458</v>
      </c>
      <c r="H397" s="79">
        <v>1.7387999999999999</v>
      </c>
      <c r="I397" s="79">
        <v>1.683792</v>
      </c>
      <c r="J397" s="79">
        <v>1.702</v>
      </c>
      <c r="K397" s="79">
        <v>1.531819</v>
      </c>
      <c r="L397" s="80">
        <v>79084593</v>
      </c>
      <c r="M397" s="81">
        <f t="shared" si="6"/>
        <v>-4.0932959428298409E-2</v>
      </c>
    </row>
    <row r="398" spans="1:13">
      <c r="A398" s="1">
        <v>44140</v>
      </c>
      <c r="F398" s="78">
        <v>44140</v>
      </c>
      <c r="G398" s="79">
        <v>1.715417</v>
      </c>
      <c r="H398" s="79">
        <v>1.764675</v>
      </c>
      <c r="I398" s="79">
        <v>1.665967</v>
      </c>
      <c r="J398" s="79">
        <v>1.7543249999999999</v>
      </c>
      <c r="K398" s="79">
        <v>1.578911</v>
      </c>
      <c r="L398" s="80">
        <v>90971165</v>
      </c>
      <c r="M398" s="81">
        <f t="shared" si="6"/>
        <v>3.0742535508437949E-2</v>
      </c>
    </row>
    <row r="399" spans="1:13">
      <c r="A399" s="1">
        <v>44141</v>
      </c>
      <c r="F399" s="78">
        <v>44141</v>
      </c>
      <c r="G399" s="79">
        <v>1.746658</v>
      </c>
      <c r="H399" s="79">
        <v>1.781542</v>
      </c>
      <c r="I399" s="79">
        <v>1.7044919999999999</v>
      </c>
      <c r="J399" s="79">
        <v>1.712542</v>
      </c>
      <c r="K399" s="79">
        <v>1.5413060000000001</v>
      </c>
      <c r="L399" s="80">
        <v>54599130</v>
      </c>
      <c r="M399" s="81">
        <f t="shared" si="6"/>
        <v>-2.3817048586019029E-2</v>
      </c>
    </row>
    <row r="400" spans="1:13">
      <c r="A400" s="1">
        <v>44144</v>
      </c>
      <c r="F400" s="78">
        <v>44144</v>
      </c>
      <c r="G400" s="79">
        <v>1.730942</v>
      </c>
      <c r="H400" s="79">
        <v>2.0489169999999999</v>
      </c>
      <c r="I400" s="79">
        <v>1.71695</v>
      </c>
      <c r="J400" s="79">
        <v>2.0417290000000001</v>
      </c>
      <c r="K400" s="79">
        <v>1.8375779999999999</v>
      </c>
      <c r="L400" s="80">
        <v>208230609</v>
      </c>
      <c r="M400" s="81">
        <f t="shared" si="6"/>
        <v>0.19222140185011921</v>
      </c>
    </row>
    <row r="401" spans="1:13">
      <c r="A401" s="1">
        <v>44145</v>
      </c>
      <c r="F401" s="78">
        <v>44145</v>
      </c>
      <c r="G401" s="79">
        <v>2.0412499999999998</v>
      </c>
      <c r="H401" s="79">
        <v>2.217104</v>
      </c>
      <c r="I401" s="79">
        <v>2.0283129999999998</v>
      </c>
      <c r="J401" s="79">
        <v>2.217104</v>
      </c>
      <c r="K401" s="79">
        <v>1.995417</v>
      </c>
      <c r="L401" s="80">
        <v>255995304</v>
      </c>
      <c r="M401" s="81">
        <f t="shared" si="6"/>
        <v>8.5895129349611313E-2</v>
      </c>
    </row>
    <row r="402" spans="1:13">
      <c r="A402" s="1">
        <v>44146</v>
      </c>
      <c r="F402" s="78">
        <v>44146</v>
      </c>
      <c r="G402" s="79">
        <v>2.2166250000000001</v>
      </c>
      <c r="H402" s="79">
        <v>2.2520829999999998</v>
      </c>
      <c r="I402" s="79">
        <v>2.1442709999999998</v>
      </c>
      <c r="J402" s="79">
        <v>2.2506460000000001</v>
      </c>
      <c r="K402" s="79">
        <v>2.0256059999999998</v>
      </c>
      <c r="L402" s="80">
        <v>158788693</v>
      </c>
      <c r="M402" s="81">
        <f t="shared" si="6"/>
        <v>1.5129168489593803E-2</v>
      </c>
    </row>
    <row r="403" spans="1:13">
      <c r="A403" s="1">
        <v>44147</v>
      </c>
      <c r="F403" s="78">
        <v>44147</v>
      </c>
      <c r="G403" s="79">
        <v>2.1850000000000001</v>
      </c>
      <c r="H403" s="79">
        <v>2.22525</v>
      </c>
      <c r="I403" s="79">
        <v>2.1653539999999998</v>
      </c>
      <c r="J403" s="79">
        <v>2.2214170000000002</v>
      </c>
      <c r="K403" s="79">
        <v>1.9992989999999999</v>
      </c>
      <c r="L403" s="80">
        <v>94613361</v>
      </c>
      <c r="M403" s="81">
        <f t="shared" si="6"/>
        <v>-1.2987224563908214E-2</v>
      </c>
    </row>
    <row r="404" spans="1:13">
      <c r="A404" s="1">
        <v>44148</v>
      </c>
      <c r="F404" s="78">
        <v>44148</v>
      </c>
      <c r="G404" s="79">
        <v>2.2003330000000001</v>
      </c>
      <c r="H404" s="79">
        <v>2.3110210000000002</v>
      </c>
      <c r="I404" s="79">
        <v>2.1926670000000001</v>
      </c>
      <c r="J404" s="79">
        <v>2.2865829999999998</v>
      </c>
      <c r="K404" s="79">
        <v>2.0579489999999998</v>
      </c>
      <c r="L404" s="80">
        <v>104636048</v>
      </c>
      <c r="M404" s="81">
        <f t="shared" si="6"/>
        <v>2.9335282016346664E-2</v>
      </c>
    </row>
    <row r="405" spans="1:13">
      <c r="A405" s="1">
        <v>44151</v>
      </c>
      <c r="F405" s="78">
        <v>44151</v>
      </c>
      <c r="G405" s="79">
        <v>2.4</v>
      </c>
      <c r="H405" s="79">
        <v>2.44</v>
      </c>
      <c r="I405" s="79">
        <v>2.3334999999999999</v>
      </c>
      <c r="J405" s="79">
        <v>2.351</v>
      </c>
      <c r="K405" s="79">
        <v>2.1159249999999998</v>
      </c>
      <c r="L405" s="80">
        <v>151831363</v>
      </c>
      <c r="M405" s="81">
        <f t="shared" si="6"/>
        <v>2.8171737977957682E-2</v>
      </c>
    </row>
    <row r="406" spans="1:13">
      <c r="A406" s="1">
        <v>44152</v>
      </c>
      <c r="F406" s="78">
        <v>44152</v>
      </c>
      <c r="G406" s="79">
        <v>2.327</v>
      </c>
      <c r="H406" s="79">
        <v>2.379</v>
      </c>
      <c r="I406" s="79">
        <v>2.2829999999999999</v>
      </c>
      <c r="J406" s="79">
        <v>2.3679999999999999</v>
      </c>
      <c r="K406" s="79">
        <v>2.1312259999999998</v>
      </c>
      <c r="L406" s="80">
        <v>87341652</v>
      </c>
      <c r="M406" s="81">
        <f t="shared" si="6"/>
        <v>7.2313527180783866E-3</v>
      </c>
    </row>
    <row r="407" spans="1:13">
      <c r="A407" s="1">
        <v>44153</v>
      </c>
      <c r="F407" s="78">
        <v>44153</v>
      </c>
      <c r="G407" s="79">
        <v>2.3445</v>
      </c>
      <c r="H407" s="79">
        <v>2.3694999999999999</v>
      </c>
      <c r="I407" s="79">
        <v>2.3199999999999998</v>
      </c>
      <c r="J407" s="79">
        <v>2.3620000000000001</v>
      </c>
      <c r="K407" s="79">
        <v>2.1258249999999999</v>
      </c>
      <c r="L407" s="80">
        <v>63448609</v>
      </c>
      <c r="M407" s="81">
        <f t="shared" si="6"/>
        <v>-2.5342220862545734E-3</v>
      </c>
    </row>
    <row r="408" spans="1:13">
      <c r="A408" s="1">
        <v>44154</v>
      </c>
      <c r="F408" s="78">
        <v>44154</v>
      </c>
      <c r="G408" s="79">
        <v>2.3250000000000002</v>
      </c>
      <c r="H408" s="79">
        <v>2.339</v>
      </c>
      <c r="I408" s="79">
        <v>2.286</v>
      </c>
      <c r="J408" s="79">
        <v>2.3245</v>
      </c>
      <c r="K408" s="79">
        <v>2.0920749999999999</v>
      </c>
      <c r="L408" s="80">
        <v>63700057</v>
      </c>
      <c r="M408" s="81">
        <f t="shared" si="6"/>
        <v>-1.5876189244175765E-2</v>
      </c>
    </row>
    <row r="409" spans="1:13">
      <c r="A409" s="1">
        <v>44155</v>
      </c>
      <c r="F409" s="78">
        <v>44155</v>
      </c>
      <c r="G409" s="79">
        <v>2.3275000000000001</v>
      </c>
      <c r="H409" s="79">
        <v>2.3504999999999998</v>
      </c>
      <c r="I409" s="79">
        <v>2.3115000000000001</v>
      </c>
      <c r="J409" s="79">
        <v>2.3365</v>
      </c>
      <c r="K409" s="79">
        <v>2.102875</v>
      </c>
      <c r="L409" s="80">
        <v>56329295</v>
      </c>
      <c r="M409" s="81">
        <f t="shared" si="6"/>
        <v>5.1623388262849769E-3</v>
      </c>
    </row>
    <row r="410" spans="1:13">
      <c r="A410" s="1">
        <v>44158</v>
      </c>
      <c r="F410" s="78">
        <v>44158</v>
      </c>
      <c r="G410" s="79">
        <v>2.3584999999999998</v>
      </c>
      <c r="H410" s="79">
        <v>2.3864999999999998</v>
      </c>
      <c r="I410" s="79">
        <v>2.3359999999999999</v>
      </c>
      <c r="J410" s="79">
        <v>2.3544999999999998</v>
      </c>
      <c r="K410" s="79">
        <v>2.119075</v>
      </c>
      <c r="L410" s="80">
        <v>55673682</v>
      </c>
      <c r="M410" s="81">
        <f t="shared" si="6"/>
        <v>7.7037389288474077E-3</v>
      </c>
    </row>
    <row r="411" spans="1:13">
      <c r="A411" s="1">
        <v>44159</v>
      </c>
      <c r="F411" s="78">
        <v>44159</v>
      </c>
      <c r="G411" s="79">
        <v>2.38</v>
      </c>
      <c r="H411" s="79">
        <v>2.4834999999999998</v>
      </c>
      <c r="I411" s="79">
        <v>2.37</v>
      </c>
      <c r="J411" s="79">
        <v>2.4834999999999998</v>
      </c>
      <c r="K411" s="79">
        <v>2.2351770000000002</v>
      </c>
      <c r="L411" s="80">
        <v>74449494</v>
      </c>
      <c r="M411" s="81">
        <f t="shared" si="6"/>
        <v>5.478899991741687E-2</v>
      </c>
    </row>
    <row r="412" spans="1:13">
      <c r="A412" s="1">
        <v>44160</v>
      </c>
      <c r="F412" s="78">
        <v>44160</v>
      </c>
      <c r="G412" s="79">
        <v>2.5</v>
      </c>
      <c r="H412" s="79">
        <v>2.52</v>
      </c>
      <c r="I412" s="79">
        <v>2.4075000000000002</v>
      </c>
      <c r="J412" s="79">
        <v>2.4615</v>
      </c>
      <c r="K412" s="79">
        <v>2.215376</v>
      </c>
      <c r="L412" s="80">
        <v>68996058</v>
      </c>
      <c r="M412" s="81">
        <f t="shared" si="6"/>
        <v>-8.8588062600859704E-3</v>
      </c>
    </row>
    <row r="413" spans="1:13">
      <c r="A413" s="1">
        <v>44161</v>
      </c>
      <c r="F413" s="78">
        <v>44161</v>
      </c>
      <c r="G413" s="79">
        <v>2.4375</v>
      </c>
      <c r="H413" s="79">
        <v>2.4500000000000002</v>
      </c>
      <c r="I413" s="79">
        <v>2.3984999999999999</v>
      </c>
      <c r="J413" s="79">
        <v>2.4275000000000002</v>
      </c>
      <c r="K413" s="79">
        <v>2.1847759999999998</v>
      </c>
      <c r="L413" s="80">
        <v>64613614</v>
      </c>
      <c r="M413" s="81">
        <f t="shared" si="6"/>
        <v>-1.3812553715486753E-2</v>
      </c>
    </row>
    <row r="414" spans="1:13">
      <c r="A414" s="1">
        <v>44162</v>
      </c>
      <c r="F414" s="78">
        <v>44162</v>
      </c>
      <c r="G414" s="79">
        <v>2.3955000000000002</v>
      </c>
      <c r="H414" s="79">
        <v>2.4744999999999999</v>
      </c>
      <c r="I414" s="79">
        <v>2.387</v>
      </c>
      <c r="J414" s="79">
        <v>2.4649999999999999</v>
      </c>
      <c r="K414" s="79">
        <v>2.2185269999999999</v>
      </c>
      <c r="L414" s="80">
        <v>68378162</v>
      </c>
      <c r="M414" s="81">
        <f t="shared" si="6"/>
        <v>1.5448265634554797E-2</v>
      </c>
    </row>
    <row r="415" spans="1:13">
      <c r="A415" s="1">
        <v>44165</v>
      </c>
      <c r="F415" s="78">
        <v>44165</v>
      </c>
      <c r="G415" s="79">
        <v>2.4380000000000002</v>
      </c>
      <c r="H415" s="79">
        <v>2.4554999999999998</v>
      </c>
      <c r="I415" s="79">
        <v>2.3855</v>
      </c>
      <c r="J415" s="79">
        <v>2.4175</v>
      </c>
      <c r="K415" s="79">
        <v>2.1757759999999999</v>
      </c>
      <c r="L415" s="80">
        <v>98260002</v>
      </c>
      <c r="M415" s="81">
        <f t="shared" si="6"/>
        <v>-1.9269993108039698E-2</v>
      </c>
    </row>
    <row r="416" spans="1:13">
      <c r="A416" s="1">
        <v>44166</v>
      </c>
      <c r="F416" s="78">
        <v>44166</v>
      </c>
      <c r="G416" s="79">
        <v>2.44</v>
      </c>
      <c r="H416" s="79">
        <v>2.5585</v>
      </c>
      <c r="I416" s="79">
        <v>2.4380000000000002</v>
      </c>
      <c r="J416" s="79">
        <v>2.5585</v>
      </c>
      <c r="K416" s="79">
        <v>2.3026770000000001</v>
      </c>
      <c r="L416" s="80">
        <v>134247828</v>
      </c>
      <c r="M416" s="81">
        <f t="shared" si="6"/>
        <v>5.8324478255114567E-2</v>
      </c>
    </row>
    <row r="417" spans="1:13">
      <c r="A417" s="1">
        <v>44167</v>
      </c>
      <c r="F417" s="78">
        <v>44167</v>
      </c>
      <c r="G417" s="79">
        <v>2.5510000000000002</v>
      </c>
      <c r="H417" s="79">
        <v>2.69</v>
      </c>
      <c r="I417" s="79">
        <v>2.5335000000000001</v>
      </c>
      <c r="J417" s="79">
        <v>2.68</v>
      </c>
      <c r="K417" s="79">
        <v>2.412029</v>
      </c>
      <c r="L417" s="80">
        <v>102234301</v>
      </c>
      <c r="M417" s="81">
        <f t="shared" si="6"/>
        <v>4.7489074672652697E-2</v>
      </c>
    </row>
    <row r="418" spans="1:13">
      <c r="A418" s="1">
        <v>44168</v>
      </c>
      <c r="F418" s="78">
        <v>44168</v>
      </c>
      <c r="G418" s="79">
        <v>2.6644999999999999</v>
      </c>
      <c r="H418" s="79">
        <v>2.7225000000000001</v>
      </c>
      <c r="I418" s="79">
        <v>2.6305000000000001</v>
      </c>
      <c r="J418" s="79">
        <v>2.7075</v>
      </c>
      <c r="K418" s="79">
        <v>2.436779</v>
      </c>
      <c r="L418" s="80">
        <v>70036457</v>
      </c>
      <c r="M418" s="81">
        <f t="shared" si="6"/>
        <v>1.0261070658769049E-2</v>
      </c>
    </row>
    <row r="419" spans="1:13">
      <c r="A419" s="1">
        <v>44169</v>
      </c>
      <c r="F419" s="78">
        <v>44169</v>
      </c>
      <c r="G419" s="79">
        <v>2.7</v>
      </c>
      <c r="H419" s="79">
        <v>2.8620000000000001</v>
      </c>
      <c r="I419" s="79">
        <v>2.6920000000000002</v>
      </c>
      <c r="J419" s="79">
        <v>2.8620000000000001</v>
      </c>
      <c r="K419" s="79">
        <v>2.575831</v>
      </c>
      <c r="L419" s="80">
        <v>112272247</v>
      </c>
      <c r="M419" s="81">
        <f t="shared" si="6"/>
        <v>5.7063853554220528E-2</v>
      </c>
    </row>
    <row r="420" spans="1:13">
      <c r="A420" s="1">
        <v>44172</v>
      </c>
      <c r="F420" s="78">
        <v>44172</v>
      </c>
      <c r="G420" s="79">
        <v>2.83</v>
      </c>
      <c r="H420" s="79">
        <v>2.8325</v>
      </c>
      <c r="I420" s="79">
        <v>2.7040000000000002</v>
      </c>
      <c r="J420" s="79">
        <v>2.726</v>
      </c>
      <c r="K420" s="79">
        <v>2.4534289999999999</v>
      </c>
      <c r="L420" s="80">
        <v>80726643</v>
      </c>
      <c r="M420" s="81">
        <f t="shared" si="6"/>
        <v>-4.7519421887538479E-2</v>
      </c>
    </row>
    <row r="421" spans="1:13">
      <c r="A421" s="1">
        <v>44173</v>
      </c>
      <c r="F421" s="78">
        <v>44173</v>
      </c>
      <c r="G421" s="79">
        <v>2.718</v>
      </c>
      <c r="H421" s="79">
        <v>2.7854999999999999</v>
      </c>
      <c r="I421" s="79">
        <v>2.7004999999999999</v>
      </c>
      <c r="J421" s="79">
        <v>2.7715000000000001</v>
      </c>
      <c r="K421" s="79">
        <v>2.49438</v>
      </c>
      <c r="L421" s="80">
        <v>60260390</v>
      </c>
      <c r="M421" s="81">
        <f t="shared" si="6"/>
        <v>1.6691332824385865E-2</v>
      </c>
    </row>
    <row r="422" spans="1:13">
      <c r="A422" s="1">
        <v>44174</v>
      </c>
      <c r="F422" s="78">
        <v>44174</v>
      </c>
      <c r="G422" s="79">
        <v>2.7650000000000001</v>
      </c>
      <c r="H422" s="79">
        <v>2.7934999999999999</v>
      </c>
      <c r="I422" s="79">
        <v>2.7240000000000002</v>
      </c>
      <c r="J422" s="79">
        <v>2.7254999999999998</v>
      </c>
      <c r="K422" s="79">
        <v>2.452979</v>
      </c>
      <c r="L422" s="80">
        <v>44851636</v>
      </c>
      <c r="M422" s="81">
        <f t="shared" si="6"/>
        <v>-1.659771165580225E-2</v>
      </c>
    </row>
    <row r="423" spans="1:13">
      <c r="A423" s="1">
        <v>44175</v>
      </c>
      <c r="F423" s="78">
        <v>44175</v>
      </c>
      <c r="G423" s="79">
        <v>2.75</v>
      </c>
      <c r="H423" s="79">
        <v>2.762</v>
      </c>
      <c r="I423" s="79">
        <v>2.601</v>
      </c>
      <c r="J423" s="79">
        <v>2.6480000000000001</v>
      </c>
      <c r="K423" s="79">
        <v>2.383229</v>
      </c>
      <c r="L423" s="80">
        <v>73696249</v>
      </c>
      <c r="M423" s="81">
        <f t="shared" si="6"/>
        <v>-2.8434813343285847E-2</v>
      </c>
    </row>
    <row r="424" spans="1:13">
      <c r="A424" s="1">
        <v>44176</v>
      </c>
      <c r="F424" s="78">
        <v>44176</v>
      </c>
      <c r="G424" s="79">
        <v>2.6480000000000001</v>
      </c>
      <c r="H424" s="79">
        <v>2.6579999999999999</v>
      </c>
      <c r="I424" s="79">
        <v>2.5255000000000001</v>
      </c>
      <c r="J424" s="79">
        <v>2.5750000000000002</v>
      </c>
      <c r="K424" s="79">
        <v>2.3175279999999998</v>
      </c>
      <c r="L424" s="80">
        <v>99059514</v>
      </c>
      <c r="M424" s="81">
        <f t="shared" si="6"/>
        <v>-2.7568059972415671E-2</v>
      </c>
    </row>
    <row r="425" spans="1:13">
      <c r="A425" s="1">
        <v>44179</v>
      </c>
      <c r="F425" s="78">
        <v>44179</v>
      </c>
      <c r="G425" s="79">
        <v>2.6360000000000001</v>
      </c>
      <c r="H425" s="79">
        <v>2.6859999999999999</v>
      </c>
      <c r="I425" s="79">
        <v>2.6120000000000001</v>
      </c>
      <c r="J425" s="79">
        <v>2.6230000000000002</v>
      </c>
      <c r="K425" s="79">
        <v>2.3607279999999999</v>
      </c>
      <c r="L425" s="80">
        <v>56773854</v>
      </c>
      <c r="M425" s="81">
        <f t="shared" si="6"/>
        <v>1.8640551484167669E-2</v>
      </c>
    </row>
    <row r="426" spans="1:13">
      <c r="A426" s="1">
        <v>44180</v>
      </c>
      <c r="F426" s="78">
        <v>44180</v>
      </c>
      <c r="G426" s="79">
        <v>2.6230000000000002</v>
      </c>
      <c r="H426" s="79">
        <v>2.7349999999999999</v>
      </c>
      <c r="I426" s="79">
        <v>2.601</v>
      </c>
      <c r="J426" s="79">
        <v>2.7044999999999999</v>
      </c>
      <c r="K426" s="79">
        <v>2.4340790000000001</v>
      </c>
      <c r="L426" s="80">
        <v>66776888</v>
      </c>
      <c r="M426" s="81">
        <f t="shared" si="6"/>
        <v>3.107134748264102E-2</v>
      </c>
    </row>
    <row r="427" spans="1:13">
      <c r="A427" s="1">
        <v>44181</v>
      </c>
      <c r="F427" s="78">
        <v>44181</v>
      </c>
      <c r="G427" s="79">
        <v>2.67</v>
      </c>
      <c r="H427" s="79">
        <v>2.7349999999999999</v>
      </c>
      <c r="I427" s="79">
        <v>2.6524999999999999</v>
      </c>
      <c r="J427" s="79">
        <v>2.6789999999999998</v>
      </c>
      <c r="K427" s="79">
        <v>2.4111289999999999</v>
      </c>
      <c r="L427" s="80">
        <v>53532238</v>
      </c>
      <c r="M427" s="81">
        <f t="shared" si="6"/>
        <v>-9.4286175592494109E-3</v>
      </c>
    </row>
    <row r="428" spans="1:13">
      <c r="A428" s="1">
        <v>44182</v>
      </c>
      <c r="F428" s="78">
        <v>44182</v>
      </c>
      <c r="G428" s="79">
        <v>2.7</v>
      </c>
      <c r="H428" s="79">
        <v>2.7145000000000001</v>
      </c>
      <c r="I428" s="79">
        <v>2.6579999999999999</v>
      </c>
      <c r="J428" s="79">
        <v>2.6884999999999999</v>
      </c>
      <c r="K428" s="79">
        <v>2.4196789999999999</v>
      </c>
      <c r="L428" s="80">
        <v>56463952</v>
      </c>
      <c r="M428" s="81">
        <f t="shared" si="6"/>
        <v>3.5460566398562905E-3</v>
      </c>
    </row>
    <row r="429" spans="1:13">
      <c r="A429" s="1">
        <v>44183</v>
      </c>
      <c r="F429" s="78">
        <v>44183</v>
      </c>
      <c r="G429" s="79">
        <v>2.665</v>
      </c>
      <c r="H429" s="79">
        <v>2.7134999999999998</v>
      </c>
      <c r="I429" s="79">
        <v>2.5785</v>
      </c>
      <c r="J429" s="79">
        <v>2.5785</v>
      </c>
      <c r="K429" s="79">
        <v>2.320678</v>
      </c>
      <c r="L429" s="80">
        <v>197256695</v>
      </c>
      <c r="M429" s="81">
        <f t="shared" si="6"/>
        <v>-4.0914931278074447E-2</v>
      </c>
    </row>
    <row r="430" spans="1:13">
      <c r="A430" s="1">
        <v>44186</v>
      </c>
      <c r="F430" s="78">
        <v>44186</v>
      </c>
      <c r="G430" s="79">
        <v>2.4594999999999998</v>
      </c>
      <c r="H430" s="79">
        <v>2.5129999999999999</v>
      </c>
      <c r="I430" s="79">
        <v>2.41</v>
      </c>
      <c r="J430" s="79">
        <v>2.4510000000000001</v>
      </c>
      <c r="K430" s="79">
        <v>2.205927</v>
      </c>
      <c r="L430" s="80">
        <v>136970378</v>
      </c>
      <c r="M430" s="81">
        <f t="shared" si="6"/>
        <v>-4.9447187416780808E-2</v>
      </c>
    </row>
    <row r="431" spans="1:13">
      <c r="A431" s="1">
        <v>44187</v>
      </c>
      <c r="F431" s="78">
        <v>44187</v>
      </c>
      <c r="G431" s="79">
        <v>2.4750000000000001</v>
      </c>
      <c r="H431" s="79">
        <v>2.54</v>
      </c>
      <c r="I431" s="79">
        <v>2.4645000000000001</v>
      </c>
      <c r="J431" s="79">
        <v>2.5310000000000001</v>
      </c>
      <c r="K431" s="79">
        <v>2.277927</v>
      </c>
      <c r="L431" s="80">
        <v>40264148</v>
      </c>
      <c r="M431" s="81">
        <f t="shared" si="6"/>
        <v>3.2639339379770982E-2</v>
      </c>
    </row>
    <row r="432" spans="1:13">
      <c r="A432" s="1">
        <v>44188</v>
      </c>
      <c r="F432" s="78">
        <v>44188</v>
      </c>
      <c r="G432" s="79">
        <v>2.532</v>
      </c>
      <c r="H432" s="79">
        <v>2.63</v>
      </c>
      <c r="I432" s="79">
        <v>2.5225</v>
      </c>
      <c r="J432" s="79">
        <v>2.6194999999999999</v>
      </c>
      <c r="K432" s="79">
        <v>2.3575780000000002</v>
      </c>
      <c r="L432" s="80">
        <v>76461512</v>
      </c>
      <c r="M432" s="81">
        <f t="shared" si="6"/>
        <v>3.4966440979012997E-2</v>
      </c>
    </row>
    <row r="433" spans="1:13">
      <c r="A433" s="1">
        <v>44189</v>
      </c>
      <c r="F433" s="78">
        <v>44189</v>
      </c>
      <c r="G433" s="79">
        <v>2.6395</v>
      </c>
      <c r="H433" s="79">
        <v>2.6764999999999999</v>
      </c>
      <c r="I433" s="79">
        <v>2.63</v>
      </c>
      <c r="J433" s="79">
        <v>2.67</v>
      </c>
      <c r="K433" s="79">
        <v>2.4030290000000001</v>
      </c>
      <c r="L433" s="80">
        <v>27302039</v>
      </c>
      <c r="M433" s="81">
        <f t="shared" si="6"/>
        <v>1.9278683462434713E-2</v>
      </c>
    </row>
    <row r="434" spans="1:13">
      <c r="A434" s="1">
        <v>44193</v>
      </c>
      <c r="F434" s="78">
        <v>44193</v>
      </c>
      <c r="G434" s="79">
        <v>2.7</v>
      </c>
      <c r="H434" s="79">
        <v>2.7120000000000002</v>
      </c>
      <c r="I434" s="79">
        <v>2.5670000000000002</v>
      </c>
      <c r="J434" s="79">
        <v>2.5905</v>
      </c>
      <c r="K434" s="79">
        <v>2.3314780000000002</v>
      </c>
      <c r="L434" s="80">
        <v>32046821</v>
      </c>
      <c r="M434" s="81">
        <f t="shared" si="6"/>
        <v>-2.9775337709199479E-2</v>
      </c>
    </row>
    <row r="435" spans="1:13">
      <c r="A435" s="1">
        <v>44194</v>
      </c>
      <c r="F435" s="78">
        <v>44194</v>
      </c>
      <c r="G435" s="79">
        <v>2.61</v>
      </c>
      <c r="H435" s="79">
        <v>2.6345000000000001</v>
      </c>
      <c r="I435" s="79">
        <v>2.5640000000000001</v>
      </c>
      <c r="J435" s="79">
        <v>2.5914999999999999</v>
      </c>
      <c r="K435" s="79">
        <v>2.3323779999999998</v>
      </c>
      <c r="L435" s="80">
        <v>26968286</v>
      </c>
      <c r="M435" s="81">
        <f t="shared" si="6"/>
        <v>3.8602122773608792E-4</v>
      </c>
    </row>
    <row r="436" spans="1:13">
      <c r="A436" s="1">
        <v>44195</v>
      </c>
      <c r="F436" s="78">
        <v>44195</v>
      </c>
      <c r="G436" s="79">
        <v>2.5794999999999999</v>
      </c>
      <c r="H436" s="79">
        <v>2.6154999999999999</v>
      </c>
      <c r="I436" s="79">
        <v>2.5750000000000002</v>
      </c>
      <c r="J436" s="79">
        <v>2.5750000000000002</v>
      </c>
      <c r="K436" s="79">
        <v>2.3175279999999998</v>
      </c>
      <c r="L436" s="80">
        <v>26266641</v>
      </c>
      <c r="M436" s="81">
        <f t="shared" si="6"/>
        <v>-6.3668925019872554E-3</v>
      </c>
    </row>
    <row r="437" spans="1:13">
      <c r="A437" s="1">
        <v>44196</v>
      </c>
      <c r="F437" s="78">
        <v>44196</v>
      </c>
      <c r="G437" s="79">
        <v>2.5415000000000001</v>
      </c>
      <c r="H437" s="79">
        <v>2.5724999999999998</v>
      </c>
      <c r="I437" s="79">
        <v>2.5310000000000001</v>
      </c>
      <c r="J437" s="79">
        <v>2.5379999999999998</v>
      </c>
      <c r="K437" s="79">
        <v>2.284227</v>
      </c>
      <c r="L437" s="80">
        <v>14716870</v>
      </c>
      <c r="M437" s="81">
        <f t="shared" si="6"/>
        <v>-1.436918992995977E-2</v>
      </c>
    </row>
    <row r="438" spans="1:13">
      <c r="A438" s="1">
        <v>44200</v>
      </c>
      <c r="F438" s="78">
        <v>44200</v>
      </c>
      <c r="G438" s="79">
        <v>2.5920000000000001</v>
      </c>
      <c r="H438" s="79">
        <v>2.5975000000000001</v>
      </c>
      <c r="I438" s="79">
        <v>2.5139999999999998</v>
      </c>
      <c r="J438" s="79">
        <v>2.5665</v>
      </c>
      <c r="K438" s="79">
        <v>2.3098779999999999</v>
      </c>
      <c r="L438" s="80">
        <v>61027452</v>
      </c>
      <c r="M438" s="81">
        <f t="shared" si="6"/>
        <v>1.1229619473020794E-2</v>
      </c>
    </row>
    <row r="439" spans="1:13">
      <c r="A439" s="1">
        <v>44201</v>
      </c>
      <c r="F439" s="78">
        <v>44201</v>
      </c>
      <c r="G439" s="79">
        <v>2.5335000000000001</v>
      </c>
      <c r="H439" s="79">
        <v>2.5935000000000001</v>
      </c>
      <c r="I439" s="79">
        <v>2.528</v>
      </c>
      <c r="J439" s="79">
        <v>2.5754999999999999</v>
      </c>
      <c r="K439" s="79">
        <v>2.3179780000000001</v>
      </c>
      <c r="L439" s="80">
        <v>34085777</v>
      </c>
      <c r="M439" s="81">
        <f t="shared" si="6"/>
        <v>3.5066787077067353E-3</v>
      </c>
    </row>
    <row r="440" spans="1:13">
      <c r="A440" s="1">
        <v>44202</v>
      </c>
      <c r="F440" s="78">
        <v>44202</v>
      </c>
      <c r="G440" s="79">
        <v>2.6495000000000002</v>
      </c>
      <c r="H440" s="79">
        <v>2.7925</v>
      </c>
      <c r="I440" s="79">
        <v>2.6295000000000002</v>
      </c>
      <c r="J440" s="79">
        <v>2.7524999999999999</v>
      </c>
      <c r="K440" s="79">
        <v>2.4772799999999999</v>
      </c>
      <c r="L440" s="80">
        <v>73687945</v>
      </c>
      <c r="M440" s="81">
        <f t="shared" si="6"/>
        <v>6.8724552174351888E-2</v>
      </c>
    </row>
    <row r="441" spans="1:13">
      <c r="A441" s="1">
        <v>44203</v>
      </c>
      <c r="F441" s="78">
        <v>44203</v>
      </c>
      <c r="G441" s="79">
        <v>2.7694999999999999</v>
      </c>
      <c r="H441" s="79">
        <v>2.8</v>
      </c>
      <c r="I441" s="79">
        <v>2.7010000000000001</v>
      </c>
      <c r="J441" s="79">
        <v>2.7930000000000001</v>
      </c>
      <c r="K441" s="79">
        <v>2.5137299999999998</v>
      </c>
      <c r="L441" s="80">
        <v>54802375</v>
      </c>
      <c r="M441" s="81">
        <f t="shared" si="6"/>
        <v>1.4713718271652729E-2</v>
      </c>
    </row>
    <row r="442" spans="1:13">
      <c r="A442" s="1">
        <v>44204</v>
      </c>
      <c r="F442" s="78">
        <v>44204</v>
      </c>
      <c r="G442" s="79">
        <v>2.8</v>
      </c>
      <c r="H442" s="79">
        <v>2.8</v>
      </c>
      <c r="I442" s="79">
        <v>2.71</v>
      </c>
      <c r="J442" s="79">
        <v>2.76</v>
      </c>
      <c r="K442" s="79">
        <v>2.4840300000000002</v>
      </c>
      <c r="L442" s="80">
        <v>63402423</v>
      </c>
      <c r="M442" s="81">
        <f t="shared" si="6"/>
        <v>-1.1815111408146308E-2</v>
      </c>
    </row>
    <row r="443" spans="1:13">
      <c r="A443" s="1">
        <v>44207</v>
      </c>
      <c r="F443" s="78">
        <v>44207</v>
      </c>
      <c r="G443" s="79">
        <v>2.7665000000000002</v>
      </c>
      <c r="H443" s="79">
        <v>2.8435000000000001</v>
      </c>
      <c r="I443" s="79">
        <v>2.7454999999999998</v>
      </c>
      <c r="J443" s="79">
        <v>2.81</v>
      </c>
      <c r="K443" s="79">
        <v>2.5290300000000001</v>
      </c>
      <c r="L443" s="80">
        <v>96157126</v>
      </c>
      <c r="M443" s="81">
        <f t="shared" si="6"/>
        <v>1.8115723240057457E-2</v>
      </c>
    </row>
    <row r="444" spans="1:13">
      <c r="A444" s="1">
        <v>44208</v>
      </c>
      <c r="F444" s="78">
        <v>44208</v>
      </c>
      <c r="G444" s="79">
        <v>2.83</v>
      </c>
      <c r="H444" s="79">
        <v>2.8660000000000001</v>
      </c>
      <c r="I444" s="79">
        <v>2.8130000000000002</v>
      </c>
      <c r="J444" s="79">
        <v>2.8494999999999999</v>
      </c>
      <c r="K444" s="79">
        <v>2.5645799999999999</v>
      </c>
      <c r="L444" s="80">
        <v>53299177</v>
      </c>
      <c r="M444" s="81">
        <f t="shared" si="6"/>
        <v>1.4056772754771492E-2</v>
      </c>
    </row>
    <row r="445" spans="1:13">
      <c r="A445" s="1">
        <v>44209</v>
      </c>
      <c r="F445" s="78">
        <v>44209</v>
      </c>
      <c r="G445" s="79">
        <v>2.84</v>
      </c>
      <c r="H445" s="79">
        <v>2.8525</v>
      </c>
      <c r="I445" s="79">
        <v>2.8105000000000002</v>
      </c>
      <c r="J445" s="79">
        <v>2.8319999999999999</v>
      </c>
      <c r="K445" s="79">
        <v>2.5488309999999998</v>
      </c>
      <c r="L445" s="80">
        <v>39255989</v>
      </c>
      <c r="M445" s="81">
        <f t="shared" si="6"/>
        <v>-6.1409665520280174E-3</v>
      </c>
    </row>
    <row r="446" spans="1:13">
      <c r="A446" s="1">
        <v>44210</v>
      </c>
      <c r="F446" s="78">
        <v>44210</v>
      </c>
      <c r="G446" s="79">
        <v>2.83</v>
      </c>
      <c r="H446" s="79">
        <v>2.8534999999999999</v>
      </c>
      <c r="I446" s="79">
        <v>2.786</v>
      </c>
      <c r="J446" s="79">
        <v>2.8010000000000002</v>
      </c>
      <c r="K446" s="79">
        <v>2.5209299999999999</v>
      </c>
      <c r="L446" s="80">
        <v>56732296</v>
      </c>
      <c r="M446" s="81">
        <f t="shared" si="6"/>
        <v>-1.0946586886301977E-2</v>
      </c>
    </row>
    <row r="447" spans="1:13">
      <c r="A447" s="1">
        <v>44211</v>
      </c>
      <c r="F447" s="78">
        <v>44211</v>
      </c>
      <c r="G447" s="79">
        <v>2.7814999999999999</v>
      </c>
      <c r="H447" s="79">
        <v>2.835</v>
      </c>
      <c r="I447" s="79">
        <v>2.7044999999999999</v>
      </c>
      <c r="J447" s="79">
        <v>2.7204999999999999</v>
      </c>
      <c r="K447" s="79">
        <v>2.4484789999999998</v>
      </c>
      <c r="L447" s="80">
        <v>102873900</v>
      </c>
      <c r="M447" s="81">
        <f t="shared" si="6"/>
        <v>-2.8739790474150432E-2</v>
      </c>
    </row>
    <row r="448" spans="1:13">
      <c r="A448" s="1">
        <v>44214</v>
      </c>
      <c r="F448" s="78">
        <v>44214</v>
      </c>
      <c r="G448" s="79">
        <v>2.7</v>
      </c>
      <c r="H448" s="79">
        <v>2.75</v>
      </c>
      <c r="I448" s="79">
        <v>2.6920000000000002</v>
      </c>
      <c r="J448" s="79">
        <v>2.738</v>
      </c>
      <c r="K448" s="79">
        <v>2.4642300000000001</v>
      </c>
      <c r="L448" s="80">
        <v>67986442</v>
      </c>
      <c r="M448" s="81">
        <f t="shared" si="6"/>
        <v>6.4329732866813616E-3</v>
      </c>
    </row>
    <row r="449" spans="1:13">
      <c r="A449" s="1">
        <v>44215</v>
      </c>
      <c r="F449" s="78">
        <v>44215</v>
      </c>
      <c r="G449" s="79">
        <v>2.7679999999999998</v>
      </c>
      <c r="H449" s="79">
        <v>2.7709999999999999</v>
      </c>
      <c r="I449" s="79">
        <v>2.6840000000000002</v>
      </c>
      <c r="J449" s="79">
        <v>2.6840000000000002</v>
      </c>
      <c r="K449" s="79">
        <v>2.415629</v>
      </c>
      <c r="L449" s="80">
        <v>51587855</v>
      </c>
      <c r="M449" s="81">
        <f t="shared" si="6"/>
        <v>-1.9722590829589815E-2</v>
      </c>
    </row>
    <row r="450" spans="1:13">
      <c r="A450" s="1">
        <v>44216</v>
      </c>
      <c r="F450" s="78">
        <v>44216</v>
      </c>
      <c r="G450" s="79">
        <v>2.73</v>
      </c>
      <c r="H450" s="79">
        <v>2.7349999999999999</v>
      </c>
      <c r="I450" s="79">
        <v>2.6625000000000001</v>
      </c>
      <c r="J450" s="79">
        <v>2.6884999999999999</v>
      </c>
      <c r="K450" s="79">
        <v>2.4196789999999999</v>
      </c>
      <c r="L450" s="80">
        <v>56048675</v>
      </c>
      <c r="M450" s="81">
        <f t="shared" si="6"/>
        <v>1.6765819585705781E-3</v>
      </c>
    </row>
    <row r="451" spans="1:13">
      <c r="A451" s="1">
        <v>44217</v>
      </c>
      <c r="F451" s="78">
        <v>44217</v>
      </c>
      <c r="G451" s="79">
        <v>2.7</v>
      </c>
      <c r="H451" s="79">
        <v>2.7164999999999999</v>
      </c>
      <c r="I451" s="79">
        <v>2.64</v>
      </c>
      <c r="J451" s="79">
        <v>2.64</v>
      </c>
      <c r="K451" s="79">
        <v>2.3760279999999998</v>
      </c>
      <c r="L451" s="80">
        <v>83061544</v>
      </c>
      <c r="M451" s="81">
        <f t="shared" si="6"/>
        <v>-1.8039996214373934E-2</v>
      </c>
    </row>
    <row r="452" spans="1:13">
      <c r="A452" s="1">
        <v>44218</v>
      </c>
      <c r="F452" s="78">
        <v>44218</v>
      </c>
      <c r="G452" s="79">
        <v>2.6059999999999999</v>
      </c>
      <c r="H452" s="79">
        <v>2.61</v>
      </c>
      <c r="I452" s="79">
        <v>2.548</v>
      </c>
      <c r="J452" s="79">
        <v>2.581</v>
      </c>
      <c r="K452" s="79">
        <v>2.3229280000000001</v>
      </c>
      <c r="L452" s="80">
        <v>82196849</v>
      </c>
      <c r="M452" s="81">
        <f t="shared" ref="M452:M515" si="7">(K452-K451)/K451</f>
        <v>-2.2348221485605266E-2</v>
      </c>
    </row>
    <row r="453" spans="1:13">
      <c r="A453" s="1">
        <v>44221</v>
      </c>
      <c r="F453" s="78">
        <v>44221</v>
      </c>
      <c r="G453" s="79">
        <v>2.5985</v>
      </c>
      <c r="H453" s="79">
        <v>2.6185</v>
      </c>
      <c r="I453" s="79">
        <v>2.4754999999999998</v>
      </c>
      <c r="J453" s="79">
        <v>2.4900000000000002</v>
      </c>
      <c r="K453" s="79">
        <v>2.2410269999999999</v>
      </c>
      <c r="L453" s="80">
        <v>50395819</v>
      </c>
      <c r="M453" s="81">
        <f t="shared" si="7"/>
        <v>-3.5257657576989135E-2</v>
      </c>
    </row>
    <row r="454" spans="1:13">
      <c r="A454" s="1">
        <v>44222</v>
      </c>
      <c r="F454" s="78">
        <v>44222</v>
      </c>
      <c r="G454" s="79">
        <v>2.4914999999999998</v>
      </c>
      <c r="H454" s="79">
        <v>2.5609999999999999</v>
      </c>
      <c r="I454" s="79">
        <v>2.4855</v>
      </c>
      <c r="J454" s="79">
        <v>2.5325000000000002</v>
      </c>
      <c r="K454" s="79">
        <v>2.279277</v>
      </c>
      <c r="L454" s="80">
        <v>39204006</v>
      </c>
      <c r="M454" s="81">
        <f t="shared" si="7"/>
        <v>1.7068067453002628E-2</v>
      </c>
    </row>
    <row r="455" spans="1:13">
      <c r="A455" s="1">
        <v>44223</v>
      </c>
      <c r="F455" s="78">
        <v>44223</v>
      </c>
      <c r="G455" s="79">
        <v>2.5099999999999998</v>
      </c>
      <c r="H455" s="79">
        <v>2.524</v>
      </c>
      <c r="I455" s="79">
        <v>2.4220000000000002</v>
      </c>
      <c r="J455" s="79">
        <v>2.4325000000000001</v>
      </c>
      <c r="K455" s="79">
        <v>2.189276</v>
      </c>
      <c r="L455" s="80">
        <v>55168498</v>
      </c>
      <c r="M455" s="81">
        <f t="shared" si="7"/>
        <v>-3.9486644229727232E-2</v>
      </c>
    </row>
    <row r="456" spans="1:13">
      <c r="A456" s="1">
        <v>44224</v>
      </c>
      <c r="F456" s="78">
        <v>44224</v>
      </c>
      <c r="G456" s="79">
        <v>2.4049999999999998</v>
      </c>
      <c r="H456" s="79">
        <v>2.4969999999999999</v>
      </c>
      <c r="I456" s="79">
        <v>2.375</v>
      </c>
      <c r="J456" s="79">
        <v>2.4815</v>
      </c>
      <c r="K456" s="79">
        <v>2.2333769999999999</v>
      </c>
      <c r="L456" s="80">
        <v>48708942</v>
      </c>
      <c r="M456" s="81">
        <f t="shared" si="7"/>
        <v>2.0144102433863956E-2</v>
      </c>
    </row>
    <row r="457" spans="1:13">
      <c r="A457" s="1">
        <v>44225</v>
      </c>
      <c r="F457" s="78">
        <v>44225</v>
      </c>
      <c r="G457" s="79">
        <v>2.4300000000000002</v>
      </c>
      <c r="H457" s="79">
        <v>2.4510000000000001</v>
      </c>
      <c r="I457" s="79">
        <v>2.3879999999999999</v>
      </c>
      <c r="J457" s="79">
        <v>2.415</v>
      </c>
      <c r="K457" s="79">
        <v>2.1735259999999998</v>
      </c>
      <c r="L457" s="80">
        <v>67089538</v>
      </c>
      <c r="M457" s="81">
        <f t="shared" si="7"/>
        <v>-2.6798431254553126E-2</v>
      </c>
    </row>
    <row r="458" spans="1:13">
      <c r="A458" s="1">
        <v>44228</v>
      </c>
      <c r="F458" s="78">
        <v>44228</v>
      </c>
      <c r="G458" s="79">
        <v>2.4575</v>
      </c>
      <c r="H458" s="79">
        <v>2.4735</v>
      </c>
      <c r="I458" s="79">
        <v>2.4119999999999999</v>
      </c>
      <c r="J458" s="79">
        <v>2.4169999999999998</v>
      </c>
      <c r="K458" s="79">
        <v>2.1753260000000001</v>
      </c>
      <c r="L458" s="80">
        <v>59245603</v>
      </c>
      <c r="M458" s="81">
        <f t="shared" si="7"/>
        <v>8.281474433709309E-4</v>
      </c>
    </row>
    <row r="459" spans="1:13">
      <c r="A459" s="1">
        <v>44229</v>
      </c>
      <c r="F459" s="78">
        <v>44229</v>
      </c>
      <c r="G459" s="79">
        <v>2.4380000000000002</v>
      </c>
      <c r="H459" s="79">
        <v>2.5615000000000001</v>
      </c>
      <c r="I459" s="79">
        <v>2.4315000000000002</v>
      </c>
      <c r="J459" s="79">
        <v>2.5369999999999999</v>
      </c>
      <c r="K459" s="79">
        <v>2.2833269999999999</v>
      </c>
      <c r="L459" s="80">
        <v>74092009</v>
      </c>
      <c r="M459" s="81">
        <f t="shared" si="7"/>
        <v>4.964819066199723E-2</v>
      </c>
    </row>
    <row r="460" spans="1:13">
      <c r="A460" s="1">
        <v>44230</v>
      </c>
      <c r="F460" s="78">
        <v>44230</v>
      </c>
      <c r="G460" s="79">
        <v>2.6280000000000001</v>
      </c>
      <c r="H460" s="79">
        <v>2.6655000000000002</v>
      </c>
      <c r="I460" s="79">
        <v>2.5455000000000001</v>
      </c>
      <c r="J460" s="79">
        <v>2.5539999999999998</v>
      </c>
      <c r="K460" s="79">
        <v>2.2986270000000002</v>
      </c>
      <c r="L460" s="80">
        <v>65670840</v>
      </c>
      <c r="M460" s="81">
        <f t="shared" si="7"/>
        <v>6.7007485130252103E-3</v>
      </c>
    </row>
    <row r="461" spans="1:13">
      <c r="A461" s="1">
        <v>44231</v>
      </c>
      <c r="F461" s="78">
        <v>44231</v>
      </c>
      <c r="G461" s="79">
        <v>2.57</v>
      </c>
      <c r="H461" s="79">
        <v>2.7044999999999999</v>
      </c>
      <c r="I461" s="79">
        <v>2.5385</v>
      </c>
      <c r="J461" s="79">
        <v>2.69</v>
      </c>
      <c r="K461" s="79">
        <v>2.4210289999999999</v>
      </c>
      <c r="L461" s="80">
        <v>91259735</v>
      </c>
      <c r="M461" s="81">
        <f t="shared" si="7"/>
        <v>5.325004883349916E-2</v>
      </c>
    </row>
    <row r="462" spans="1:13">
      <c r="A462" s="1">
        <v>44232</v>
      </c>
      <c r="F462" s="78">
        <v>44232</v>
      </c>
      <c r="G462" s="79">
        <v>2.6804999999999999</v>
      </c>
      <c r="H462" s="79">
        <v>2.7885</v>
      </c>
      <c r="I462" s="79">
        <v>2.6520000000000001</v>
      </c>
      <c r="J462" s="79">
        <v>2.7879999999999998</v>
      </c>
      <c r="K462" s="79">
        <v>2.5092300000000001</v>
      </c>
      <c r="L462" s="80">
        <v>84329439</v>
      </c>
      <c r="M462" s="81">
        <f t="shared" si="7"/>
        <v>3.6431203426311787E-2</v>
      </c>
    </row>
    <row r="463" spans="1:13">
      <c r="A463" s="1">
        <v>44235</v>
      </c>
      <c r="F463" s="78">
        <v>44235</v>
      </c>
      <c r="G463" s="79">
        <v>2.8235000000000001</v>
      </c>
      <c r="H463" s="79">
        <v>2.8595000000000002</v>
      </c>
      <c r="I463" s="79">
        <v>2.782</v>
      </c>
      <c r="J463" s="79">
        <v>2.8450000000000002</v>
      </c>
      <c r="K463" s="79">
        <v>2.5605310000000001</v>
      </c>
      <c r="L463" s="80">
        <v>78450275</v>
      </c>
      <c r="M463" s="81">
        <f t="shared" si="7"/>
        <v>2.0444917365088109E-2</v>
      </c>
    </row>
    <row r="464" spans="1:13">
      <c r="A464" s="1">
        <v>44236</v>
      </c>
      <c r="F464" s="78">
        <v>44236</v>
      </c>
      <c r="G464" s="79">
        <v>2.84</v>
      </c>
      <c r="H464" s="79">
        <v>2.8460000000000001</v>
      </c>
      <c r="I464" s="79">
        <v>2.8050000000000002</v>
      </c>
      <c r="J464" s="79">
        <v>2.8319999999999999</v>
      </c>
      <c r="K464" s="79">
        <v>2.5488309999999998</v>
      </c>
      <c r="L464" s="80">
        <v>48848870</v>
      </c>
      <c r="M464" s="81">
        <f t="shared" si="7"/>
        <v>-4.5693647138036076E-3</v>
      </c>
    </row>
    <row r="465" spans="1:13">
      <c r="A465" s="1">
        <v>44237</v>
      </c>
      <c r="F465" s="78">
        <v>44237</v>
      </c>
      <c r="G465" s="79">
        <v>2.85</v>
      </c>
      <c r="H465" s="79">
        <v>2.88</v>
      </c>
      <c r="I465" s="79">
        <v>2.79</v>
      </c>
      <c r="J465" s="79">
        <v>2.8374999999999999</v>
      </c>
      <c r="K465" s="79">
        <v>2.5537809999999999</v>
      </c>
      <c r="L465" s="80">
        <v>45426840</v>
      </c>
      <c r="M465" s="81">
        <f t="shared" si="7"/>
        <v>1.9420667749254503E-3</v>
      </c>
    </row>
    <row r="466" spans="1:13">
      <c r="A466" s="1">
        <v>44238</v>
      </c>
      <c r="F466" s="78">
        <v>44238</v>
      </c>
      <c r="G466" s="79">
        <v>2.8279999999999998</v>
      </c>
      <c r="H466" s="79">
        <v>2.851</v>
      </c>
      <c r="I466" s="79">
        <v>2.7669999999999999</v>
      </c>
      <c r="J466" s="79">
        <v>2.7965</v>
      </c>
      <c r="K466" s="79">
        <v>2.51688</v>
      </c>
      <c r="L466" s="80">
        <v>36747505</v>
      </c>
      <c r="M466" s="81">
        <f t="shared" si="7"/>
        <v>-1.4449555384741233E-2</v>
      </c>
    </row>
    <row r="467" spans="1:13">
      <c r="A467" s="1">
        <v>44239</v>
      </c>
      <c r="F467" s="78">
        <v>44239</v>
      </c>
      <c r="G467" s="79">
        <v>2.7909999999999999</v>
      </c>
      <c r="H467" s="79">
        <v>2.7959999999999998</v>
      </c>
      <c r="I467" s="79">
        <v>2.7235</v>
      </c>
      <c r="J467" s="79">
        <v>2.7949999999999999</v>
      </c>
      <c r="K467" s="79">
        <v>2.5155310000000002</v>
      </c>
      <c r="L467" s="80">
        <v>43483237</v>
      </c>
      <c r="M467" s="81">
        <f t="shared" si="7"/>
        <v>-5.3598105591042184E-4</v>
      </c>
    </row>
    <row r="468" spans="1:13">
      <c r="A468" s="1">
        <v>44242</v>
      </c>
      <c r="F468" s="78">
        <v>44242</v>
      </c>
      <c r="G468" s="79">
        <v>2.8479999999999999</v>
      </c>
      <c r="H468" s="79">
        <v>2.9249999999999998</v>
      </c>
      <c r="I468" s="79">
        <v>2.827</v>
      </c>
      <c r="J468" s="79">
        <v>2.91</v>
      </c>
      <c r="K468" s="79">
        <v>2.6190310000000001</v>
      </c>
      <c r="L468" s="80">
        <v>57157904</v>
      </c>
      <c r="M468" s="81">
        <f t="shared" si="7"/>
        <v>4.1144394563215447E-2</v>
      </c>
    </row>
    <row r="469" spans="1:13">
      <c r="A469" s="1">
        <v>44243</v>
      </c>
      <c r="F469" s="78">
        <v>44243</v>
      </c>
      <c r="G469" s="79">
        <v>2.91</v>
      </c>
      <c r="H469" s="79">
        <v>2.92</v>
      </c>
      <c r="I469" s="79">
        <v>2.8624999999999998</v>
      </c>
      <c r="J469" s="79">
        <v>2.9115000000000002</v>
      </c>
      <c r="K469" s="79">
        <v>2.6203810000000001</v>
      </c>
      <c r="L469" s="80">
        <v>58425475</v>
      </c>
      <c r="M469" s="81">
        <f t="shared" si="7"/>
        <v>5.1545781626867427E-4</v>
      </c>
    </row>
    <row r="470" spans="1:13">
      <c r="A470" s="1">
        <v>44244</v>
      </c>
      <c r="F470" s="78">
        <v>44244</v>
      </c>
      <c r="G470" s="79">
        <v>2.91</v>
      </c>
      <c r="H470" s="79">
        <v>2.9750000000000001</v>
      </c>
      <c r="I470" s="79">
        <v>2.8734999999999999</v>
      </c>
      <c r="J470" s="79">
        <v>2.8944999999999999</v>
      </c>
      <c r="K470" s="79">
        <v>2.6050810000000002</v>
      </c>
      <c r="L470" s="80">
        <v>56926630</v>
      </c>
      <c r="M470" s="81">
        <f t="shared" si="7"/>
        <v>-5.8388455724567795E-3</v>
      </c>
    </row>
    <row r="471" spans="1:13">
      <c r="A471" s="1">
        <v>44245</v>
      </c>
      <c r="F471" s="78">
        <v>44245</v>
      </c>
      <c r="G471" s="79">
        <v>2.891</v>
      </c>
      <c r="H471" s="79">
        <v>2.9195000000000002</v>
      </c>
      <c r="I471" s="79">
        <v>2.8370000000000002</v>
      </c>
      <c r="J471" s="79">
        <v>2.8555000000000001</v>
      </c>
      <c r="K471" s="79">
        <v>2.5699809999999998</v>
      </c>
      <c r="L471" s="80">
        <v>48245903</v>
      </c>
      <c r="M471" s="81">
        <f t="shared" si="7"/>
        <v>-1.3473669340799903E-2</v>
      </c>
    </row>
    <row r="472" spans="1:13">
      <c r="A472" s="1">
        <v>44246</v>
      </c>
      <c r="F472" s="78">
        <v>44246</v>
      </c>
      <c r="G472" s="79">
        <v>2.88</v>
      </c>
      <c r="H472" s="79">
        <v>2.9940000000000002</v>
      </c>
      <c r="I472" s="79">
        <v>2.84</v>
      </c>
      <c r="J472" s="79">
        <v>2.9754999999999998</v>
      </c>
      <c r="K472" s="79">
        <v>2.6779820000000001</v>
      </c>
      <c r="L472" s="80">
        <v>71782024</v>
      </c>
      <c r="M472" s="81">
        <f t="shared" si="7"/>
        <v>4.2024046092169649E-2</v>
      </c>
    </row>
    <row r="473" spans="1:13">
      <c r="A473" s="1">
        <v>44249</v>
      </c>
      <c r="F473" s="78">
        <v>44249</v>
      </c>
      <c r="G473" s="79">
        <v>2.95</v>
      </c>
      <c r="H473" s="79">
        <v>2.95</v>
      </c>
      <c r="I473" s="79">
        <v>2.8515000000000001</v>
      </c>
      <c r="J473" s="79">
        <v>2.8955000000000002</v>
      </c>
      <c r="K473" s="79">
        <v>2.6059809999999999</v>
      </c>
      <c r="L473" s="80">
        <v>57631313</v>
      </c>
      <c r="M473" s="81">
        <f t="shared" si="7"/>
        <v>-2.6886289751014085E-2</v>
      </c>
    </row>
    <row r="474" spans="1:13">
      <c r="A474" s="1">
        <v>44250</v>
      </c>
      <c r="F474" s="78">
        <v>44250</v>
      </c>
      <c r="G474" s="79">
        <v>2.9</v>
      </c>
      <c r="H474" s="79">
        <v>2.9674999999999998</v>
      </c>
      <c r="I474" s="79">
        <v>2.8915000000000002</v>
      </c>
      <c r="J474" s="79">
        <v>2.9504999999999999</v>
      </c>
      <c r="K474" s="79">
        <v>2.6554820000000001</v>
      </c>
      <c r="L474" s="80">
        <v>55913983</v>
      </c>
      <c r="M474" s="81">
        <f t="shared" si="7"/>
        <v>1.8995150003012395E-2</v>
      </c>
    </row>
    <row r="475" spans="1:13">
      <c r="A475" s="1">
        <v>44251</v>
      </c>
      <c r="F475" s="78">
        <v>44251</v>
      </c>
      <c r="G475" s="79">
        <v>2.9424999999999999</v>
      </c>
      <c r="H475" s="79">
        <v>2.9725000000000001</v>
      </c>
      <c r="I475" s="79">
        <v>2.903</v>
      </c>
      <c r="J475" s="79">
        <v>2.9624999999999999</v>
      </c>
      <c r="K475" s="79">
        <v>2.6662819999999998</v>
      </c>
      <c r="L475" s="80">
        <v>43189381</v>
      </c>
      <c r="M475" s="81">
        <f t="shared" si="7"/>
        <v>4.0670582591031306E-3</v>
      </c>
    </row>
    <row r="476" spans="1:13">
      <c r="A476" s="1">
        <v>44252</v>
      </c>
      <c r="F476" s="78">
        <v>44252</v>
      </c>
      <c r="G476" s="79">
        <v>2.99</v>
      </c>
      <c r="H476" s="79">
        <v>3.0680000000000001</v>
      </c>
      <c r="I476" s="79">
        <v>2.9554999999999998</v>
      </c>
      <c r="J476" s="79">
        <v>2.9655</v>
      </c>
      <c r="K476" s="79">
        <v>2.6689820000000002</v>
      </c>
      <c r="L476" s="80">
        <v>74886602</v>
      </c>
      <c r="M476" s="81">
        <f t="shared" si="7"/>
        <v>1.0126460741963412E-3</v>
      </c>
    </row>
    <row r="477" spans="1:13">
      <c r="A477" s="1">
        <v>44253</v>
      </c>
      <c r="F477" s="78">
        <v>44253</v>
      </c>
      <c r="G477" s="79">
        <v>2.899</v>
      </c>
      <c r="H477" s="79">
        <v>2.9594999999999998</v>
      </c>
      <c r="I477" s="79">
        <v>2.8704999999999998</v>
      </c>
      <c r="J477" s="79">
        <v>2.8975</v>
      </c>
      <c r="K477" s="79">
        <v>2.6077810000000001</v>
      </c>
      <c r="L477" s="80">
        <v>60359143</v>
      </c>
      <c r="M477" s="81">
        <f t="shared" si="7"/>
        <v>-2.2930465623222658E-2</v>
      </c>
    </row>
    <row r="478" spans="1:13">
      <c r="A478" s="1">
        <v>44256</v>
      </c>
      <c r="F478" s="78">
        <v>44256</v>
      </c>
      <c r="G478" s="79">
        <v>2.94</v>
      </c>
      <c r="H478" s="79">
        <v>2.9689999999999999</v>
      </c>
      <c r="I478" s="79">
        <v>2.9020000000000001</v>
      </c>
      <c r="J478" s="79">
        <v>2.92</v>
      </c>
      <c r="K478" s="79">
        <v>2.628031</v>
      </c>
      <c r="L478" s="80">
        <v>35794286</v>
      </c>
      <c r="M478" s="81">
        <f t="shared" si="7"/>
        <v>7.7652226164696648E-3</v>
      </c>
    </row>
    <row r="479" spans="1:13">
      <c r="A479" s="1">
        <v>44257</v>
      </c>
      <c r="F479" s="78">
        <v>44257</v>
      </c>
      <c r="G479" s="79">
        <v>2.89</v>
      </c>
      <c r="H479" s="79">
        <v>2.9409999999999998</v>
      </c>
      <c r="I479" s="79">
        <v>2.871</v>
      </c>
      <c r="J479" s="79">
        <v>2.8925000000000001</v>
      </c>
      <c r="K479" s="79">
        <v>2.603281</v>
      </c>
      <c r="L479" s="80">
        <v>38527302</v>
      </c>
      <c r="M479" s="81">
        <f t="shared" si="7"/>
        <v>-9.4176971276214213E-3</v>
      </c>
    </row>
    <row r="480" spans="1:13">
      <c r="A480" s="1">
        <v>44258</v>
      </c>
      <c r="F480" s="78">
        <v>44258</v>
      </c>
      <c r="G480" s="79">
        <v>2.919</v>
      </c>
      <c r="H480" s="79">
        <v>3.0070000000000001</v>
      </c>
      <c r="I480" s="79">
        <v>2.9060000000000001</v>
      </c>
      <c r="J480" s="79">
        <v>2.9445000000000001</v>
      </c>
      <c r="K480" s="79">
        <v>2.6500819999999998</v>
      </c>
      <c r="L480" s="80">
        <v>70166476</v>
      </c>
      <c r="M480" s="81">
        <f t="shared" si="7"/>
        <v>1.797769814322767E-2</v>
      </c>
    </row>
    <row r="481" spans="1:13">
      <c r="A481" s="1">
        <v>44259</v>
      </c>
      <c r="F481" s="78">
        <v>44259</v>
      </c>
      <c r="G481" s="79">
        <v>2.92</v>
      </c>
      <c r="H481" s="79">
        <v>2.9580000000000002</v>
      </c>
      <c r="I481" s="79">
        <v>2.8915000000000002</v>
      </c>
      <c r="J481" s="79">
        <v>2.9420000000000002</v>
      </c>
      <c r="K481" s="79">
        <v>2.6478320000000002</v>
      </c>
      <c r="L481" s="80">
        <v>47437353</v>
      </c>
      <c r="M481" s="81">
        <f t="shared" si="7"/>
        <v>-8.490303318914816E-4</v>
      </c>
    </row>
    <row r="482" spans="1:13">
      <c r="A482" s="1">
        <v>44260</v>
      </c>
      <c r="F482" s="78">
        <v>44260</v>
      </c>
      <c r="G482" s="79">
        <v>2.948</v>
      </c>
      <c r="H482" s="79">
        <v>3.0390000000000001</v>
      </c>
      <c r="I482" s="79">
        <v>2.9035000000000002</v>
      </c>
      <c r="J482" s="79">
        <v>2.98</v>
      </c>
      <c r="K482" s="79">
        <v>2.682032</v>
      </c>
      <c r="L482" s="80">
        <v>123632071</v>
      </c>
      <c r="M482" s="81">
        <f t="shared" si="7"/>
        <v>1.2916227313515277E-2</v>
      </c>
    </row>
    <row r="483" spans="1:13">
      <c r="A483" s="1">
        <v>44263</v>
      </c>
      <c r="F483" s="78">
        <v>44263</v>
      </c>
      <c r="G483" s="79">
        <v>3.03</v>
      </c>
      <c r="H483" s="79">
        <v>3.0630000000000002</v>
      </c>
      <c r="I483" s="79">
        <v>2.9870000000000001</v>
      </c>
      <c r="J483" s="79">
        <v>3.0545</v>
      </c>
      <c r="K483" s="79">
        <v>2.7490830000000002</v>
      </c>
      <c r="L483" s="80">
        <v>51346602</v>
      </c>
      <c r="M483" s="81">
        <f t="shared" si="7"/>
        <v>2.5000074570325857E-2</v>
      </c>
    </row>
    <row r="484" spans="1:13">
      <c r="A484" s="1">
        <v>44264</v>
      </c>
      <c r="F484" s="78">
        <v>44264</v>
      </c>
      <c r="G484" s="79">
        <v>3.0385</v>
      </c>
      <c r="H484" s="79">
        <v>3.0390000000000001</v>
      </c>
      <c r="I484" s="79">
        <v>2.915</v>
      </c>
      <c r="J484" s="79">
        <v>2.9735</v>
      </c>
      <c r="K484" s="79">
        <v>2.6761819999999998</v>
      </c>
      <c r="L484" s="80">
        <v>75725038</v>
      </c>
      <c r="M484" s="81">
        <f t="shared" si="7"/>
        <v>-2.6518297192191113E-2</v>
      </c>
    </row>
    <row r="485" spans="1:13">
      <c r="A485" s="1">
        <v>44265</v>
      </c>
      <c r="F485" s="78">
        <v>44265</v>
      </c>
      <c r="G485" s="79">
        <v>2.9550000000000001</v>
      </c>
      <c r="H485" s="79">
        <v>3.0024999999999999</v>
      </c>
      <c r="I485" s="79">
        <v>2.9325000000000001</v>
      </c>
      <c r="J485" s="79">
        <v>2.9615</v>
      </c>
      <c r="K485" s="79">
        <v>2.6653820000000001</v>
      </c>
      <c r="L485" s="80">
        <v>49376299</v>
      </c>
      <c r="M485" s="81">
        <f t="shared" si="7"/>
        <v>-4.0355999704054877E-3</v>
      </c>
    </row>
    <row r="486" spans="1:13">
      <c r="A486" s="1">
        <v>44266</v>
      </c>
      <c r="F486" s="78">
        <v>44266</v>
      </c>
      <c r="G486" s="79">
        <v>2.9649999999999999</v>
      </c>
      <c r="H486" s="79">
        <v>2.9849999999999999</v>
      </c>
      <c r="I486" s="79">
        <v>2.8540000000000001</v>
      </c>
      <c r="J486" s="79">
        <v>2.9195000000000002</v>
      </c>
      <c r="K486" s="79">
        <v>2.6275819999999999</v>
      </c>
      <c r="L486" s="80">
        <v>42499131</v>
      </c>
      <c r="M486" s="81">
        <f t="shared" si="7"/>
        <v>-1.4181832097613128E-2</v>
      </c>
    </row>
    <row r="487" spans="1:13">
      <c r="A487" s="1">
        <v>44267</v>
      </c>
      <c r="F487" s="78">
        <v>44267</v>
      </c>
      <c r="G487" s="79">
        <v>2.9015</v>
      </c>
      <c r="H487" s="79">
        <v>2.98</v>
      </c>
      <c r="I487" s="79">
        <v>2.9</v>
      </c>
      <c r="J487" s="79">
        <v>2.9735</v>
      </c>
      <c r="K487" s="79">
        <v>2.6761819999999998</v>
      </c>
      <c r="L487" s="80">
        <v>35015714</v>
      </c>
      <c r="M487" s="81">
        <f t="shared" si="7"/>
        <v>1.8496092605292613E-2</v>
      </c>
    </row>
    <row r="488" spans="1:13">
      <c r="A488" s="1">
        <v>44270</v>
      </c>
      <c r="F488" s="78">
        <v>44270</v>
      </c>
      <c r="G488" s="79">
        <v>2.98</v>
      </c>
      <c r="H488" s="79">
        <v>3.0249999999999999</v>
      </c>
      <c r="I488" s="79">
        <v>2.9009999999999998</v>
      </c>
      <c r="J488" s="79">
        <v>2.931</v>
      </c>
      <c r="K488" s="79">
        <v>2.6379320000000002</v>
      </c>
      <c r="L488" s="80">
        <v>44504469</v>
      </c>
      <c r="M488" s="81">
        <f t="shared" si="7"/>
        <v>-1.429274989518638E-2</v>
      </c>
    </row>
    <row r="489" spans="1:13">
      <c r="A489" s="1">
        <v>44271</v>
      </c>
      <c r="F489" s="78">
        <v>44271</v>
      </c>
      <c r="G489" s="79">
        <v>2.9495</v>
      </c>
      <c r="H489" s="79">
        <v>2.9769999999999999</v>
      </c>
      <c r="I489" s="79">
        <v>2.887</v>
      </c>
      <c r="J489" s="79">
        <v>2.9144999999999999</v>
      </c>
      <c r="K489" s="79">
        <v>2.623081</v>
      </c>
      <c r="L489" s="80">
        <v>49273341</v>
      </c>
      <c r="M489" s="81">
        <f t="shared" si="7"/>
        <v>-5.629788789096978E-3</v>
      </c>
    </row>
    <row r="490" spans="1:13">
      <c r="A490" s="1">
        <v>44272</v>
      </c>
      <c r="F490" s="78">
        <v>44272</v>
      </c>
      <c r="G490" s="79">
        <v>2.9165000000000001</v>
      </c>
      <c r="H490" s="79">
        <v>2.9540000000000002</v>
      </c>
      <c r="I490" s="79">
        <v>2.895</v>
      </c>
      <c r="J490" s="79">
        <v>2.927</v>
      </c>
      <c r="K490" s="79">
        <v>2.6343320000000001</v>
      </c>
      <c r="L490" s="80">
        <v>41665238</v>
      </c>
      <c r="M490" s="81">
        <f t="shared" si="7"/>
        <v>4.2892308701104245E-3</v>
      </c>
    </row>
    <row r="491" spans="1:13">
      <c r="A491" s="1">
        <v>44273</v>
      </c>
      <c r="F491" s="78">
        <v>44273</v>
      </c>
      <c r="G491" s="79">
        <v>2.9504999999999999</v>
      </c>
      <c r="H491" s="79">
        <v>3.0169999999999999</v>
      </c>
      <c r="I491" s="79">
        <v>2.9445000000000001</v>
      </c>
      <c r="J491" s="79">
        <v>2.9860000000000002</v>
      </c>
      <c r="K491" s="79">
        <v>2.6874319999999998</v>
      </c>
      <c r="L491" s="80">
        <v>76321718</v>
      </c>
      <c r="M491" s="81">
        <f t="shared" si="7"/>
        <v>2.0156912644267957E-2</v>
      </c>
    </row>
    <row r="492" spans="1:13">
      <c r="A492" s="1">
        <v>44274</v>
      </c>
      <c r="F492" s="78">
        <v>44274</v>
      </c>
      <c r="G492" s="79">
        <v>2.95</v>
      </c>
      <c r="H492" s="79">
        <v>2.9689999999999999</v>
      </c>
      <c r="I492" s="79">
        <v>2.8879999999999999</v>
      </c>
      <c r="J492" s="79">
        <v>2.891</v>
      </c>
      <c r="K492" s="79">
        <v>2.601931</v>
      </c>
      <c r="L492" s="80">
        <v>89725250</v>
      </c>
      <c r="M492" s="81">
        <f t="shared" si="7"/>
        <v>-3.1815130578187592E-2</v>
      </c>
    </row>
    <row r="493" spans="1:13">
      <c r="A493" s="1">
        <v>44277</v>
      </c>
      <c r="F493" s="78">
        <v>44277</v>
      </c>
      <c r="G493" s="79">
        <v>2.8849999999999998</v>
      </c>
      <c r="H493" s="79">
        <v>2.9020000000000001</v>
      </c>
      <c r="I493" s="79">
        <v>2.8285</v>
      </c>
      <c r="J493" s="79">
        <v>2.8424999999999998</v>
      </c>
      <c r="K493" s="79">
        <v>2.558281</v>
      </c>
      <c r="L493" s="80">
        <v>44021407</v>
      </c>
      <c r="M493" s="81">
        <f t="shared" si="7"/>
        <v>-1.6776002130725207E-2</v>
      </c>
    </row>
    <row r="494" spans="1:13">
      <c r="A494" s="1">
        <v>44278</v>
      </c>
      <c r="F494" s="78">
        <v>44278</v>
      </c>
      <c r="G494" s="79">
        <v>2.8279999999999998</v>
      </c>
      <c r="H494" s="79">
        <v>2.8740000000000001</v>
      </c>
      <c r="I494" s="79">
        <v>2.8134999999999999</v>
      </c>
      <c r="J494" s="79">
        <v>2.86</v>
      </c>
      <c r="K494" s="79">
        <v>2.5740310000000002</v>
      </c>
      <c r="L494" s="80">
        <v>34284672</v>
      </c>
      <c r="M494" s="81">
        <f t="shared" si="7"/>
        <v>6.1564777285998502E-3</v>
      </c>
    </row>
    <row r="495" spans="1:13">
      <c r="A495" s="1">
        <v>44279</v>
      </c>
      <c r="F495" s="78">
        <v>44279</v>
      </c>
      <c r="G495" s="79">
        <v>2.8050000000000002</v>
      </c>
      <c r="H495" s="79">
        <v>2.8774999999999999</v>
      </c>
      <c r="I495" s="79">
        <v>2.7730000000000001</v>
      </c>
      <c r="J495" s="79">
        <v>2.8774999999999999</v>
      </c>
      <c r="K495" s="79">
        <v>2.5897809999999999</v>
      </c>
      <c r="L495" s="80">
        <v>54320565</v>
      </c>
      <c r="M495" s="81">
        <f t="shared" si="7"/>
        <v>6.1188074269500669E-3</v>
      </c>
    </row>
    <row r="496" spans="1:13">
      <c r="A496" s="1">
        <v>44280</v>
      </c>
      <c r="F496" s="78">
        <v>44280</v>
      </c>
      <c r="G496" s="79">
        <v>2.863</v>
      </c>
      <c r="H496" s="79">
        <v>2.8759999999999999</v>
      </c>
      <c r="I496" s="79">
        <v>2.8029999999999999</v>
      </c>
      <c r="J496" s="79">
        <v>2.8555000000000001</v>
      </c>
      <c r="K496" s="79">
        <v>2.5699809999999998</v>
      </c>
      <c r="L496" s="80">
        <v>33631077</v>
      </c>
      <c r="M496" s="81">
        <f t="shared" si="7"/>
        <v>-7.6454341119963579E-3</v>
      </c>
    </row>
    <row r="497" spans="1:13">
      <c r="A497" s="1">
        <v>44281</v>
      </c>
      <c r="F497" s="78">
        <v>44281</v>
      </c>
      <c r="G497" s="79">
        <v>2.94</v>
      </c>
      <c r="H497" s="79">
        <v>2.9670000000000001</v>
      </c>
      <c r="I497" s="79">
        <v>2.8959999999999999</v>
      </c>
      <c r="J497" s="79">
        <v>2.8959999999999999</v>
      </c>
      <c r="K497" s="79">
        <v>2.6064310000000002</v>
      </c>
      <c r="L497" s="80">
        <v>48837965</v>
      </c>
      <c r="M497" s="81">
        <f t="shared" si="7"/>
        <v>1.4182984232179272E-2</v>
      </c>
    </row>
    <row r="498" spans="1:13">
      <c r="A498" s="1">
        <v>44284</v>
      </c>
      <c r="F498" s="78">
        <v>44284</v>
      </c>
      <c r="G498" s="79">
        <v>2.8755000000000002</v>
      </c>
      <c r="H498" s="79">
        <v>2.9085000000000001</v>
      </c>
      <c r="I498" s="79">
        <v>2.851</v>
      </c>
      <c r="J498" s="79">
        <v>2.8639999999999999</v>
      </c>
      <c r="K498" s="79">
        <v>2.5776309999999998</v>
      </c>
      <c r="L498" s="80">
        <v>37653210</v>
      </c>
      <c r="M498" s="81">
        <f t="shared" si="7"/>
        <v>-1.1049592335266261E-2</v>
      </c>
    </row>
    <row r="499" spans="1:13">
      <c r="A499" s="1">
        <v>44285</v>
      </c>
      <c r="F499" s="78">
        <v>44285</v>
      </c>
      <c r="G499" s="79">
        <v>2.8969999999999998</v>
      </c>
      <c r="H499" s="79">
        <v>2.948</v>
      </c>
      <c r="I499" s="79">
        <v>2.8805000000000001</v>
      </c>
      <c r="J499" s="79">
        <v>2.9415</v>
      </c>
      <c r="K499" s="79">
        <v>2.6473810000000002</v>
      </c>
      <c r="L499" s="80">
        <v>35868164</v>
      </c>
      <c r="M499" s="81">
        <f t="shared" si="7"/>
        <v>2.7059730426892147E-2</v>
      </c>
    </row>
    <row r="500" spans="1:13">
      <c r="A500" s="1">
        <v>44286</v>
      </c>
      <c r="F500" s="78">
        <v>44286</v>
      </c>
      <c r="G500" s="79">
        <v>2.92</v>
      </c>
      <c r="H500" s="79">
        <v>2.9384999999999999</v>
      </c>
      <c r="I500" s="79">
        <v>2.8860000000000001</v>
      </c>
      <c r="J500" s="79">
        <v>2.8969999999999998</v>
      </c>
      <c r="K500" s="79">
        <v>2.607332</v>
      </c>
      <c r="L500" s="80">
        <v>44093608</v>
      </c>
      <c r="M500" s="81">
        <f t="shared" si="7"/>
        <v>-1.5127781003187762E-2</v>
      </c>
    </row>
    <row r="501" spans="1:13">
      <c r="A501" s="1">
        <v>44287</v>
      </c>
      <c r="F501" s="78">
        <v>44287</v>
      </c>
      <c r="G501" s="79">
        <v>2.9075000000000002</v>
      </c>
      <c r="H501" s="79">
        <v>2.91</v>
      </c>
      <c r="I501" s="79">
        <v>2.8675000000000002</v>
      </c>
      <c r="J501" s="79">
        <v>2.883</v>
      </c>
      <c r="K501" s="79">
        <v>2.5947309999999999</v>
      </c>
      <c r="L501" s="80">
        <v>26423239</v>
      </c>
      <c r="M501" s="81">
        <f t="shared" si="7"/>
        <v>-4.8329096563077059E-3</v>
      </c>
    </row>
    <row r="502" spans="1:13">
      <c r="A502" s="1">
        <v>44292</v>
      </c>
      <c r="F502" s="78">
        <v>44292</v>
      </c>
      <c r="G502" s="79">
        <v>2.9329999999999998</v>
      </c>
      <c r="H502" s="79">
        <v>2.9670000000000001</v>
      </c>
      <c r="I502" s="79">
        <v>2.9119999999999999</v>
      </c>
      <c r="J502" s="79">
        <v>2.9245000000000001</v>
      </c>
      <c r="K502" s="79">
        <v>2.6320809999999999</v>
      </c>
      <c r="L502" s="80">
        <v>42587454</v>
      </c>
      <c r="M502" s="81">
        <f t="shared" si="7"/>
        <v>1.4394555736220824E-2</v>
      </c>
    </row>
    <row r="503" spans="1:13">
      <c r="A503" s="1">
        <v>44293</v>
      </c>
      <c r="F503" s="78">
        <v>44293</v>
      </c>
      <c r="G503" s="79">
        <v>2.9249999999999998</v>
      </c>
      <c r="H503" s="79">
        <v>2.964</v>
      </c>
      <c r="I503" s="79">
        <v>2.9085000000000001</v>
      </c>
      <c r="J503" s="79">
        <v>2.95</v>
      </c>
      <c r="K503" s="79">
        <v>2.6550319999999998</v>
      </c>
      <c r="L503" s="80">
        <v>41405003</v>
      </c>
      <c r="M503" s="81">
        <f t="shared" si="7"/>
        <v>8.7197164524951722E-3</v>
      </c>
    </row>
    <row r="504" spans="1:13">
      <c r="A504" s="1">
        <v>44294</v>
      </c>
      <c r="F504" s="78">
        <v>44294</v>
      </c>
      <c r="G504" s="79">
        <v>2.9584999999999999</v>
      </c>
      <c r="H504" s="79">
        <v>2.9710000000000001</v>
      </c>
      <c r="I504" s="79">
        <v>2.879</v>
      </c>
      <c r="J504" s="79">
        <v>2.9220000000000002</v>
      </c>
      <c r="K504" s="79">
        <v>2.6298319999999999</v>
      </c>
      <c r="L504" s="80">
        <v>33387402</v>
      </c>
      <c r="M504" s="81">
        <f t="shared" si="7"/>
        <v>-9.4914110263077389E-3</v>
      </c>
    </row>
    <row r="505" spans="1:13">
      <c r="A505" s="1">
        <v>44295</v>
      </c>
      <c r="F505" s="78">
        <v>44295</v>
      </c>
      <c r="G505" s="79">
        <v>2.9245000000000001</v>
      </c>
      <c r="H505" s="79">
        <v>2.9409999999999998</v>
      </c>
      <c r="I505" s="79">
        <v>2.8860000000000001</v>
      </c>
      <c r="J505" s="79">
        <v>2.903</v>
      </c>
      <c r="K505" s="79">
        <v>2.6127310000000001</v>
      </c>
      <c r="L505" s="80">
        <v>32749030</v>
      </c>
      <c r="M505" s="81">
        <f t="shared" si="7"/>
        <v>-6.5026967502105877E-3</v>
      </c>
    </row>
    <row r="506" spans="1:13">
      <c r="A506" s="1">
        <v>44298</v>
      </c>
      <c r="F506" s="78">
        <v>44298</v>
      </c>
      <c r="G506" s="79">
        <v>2.8980000000000001</v>
      </c>
      <c r="H506" s="79">
        <v>2.9369999999999998</v>
      </c>
      <c r="I506" s="79">
        <v>2.8614999999999999</v>
      </c>
      <c r="J506" s="79">
        <v>2.9075000000000002</v>
      </c>
      <c r="K506" s="79">
        <v>2.616781</v>
      </c>
      <c r="L506" s="80">
        <v>40335823</v>
      </c>
      <c r="M506" s="81">
        <f t="shared" si="7"/>
        <v>1.5501021727839133E-3</v>
      </c>
    </row>
    <row r="507" spans="1:13">
      <c r="A507" s="1">
        <v>44299</v>
      </c>
      <c r="F507" s="78">
        <v>44299</v>
      </c>
      <c r="G507" s="79">
        <v>2.91</v>
      </c>
      <c r="H507" s="79">
        <v>2.9449999999999998</v>
      </c>
      <c r="I507" s="79">
        <v>2.859</v>
      </c>
      <c r="J507" s="79">
        <v>2.88</v>
      </c>
      <c r="K507" s="79">
        <v>2.592031</v>
      </c>
      <c r="L507" s="80">
        <v>46407008</v>
      </c>
      <c r="M507" s="81">
        <f t="shared" si="7"/>
        <v>-9.4581854576290675E-3</v>
      </c>
    </row>
    <row r="508" spans="1:13">
      <c r="A508" s="1">
        <v>44300</v>
      </c>
      <c r="F508" s="78">
        <v>44300</v>
      </c>
      <c r="G508" s="79">
        <v>2.871</v>
      </c>
      <c r="H508" s="79">
        <v>2.9195000000000002</v>
      </c>
      <c r="I508" s="79">
        <v>2.8645</v>
      </c>
      <c r="J508" s="79">
        <v>2.9085000000000001</v>
      </c>
      <c r="K508" s="79">
        <v>2.6176819999999998</v>
      </c>
      <c r="L508" s="80">
        <v>33824829</v>
      </c>
      <c r="M508" s="81">
        <f t="shared" si="7"/>
        <v>9.8961007796588337E-3</v>
      </c>
    </row>
    <row r="509" spans="1:13">
      <c r="A509" s="1">
        <v>44301</v>
      </c>
      <c r="F509" s="78">
        <v>44301</v>
      </c>
      <c r="G509" s="79">
        <v>2.9055</v>
      </c>
      <c r="H509" s="79">
        <v>2.923</v>
      </c>
      <c r="I509" s="79">
        <v>2.8325</v>
      </c>
      <c r="J509" s="79">
        <v>2.8395000000000001</v>
      </c>
      <c r="K509" s="79">
        <v>2.5555810000000001</v>
      </c>
      <c r="L509" s="80">
        <v>34442258</v>
      </c>
      <c r="M509" s="81">
        <f t="shared" si="7"/>
        <v>-2.3723660857201043E-2</v>
      </c>
    </row>
    <row r="510" spans="1:13">
      <c r="A510" s="1">
        <v>44302</v>
      </c>
      <c r="F510" s="78">
        <v>44302</v>
      </c>
      <c r="G510" s="79">
        <v>2.85</v>
      </c>
      <c r="H510" s="79">
        <v>2.8969999999999998</v>
      </c>
      <c r="I510" s="79">
        <v>2.84</v>
      </c>
      <c r="J510" s="79">
        <v>2.8740000000000001</v>
      </c>
      <c r="K510" s="79">
        <v>2.5866310000000001</v>
      </c>
      <c r="L510" s="80">
        <v>37246275</v>
      </c>
      <c r="M510" s="81">
        <f t="shared" si="7"/>
        <v>1.2149879029465323E-2</v>
      </c>
    </row>
    <row r="511" spans="1:13">
      <c r="A511" s="1">
        <v>44305</v>
      </c>
      <c r="F511" s="78">
        <v>44305</v>
      </c>
      <c r="G511" s="79">
        <v>2.8809999999999998</v>
      </c>
      <c r="H511" s="79">
        <v>2.9784999999999999</v>
      </c>
      <c r="I511" s="79">
        <v>2.8679999999999999</v>
      </c>
      <c r="J511" s="79">
        <v>2.9649999999999999</v>
      </c>
      <c r="K511" s="79">
        <v>2.6685319999999999</v>
      </c>
      <c r="L511" s="80">
        <v>75691120</v>
      </c>
      <c r="M511" s="81">
        <f t="shared" si="7"/>
        <v>3.1663194324973207E-2</v>
      </c>
    </row>
    <row r="512" spans="1:13">
      <c r="A512" s="1">
        <v>44306</v>
      </c>
      <c r="F512" s="78">
        <v>44306</v>
      </c>
      <c r="G512" s="79">
        <v>2.9550000000000001</v>
      </c>
      <c r="H512" s="79">
        <v>2.9714999999999998</v>
      </c>
      <c r="I512" s="79">
        <v>2.8435000000000001</v>
      </c>
      <c r="J512" s="79">
        <v>2.8515000000000001</v>
      </c>
      <c r="K512" s="79">
        <v>2.5663809999999998</v>
      </c>
      <c r="L512" s="80">
        <v>79870076</v>
      </c>
      <c r="M512" s="81">
        <f t="shared" si="7"/>
        <v>-3.8279848246151854E-2</v>
      </c>
    </row>
    <row r="513" spans="1:13">
      <c r="A513" s="1">
        <v>44307</v>
      </c>
      <c r="F513" s="78">
        <v>44307</v>
      </c>
      <c r="G513" s="79">
        <v>2.8620000000000001</v>
      </c>
      <c r="H513" s="79">
        <v>2.8915000000000002</v>
      </c>
      <c r="I513" s="79">
        <v>2.7665000000000002</v>
      </c>
      <c r="J513" s="79">
        <v>2.8170000000000002</v>
      </c>
      <c r="K513" s="79">
        <v>2.5353309999999998</v>
      </c>
      <c r="L513" s="80">
        <v>70693560</v>
      </c>
      <c r="M513" s="81">
        <f t="shared" si="7"/>
        <v>-1.2098749172472842E-2</v>
      </c>
    </row>
    <row r="514" spans="1:13">
      <c r="A514" s="1">
        <v>44308</v>
      </c>
      <c r="F514" s="78">
        <v>44308</v>
      </c>
      <c r="G514" s="79">
        <v>2.8119999999999998</v>
      </c>
      <c r="H514" s="79">
        <v>2.8584999999999998</v>
      </c>
      <c r="I514" s="79">
        <v>2.7894999999999999</v>
      </c>
      <c r="J514" s="79">
        <v>2.8454999999999999</v>
      </c>
      <c r="K514" s="79">
        <v>2.560981</v>
      </c>
      <c r="L514" s="80">
        <v>24676034</v>
      </c>
      <c r="M514" s="81">
        <f t="shared" si="7"/>
        <v>1.0117022195524046E-2</v>
      </c>
    </row>
    <row r="515" spans="1:13">
      <c r="A515" s="1">
        <v>44309</v>
      </c>
      <c r="F515" s="78">
        <v>44309</v>
      </c>
      <c r="G515" s="79">
        <v>2.8260000000000001</v>
      </c>
      <c r="H515" s="79">
        <v>2.8730000000000002</v>
      </c>
      <c r="I515" s="79">
        <v>2.8054999999999999</v>
      </c>
      <c r="J515" s="79">
        <v>2.847</v>
      </c>
      <c r="K515" s="79">
        <v>2.5623309999999999</v>
      </c>
      <c r="L515" s="80">
        <v>88915260</v>
      </c>
      <c r="M515" s="81">
        <f t="shared" si="7"/>
        <v>5.2714174763497364E-4</v>
      </c>
    </row>
    <row r="516" spans="1:13">
      <c r="A516" s="1">
        <v>44312</v>
      </c>
      <c r="F516" s="78">
        <v>44312</v>
      </c>
      <c r="G516" s="79">
        <v>2.851</v>
      </c>
      <c r="H516" s="79">
        <v>2.9220000000000002</v>
      </c>
      <c r="I516" s="79">
        <v>2.8159999999999998</v>
      </c>
      <c r="J516" s="79">
        <v>2.9140000000000001</v>
      </c>
      <c r="K516" s="79">
        <v>2.6226310000000002</v>
      </c>
      <c r="L516" s="80">
        <v>55860827</v>
      </c>
      <c r="M516" s="81">
        <f t="shared" ref="M516:M579" si="8">(K516-K515)/K515</f>
        <v>2.3533259364227434E-2</v>
      </c>
    </row>
    <row r="517" spans="1:13">
      <c r="A517" s="1">
        <v>44313</v>
      </c>
      <c r="F517" s="78">
        <v>44313</v>
      </c>
      <c r="G517" s="79">
        <v>2.91</v>
      </c>
      <c r="H517" s="79">
        <v>3.06</v>
      </c>
      <c r="I517" s="79">
        <v>2.8935</v>
      </c>
      <c r="J517" s="79">
        <v>3.06</v>
      </c>
      <c r="K517" s="79">
        <v>2.7540330000000002</v>
      </c>
      <c r="L517" s="80">
        <v>81697547</v>
      </c>
      <c r="M517" s="81">
        <f t="shared" si="8"/>
        <v>5.0103121636250011E-2</v>
      </c>
    </row>
    <row r="518" spans="1:13">
      <c r="A518" s="1">
        <v>44314</v>
      </c>
      <c r="F518" s="78">
        <v>44314</v>
      </c>
      <c r="G518" s="79">
        <v>3.0394999999999999</v>
      </c>
      <c r="H518" s="79">
        <v>3.145</v>
      </c>
      <c r="I518" s="79">
        <v>3.0150000000000001</v>
      </c>
      <c r="J518" s="79">
        <v>3.1425000000000001</v>
      </c>
      <c r="K518" s="79">
        <v>2.828284</v>
      </c>
      <c r="L518" s="80">
        <v>74686360</v>
      </c>
      <c r="M518" s="81">
        <f t="shared" si="8"/>
        <v>2.6960824361944771E-2</v>
      </c>
    </row>
    <row r="519" spans="1:13">
      <c r="A519" s="1">
        <v>44315</v>
      </c>
      <c r="F519" s="78">
        <v>44315</v>
      </c>
      <c r="G519" s="79">
        <v>3.141</v>
      </c>
      <c r="H519" s="79">
        <v>3.2130000000000001</v>
      </c>
      <c r="I519" s="79">
        <v>3.13</v>
      </c>
      <c r="J519" s="79">
        <v>3.198</v>
      </c>
      <c r="K519" s="79">
        <v>2.878234</v>
      </c>
      <c r="L519" s="80">
        <v>73867252</v>
      </c>
      <c r="M519" s="81">
        <f t="shared" si="8"/>
        <v>1.7660885540490254E-2</v>
      </c>
    </row>
    <row r="520" spans="1:13">
      <c r="A520" s="1">
        <v>44316</v>
      </c>
      <c r="F520" s="78">
        <v>44316</v>
      </c>
      <c r="G520" s="79">
        <v>3.1625000000000001</v>
      </c>
      <c r="H520" s="79">
        <v>3.22</v>
      </c>
      <c r="I520" s="79">
        <v>3.1219999999999999</v>
      </c>
      <c r="J520" s="79">
        <v>3.2149999999999999</v>
      </c>
      <c r="K520" s="79">
        <v>2.9186320000000001</v>
      </c>
      <c r="L520" s="80">
        <v>51238824</v>
      </c>
      <c r="M520" s="81">
        <f t="shared" si="8"/>
        <v>1.4035689940428803E-2</v>
      </c>
    </row>
    <row r="521" spans="1:13">
      <c r="A521" s="1">
        <v>44319</v>
      </c>
      <c r="F521" s="78">
        <v>44319</v>
      </c>
      <c r="G521" s="79">
        <v>3.21</v>
      </c>
      <c r="H521" s="79">
        <v>3.22</v>
      </c>
      <c r="I521" s="79">
        <v>3.1705000000000001</v>
      </c>
      <c r="J521" s="79">
        <v>3.1970000000000001</v>
      </c>
      <c r="K521" s="79">
        <v>2.9022920000000001</v>
      </c>
      <c r="L521" s="80">
        <v>88811746</v>
      </c>
      <c r="M521" s="81">
        <f t="shared" si="8"/>
        <v>-5.598513276082775E-3</v>
      </c>
    </row>
    <row r="522" spans="1:13">
      <c r="A522" s="1">
        <v>44320</v>
      </c>
      <c r="F522" s="78">
        <v>44320</v>
      </c>
      <c r="G522" s="79">
        <v>3.1855000000000002</v>
      </c>
      <c r="H522" s="79">
        <v>3.25</v>
      </c>
      <c r="I522" s="79">
        <v>3.1364999999999998</v>
      </c>
      <c r="J522" s="79">
        <v>3.1589999999999998</v>
      </c>
      <c r="K522" s="79">
        <v>2.8677950000000001</v>
      </c>
      <c r="L522" s="80">
        <v>55897091</v>
      </c>
      <c r="M522" s="81">
        <f t="shared" si="8"/>
        <v>-1.1886123105462854E-2</v>
      </c>
    </row>
    <row r="523" spans="1:13">
      <c r="A523" s="1">
        <v>44321</v>
      </c>
      <c r="F523" s="78">
        <v>44321</v>
      </c>
      <c r="G523" s="79">
        <v>3.1930000000000001</v>
      </c>
      <c r="H523" s="79">
        <v>3.2250000000000001</v>
      </c>
      <c r="I523" s="79">
        <v>3.1760000000000002</v>
      </c>
      <c r="J523" s="79">
        <v>3.2250000000000001</v>
      </c>
      <c r="K523" s="79">
        <v>2.9277099999999998</v>
      </c>
      <c r="L523" s="80">
        <v>34887809</v>
      </c>
      <c r="M523" s="81">
        <f t="shared" si="8"/>
        <v>2.0892358066040187E-2</v>
      </c>
    </row>
    <row r="524" spans="1:13">
      <c r="A524" s="1">
        <v>44322</v>
      </c>
      <c r="F524" s="78">
        <v>44322</v>
      </c>
      <c r="G524" s="79">
        <v>3.2269999999999999</v>
      </c>
      <c r="H524" s="79">
        <v>3.2559999999999998</v>
      </c>
      <c r="I524" s="79">
        <v>3.1890000000000001</v>
      </c>
      <c r="J524" s="79">
        <v>3.2185000000000001</v>
      </c>
      <c r="K524" s="79">
        <v>2.9218090000000001</v>
      </c>
      <c r="L524" s="80">
        <v>39784669</v>
      </c>
      <c r="M524" s="81">
        <f t="shared" si="8"/>
        <v>-2.0155684818509048E-3</v>
      </c>
    </row>
    <row r="525" spans="1:13">
      <c r="A525" s="1">
        <v>44323</v>
      </c>
      <c r="F525" s="78">
        <v>44323</v>
      </c>
      <c r="G525" s="79">
        <v>3.25</v>
      </c>
      <c r="H525" s="79">
        <v>3.2549999999999999</v>
      </c>
      <c r="I525" s="79">
        <v>3.161</v>
      </c>
      <c r="J525" s="79">
        <v>3.2160000000000002</v>
      </c>
      <c r="K525" s="79">
        <v>2.91954</v>
      </c>
      <c r="L525" s="80">
        <v>54488970</v>
      </c>
      <c r="M525" s="81">
        <f t="shared" si="8"/>
        <v>-7.7657369116190561E-4</v>
      </c>
    </row>
    <row r="526" spans="1:13">
      <c r="A526" s="1">
        <v>44326</v>
      </c>
      <c r="F526" s="78">
        <v>44326</v>
      </c>
      <c r="G526" s="79">
        <v>3.2490000000000001</v>
      </c>
      <c r="H526" s="79">
        <v>3.339</v>
      </c>
      <c r="I526" s="79">
        <v>3.2315</v>
      </c>
      <c r="J526" s="79">
        <v>3.306</v>
      </c>
      <c r="K526" s="79">
        <v>3.0012430000000001</v>
      </c>
      <c r="L526" s="80">
        <v>56526024</v>
      </c>
      <c r="M526" s="81">
        <f t="shared" si="8"/>
        <v>2.798488803030617E-2</v>
      </c>
    </row>
    <row r="527" spans="1:13">
      <c r="A527" s="1">
        <v>44327</v>
      </c>
      <c r="F527" s="78">
        <v>44327</v>
      </c>
      <c r="G527" s="79">
        <v>3.2730000000000001</v>
      </c>
      <c r="H527" s="79">
        <v>3.2915000000000001</v>
      </c>
      <c r="I527" s="79">
        <v>3.2149999999999999</v>
      </c>
      <c r="J527" s="79">
        <v>3.25</v>
      </c>
      <c r="K527" s="79">
        <v>2.9504060000000001</v>
      </c>
      <c r="L527" s="80">
        <v>48858497</v>
      </c>
      <c r="M527" s="81">
        <f t="shared" si="8"/>
        <v>-1.693864842000465E-2</v>
      </c>
    </row>
    <row r="528" spans="1:13">
      <c r="A528" s="1">
        <v>44328</v>
      </c>
      <c r="F528" s="78">
        <v>44328</v>
      </c>
      <c r="G528" s="79">
        <v>3.2385000000000002</v>
      </c>
      <c r="H528" s="79">
        <v>3.3014999999999999</v>
      </c>
      <c r="I528" s="79">
        <v>3.2004999999999999</v>
      </c>
      <c r="J528" s="79">
        <v>3.2875000000000001</v>
      </c>
      <c r="K528" s="79">
        <v>2.9844490000000001</v>
      </c>
      <c r="L528" s="80">
        <v>56726675</v>
      </c>
      <c r="M528" s="81">
        <f t="shared" si="8"/>
        <v>1.1538412001602506E-2</v>
      </c>
    </row>
    <row r="529" spans="1:13">
      <c r="A529" s="1">
        <v>44329</v>
      </c>
      <c r="F529" s="78">
        <v>44329</v>
      </c>
      <c r="G529" s="79">
        <v>3.24</v>
      </c>
      <c r="H529" s="79">
        <v>3.2795000000000001</v>
      </c>
      <c r="I529" s="79">
        <v>3.1985000000000001</v>
      </c>
      <c r="J529" s="79">
        <v>3.2639999999999998</v>
      </c>
      <c r="K529" s="79">
        <v>2.9631150000000002</v>
      </c>
      <c r="L529" s="80">
        <v>50608456</v>
      </c>
      <c r="M529" s="81">
        <f t="shared" si="8"/>
        <v>-7.1483881949398241E-3</v>
      </c>
    </row>
    <row r="530" spans="1:13">
      <c r="A530" s="1">
        <v>44330</v>
      </c>
      <c r="F530" s="78">
        <v>44330</v>
      </c>
      <c r="G530" s="79">
        <v>3.2970000000000002</v>
      </c>
      <c r="H530" s="79">
        <v>3.36</v>
      </c>
      <c r="I530" s="79">
        <v>3.2835000000000001</v>
      </c>
      <c r="J530" s="79">
        <v>3.3530000000000002</v>
      </c>
      <c r="K530" s="79">
        <v>3.043911</v>
      </c>
      <c r="L530" s="80">
        <v>53367128</v>
      </c>
      <c r="M530" s="81">
        <f t="shared" si="8"/>
        <v>2.7267250849190756E-2</v>
      </c>
    </row>
    <row r="531" spans="1:13">
      <c r="A531" s="1">
        <v>44333</v>
      </c>
      <c r="F531" s="78">
        <v>44333</v>
      </c>
      <c r="G531" s="79">
        <v>3.3439999999999999</v>
      </c>
      <c r="H531" s="79">
        <v>3.3730000000000002</v>
      </c>
      <c r="I531" s="79">
        <v>3.3014999999999999</v>
      </c>
      <c r="J531" s="79">
        <v>3.331</v>
      </c>
      <c r="K531" s="79">
        <v>3.0239389999999999</v>
      </c>
      <c r="L531" s="80">
        <v>51530142</v>
      </c>
      <c r="M531" s="81">
        <f t="shared" si="8"/>
        <v>-6.5612956489201233E-3</v>
      </c>
    </row>
    <row r="532" spans="1:13">
      <c r="A532" s="1">
        <v>44334</v>
      </c>
      <c r="F532" s="78">
        <v>44334</v>
      </c>
      <c r="G532" s="79">
        <v>3.3650000000000002</v>
      </c>
      <c r="H532" s="79">
        <v>3.3969999999999998</v>
      </c>
      <c r="I532" s="79">
        <v>3.3370000000000002</v>
      </c>
      <c r="J532" s="79">
        <v>3.3704999999999998</v>
      </c>
      <c r="K532" s="79">
        <v>3.0597979999999998</v>
      </c>
      <c r="L532" s="80">
        <v>47788347</v>
      </c>
      <c r="M532" s="81">
        <f t="shared" si="8"/>
        <v>1.1858374127255829E-2</v>
      </c>
    </row>
    <row r="533" spans="1:13">
      <c r="A533" s="1">
        <v>44335</v>
      </c>
      <c r="F533" s="78">
        <v>44335</v>
      </c>
      <c r="G533" s="79">
        <v>3.3344999999999998</v>
      </c>
      <c r="H533" s="79">
        <v>3.3980000000000001</v>
      </c>
      <c r="I533" s="79">
        <v>3.2559999999999998</v>
      </c>
      <c r="J533" s="79">
        <v>3.2925</v>
      </c>
      <c r="K533" s="79">
        <v>2.988988</v>
      </c>
      <c r="L533" s="80">
        <v>68048199</v>
      </c>
      <c r="M533" s="81">
        <f t="shared" si="8"/>
        <v>-2.3142050553663942E-2</v>
      </c>
    </row>
    <row r="534" spans="1:13">
      <c r="A534" s="1">
        <v>44336</v>
      </c>
      <c r="F534" s="78">
        <v>44336</v>
      </c>
      <c r="G534" s="79">
        <v>3.3285</v>
      </c>
      <c r="H534" s="79">
        <v>3.3355000000000001</v>
      </c>
      <c r="I534" s="79">
        <v>3.2530000000000001</v>
      </c>
      <c r="J534" s="79">
        <v>3.3180000000000001</v>
      </c>
      <c r="K534" s="79">
        <v>3.0121370000000001</v>
      </c>
      <c r="L534" s="80">
        <v>32388494</v>
      </c>
      <c r="M534" s="81">
        <f t="shared" si="8"/>
        <v>7.7447617722118944E-3</v>
      </c>
    </row>
    <row r="535" spans="1:13">
      <c r="A535" s="1">
        <v>44337</v>
      </c>
      <c r="F535" s="78">
        <v>44337</v>
      </c>
      <c r="G535" s="79">
        <v>3.3054999999999999</v>
      </c>
      <c r="H535" s="79">
        <v>3.3805000000000001</v>
      </c>
      <c r="I535" s="79">
        <v>3.2995000000000001</v>
      </c>
      <c r="J535" s="79">
        <v>3.3694999999999999</v>
      </c>
      <c r="K535" s="79">
        <v>3.0588899999999999</v>
      </c>
      <c r="L535" s="80">
        <v>52562485</v>
      </c>
      <c r="M535" s="81">
        <f t="shared" si="8"/>
        <v>1.5521538362962847E-2</v>
      </c>
    </row>
    <row r="536" spans="1:13">
      <c r="A536" s="1">
        <v>44340</v>
      </c>
      <c r="F536" s="78">
        <v>44340</v>
      </c>
      <c r="G536" s="79">
        <v>3.39</v>
      </c>
      <c r="H536" s="79">
        <v>3.3935</v>
      </c>
      <c r="I536" s="79">
        <v>3.3239999999999998</v>
      </c>
      <c r="J536" s="79">
        <v>3.3584999999999998</v>
      </c>
      <c r="K536" s="79">
        <v>3.0489039999999998</v>
      </c>
      <c r="L536" s="80">
        <v>26447428</v>
      </c>
      <c r="M536" s="81">
        <f t="shared" si="8"/>
        <v>-3.2645829042561355E-3</v>
      </c>
    </row>
    <row r="537" spans="1:13">
      <c r="A537" s="1">
        <v>44341</v>
      </c>
      <c r="F537" s="78">
        <v>44341</v>
      </c>
      <c r="G537" s="79">
        <v>3.371</v>
      </c>
      <c r="H537" s="79">
        <v>3.4169999999999998</v>
      </c>
      <c r="I537" s="79">
        <v>3.3504999999999998</v>
      </c>
      <c r="J537" s="79">
        <v>3.3744999999999998</v>
      </c>
      <c r="K537" s="79">
        <v>3.0634290000000002</v>
      </c>
      <c r="L537" s="80">
        <v>33262158</v>
      </c>
      <c r="M537" s="81">
        <f t="shared" si="8"/>
        <v>4.7640070005485063E-3</v>
      </c>
    </row>
    <row r="538" spans="1:13">
      <c r="A538" s="1">
        <v>44342</v>
      </c>
      <c r="F538" s="78">
        <v>44342</v>
      </c>
      <c r="G538" s="79">
        <v>3.37</v>
      </c>
      <c r="H538" s="79">
        <v>3.3795000000000002</v>
      </c>
      <c r="I538" s="79">
        <v>3.29</v>
      </c>
      <c r="J538" s="79">
        <v>3.3544999999999998</v>
      </c>
      <c r="K538" s="79">
        <v>3.0452729999999999</v>
      </c>
      <c r="L538" s="80">
        <v>45900643</v>
      </c>
      <c r="M538" s="81">
        <f t="shared" si="8"/>
        <v>-5.9266919520577369E-3</v>
      </c>
    </row>
    <row r="539" spans="1:13">
      <c r="A539" s="1">
        <v>44343</v>
      </c>
      <c r="F539" s="78">
        <v>44343</v>
      </c>
      <c r="G539" s="79">
        <v>3.3414999999999999</v>
      </c>
      <c r="H539" s="79">
        <v>3.4695</v>
      </c>
      <c r="I539" s="79">
        <v>3.3340000000000001</v>
      </c>
      <c r="J539" s="79">
        <v>3.4474999999999998</v>
      </c>
      <c r="K539" s="79">
        <v>3.1297000000000001</v>
      </c>
      <c r="L539" s="80">
        <v>68738777</v>
      </c>
      <c r="M539" s="81">
        <f t="shared" si="8"/>
        <v>2.772395118598571E-2</v>
      </c>
    </row>
    <row r="540" spans="1:13">
      <c r="A540" s="1">
        <v>44344</v>
      </c>
      <c r="F540" s="78">
        <v>44344</v>
      </c>
      <c r="G540" s="79">
        <v>3.48</v>
      </c>
      <c r="H540" s="79">
        <v>3.4895</v>
      </c>
      <c r="I540" s="79">
        <v>3.4165000000000001</v>
      </c>
      <c r="J540" s="79">
        <v>3.4504999999999999</v>
      </c>
      <c r="K540" s="79">
        <v>3.1324230000000002</v>
      </c>
      <c r="L540" s="80">
        <v>38368295</v>
      </c>
      <c r="M540" s="81">
        <f t="shared" si="8"/>
        <v>8.700514426302939E-4</v>
      </c>
    </row>
    <row r="541" spans="1:13">
      <c r="A541" s="1">
        <v>44347</v>
      </c>
      <c r="F541" s="78">
        <v>44347</v>
      </c>
      <c r="G541" s="79">
        <v>3.4550000000000001</v>
      </c>
      <c r="H541" s="79">
        <v>3.46</v>
      </c>
      <c r="I541" s="79">
        <v>3.42</v>
      </c>
      <c r="J541" s="79">
        <v>3.4239999999999999</v>
      </c>
      <c r="K541" s="79">
        <v>3.1083660000000002</v>
      </c>
      <c r="L541" s="80">
        <v>16934515</v>
      </c>
      <c r="M541" s="81">
        <f t="shared" si="8"/>
        <v>-7.6799972417518304E-3</v>
      </c>
    </row>
    <row r="542" spans="1:13">
      <c r="A542" s="1">
        <v>44348</v>
      </c>
      <c r="F542" s="78">
        <v>44348</v>
      </c>
      <c r="G542" s="79">
        <v>3.4449999999999998</v>
      </c>
      <c r="H542" s="79">
        <v>3.4860000000000002</v>
      </c>
      <c r="I542" s="79">
        <v>3.4350000000000001</v>
      </c>
      <c r="J542" s="79">
        <v>3.4780000000000002</v>
      </c>
      <c r="K542" s="79">
        <v>3.1573880000000001</v>
      </c>
      <c r="L542" s="80">
        <v>26900954</v>
      </c>
      <c r="M542" s="81">
        <f t="shared" si="8"/>
        <v>1.5770987071663984E-2</v>
      </c>
    </row>
    <row r="543" spans="1:13">
      <c r="A543" s="1">
        <v>44349</v>
      </c>
      <c r="F543" s="78">
        <v>44349</v>
      </c>
      <c r="G543" s="79">
        <v>3.48</v>
      </c>
      <c r="H543" s="79">
        <v>3.4925000000000002</v>
      </c>
      <c r="I543" s="79">
        <v>3.4430000000000001</v>
      </c>
      <c r="J543" s="79">
        <v>3.4750000000000001</v>
      </c>
      <c r="K543" s="79">
        <v>3.1546650000000001</v>
      </c>
      <c r="L543" s="80">
        <v>55661078</v>
      </c>
      <c r="M543" s="81">
        <f t="shared" si="8"/>
        <v>-8.6242172327253761E-4</v>
      </c>
    </row>
    <row r="544" spans="1:13">
      <c r="A544" s="1">
        <v>44350</v>
      </c>
      <c r="F544" s="78">
        <v>44350</v>
      </c>
      <c r="G544" s="79">
        <v>3.4670000000000001</v>
      </c>
      <c r="H544" s="79">
        <v>3.5089999999999999</v>
      </c>
      <c r="I544" s="79">
        <v>3.4540000000000002</v>
      </c>
      <c r="J544" s="79">
        <v>3.5059999999999998</v>
      </c>
      <c r="K544" s="79">
        <v>3.1828069999999999</v>
      </c>
      <c r="L544" s="80">
        <v>49448792</v>
      </c>
      <c r="M544" s="81">
        <f t="shared" si="8"/>
        <v>8.9207570375934974E-3</v>
      </c>
    </row>
    <row r="545" spans="1:13">
      <c r="A545" s="1">
        <v>44351</v>
      </c>
      <c r="F545" s="78">
        <v>44351</v>
      </c>
      <c r="G545" s="79">
        <v>3.504</v>
      </c>
      <c r="H545" s="79">
        <v>3.508</v>
      </c>
      <c r="I545" s="79">
        <v>3.4380000000000002</v>
      </c>
      <c r="J545" s="79">
        <v>3.4424999999999999</v>
      </c>
      <c r="K545" s="79">
        <v>3.1251609999999999</v>
      </c>
      <c r="L545" s="80">
        <v>43573892</v>
      </c>
      <c r="M545" s="81">
        <f t="shared" si="8"/>
        <v>-1.8111685691278197E-2</v>
      </c>
    </row>
    <row r="546" spans="1:13">
      <c r="A546" s="1">
        <v>44354</v>
      </c>
      <c r="F546" s="78">
        <v>44354</v>
      </c>
      <c r="G546" s="79">
        <v>3.4249999999999998</v>
      </c>
      <c r="H546" s="79">
        <v>3.4735</v>
      </c>
      <c r="I546" s="79">
        <v>3.4135</v>
      </c>
      <c r="J546" s="79">
        <v>3.4609999999999999</v>
      </c>
      <c r="K546" s="79">
        <v>3.141956</v>
      </c>
      <c r="L546" s="80">
        <v>33511549</v>
      </c>
      <c r="M546" s="81">
        <f t="shared" si="8"/>
        <v>5.3741231251766284E-3</v>
      </c>
    </row>
    <row r="547" spans="1:13">
      <c r="A547" s="1">
        <v>44355</v>
      </c>
      <c r="F547" s="78">
        <v>44355</v>
      </c>
      <c r="G547" s="79">
        <v>3.4455</v>
      </c>
      <c r="H547" s="79">
        <v>3.47</v>
      </c>
      <c r="I547" s="79">
        <v>3.3704999999999998</v>
      </c>
      <c r="J547" s="79">
        <v>3.3984999999999999</v>
      </c>
      <c r="K547" s="79">
        <v>3.0852170000000001</v>
      </c>
      <c r="L547" s="80">
        <v>52819898</v>
      </c>
      <c r="M547" s="81">
        <f t="shared" si="8"/>
        <v>-1.8058496045138719E-2</v>
      </c>
    </row>
    <row r="548" spans="1:13">
      <c r="A548" s="1">
        <v>44356</v>
      </c>
      <c r="F548" s="78">
        <v>44356</v>
      </c>
      <c r="G548" s="79">
        <v>3.4</v>
      </c>
      <c r="H548" s="79">
        <v>3.4235000000000002</v>
      </c>
      <c r="I548" s="79">
        <v>3.3624999999999998</v>
      </c>
      <c r="J548" s="79">
        <v>3.3809999999999998</v>
      </c>
      <c r="K548" s="79">
        <v>3.0693299999999999</v>
      </c>
      <c r="L548" s="80">
        <v>105250013</v>
      </c>
      <c r="M548" s="81">
        <f t="shared" si="8"/>
        <v>-5.1493946779108913E-3</v>
      </c>
    </row>
    <row r="549" spans="1:13">
      <c r="A549" s="1">
        <v>44357</v>
      </c>
      <c r="F549" s="78">
        <v>44357</v>
      </c>
      <c r="G549" s="79">
        <v>3.4180000000000001</v>
      </c>
      <c r="H549" s="79">
        <v>3.508</v>
      </c>
      <c r="I549" s="79">
        <v>3.4049999999999998</v>
      </c>
      <c r="J549" s="79">
        <v>3.4460000000000002</v>
      </c>
      <c r="K549" s="79">
        <v>3.1283379999999998</v>
      </c>
      <c r="L549" s="80">
        <v>61886842</v>
      </c>
      <c r="M549" s="81">
        <f t="shared" si="8"/>
        <v>1.9225042598873355E-2</v>
      </c>
    </row>
    <row r="550" spans="1:13">
      <c r="A550" s="1">
        <v>44358</v>
      </c>
      <c r="F550" s="78">
        <v>44358</v>
      </c>
      <c r="G550" s="79">
        <v>3.4329999999999998</v>
      </c>
      <c r="H550" s="79">
        <v>3.4409999999999998</v>
      </c>
      <c r="I550" s="79">
        <v>3.4049999999999998</v>
      </c>
      <c r="J550" s="79">
        <v>3.4344999999999999</v>
      </c>
      <c r="K550" s="79">
        <v>3.1178979999999998</v>
      </c>
      <c r="L550" s="80">
        <v>26009851</v>
      </c>
      <c r="M550" s="81">
        <f t="shared" si="8"/>
        <v>-3.3372352987432962E-3</v>
      </c>
    </row>
    <row r="551" spans="1:13">
      <c r="A551" s="1">
        <v>44361</v>
      </c>
      <c r="F551" s="78">
        <v>44361</v>
      </c>
      <c r="G551" s="79">
        <v>3.456</v>
      </c>
      <c r="H551" s="79">
        <v>3.4674999999999998</v>
      </c>
      <c r="I551" s="79">
        <v>3.4159999999999999</v>
      </c>
      <c r="J551" s="79">
        <v>3.4375</v>
      </c>
      <c r="K551" s="79">
        <v>3.120622</v>
      </c>
      <c r="L551" s="80">
        <v>38788194</v>
      </c>
      <c r="M551" s="81">
        <f t="shared" si="8"/>
        <v>8.7366552722384469E-4</v>
      </c>
    </row>
    <row r="552" spans="1:13">
      <c r="A552" s="1">
        <v>44362</v>
      </c>
      <c r="F552" s="78">
        <v>44362</v>
      </c>
      <c r="G552" s="79">
        <v>3.4430000000000001</v>
      </c>
      <c r="H552" s="79">
        <v>3.4430000000000001</v>
      </c>
      <c r="I552" s="79">
        <v>3.3919999999999999</v>
      </c>
      <c r="J552" s="79">
        <v>3.4260000000000002</v>
      </c>
      <c r="K552" s="79">
        <v>3.110182</v>
      </c>
      <c r="L552" s="80">
        <v>46217059</v>
      </c>
      <c r="M552" s="81">
        <f t="shared" si="8"/>
        <v>-3.3454868933180644E-3</v>
      </c>
    </row>
    <row r="553" spans="1:13">
      <c r="A553" s="1">
        <v>44363</v>
      </c>
      <c r="F553" s="78">
        <v>44363</v>
      </c>
      <c r="G553" s="79">
        <v>3.4489999999999998</v>
      </c>
      <c r="H553" s="79">
        <v>3.4554999999999998</v>
      </c>
      <c r="I553" s="79">
        <v>3.343</v>
      </c>
      <c r="J553" s="79">
        <v>3.3639999999999999</v>
      </c>
      <c r="K553" s="79">
        <v>3.0538970000000001</v>
      </c>
      <c r="L553" s="80">
        <v>38868740</v>
      </c>
      <c r="M553" s="81">
        <f t="shared" si="8"/>
        <v>-1.809701168613281E-2</v>
      </c>
    </row>
    <row r="554" spans="1:13">
      <c r="A554" s="1">
        <v>44364</v>
      </c>
      <c r="F554" s="78">
        <v>44364</v>
      </c>
      <c r="G554" s="79">
        <v>3.4</v>
      </c>
      <c r="H554" s="79">
        <v>3.4750000000000001</v>
      </c>
      <c r="I554" s="79">
        <v>3.3620000000000001</v>
      </c>
      <c r="J554" s="79">
        <v>3.3620000000000001</v>
      </c>
      <c r="K554" s="79">
        <v>3.0520809999999998</v>
      </c>
      <c r="L554" s="80">
        <v>106122630</v>
      </c>
      <c r="M554" s="81">
        <f t="shared" si="8"/>
        <v>-5.946500487738328E-4</v>
      </c>
    </row>
    <row r="555" spans="1:13">
      <c r="A555" s="1">
        <v>44365</v>
      </c>
      <c r="F555" s="78">
        <v>44365</v>
      </c>
      <c r="G555" s="79">
        <v>3.35</v>
      </c>
      <c r="H555" s="79">
        <v>3.3679999999999999</v>
      </c>
      <c r="I555" s="79">
        <v>3.2505000000000002</v>
      </c>
      <c r="J555" s="79">
        <v>3.2885</v>
      </c>
      <c r="K555" s="79">
        <v>2.985357</v>
      </c>
      <c r="L555" s="80">
        <v>168785625</v>
      </c>
      <c r="M555" s="81">
        <f t="shared" si="8"/>
        <v>-2.1861805109366295E-2</v>
      </c>
    </row>
    <row r="556" spans="1:13">
      <c r="A556" s="1">
        <v>44368</v>
      </c>
      <c r="F556" s="78">
        <v>44368</v>
      </c>
      <c r="G556" s="79">
        <v>3.2385000000000002</v>
      </c>
      <c r="H556" s="79">
        <v>3.2949999999999999</v>
      </c>
      <c r="I556" s="79">
        <v>3.2115</v>
      </c>
      <c r="J556" s="79">
        <v>3.28</v>
      </c>
      <c r="K556" s="79">
        <v>2.9776400000000001</v>
      </c>
      <c r="L556" s="80">
        <v>49066696</v>
      </c>
      <c r="M556" s="81">
        <f t="shared" si="8"/>
        <v>-2.5849504766096562E-3</v>
      </c>
    </row>
    <row r="557" spans="1:13">
      <c r="A557" s="1">
        <v>44369</v>
      </c>
      <c r="F557" s="78">
        <v>44369</v>
      </c>
      <c r="G557" s="79">
        <v>3.3035000000000001</v>
      </c>
      <c r="H557" s="79">
        <v>3.3035000000000001</v>
      </c>
      <c r="I557" s="79">
        <v>3.2324999999999999</v>
      </c>
      <c r="J557" s="79">
        <v>3.2875000000000001</v>
      </c>
      <c r="K557" s="79">
        <v>2.9844490000000001</v>
      </c>
      <c r="L557" s="80">
        <v>42840277</v>
      </c>
      <c r="M557" s="81">
        <f t="shared" si="8"/>
        <v>2.2867102806249464E-3</v>
      </c>
    </row>
    <row r="558" spans="1:13">
      <c r="A558" s="1">
        <v>44370</v>
      </c>
      <c r="F558" s="78">
        <v>44370</v>
      </c>
      <c r="G558" s="79">
        <v>3.2949999999999999</v>
      </c>
      <c r="H558" s="79">
        <v>3.331</v>
      </c>
      <c r="I558" s="79">
        <v>3.2654999999999998</v>
      </c>
      <c r="J558" s="79">
        <v>3.2755000000000001</v>
      </c>
      <c r="K558" s="79">
        <v>2.9735550000000002</v>
      </c>
      <c r="L558" s="80">
        <v>28468283</v>
      </c>
      <c r="M558" s="81">
        <f t="shared" si="8"/>
        <v>-3.6502550387022725E-3</v>
      </c>
    </row>
    <row r="559" spans="1:13">
      <c r="A559" s="1">
        <v>44371</v>
      </c>
      <c r="F559" s="78">
        <v>44371</v>
      </c>
      <c r="G559" s="79">
        <v>3.3079999999999998</v>
      </c>
      <c r="H559" s="79">
        <v>3.3570000000000002</v>
      </c>
      <c r="I559" s="79">
        <v>3.2829999999999999</v>
      </c>
      <c r="J559" s="79">
        <v>3.3180000000000001</v>
      </c>
      <c r="K559" s="79">
        <v>3.0121370000000001</v>
      </c>
      <c r="L559" s="80">
        <v>27902570</v>
      </c>
      <c r="M559" s="81">
        <f t="shared" si="8"/>
        <v>1.2975041658889745E-2</v>
      </c>
    </row>
    <row r="560" spans="1:13">
      <c r="A560" s="1">
        <v>44372</v>
      </c>
      <c r="F560" s="78">
        <v>44372</v>
      </c>
      <c r="G560" s="79">
        <v>3.33</v>
      </c>
      <c r="H560" s="79">
        <v>3.3595000000000002</v>
      </c>
      <c r="I560" s="79">
        <v>3.3039999999999998</v>
      </c>
      <c r="J560" s="79">
        <v>3.3555000000000001</v>
      </c>
      <c r="K560" s="79">
        <v>3.0461809999999998</v>
      </c>
      <c r="L560" s="80">
        <v>29038150</v>
      </c>
      <c r="M560" s="81">
        <f t="shared" si="8"/>
        <v>1.1302274763730779E-2</v>
      </c>
    </row>
    <row r="561" spans="1:13">
      <c r="A561" s="1">
        <v>44375</v>
      </c>
      <c r="F561" s="78">
        <v>44375</v>
      </c>
      <c r="G561" s="79">
        <v>3.3494999999999999</v>
      </c>
      <c r="H561" s="79">
        <v>3.3574999999999999</v>
      </c>
      <c r="I561" s="79">
        <v>3.2625000000000002</v>
      </c>
      <c r="J561" s="79">
        <v>3.2625000000000002</v>
      </c>
      <c r="K561" s="79">
        <v>2.961754</v>
      </c>
      <c r="L561" s="80">
        <v>23234650</v>
      </c>
      <c r="M561" s="81">
        <f t="shared" si="8"/>
        <v>-2.7715687281878461E-2</v>
      </c>
    </row>
    <row r="562" spans="1:13">
      <c r="A562" s="1">
        <v>44376</v>
      </c>
      <c r="F562" s="78">
        <v>44376</v>
      </c>
      <c r="G562" s="79">
        <v>3.2709999999999999</v>
      </c>
      <c r="H562" s="79">
        <v>3.3079999999999998</v>
      </c>
      <c r="I562" s="79">
        <v>3.2505000000000002</v>
      </c>
      <c r="J562" s="79">
        <v>3.274</v>
      </c>
      <c r="K562" s="79">
        <v>2.9721929999999999</v>
      </c>
      <c r="L562" s="80">
        <v>22552387</v>
      </c>
      <c r="M562" s="81">
        <f t="shared" si="8"/>
        <v>3.5246006251700396E-3</v>
      </c>
    </row>
    <row r="563" spans="1:13">
      <c r="A563" s="1">
        <v>44377</v>
      </c>
      <c r="F563" s="78">
        <v>44377</v>
      </c>
      <c r="G563" s="79">
        <v>3.2559999999999998</v>
      </c>
      <c r="H563" s="79">
        <v>3.2650000000000001</v>
      </c>
      <c r="I563" s="79">
        <v>3.2069999999999999</v>
      </c>
      <c r="J563" s="79">
        <v>3.2195</v>
      </c>
      <c r="K563" s="79">
        <v>2.9227180000000001</v>
      </c>
      <c r="L563" s="80">
        <v>43712554</v>
      </c>
      <c r="M563" s="81">
        <f t="shared" si="8"/>
        <v>-1.6645958051849163E-2</v>
      </c>
    </row>
    <row r="564" spans="1:13">
      <c r="A564" s="1">
        <v>44378</v>
      </c>
      <c r="F564" s="78">
        <v>44378</v>
      </c>
      <c r="G564" s="79">
        <v>3.2389999999999999</v>
      </c>
      <c r="H564" s="79">
        <v>3.3130000000000002</v>
      </c>
      <c r="I564" s="79">
        <v>3.2389999999999999</v>
      </c>
      <c r="J564" s="79">
        <v>3.2894999999999999</v>
      </c>
      <c r="K564" s="79">
        <v>2.9862649999999999</v>
      </c>
      <c r="L564" s="80">
        <v>24175718</v>
      </c>
      <c r="M564" s="81">
        <f t="shared" si="8"/>
        <v>2.1742432899787046E-2</v>
      </c>
    </row>
    <row r="565" spans="1:13">
      <c r="A565" s="1">
        <v>44379</v>
      </c>
      <c r="F565" s="78">
        <v>44379</v>
      </c>
      <c r="G565" s="79">
        <v>3.2989999999999999</v>
      </c>
      <c r="H565" s="79">
        <v>3.3039999999999998</v>
      </c>
      <c r="I565" s="79">
        <v>3.2130000000000001</v>
      </c>
      <c r="J565" s="79">
        <v>3.2225000000000001</v>
      </c>
      <c r="K565" s="79">
        <v>2.9254410000000002</v>
      </c>
      <c r="L565" s="80">
        <v>26321915</v>
      </c>
      <c r="M565" s="81">
        <f t="shared" si="8"/>
        <v>-2.0367917783585772E-2</v>
      </c>
    </row>
    <row r="566" spans="1:13">
      <c r="A566" s="1">
        <v>44382</v>
      </c>
      <c r="F566" s="78">
        <v>44382</v>
      </c>
      <c r="G566" s="79">
        <v>3.2210000000000001</v>
      </c>
      <c r="H566" s="79">
        <v>3.286</v>
      </c>
      <c r="I566" s="79">
        <v>3.2069999999999999</v>
      </c>
      <c r="J566" s="79">
        <v>3.2654999999999998</v>
      </c>
      <c r="K566" s="79">
        <v>2.964477</v>
      </c>
      <c r="L566" s="80">
        <v>22476658</v>
      </c>
      <c r="M566" s="81">
        <f t="shared" si="8"/>
        <v>1.3343629216928266E-2</v>
      </c>
    </row>
    <row r="567" spans="1:13">
      <c r="A567" s="1">
        <v>44383</v>
      </c>
      <c r="F567" s="78">
        <v>44383</v>
      </c>
      <c r="G567" s="79">
        <v>3.2770000000000001</v>
      </c>
      <c r="H567" s="79">
        <v>3.29</v>
      </c>
      <c r="I567" s="79">
        <v>3.1505000000000001</v>
      </c>
      <c r="J567" s="79">
        <v>3.1619999999999999</v>
      </c>
      <c r="K567" s="79">
        <v>2.8705180000000001</v>
      </c>
      <c r="L567" s="80">
        <v>30318460</v>
      </c>
      <c r="M567" s="81">
        <f t="shared" si="8"/>
        <v>-3.169496676816852E-2</v>
      </c>
    </row>
    <row r="568" spans="1:13">
      <c r="A568" s="1">
        <v>44384</v>
      </c>
      <c r="F568" s="78">
        <v>44384</v>
      </c>
      <c r="G568" s="79">
        <v>3.1659999999999999</v>
      </c>
      <c r="H568" s="79">
        <v>3.1855000000000002</v>
      </c>
      <c r="I568" s="79">
        <v>3.109</v>
      </c>
      <c r="J568" s="79">
        <v>3.145</v>
      </c>
      <c r="K568" s="79">
        <v>2.8550849999999999</v>
      </c>
      <c r="L568" s="80">
        <v>34066200</v>
      </c>
      <c r="M568" s="81">
        <f t="shared" si="8"/>
        <v>-5.3763815450731372E-3</v>
      </c>
    </row>
    <row r="569" spans="1:13">
      <c r="A569" s="1">
        <v>44385</v>
      </c>
      <c r="F569" s="78">
        <v>44385</v>
      </c>
      <c r="G569" s="79">
        <v>3.1</v>
      </c>
      <c r="H569" s="79">
        <v>3.1065</v>
      </c>
      <c r="I569" s="79">
        <v>3.0249999999999999</v>
      </c>
      <c r="J569" s="79">
        <v>3.0575000000000001</v>
      </c>
      <c r="K569" s="79">
        <v>2.7756509999999999</v>
      </c>
      <c r="L569" s="80">
        <v>59218259</v>
      </c>
      <c r="M569" s="81">
        <f t="shared" si="8"/>
        <v>-2.7821938751385687E-2</v>
      </c>
    </row>
    <row r="570" spans="1:13">
      <c r="A570" s="1">
        <v>44386</v>
      </c>
      <c r="F570" s="78">
        <v>44386</v>
      </c>
      <c r="G570" s="79">
        <v>3.085</v>
      </c>
      <c r="H570" s="79">
        <v>3.1389999999999998</v>
      </c>
      <c r="I570" s="79">
        <v>3.04</v>
      </c>
      <c r="J570" s="79">
        <v>3.1295000000000002</v>
      </c>
      <c r="K570" s="79">
        <v>2.8410139999999999</v>
      </c>
      <c r="L570" s="80">
        <v>35674970</v>
      </c>
      <c r="M570" s="81">
        <f t="shared" si="8"/>
        <v>2.3548709834197476E-2</v>
      </c>
    </row>
    <row r="571" spans="1:13">
      <c r="A571" s="1">
        <v>44389</v>
      </c>
      <c r="F571" s="78">
        <v>44389</v>
      </c>
      <c r="G571" s="79">
        <v>3.141</v>
      </c>
      <c r="H571" s="79">
        <v>3.1459999999999999</v>
      </c>
      <c r="I571" s="79">
        <v>3.056</v>
      </c>
      <c r="J571" s="79">
        <v>3.1389999999999998</v>
      </c>
      <c r="K571" s="79">
        <v>2.8496380000000001</v>
      </c>
      <c r="L571" s="80">
        <v>39486051</v>
      </c>
      <c r="M571" s="81">
        <f t="shared" si="8"/>
        <v>3.0355359037302129E-3</v>
      </c>
    </row>
    <row r="572" spans="1:13">
      <c r="A572" s="1">
        <v>44390</v>
      </c>
      <c r="F572" s="78">
        <v>44390</v>
      </c>
      <c r="G572" s="79">
        <v>3.1459999999999999</v>
      </c>
      <c r="H572" s="79">
        <v>3.1579999999999999</v>
      </c>
      <c r="I572" s="79">
        <v>3.07</v>
      </c>
      <c r="J572" s="79">
        <v>3.0834999999999999</v>
      </c>
      <c r="K572" s="79">
        <v>2.7992539999999999</v>
      </c>
      <c r="L572" s="80">
        <v>32469039</v>
      </c>
      <c r="M572" s="81">
        <f t="shared" si="8"/>
        <v>-1.7680842268386444E-2</v>
      </c>
    </row>
    <row r="573" spans="1:13">
      <c r="A573" s="1">
        <v>44391</v>
      </c>
      <c r="F573" s="78">
        <v>44391</v>
      </c>
      <c r="G573" s="79">
        <v>3.093</v>
      </c>
      <c r="H573" s="79">
        <v>3.1495000000000002</v>
      </c>
      <c r="I573" s="79">
        <v>3.0834999999999999</v>
      </c>
      <c r="J573" s="79">
        <v>3.1040000000000001</v>
      </c>
      <c r="K573" s="79">
        <v>2.8178640000000001</v>
      </c>
      <c r="L573" s="80">
        <v>21790807</v>
      </c>
      <c r="M573" s="81">
        <f t="shared" si="8"/>
        <v>6.6481998418150825E-3</v>
      </c>
    </row>
    <row r="574" spans="1:13">
      <c r="A574" s="1">
        <v>44392</v>
      </c>
      <c r="F574" s="78">
        <v>44392</v>
      </c>
      <c r="G574" s="79">
        <v>3.09</v>
      </c>
      <c r="H574" s="79">
        <v>3.1324999999999998</v>
      </c>
      <c r="I574" s="79">
        <v>3.08</v>
      </c>
      <c r="J574" s="79">
        <v>3.121</v>
      </c>
      <c r="K574" s="79">
        <v>2.8332980000000001</v>
      </c>
      <c r="L574" s="80">
        <v>26584512</v>
      </c>
      <c r="M574" s="81">
        <f t="shared" si="8"/>
        <v>5.477198331786043E-3</v>
      </c>
    </row>
    <row r="575" spans="1:13">
      <c r="A575" s="1">
        <v>44393</v>
      </c>
      <c r="F575" s="78">
        <v>44393</v>
      </c>
      <c r="G575" s="79">
        <v>3.145</v>
      </c>
      <c r="H575" s="79">
        <v>3.1549999999999998</v>
      </c>
      <c r="I575" s="79">
        <v>3.008</v>
      </c>
      <c r="J575" s="79">
        <v>3.0379999999999998</v>
      </c>
      <c r="K575" s="79">
        <v>2.757949</v>
      </c>
      <c r="L575" s="80">
        <v>33908748</v>
      </c>
      <c r="M575" s="81">
        <f t="shared" si="8"/>
        <v>-2.6594096349907462E-2</v>
      </c>
    </row>
    <row r="576" spans="1:13">
      <c r="A576" s="1">
        <v>44396</v>
      </c>
      <c r="F576" s="78">
        <v>44396</v>
      </c>
      <c r="G576" s="79">
        <v>3</v>
      </c>
      <c r="H576" s="79">
        <v>3.0095000000000001</v>
      </c>
      <c r="I576" s="79">
        <v>2.9125000000000001</v>
      </c>
      <c r="J576" s="79">
        <v>2.9344999999999999</v>
      </c>
      <c r="K576" s="79">
        <v>2.6639900000000001</v>
      </c>
      <c r="L576" s="80">
        <v>48580636</v>
      </c>
      <c r="M576" s="81">
        <f t="shared" si="8"/>
        <v>-3.4068432737516141E-2</v>
      </c>
    </row>
    <row r="577" spans="1:13">
      <c r="A577" s="1">
        <v>44397</v>
      </c>
      <c r="F577" s="78">
        <v>44397</v>
      </c>
      <c r="G577" s="79">
        <v>2.9319999999999999</v>
      </c>
      <c r="H577" s="79">
        <v>2.97</v>
      </c>
      <c r="I577" s="79">
        <v>2.8820000000000001</v>
      </c>
      <c r="J577" s="79">
        <v>2.9544999999999999</v>
      </c>
      <c r="K577" s="79">
        <v>2.6821459999999999</v>
      </c>
      <c r="L577" s="80">
        <v>44016298</v>
      </c>
      <c r="M577" s="81">
        <f t="shared" si="8"/>
        <v>6.8153408984267354E-3</v>
      </c>
    </row>
    <row r="578" spans="1:13">
      <c r="A578" s="1">
        <v>44398</v>
      </c>
      <c r="F578" s="78">
        <v>44398</v>
      </c>
      <c r="G578" s="79">
        <v>2.9645000000000001</v>
      </c>
      <c r="H578" s="79">
        <v>3.0739999999999998</v>
      </c>
      <c r="I578" s="79">
        <v>2.9420000000000002</v>
      </c>
      <c r="J578" s="79">
        <v>3.07</v>
      </c>
      <c r="K578" s="79">
        <v>2.7869989999999998</v>
      </c>
      <c r="L578" s="80">
        <v>40313890</v>
      </c>
      <c r="M578" s="81">
        <f t="shared" si="8"/>
        <v>3.9092950197341929E-2</v>
      </c>
    </row>
    <row r="579" spans="1:13">
      <c r="A579" s="1">
        <v>44399</v>
      </c>
      <c r="F579" s="78">
        <v>44399</v>
      </c>
      <c r="G579" s="79">
        <v>3.08</v>
      </c>
      <c r="H579" s="79">
        <v>3.1429999999999998</v>
      </c>
      <c r="I579" s="79">
        <v>3.069</v>
      </c>
      <c r="J579" s="79">
        <v>3.0785</v>
      </c>
      <c r="K579" s="79">
        <v>2.7947150000000001</v>
      </c>
      <c r="L579" s="80">
        <v>35833280</v>
      </c>
      <c r="M579" s="81">
        <f t="shared" si="8"/>
        <v>2.7685693464548351E-3</v>
      </c>
    </row>
    <row r="580" spans="1:13">
      <c r="A580" s="1">
        <v>44400</v>
      </c>
      <c r="F580" s="78">
        <v>44400</v>
      </c>
      <c r="G580" s="79">
        <v>3.0920000000000001</v>
      </c>
      <c r="H580" s="79">
        <v>3.169</v>
      </c>
      <c r="I580" s="79">
        <v>3.0840000000000001</v>
      </c>
      <c r="J580" s="79">
        <v>3.1259999999999999</v>
      </c>
      <c r="K580" s="79">
        <v>2.8378359999999998</v>
      </c>
      <c r="L580" s="80">
        <v>27745139</v>
      </c>
      <c r="M580" s="81">
        <f t="shared" ref="M580:M643" si="9">(K580-K579)/K579</f>
        <v>1.5429480286898571E-2</v>
      </c>
    </row>
    <row r="581" spans="1:13">
      <c r="A581" s="1">
        <v>44403</v>
      </c>
      <c r="F581" s="78">
        <v>44403</v>
      </c>
      <c r="G581" s="79">
        <v>3.0939999999999999</v>
      </c>
      <c r="H581" s="79">
        <v>3.2134999999999998</v>
      </c>
      <c r="I581" s="79">
        <v>3.0579999999999998</v>
      </c>
      <c r="J581" s="79">
        <v>3.1890000000000001</v>
      </c>
      <c r="K581" s="79">
        <v>2.8950290000000001</v>
      </c>
      <c r="L581" s="80">
        <v>30791148</v>
      </c>
      <c r="M581" s="81">
        <f t="shared" si="9"/>
        <v>2.0153736861467778E-2</v>
      </c>
    </row>
    <row r="582" spans="1:13">
      <c r="A582" s="1">
        <v>44404</v>
      </c>
      <c r="F582" s="78">
        <v>44404</v>
      </c>
      <c r="G582" s="79">
        <v>3.157</v>
      </c>
      <c r="H582" s="79">
        <v>3.1785000000000001</v>
      </c>
      <c r="I582" s="79">
        <v>3.109</v>
      </c>
      <c r="J582" s="79">
        <v>3.1555</v>
      </c>
      <c r="K582" s="79">
        <v>2.864617</v>
      </c>
      <c r="L582" s="80">
        <v>31081672</v>
      </c>
      <c r="M582" s="81">
        <f t="shared" si="9"/>
        <v>-1.0504903405112731E-2</v>
      </c>
    </row>
    <row r="583" spans="1:13">
      <c r="A583" s="1">
        <v>44405</v>
      </c>
      <c r="F583" s="78">
        <v>44405</v>
      </c>
      <c r="G583" s="79">
        <v>3.15</v>
      </c>
      <c r="H583" s="79">
        <v>3.1625000000000001</v>
      </c>
      <c r="I583" s="79">
        <v>3.048</v>
      </c>
      <c r="J583" s="79">
        <v>3.0594999999999999</v>
      </c>
      <c r="K583" s="79">
        <v>2.7774670000000001</v>
      </c>
      <c r="L583" s="80">
        <v>72353057</v>
      </c>
      <c r="M583" s="81">
        <f t="shared" si="9"/>
        <v>-3.0422915175047777E-2</v>
      </c>
    </row>
    <row r="584" spans="1:13">
      <c r="A584" s="1">
        <v>44406</v>
      </c>
      <c r="F584" s="78">
        <v>44406</v>
      </c>
      <c r="G584" s="79">
        <v>3.105</v>
      </c>
      <c r="H584" s="79">
        <v>3.1829999999999998</v>
      </c>
      <c r="I584" s="79">
        <v>3.0924999999999998</v>
      </c>
      <c r="J584" s="79">
        <v>3.1379999999999999</v>
      </c>
      <c r="K584" s="79">
        <v>2.8487300000000002</v>
      </c>
      <c r="L584" s="80">
        <v>33871006</v>
      </c>
      <c r="M584" s="81">
        <f t="shared" si="9"/>
        <v>2.5657550566757434E-2</v>
      </c>
    </row>
    <row r="585" spans="1:13">
      <c r="A585" s="1">
        <v>44407</v>
      </c>
      <c r="F585" s="78">
        <v>44407</v>
      </c>
      <c r="G585" s="79">
        <v>3.1469999999999998</v>
      </c>
      <c r="H585" s="79">
        <v>3.1480000000000001</v>
      </c>
      <c r="I585" s="79">
        <v>3.08</v>
      </c>
      <c r="J585" s="79">
        <v>3.0874999999999999</v>
      </c>
      <c r="K585" s="79">
        <v>2.802886</v>
      </c>
      <c r="L585" s="80">
        <v>39572225</v>
      </c>
      <c r="M585" s="81">
        <f t="shared" si="9"/>
        <v>-1.6092785206039257E-2</v>
      </c>
    </row>
    <row r="586" spans="1:13">
      <c r="A586" s="1">
        <v>44410</v>
      </c>
      <c r="F586" s="78">
        <v>44410</v>
      </c>
      <c r="G586" s="79">
        <v>3.1095000000000002</v>
      </c>
      <c r="H586" s="79">
        <v>3.1720000000000002</v>
      </c>
      <c r="I586" s="79">
        <v>3.0554999999999999</v>
      </c>
      <c r="J586" s="79">
        <v>3.0659999999999998</v>
      </c>
      <c r="K586" s="79">
        <v>2.7833670000000001</v>
      </c>
      <c r="L586" s="80">
        <v>28858570</v>
      </c>
      <c r="M586" s="81">
        <f t="shared" si="9"/>
        <v>-6.9638936439084011E-3</v>
      </c>
    </row>
    <row r="587" spans="1:13">
      <c r="A587" s="1">
        <v>44411</v>
      </c>
      <c r="F587" s="78">
        <v>44411</v>
      </c>
      <c r="G587" s="79">
        <v>3.0779999999999998</v>
      </c>
      <c r="H587" s="79">
        <v>3.1435</v>
      </c>
      <c r="I587" s="79">
        <v>3.0609999999999999</v>
      </c>
      <c r="J587" s="79">
        <v>3.1030000000000002</v>
      </c>
      <c r="K587" s="79">
        <v>2.8169569999999999</v>
      </c>
      <c r="L587" s="80">
        <v>25873868</v>
      </c>
      <c r="M587" s="81">
        <f t="shared" si="9"/>
        <v>1.2068117499416995E-2</v>
      </c>
    </row>
    <row r="588" spans="1:13">
      <c r="A588" s="1">
        <v>44412</v>
      </c>
      <c r="F588" s="78">
        <v>44412</v>
      </c>
      <c r="G588" s="79">
        <v>3.1179999999999999</v>
      </c>
      <c r="H588" s="79">
        <v>3.1415000000000002</v>
      </c>
      <c r="I588" s="79">
        <v>3.0764999999999998</v>
      </c>
      <c r="J588" s="79">
        <v>3.1355</v>
      </c>
      <c r="K588" s="79">
        <v>2.8464610000000001</v>
      </c>
      <c r="L588" s="80">
        <v>23296925</v>
      </c>
      <c r="M588" s="81">
        <f t="shared" si="9"/>
        <v>1.047371330126807E-2</v>
      </c>
    </row>
    <row r="589" spans="1:13">
      <c r="A589" s="1">
        <v>44413</v>
      </c>
      <c r="F589" s="78">
        <v>44413</v>
      </c>
      <c r="G589" s="79">
        <v>3.1215000000000002</v>
      </c>
      <c r="H589" s="79">
        <v>3.1509999999999998</v>
      </c>
      <c r="I589" s="79">
        <v>3.09</v>
      </c>
      <c r="J589" s="79">
        <v>3.15</v>
      </c>
      <c r="K589" s="79">
        <v>2.8596240000000002</v>
      </c>
      <c r="L589" s="80">
        <v>23854514</v>
      </c>
      <c r="M589" s="81">
        <f t="shared" si="9"/>
        <v>4.6243387841955448E-3</v>
      </c>
    </row>
    <row r="590" spans="1:13">
      <c r="A590" s="1">
        <v>44414</v>
      </c>
      <c r="F590" s="78">
        <v>44414</v>
      </c>
      <c r="G590" s="79">
        <v>3.1255000000000002</v>
      </c>
      <c r="H590" s="79">
        <v>3.2280000000000002</v>
      </c>
      <c r="I590" s="79">
        <v>3.0979999999999999</v>
      </c>
      <c r="J590" s="79">
        <v>3.2265000000000001</v>
      </c>
      <c r="K590" s="79">
        <v>2.9290720000000001</v>
      </c>
      <c r="L590" s="80">
        <v>37007401</v>
      </c>
      <c r="M590" s="81">
        <f t="shared" si="9"/>
        <v>2.4285710289184855E-2</v>
      </c>
    </row>
    <row r="591" spans="1:13">
      <c r="A591" s="1">
        <v>44417</v>
      </c>
      <c r="F591" s="78">
        <v>44417</v>
      </c>
      <c r="G591" s="79">
        <v>3.2254999999999998</v>
      </c>
      <c r="H591" s="79">
        <v>3.2435</v>
      </c>
      <c r="I591" s="79">
        <v>3.19</v>
      </c>
      <c r="J591" s="79">
        <v>3.2349999999999999</v>
      </c>
      <c r="K591" s="79">
        <v>2.9367890000000001</v>
      </c>
      <c r="L591" s="80">
        <v>20362973</v>
      </c>
      <c r="M591" s="81">
        <f t="shared" si="9"/>
        <v>2.6346228430028261E-3</v>
      </c>
    </row>
    <row r="592" spans="1:13">
      <c r="A592" s="1">
        <v>44418</v>
      </c>
      <c r="F592" s="78">
        <v>44418</v>
      </c>
      <c r="G592" s="79">
        <v>3.222</v>
      </c>
      <c r="H592" s="79">
        <v>3.2605</v>
      </c>
      <c r="I592" s="79">
        <v>3.2004999999999999</v>
      </c>
      <c r="J592" s="79">
        <v>3.2605</v>
      </c>
      <c r="K592" s="79">
        <v>2.9599380000000002</v>
      </c>
      <c r="L592" s="80">
        <v>24181283</v>
      </c>
      <c r="M592" s="81">
        <f t="shared" si="9"/>
        <v>7.8824185190015644E-3</v>
      </c>
    </row>
    <row r="593" spans="1:13">
      <c r="A593" s="1">
        <v>44419</v>
      </c>
      <c r="F593" s="78">
        <v>44419</v>
      </c>
      <c r="G593" s="79">
        <v>3.27</v>
      </c>
      <c r="H593" s="79">
        <v>3.2989999999999999</v>
      </c>
      <c r="I593" s="79">
        <v>3.2435</v>
      </c>
      <c r="J593" s="79">
        <v>3.2955000000000001</v>
      </c>
      <c r="K593" s="79">
        <v>2.9917120000000001</v>
      </c>
      <c r="L593" s="80">
        <v>27870679</v>
      </c>
      <c r="M593" s="81">
        <f t="shared" si="9"/>
        <v>1.0734684307576702E-2</v>
      </c>
    </row>
    <row r="594" spans="1:13">
      <c r="A594" s="1">
        <v>44420</v>
      </c>
      <c r="F594" s="78">
        <v>44420</v>
      </c>
      <c r="G594" s="79">
        <v>3.29</v>
      </c>
      <c r="H594" s="79">
        <v>3.2945000000000002</v>
      </c>
      <c r="I594" s="79">
        <v>3.2559999999999998</v>
      </c>
      <c r="J594" s="79">
        <v>3.2755000000000001</v>
      </c>
      <c r="K594" s="79">
        <v>2.9735550000000002</v>
      </c>
      <c r="L594" s="80">
        <v>21972243</v>
      </c>
      <c r="M594" s="81">
        <f t="shared" si="9"/>
        <v>-6.0691002342471391E-3</v>
      </c>
    </row>
    <row r="595" spans="1:13">
      <c r="A595" s="1">
        <v>44421</v>
      </c>
      <c r="F595" s="78">
        <v>44421</v>
      </c>
      <c r="G595" s="79">
        <v>3.2829999999999999</v>
      </c>
      <c r="H595" s="79">
        <v>3.31</v>
      </c>
      <c r="I595" s="79">
        <v>3.2559999999999998</v>
      </c>
      <c r="J595" s="79">
        <v>3.2635000000000001</v>
      </c>
      <c r="K595" s="79">
        <v>2.9626619999999999</v>
      </c>
      <c r="L595" s="80">
        <v>45371153</v>
      </c>
      <c r="M595" s="81">
        <f t="shared" si="9"/>
        <v>-3.6632919182595456E-3</v>
      </c>
    </row>
    <row r="596" spans="1:13">
      <c r="A596" s="1">
        <v>44424</v>
      </c>
      <c r="F596" s="78">
        <v>44424</v>
      </c>
      <c r="G596" s="79">
        <v>3.2229999999999999</v>
      </c>
      <c r="H596" s="79">
        <v>3.2534999999999998</v>
      </c>
      <c r="I596" s="79">
        <v>3.1960000000000002</v>
      </c>
      <c r="J596" s="79">
        <v>3.2010000000000001</v>
      </c>
      <c r="K596" s="79">
        <v>2.905923</v>
      </c>
      <c r="L596" s="80">
        <v>37128242</v>
      </c>
      <c r="M596" s="81">
        <f t="shared" si="9"/>
        <v>-1.9151357799168409E-2</v>
      </c>
    </row>
    <row r="597" spans="1:13">
      <c r="A597" s="1">
        <v>44425</v>
      </c>
      <c r="F597" s="78">
        <v>44425</v>
      </c>
      <c r="G597" s="79">
        <v>3.1844999999999999</v>
      </c>
      <c r="H597" s="79">
        <v>3.1985000000000001</v>
      </c>
      <c r="I597" s="79">
        <v>3.1349999999999998</v>
      </c>
      <c r="J597" s="79">
        <v>3.1425000000000001</v>
      </c>
      <c r="K597" s="79">
        <v>2.8528150000000001</v>
      </c>
      <c r="L597" s="80">
        <v>39004497</v>
      </c>
      <c r="M597" s="81">
        <f t="shared" si="9"/>
        <v>-1.8275776749762444E-2</v>
      </c>
    </row>
    <row r="598" spans="1:13">
      <c r="A598" s="1">
        <v>44426</v>
      </c>
      <c r="F598" s="78">
        <v>44426</v>
      </c>
      <c r="G598" s="79">
        <v>3.1349999999999998</v>
      </c>
      <c r="H598" s="79">
        <v>3.16</v>
      </c>
      <c r="I598" s="79">
        <v>3.1055000000000001</v>
      </c>
      <c r="J598" s="79">
        <v>3.1564999999999999</v>
      </c>
      <c r="K598" s="79">
        <v>2.8655249999999999</v>
      </c>
      <c r="L598" s="80">
        <v>23728966</v>
      </c>
      <c r="M598" s="81">
        <f t="shared" si="9"/>
        <v>4.4552485877982894E-3</v>
      </c>
    </row>
    <row r="599" spans="1:13">
      <c r="A599" s="1">
        <v>44427</v>
      </c>
      <c r="F599" s="78">
        <v>44427</v>
      </c>
      <c r="G599" s="79">
        <v>3.0950000000000002</v>
      </c>
      <c r="H599" s="79">
        <v>3.1219999999999999</v>
      </c>
      <c r="I599" s="79">
        <v>3.0535000000000001</v>
      </c>
      <c r="J599" s="79">
        <v>3.0724999999999998</v>
      </c>
      <c r="K599" s="79">
        <v>2.7892679999999999</v>
      </c>
      <c r="L599" s="80">
        <v>37615284</v>
      </c>
      <c r="M599" s="81">
        <f t="shared" si="9"/>
        <v>-2.6611877404664076E-2</v>
      </c>
    </row>
    <row r="600" spans="1:13">
      <c r="A600" s="1">
        <v>44428</v>
      </c>
      <c r="F600" s="78">
        <v>44428</v>
      </c>
      <c r="G600" s="79">
        <v>3.0615000000000001</v>
      </c>
      <c r="H600" s="79">
        <v>3.093</v>
      </c>
      <c r="I600" s="79">
        <v>3.0230000000000001</v>
      </c>
      <c r="J600" s="79">
        <v>3.0760000000000001</v>
      </c>
      <c r="K600" s="79">
        <v>2.792446</v>
      </c>
      <c r="L600" s="80">
        <v>27420208</v>
      </c>
      <c r="M600" s="81">
        <f t="shared" si="9"/>
        <v>1.1393670310633919E-3</v>
      </c>
    </row>
    <row r="601" spans="1:13">
      <c r="A601" s="1">
        <v>44431</v>
      </c>
      <c r="F601" s="78">
        <v>44431</v>
      </c>
      <c r="G601" s="79">
        <v>3.0950000000000002</v>
      </c>
      <c r="H601" s="79">
        <v>3.1234999999999999</v>
      </c>
      <c r="I601" s="79">
        <v>3.0859999999999999</v>
      </c>
      <c r="J601" s="79">
        <v>3.1215000000000002</v>
      </c>
      <c r="K601" s="79">
        <v>2.8337509999999999</v>
      </c>
      <c r="L601" s="80">
        <v>21758740</v>
      </c>
      <c r="M601" s="81">
        <f t="shared" si="9"/>
        <v>1.4791691585083444E-2</v>
      </c>
    </row>
    <row r="602" spans="1:13">
      <c r="A602" s="1">
        <v>44432</v>
      </c>
      <c r="F602" s="78">
        <v>44432</v>
      </c>
      <c r="G602" s="79">
        <v>3.1495000000000002</v>
      </c>
      <c r="H602" s="79">
        <v>3.1505000000000001</v>
      </c>
      <c r="I602" s="79">
        <v>3.08</v>
      </c>
      <c r="J602" s="79">
        <v>3.1139999999999999</v>
      </c>
      <c r="K602" s="79">
        <v>2.826943</v>
      </c>
      <c r="L602" s="80">
        <v>19307139</v>
      </c>
      <c r="M602" s="81">
        <f t="shared" si="9"/>
        <v>-2.4024693771611994E-3</v>
      </c>
    </row>
    <row r="603" spans="1:13">
      <c r="A603" s="1">
        <v>44433</v>
      </c>
      <c r="F603" s="78">
        <v>44433</v>
      </c>
      <c r="G603" s="79">
        <v>3.1234999999999999</v>
      </c>
      <c r="H603" s="79">
        <v>3.2</v>
      </c>
      <c r="I603" s="79">
        <v>3.1124999999999998</v>
      </c>
      <c r="J603" s="79">
        <v>3.2</v>
      </c>
      <c r="K603" s="79">
        <v>2.9050150000000001</v>
      </c>
      <c r="L603" s="80">
        <v>29594154</v>
      </c>
      <c r="M603" s="81">
        <f t="shared" si="9"/>
        <v>2.7617111487568069E-2</v>
      </c>
    </row>
    <row r="604" spans="1:13">
      <c r="A604" s="1">
        <v>44434</v>
      </c>
      <c r="F604" s="78">
        <v>44434</v>
      </c>
      <c r="G604" s="79">
        <v>3.1880000000000002</v>
      </c>
      <c r="H604" s="79">
        <v>3.2065000000000001</v>
      </c>
      <c r="I604" s="79">
        <v>3.1545000000000001</v>
      </c>
      <c r="J604" s="79">
        <v>3.1560000000000001</v>
      </c>
      <c r="K604" s="79">
        <v>2.8650709999999999</v>
      </c>
      <c r="L604" s="80">
        <v>23705737</v>
      </c>
      <c r="M604" s="81">
        <f t="shared" si="9"/>
        <v>-1.3750015060163269E-2</v>
      </c>
    </row>
    <row r="605" spans="1:13">
      <c r="A605" s="1">
        <v>44435</v>
      </c>
      <c r="F605" s="78">
        <v>44435</v>
      </c>
      <c r="G605" s="79">
        <v>3.1459999999999999</v>
      </c>
      <c r="H605" s="79">
        <v>3.1735000000000002</v>
      </c>
      <c r="I605" s="79">
        <v>3.1154999999999999</v>
      </c>
      <c r="J605" s="79">
        <v>3.1659999999999999</v>
      </c>
      <c r="K605" s="79">
        <v>2.8741490000000001</v>
      </c>
      <c r="L605" s="80">
        <v>14737735</v>
      </c>
      <c r="M605" s="81">
        <f t="shared" si="9"/>
        <v>3.1685078659482234E-3</v>
      </c>
    </row>
    <row r="606" spans="1:13">
      <c r="A606" s="1">
        <v>44438</v>
      </c>
      <c r="F606" s="78">
        <v>44438</v>
      </c>
      <c r="G606" s="79">
        <v>3.1625000000000001</v>
      </c>
      <c r="H606" s="79">
        <v>3.1665000000000001</v>
      </c>
      <c r="I606" s="79">
        <v>3.1135000000000002</v>
      </c>
      <c r="J606" s="79">
        <v>3.1230000000000002</v>
      </c>
      <c r="K606" s="79">
        <v>2.8351130000000002</v>
      </c>
      <c r="L606" s="80">
        <v>11048988</v>
      </c>
      <c r="M606" s="81">
        <f t="shared" si="9"/>
        <v>-1.3581759331196763E-2</v>
      </c>
    </row>
    <row r="607" spans="1:13">
      <c r="A607" s="1">
        <v>44439</v>
      </c>
      <c r="F607" s="78">
        <v>44439</v>
      </c>
      <c r="G607" s="79">
        <v>3.125</v>
      </c>
      <c r="H607" s="79">
        <v>3.1659999999999999</v>
      </c>
      <c r="I607" s="79">
        <v>3.0935000000000001</v>
      </c>
      <c r="J607" s="79">
        <v>3.1274999999999999</v>
      </c>
      <c r="K607" s="79">
        <v>2.8391980000000001</v>
      </c>
      <c r="L607" s="80">
        <v>41514576</v>
      </c>
      <c r="M607" s="81">
        <f t="shared" si="9"/>
        <v>1.4408596764925751E-3</v>
      </c>
    </row>
    <row r="608" spans="1:13">
      <c r="A608" s="1">
        <v>44440</v>
      </c>
      <c r="F608" s="78">
        <v>44440</v>
      </c>
      <c r="G608" s="79">
        <v>3.1520000000000001</v>
      </c>
      <c r="H608" s="79">
        <v>3.2069999999999999</v>
      </c>
      <c r="I608" s="79">
        <v>3.1495000000000002</v>
      </c>
      <c r="J608" s="79">
        <v>3.1795</v>
      </c>
      <c r="K608" s="79">
        <v>2.8864049999999999</v>
      </c>
      <c r="L608" s="80">
        <v>31643931</v>
      </c>
      <c r="M608" s="81">
        <f t="shared" si="9"/>
        <v>1.662687843538907E-2</v>
      </c>
    </row>
    <row r="609" spans="1:13">
      <c r="A609" s="1">
        <v>44441</v>
      </c>
      <c r="F609" s="78">
        <v>44441</v>
      </c>
      <c r="G609" s="79">
        <v>3.1625000000000001</v>
      </c>
      <c r="H609" s="79">
        <v>3.1739999999999999</v>
      </c>
      <c r="I609" s="79">
        <v>3.1150000000000002</v>
      </c>
      <c r="J609" s="79">
        <v>3.1395</v>
      </c>
      <c r="K609" s="79">
        <v>2.8500920000000001</v>
      </c>
      <c r="L609" s="80">
        <v>37905812</v>
      </c>
      <c r="M609" s="81">
        <f t="shared" si="9"/>
        <v>-1.2580701599394339E-2</v>
      </c>
    </row>
    <row r="610" spans="1:13">
      <c r="A610" s="1">
        <v>44442</v>
      </c>
      <c r="F610" s="78">
        <v>44442</v>
      </c>
      <c r="G610" s="79">
        <v>3.1315</v>
      </c>
      <c r="H610" s="79">
        <v>3.1349999999999998</v>
      </c>
      <c r="I610" s="79">
        <v>3.0714999999999999</v>
      </c>
      <c r="J610" s="79">
        <v>3.0760000000000001</v>
      </c>
      <c r="K610" s="79">
        <v>2.792446</v>
      </c>
      <c r="L610" s="80">
        <v>39706133</v>
      </c>
      <c r="M610" s="81">
        <f t="shared" si="9"/>
        <v>-2.0226013756748935E-2</v>
      </c>
    </row>
    <row r="611" spans="1:13">
      <c r="A611" s="1">
        <v>44445</v>
      </c>
      <c r="F611" s="78">
        <v>44445</v>
      </c>
      <c r="G611" s="79">
        <v>3.097</v>
      </c>
      <c r="H611" s="79">
        <v>3.1255000000000002</v>
      </c>
      <c r="I611" s="79">
        <v>3.0840000000000001</v>
      </c>
      <c r="J611" s="79">
        <v>3.11</v>
      </c>
      <c r="K611" s="79">
        <v>2.8233109999999999</v>
      </c>
      <c r="L611" s="80">
        <v>13403094</v>
      </c>
      <c r="M611" s="81">
        <f t="shared" si="9"/>
        <v>1.1053033791879921E-2</v>
      </c>
    </row>
    <row r="612" spans="1:13">
      <c r="A612" s="1">
        <v>44446</v>
      </c>
      <c r="F612" s="78">
        <v>44446</v>
      </c>
      <c r="G612" s="79">
        <v>3.12</v>
      </c>
      <c r="H612" s="79">
        <v>3.1395</v>
      </c>
      <c r="I612" s="79">
        <v>3.105</v>
      </c>
      <c r="J612" s="79">
        <v>3.1355</v>
      </c>
      <c r="K612" s="79">
        <v>2.8464610000000001</v>
      </c>
      <c r="L612" s="80">
        <v>22609971</v>
      </c>
      <c r="M612" s="81">
        <f t="shared" si="9"/>
        <v>8.1995926059864558E-3</v>
      </c>
    </row>
    <row r="613" spans="1:13">
      <c r="A613" s="1">
        <v>44447</v>
      </c>
      <c r="F613" s="78">
        <v>44447</v>
      </c>
      <c r="G613" s="79">
        <v>3.105</v>
      </c>
      <c r="H613" s="79">
        <v>3.1194999999999999</v>
      </c>
      <c r="I613" s="79">
        <v>3.0265</v>
      </c>
      <c r="J613" s="79">
        <v>3.0630000000000002</v>
      </c>
      <c r="K613" s="79">
        <v>2.7806440000000001</v>
      </c>
      <c r="L613" s="80">
        <v>38951490</v>
      </c>
      <c r="M613" s="81">
        <f t="shared" si="9"/>
        <v>-2.3122396547853637E-2</v>
      </c>
    </row>
    <row r="614" spans="1:13">
      <c r="A614" s="1">
        <v>44448</v>
      </c>
      <c r="F614" s="78">
        <v>44448</v>
      </c>
      <c r="G614" s="79">
        <v>3.0619999999999998</v>
      </c>
      <c r="H614" s="79">
        <v>3.081</v>
      </c>
      <c r="I614" s="79">
        <v>3.0219999999999998</v>
      </c>
      <c r="J614" s="79">
        <v>3.0619999999999998</v>
      </c>
      <c r="K614" s="79">
        <v>2.7797360000000002</v>
      </c>
      <c r="L614" s="80">
        <v>58238191</v>
      </c>
      <c r="M614" s="81">
        <f t="shared" si="9"/>
        <v>-3.2654305980913371E-4</v>
      </c>
    </row>
    <row r="615" spans="1:13">
      <c r="A615" s="1">
        <v>44449</v>
      </c>
      <c r="F615" s="78">
        <v>44449</v>
      </c>
      <c r="G615" s="79">
        <v>3.0735000000000001</v>
      </c>
      <c r="H615" s="79">
        <v>3.1139999999999999</v>
      </c>
      <c r="I615" s="79">
        <v>3.0230000000000001</v>
      </c>
      <c r="J615" s="79">
        <v>3.0430000000000001</v>
      </c>
      <c r="K615" s="79">
        <v>2.7624879999999998</v>
      </c>
      <c r="L615" s="80">
        <v>28933447</v>
      </c>
      <c r="M615" s="81">
        <f t="shared" si="9"/>
        <v>-6.2049057896146871E-3</v>
      </c>
    </row>
    <row r="616" spans="1:13">
      <c r="A616" s="1">
        <v>44452</v>
      </c>
      <c r="F616" s="78">
        <v>44452</v>
      </c>
      <c r="G616" s="79">
        <v>3.07</v>
      </c>
      <c r="H616" s="79">
        <v>3.1139999999999999</v>
      </c>
      <c r="I616" s="79">
        <v>3.0485000000000002</v>
      </c>
      <c r="J616" s="79">
        <v>3.1139999999999999</v>
      </c>
      <c r="K616" s="79">
        <v>2.826943</v>
      </c>
      <c r="L616" s="80">
        <v>27723071</v>
      </c>
      <c r="M616" s="81">
        <f t="shared" si="9"/>
        <v>2.3332228049497465E-2</v>
      </c>
    </row>
    <row r="617" spans="1:13">
      <c r="A617" s="1">
        <v>44453</v>
      </c>
      <c r="F617" s="78">
        <v>44453</v>
      </c>
      <c r="G617" s="79">
        <v>3.1139999999999999</v>
      </c>
      <c r="H617" s="79">
        <v>3.1480000000000001</v>
      </c>
      <c r="I617" s="79">
        <v>3.0760000000000001</v>
      </c>
      <c r="J617" s="79">
        <v>3.0910000000000002</v>
      </c>
      <c r="K617" s="79">
        <v>2.806063</v>
      </c>
      <c r="L617" s="80">
        <v>31401860</v>
      </c>
      <c r="M617" s="81">
        <f t="shared" si="9"/>
        <v>-7.3860703947691937E-3</v>
      </c>
    </row>
    <row r="618" spans="1:13">
      <c r="A618" s="1">
        <v>44454</v>
      </c>
      <c r="F618" s="78">
        <v>44454</v>
      </c>
      <c r="G618" s="79">
        <v>3.0794999999999999</v>
      </c>
      <c r="H618" s="79">
        <v>3.1179999999999999</v>
      </c>
      <c r="I618" s="79">
        <v>3.0674999999999999</v>
      </c>
      <c r="J618" s="79">
        <v>3.089</v>
      </c>
      <c r="K618" s="79">
        <v>2.8042470000000002</v>
      </c>
      <c r="L618" s="80">
        <v>33710776</v>
      </c>
      <c r="M618" s="81">
        <f t="shared" si="9"/>
        <v>-6.4717007422848943E-4</v>
      </c>
    </row>
    <row r="619" spans="1:13">
      <c r="A619" s="1">
        <v>44455</v>
      </c>
      <c r="F619" s="78">
        <v>44455</v>
      </c>
      <c r="G619" s="79">
        <v>3.1194999999999999</v>
      </c>
      <c r="H619" s="79">
        <v>3.1459999999999999</v>
      </c>
      <c r="I619" s="79">
        <v>3.0985</v>
      </c>
      <c r="J619" s="79">
        <v>3.1040000000000001</v>
      </c>
      <c r="K619" s="79">
        <v>2.8178640000000001</v>
      </c>
      <c r="L619" s="80">
        <v>70451911</v>
      </c>
      <c r="M619" s="81">
        <f t="shared" si="9"/>
        <v>4.8558490033153243E-3</v>
      </c>
    </row>
    <row r="620" spans="1:13">
      <c r="A620" s="1">
        <v>44456</v>
      </c>
      <c r="F620" s="78">
        <v>44456</v>
      </c>
      <c r="G620" s="79">
        <v>3.1444999999999999</v>
      </c>
      <c r="H620" s="79">
        <v>3.1629999999999998</v>
      </c>
      <c r="I620" s="79">
        <v>3.04</v>
      </c>
      <c r="J620" s="79">
        <v>3.04</v>
      </c>
      <c r="K620" s="79">
        <v>2.7597640000000001</v>
      </c>
      <c r="L620" s="80">
        <v>157708323</v>
      </c>
      <c r="M620" s="81">
        <f t="shared" si="9"/>
        <v>-2.0618454261809669E-2</v>
      </c>
    </row>
    <row r="621" spans="1:13">
      <c r="A621" s="1">
        <v>44459</v>
      </c>
      <c r="F621" s="78">
        <v>44459</v>
      </c>
      <c r="G621" s="79">
        <v>2.984</v>
      </c>
      <c r="H621" s="79">
        <v>3.0049999999999999</v>
      </c>
      <c r="I621" s="79">
        <v>2.8809999999999998</v>
      </c>
      <c r="J621" s="79">
        <v>2.8940000000000001</v>
      </c>
      <c r="K621" s="79">
        <v>2.6272229999999999</v>
      </c>
      <c r="L621" s="80">
        <v>73908097</v>
      </c>
      <c r="M621" s="81">
        <f t="shared" si="9"/>
        <v>-4.8026208038078701E-2</v>
      </c>
    </row>
    <row r="622" spans="1:13">
      <c r="A622" s="1">
        <v>44460</v>
      </c>
      <c r="F622" s="78">
        <v>44460</v>
      </c>
      <c r="G622" s="79">
        <v>2.9344999999999999</v>
      </c>
      <c r="H622" s="79">
        <v>2.9590000000000001</v>
      </c>
      <c r="I622" s="79">
        <v>2.887</v>
      </c>
      <c r="J622" s="79">
        <v>2.8995000000000002</v>
      </c>
      <c r="K622" s="79">
        <v>2.6322160000000001</v>
      </c>
      <c r="L622" s="80">
        <v>47729905</v>
      </c>
      <c r="M622" s="81">
        <f t="shared" si="9"/>
        <v>1.9004857981222939E-3</v>
      </c>
    </row>
    <row r="623" spans="1:13">
      <c r="A623" s="1">
        <v>44461</v>
      </c>
      <c r="F623" s="78">
        <v>44461</v>
      </c>
      <c r="G623" s="79">
        <v>2.952</v>
      </c>
      <c r="H623" s="79">
        <v>2.9975000000000001</v>
      </c>
      <c r="I623" s="79">
        <v>2.9155000000000002</v>
      </c>
      <c r="J623" s="79">
        <v>2.9935</v>
      </c>
      <c r="K623" s="79">
        <v>2.7175509999999998</v>
      </c>
      <c r="L623" s="80">
        <v>42950370</v>
      </c>
      <c r="M623" s="81">
        <f t="shared" si="9"/>
        <v>3.2419451899084163E-2</v>
      </c>
    </row>
    <row r="624" spans="1:13">
      <c r="A624" s="1">
        <v>44462</v>
      </c>
      <c r="F624" s="78">
        <v>44462</v>
      </c>
      <c r="G624" s="79">
        <v>3.024</v>
      </c>
      <c r="H624" s="79">
        <v>3.0950000000000002</v>
      </c>
      <c r="I624" s="79">
        <v>3.0110000000000001</v>
      </c>
      <c r="J624" s="79">
        <v>3.0830000000000002</v>
      </c>
      <c r="K624" s="79">
        <v>2.7988</v>
      </c>
      <c r="L624" s="80">
        <v>35337267</v>
      </c>
      <c r="M624" s="81">
        <f t="shared" si="9"/>
        <v>2.98978749616843E-2</v>
      </c>
    </row>
    <row r="625" spans="1:13">
      <c r="A625" s="1">
        <v>44463</v>
      </c>
      <c r="F625" s="78">
        <v>44463</v>
      </c>
      <c r="G625" s="79">
        <v>3.07</v>
      </c>
      <c r="H625" s="79">
        <v>3.1160000000000001</v>
      </c>
      <c r="I625" s="79">
        <v>3.0465</v>
      </c>
      <c r="J625" s="79">
        <v>3.0990000000000002</v>
      </c>
      <c r="K625" s="79">
        <v>2.813326</v>
      </c>
      <c r="L625" s="80">
        <v>28567747</v>
      </c>
      <c r="M625" s="81">
        <f t="shared" si="9"/>
        <v>5.1900814634843646E-3</v>
      </c>
    </row>
    <row r="626" spans="1:13">
      <c r="A626" s="1">
        <v>44466</v>
      </c>
      <c r="F626" s="78">
        <v>44466</v>
      </c>
      <c r="G626" s="79">
        <v>3.1274999999999999</v>
      </c>
      <c r="H626" s="79">
        <v>3.2025000000000001</v>
      </c>
      <c r="I626" s="79">
        <v>3.1004999999999998</v>
      </c>
      <c r="J626" s="79">
        <v>3.2025000000000001</v>
      </c>
      <c r="K626" s="79">
        <v>2.9072840000000002</v>
      </c>
      <c r="L626" s="80">
        <v>55495936</v>
      </c>
      <c r="M626" s="81">
        <f t="shared" si="9"/>
        <v>3.339748041997273E-2</v>
      </c>
    </row>
    <row r="627" spans="1:13">
      <c r="A627" s="1">
        <v>44467</v>
      </c>
      <c r="F627" s="78">
        <v>44467</v>
      </c>
      <c r="G627" s="79">
        <v>3.2170000000000001</v>
      </c>
      <c r="H627" s="79">
        <v>3.2389999999999999</v>
      </c>
      <c r="I627" s="79">
        <v>3.08</v>
      </c>
      <c r="J627" s="79">
        <v>3.08</v>
      </c>
      <c r="K627" s="79">
        <v>2.7960769999999999</v>
      </c>
      <c r="L627" s="80">
        <v>50765564</v>
      </c>
      <c r="M627" s="81">
        <f t="shared" si="9"/>
        <v>-3.8251165004863738E-2</v>
      </c>
    </row>
    <row r="628" spans="1:13">
      <c r="A628" s="1">
        <v>44468</v>
      </c>
      <c r="F628" s="78">
        <v>44468</v>
      </c>
      <c r="G628" s="79">
        <v>3.1269999999999998</v>
      </c>
      <c r="H628" s="79">
        <v>3.1629999999999998</v>
      </c>
      <c r="I628" s="79">
        <v>3.0990000000000002</v>
      </c>
      <c r="J628" s="79">
        <v>3.1564999999999999</v>
      </c>
      <c r="K628" s="79">
        <v>2.8655249999999999</v>
      </c>
      <c r="L628" s="80">
        <v>50825844</v>
      </c>
      <c r="M628" s="81">
        <f t="shared" si="9"/>
        <v>2.4837656473695093E-2</v>
      </c>
    </row>
    <row r="629" spans="1:13">
      <c r="A629" s="1">
        <v>44469</v>
      </c>
      <c r="F629" s="78">
        <v>44469</v>
      </c>
      <c r="G629" s="79">
        <v>3.1884999999999999</v>
      </c>
      <c r="H629" s="79">
        <v>3.194</v>
      </c>
      <c r="I629" s="79">
        <v>3.121</v>
      </c>
      <c r="J629" s="79">
        <v>3.1364999999999998</v>
      </c>
      <c r="K629" s="79">
        <v>2.8473679999999999</v>
      </c>
      <c r="L629" s="80">
        <v>48260443</v>
      </c>
      <c r="M629" s="81">
        <f t="shared" si="9"/>
        <v>-6.3363607017911132E-3</v>
      </c>
    </row>
    <row r="630" spans="1:13">
      <c r="A630" s="1">
        <v>44470</v>
      </c>
      <c r="F630" s="78">
        <v>44470</v>
      </c>
      <c r="G630" s="79">
        <v>3.08</v>
      </c>
      <c r="H630" s="79">
        <v>3.141</v>
      </c>
      <c r="I630" s="79">
        <v>3.0415000000000001</v>
      </c>
      <c r="J630" s="79">
        <v>3.1234999999999999</v>
      </c>
      <c r="K630" s="79">
        <v>2.8355670000000002</v>
      </c>
      <c r="L630" s="80">
        <v>36997120</v>
      </c>
      <c r="M630" s="81">
        <f t="shared" si="9"/>
        <v>-4.1445292635162471E-3</v>
      </c>
    </row>
    <row r="631" spans="1:13">
      <c r="A631" s="1">
        <v>44473</v>
      </c>
      <c r="F631" s="78">
        <v>44473</v>
      </c>
      <c r="G631" s="79">
        <v>3.1240000000000001</v>
      </c>
      <c r="H631" s="79">
        <v>3.1779999999999999</v>
      </c>
      <c r="I631" s="79">
        <v>3.093</v>
      </c>
      <c r="J631" s="79">
        <v>3.125</v>
      </c>
      <c r="K631" s="79">
        <v>2.836929</v>
      </c>
      <c r="L631" s="80">
        <v>26637988</v>
      </c>
      <c r="M631" s="81">
        <f t="shared" si="9"/>
        <v>4.8032721498023615E-4</v>
      </c>
    </row>
    <row r="632" spans="1:13">
      <c r="A632" s="1">
        <v>44474</v>
      </c>
      <c r="F632" s="78">
        <v>44474</v>
      </c>
      <c r="G632" s="79">
        <v>3.1355</v>
      </c>
      <c r="H632" s="79">
        <v>3.258</v>
      </c>
      <c r="I632" s="79">
        <v>3.1324999999999998</v>
      </c>
      <c r="J632" s="79">
        <v>3.258</v>
      </c>
      <c r="K632" s="79">
        <v>2.9576690000000001</v>
      </c>
      <c r="L632" s="80">
        <v>54514574</v>
      </c>
      <c r="M632" s="81">
        <f t="shared" si="9"/>
        <v>4.2560106368541496E-2</v>
      </c>
    </row>
    <row r="633" spans="1:13">
      <c r="A633" s="1">
        <v>44475</v>
      </c>
      <c r="F633" s="78">
        <v>44475</v>
      </c>
      <c r="G633" s="79">
        <v>3.238</v>
      </c>
      <c r="H633" s="79">
        <v>3.2635000000000001</v>
      </c>
      <c r="I633" s="79">
        <v>3.1720000000000002</v>
      </c>
      <c r="J633" s="79">
        <v>3.2389999999999999</v>
      </c>
      <c r="K633" s="79">
        <v>2.94042</v>
      </c>
      <c r="L633" s="80">
        <v>49277440</v>
      </c>
      <c r="M633" s="81">
        <f t="shared" si="9"/>
        <v>-5.8319575314208826E-3</v>
      </c>
    </row>
    <row r="634" spans="1:13">
      <c r="A634" s="1">
        <v>44476</v>
      </c>
      <c r="F634" s="78">
        <v>44476</v>
      </c>
      <c r="G634" s="79">
        <v>3.2755000000000001</v>
      </c>
      <c r="H634" s="79">
        <v>3.351</v>
      </c>
      <c r="I634" s="79">
        <v>3.2559999999999998</v>
      </c>
      <c r="J634" s="79">
        <v>3.3315000000000001</v>
      </c>
      <c r="K634" s="79">
        <v>3.0243929999999999</v>
      </c>
      <c r="L634" s="80">
        <v>58633424</v>
      </c>
      <c r="M634" s="81">
        <f t="shared" si="9"/>
        <v>2.8558165160079124E-2</v>
      </c>
    </row>
    <row r="635" spans="1:13">
      <c r="A635" s="1">
        <v>44477</v>
      </c>
      <c r="F635" s="78">
        <v>44477</v>
      </c>
      <c r="G635" s="79">
        <v>3.3245</v>
      </c>
      <c r="H635" s="79">
        <v>3.375</v>
      </c>
      <c r="I635" s="79">
        <v>3.3245</v>
      </c>
      <c r="J635" s="79">
        <v>3.35</v>
      </c>
      <c r="K635" s="79">
        <v>3.0411869999999999</v>
      </c>
      <c r="L635" s="80">
        <v>42394902</v>
      </c>
      <c r="M635" s="81">
        <f t="shared" si="9"/>
        <v>5.5528497784514035E-3</v>
      </c>
    </row>
    <row r="636" spans="1:13">
      <c r="A636" s="1">
        <v>44480</v>
      </c>
      <c r="F636" s="78">
        <v>44480</v>
      </c>
      <c r="G636" s="79">
        <v>3.3374999999999999</v>
      </c>
      <c r="H636" s="79">
        <v>3.375</v>
      </c>
      <c r="I636" s="79">
        <v>3.33</v>
      </c>
      <c r="J636" s="79">
        <v>3.3490000000000002</v>
      </c>
      <c r="K636" s="79">
        <v>3.0402800000000001</v>
      </c>
      <c r="L636" s="80">
        <v>28272785</v>
      </c>
      <c r="M636" s="81">
        <f t="shared" si="9"/>
        <v>-2.9823881267405429E-4</v>
      </c>
    </row>
    <row r="637" spans="1:13">
      <c r="A637" s="1">
        <v>44481</v>
      </c>
      <c r="F637" s="78">
        <v>44481</v>
      </c>
      <c r="G637" s="79">
        <v>3.2949999999999999</v>
      </c>
      <c r="H637" s="79">
        <v>3.3929999999999998</v>
      </c>
      <c r="I637" s="79">
        <v>3.28</v>
      </c>
      <c r="J637" s="79">
        <v>3.3835000000000002</v>
      </c>
      <c r="K637" s="79">
        <v>3.0716000000000001</v>
      </c>
      <c r="L637" s="80">
        <v>38760655</v>
      </c>
      <c r="M637" s="81">
        <f t="shared" si="9"/>
        <v>1.0301682739747658E-2</v>
      </c>
    </row>
    <row r="638" spans="1:13">
      <c r="A638" s="1">
        <v>44482</v>
      </c>
      <c r="F638" s="78">
        <v>44482</v>
      </c>
      <c r="G638" s="79">
        <v>3.3610000000000002</v>
      </c>
      <c r="H638" s="79">
        <v>3.3784999999999998</v>
      </c>
      <c r="I638" s="79">
        <v>3.2605</v>
      </c>
      <c r="J638" s="79">
        <v>3.2759999999999998</v>
      </c>
      <c r="K638" s="79">
        <v>2.9740090000000001</v>
      </c>
      <c r="L638" s="80">
        <v>39017776</v>
      </c>
      <c r="M638" s="81">
        <f t="shared" si="9"/>
        <v>-3.1772040630290398E-2</v>
      </c>
    </row>
    <row r="639" spans="1:13">
      <c r="A639" s="1">
        <v>44483</v>
      </c>
      <c r="F639" s="78">
        <v>44483</v>
      </c>
      <c r="G639" s="79">
        <v>3.31</v>
      </c>
      <c r="H639" s="79">
        <v>3.3580000000000001</v>
      </c>
      <c r="I639" s="79">
        <v>3.2810000000000001</v>
      </c>
      <c r="J639" s="79">
        <v>3.2810000000000001</v>
      </c>
      <c r="K639" s="79">
        <v>2.978548</v>
      </c>
      <c r="L639" s="80">
        <v>59289484</v>
      </c>
      <c r="M639" s="81">
        <f t="shared" si="9"/>
        <v>1.5262226845984153E-3</v>
      </c>
    </row>
    <row r="640" spans="1:13">
      <c r="A640" s="1">
        <v>44484</v>
      </c>
      <c r="F640" s="78">
        <v>44484</v>
      </c>
      <c r="G640" s="79">
        <v>3.31</v>
      </c>
      <c r="H640" s="79">
        <v>3.3849999999999998</v>
      </c>
      <c r="I640" s="79">
        <v>3.3079999999999998</v>
      </c>
      <c r="J640" s="79">
        <v>3.3454999999999999</v>
      </c>
      <c r="K640" s="79">
        <v>3.037102</v>
      </c>
      <c r="L640" s="80">
        <v>46496859</v>
      </c>
      <c r="M640" s="81">
        <f t="shared" si="9"/>
        <v>1.9658571894762146E-2</v>
      </c>
    </row>
    <row r="641" spans="1:13">
      <c r="A641" s="1">
        <v>44487</v>
      </c>
      <c r="F641" s="78">
        <v>44487</v>
      </c>
      <c r="G641" s="79">
        <v>3.3450000000000002</v>
      </c>
      <c r="H641" s="79">
        <v>3.375</v>
      </c>
      <c r="I641" s="79">
        <v>3.3195000000000001</v>
      </c>
      <c r="J641" s="79">
        <v>3.33</v>
      </c>
      <c r="K641" s="79">
        <v>3.023031</v>
      </c>
      <c r="L641" s="80">
        <v>87094668</v>
      </c>
      <c r="M641" s="81">
        <f t="shared" si="9"/>
        <v>-4.6330350445918326E-3</v>
      </c>
    </row>
    <row r="642" spans="1:13">
      <c r="A642" s="1">
        <v>44488</v>
      </c>
      <c r="F642" s="78">
        <v>44488</v>
      </c>
      <c r="G642" s="79">
        <v>3.3250000000000002</v>
      </c>
      <c r="H642" s="79">
        <v>3.38</v>
      </c>
      <c r="I642" s="79">
        <v>3.3155000000000001</v>
      </c>
      <c r="J642" s="79">
        <v>3.3614999999999999</v>
      </c>
      <c r="K642" s="79">
        <v>3.051628</v>
      </c>
      <c r="L642" s="80">
        <v>51801979</v>
      </c>
      <c r="M642" s="81">
        <f t="shared" si="9"/>
        <v>9.4597111309807878E-3</v>
      </c>
    </row>
    <row r="643" spans="1:13">
      <c r="A643" s="1">
        <v>44489</v>
      </c>
      <c r="F643" s="78">
        <v>44489</v>
      </c>
      <c r="G643" s="79">
        <v>3.36</v>
      </c>
      <c r="H643" s="79">
        <v>3.3759999999999999</v>
      </c>
      <c r="I643" s="79">
        <v>3.3220000000000001</v>
      </c>
      <c r="J643" s="79">
        <v>3.36</v>
      </c>
      <c r="K643" s="79">
        <v>3.0502660000000001</v>
      </c>
      <c r="L643" s="80">
        <v>367211467</v>
      </c>
      <c r="M643" s="81">
        <f t="shared" si="9"/>
        <v>-4.4631914505957582E-4</v>
      </c>
    </row>
    <row r="644" spans="1:13">
      <c r="A644" s="1">
        <v>44490</v>
      </c>
      <c r="F644" s="78">
        <v>44490</v>
      </c>
      <c r="G644" s="79">
        <v>3.3319999999999999</v>
      </c>
      <c r="H644" s="79">
        <v>3.35</v>
      </c>
      <c r="I644" s="79">
        <v>3.2970000000000002</v>
      </c>
      <c r="J644" s="79">
        <v>3.3134999999999999</v>
      </c>
      <c r="K644" s="79">
        <v>3.0080520000000002</v>
      </c>
      <c r="L644" s="80">
        <v>97932088</v>
      </c>
      <c r="M644" s="81">
        <f t="shared" ref="M644:M707" si="10">(K644-K643)/K643</f>
        <v>-1.3839448756272394E-2</v>
      </c>
    </row>
    <row r="645" spans="1:13">
      <c r="A645" s="1">
        <v>44491</v>
      </c>
      <c r="F645" s="78">
        <v>44491</v>
      </c>
      <c r="G645" s="79">
        <v>3.3130000000000002</v>
      </c>
      <c r="H645" s="79">
        <v>3.3420000000000001</v>
      </c>
      <c r="I645" s="79">
        <v>3.282</v>
      </c>
      <c r="J645" s="79">
        <v>3.282</v>
      </c>
      <c r="K645" s="79">
        <v>2.9794559999999999</v>
      </c>
      <c r="L645" s="80">
        <v>91151051</v>
      </c>
      <c r="M645" s="81">
        <f t="shared" si="10"/>
        <v>-9.5064845953461864E-3</v>
      </c>
    </row>
    <row r="646" spans="1:13">
      <c r="A646" s="1">
        <v>44494</v>
      </c>
      <c r="F646" s="78">
        <v>44494</v>
      </c>
      <c r="G646" s="79">
        <v>3.3</v>
      </c>
      <c r="H646" s="79">
        <v>3.3504999999999998</v>
      </c>
      <c r="I646" s="79">
        <v>3.2915000000000001</v>
      </c>
      <c r="J646" s="79">
        <v>3.3184999999999998</v>
      </c>
      <c r="K646" s="79">
        <v>3.012591</v>
      </c>
      <c r="L646" s="80">
        <v>91772003</v>
      </c>
      <c r="M646" s="81">
        <f t="shared" si="10"/>
        <v>1.1121157687846418E-2</v>
      </c>
    </row>
    <row r="647" spans="1:13">
      <c r="A647" s="1">
        <v>44495</v>
      </c>
      <c r="F647" s="78">
        <v>44495</v>
      </c>
      <c r="G647" s="79">
        <v>3.32</v>
      </c>
      <c r="H647" s="79">
        <v>3.3744999999999998</v>
      </c>
      <c r="I647" s="79">
        <v>3.3105000000000002</v>
      </c>
      <c r="J647" s="79">
        <v>3.3565</v>
      </c>
      <c r="K647" s="79">
        <v>3.047088</v>
      </c>
      <c r="L647" s="80">
        <v>39605696</v>
      </c>
      <c r="M647" s="81">
        <f t="shared" si="10"/>
        <v>1.1450940403128071E-2</v>
      </c>
    </row>
    <row r="648" spans="1:13">
      <c r="A648" s="1">
        <v>44496</v>
      </c>
      <c r="F648" s="78">
        <v>44496</v>
      </c>
      <c r="G648" s="79">
        <v>3.35</v>
      </c>
      <c r="H648" s="79">
        <v>3.3504999999999998</v>
      </c>
      <c r="I648" s="79">
        <v>3.2244999999999999</v>
      </c>
      <c r="J648" s="79">
        <v>3.2610000000000001</v>
      </c>
      <c r="K648" s="79">
        <v>2.9603920000000001</v>
      </c>
      <c r="L648" s="80">
        <v>66844180</v>
      </c>
      <c r="M648" s="81">
        <f t="shared" si="10"/>
        <v>-2.845208277542358E-2</v>
      </c>
    </row>
    <row r="649" spans="1:13">
      <c r="A649" s="1">
        <v>44497</v>
      </c>
      <c r="F649" s="78">
        <v>44497</v>
      </c>
      <c r="G649" s="79">
        <v>3.254</v>
      </c>
      <c r="H649" s="79">
        <v>3.3</v>
      </c>
      <c r="I649" s="79">
        <v>3.198</v>
      </c>
      <c r="J649" s="79">
        <v>3.2805</v>
      </c>
      <c r="K649" s="79">
        <v>2.978094</v>
      </c>
      <c r="L649" s="80">
        <v>63954609</v>
      </c>
      <c r="M649" s="81">
        <f t="shared" si="10"/>
        <v>5.9796135106431458E-3</v>
      </c>
    </row>
    <row r="650" spans="1:13">
      <c r="A650" s="1">
        <v>44498</v>
      </c>
      <c r="F650" s="78">
        <v>44498</v>
      </c>
      <c r="G650" s="79">
        <v>3.2524999999999999</v>
      </c>
      <c r="H650" s="79">
        <v>3.2765</v>
      </c>
      <c r="I650" s="79">
        <v>3.1875</v>
      </c>
      <c r="J650" s="79">
        <v>3.2765</v>
      </c>
      <c r="K650" s="79">
        <v>3.0190980000000001</v>
      </c>
      <c r="L650" s="80">
        <v>48524622</v>
      </c>
      <c r="M650" s="81">
        <f t="shared" si="10"/>
        <v>1.3768537863479138E-2</v>
      </c>
    </row>
    <row r="651" spans="1:13">
      <c r="A651" s="1">
        <v>44501</v>
      </c>
      <c r="F651" s="78">
        <v>44501</v>
      </c>
      <c r="G651" s="79">
        <v>3.28</v>
      </c>
      <c r="H651" s="79">
        <v>3.3534999999999999</v>
      </c>
      <c r="I651" s="79">
        <v>3.2755000000000001</v>
      </c>
      <c r="J651" s="79">
        <v>3.3435000000000001</v>
      </c>
      <c r="K651" s="79">
        <v>3.080835</v>
      </c>
      <c r="L651" s="80">
        <v>77143204</v>
      </c>
      <c r="M651" s="81">
        <f t="shared" si="10"/>
        <v>2.0448822794092783E-2</v>
      </c>
    </row>
    <row r="652" spans="1:13">
      <c r="A652" s="1">
        <v>44502</v>
      </c>
      <c r="F652" s="78">
        <v>44502</v>
      </c>
      <c r="G652" s="79">
        <v>3.3250000000000002</v>
      </c>
      <c r="H652" s="79">
        <v>3.335</v>
      </c>
      <c r="I652" s="79">
        <v>3.2725</v>
      </c>
      <c r="J652" s="79">
        <v>3.2945000000000002</v>
      </c>
      <c r="K652" s="79">
        <v>3.0356839999999998</v>
      </c>
      <c r="L652" s="80">
        <v>51116107</v>
      </c>
      <c r="M652" s="81">
        <f t="shared" si="10"/>
        <v>-1.4655442436871875E-2</v>
      </c>
    </row>
    <row r="653" spans="1:13">
      <c r="A653" s="1">
        <v>44503</v>
      </c>
      <c r="F653" s="78">
        <v>44503</v>
      </c>
      <c r="G653" s="79">
        <v>3.2749999999999999</v>
      </c>
      <c r="H653" s="79">
        <v>3.31</v>
      </c>
      <c r="I653" s="79">
        <v>3.2360000000000002</v>
      </c>
      <c r="J653" s="79">
        <v>3.31</v>
      </c>
      <c r="K653" s="79">
        <v>3.0499670000000001</v>
      </c>
      <c r="L653" s="80">
        <v>306973344</v>
      </c>
      <c r="M653" s="81">
        <f t="shared" si="10"/>
        <v>4.7050351749392452E-3</v>
      </c>
    </row>
    <row r="654" spans="1:13">
      <c r="A654" s="1">
        <v>44504</v>
      </c>
      <c r="F654" s="78">
        <v>44504</v>
      </c>
      <c r="G654" s="79">
        <v>3.32</v>
      </c>
      <c r="H654" s="79">
        <v>3.327</v>
      </c>
      <c r="I654" s="79">
        <v>3.2160000000000002</v>
      </c>
      <c r="J654" s="79">
        <v>3.2374999999999998</v>
      </c>
      <c r="K654" s="79">
        <v>2.9831620000000001</v>
      </c>
      <c r="L654" s="80">
        <v>144545366</v>
      </c>
      <c r="M654" s="81">
        <f t="shared" si="10"/>
        <v>-2.1903515677382739E-2</v>
      </c>
    </row>
    <row r="655" spans="1:13">
      <c r="A655" s="1">
        <v>44505</v>
      </c>
      <c r="F655" s="78">
        <v>44505</v>
      </c>
      <c r="G655" s="79">
        <v>3.2269999999999999</v>
      </c>
      <c r="H655" s="79">
        <v>3.319</v>
      </c>
      <c r="I655" s="79">
        <v>3.2149999999999999</v>
      </c>
      <c r="J655" s="79">
        <v>3.2839999999999998</v>
      </c>
      <c r="K655" s="79">
        <v>3.0260090000000002</v>
      </c>
      <c r="L655" s="80">
        <v>84768632</v>
      </c>
      <c r="M655" s="81">
        <f t="shared" si="10"/>
        <v>1.4362947771525676E-2</v>
      </c>
    </row>
    <row r="656" spans="1:13">
      <c r="A656" s="1">
        <v>44508</v>
      </c>
      <c r="F656" s="78">
        <v>44508</v>
      </c>
      <c r="G656" s="79">
        <v>3.278</v>
      </c>
      <c r="H656" s="79">
        <v>3.3</v>
      </c>
      <c r="I656" s="79">
        <v>3.238</v>
      </c>
      <c r="J656" s="79">
        <v>3.238</v>
      </c>
      <c r="K656" s="79">
        <v>2.9836230000000001</v>
      </c>
      <c r="L656" s="80">
        <v>69064829</v>
      </c>
      <c r="M656" s="81">
        <f t="shared" si="10"/>
        <v>-1.4007228663232672E-2</v>
      </c>
    </row>
    <row r="657" spans="1:13">
      <c r="A657" s="1">
        <v>44509</v>
      </c>
      <c r="F657" s="78">
        <v>44509</v>
      </c>
      <c r="G657" s="79">
        <v>3.2269999999999999</v>
      </c>
      <c r="H657" s="79">
        <v>3.2505000000000002</v>
      </c>
      <c r="I657" s="79">
        <v>3.1909999999999998</v>
      </c>
      <c r="J657" s="79">
        <v>3.1915</v>
      </c>
      <c r="K657" s="79">
        <v>2.9407760000000001</v>
      </c>
      <c r="L657" s="80">
        <v>39597056</v>
      </c>
      <c r="M657" s="81">
        <f t="shared" si="10"/>
        <v>-1.4360728550490486E-2</v>
      </c>
    </row>
    <row r="658" spans="1:13">
      <c r="A658" s="1">
        <v>44510</v>
      </c>
      <c r="F658" s="78">
        <v>44510</v>
      </c>
      <c r="G658" s="79">
        <v>3.202</v>
      </c>
      <c r="H658" s="79">
        <v>3.2545000000000002</v>
      </c>
      <c r="I658" s="79">
        <v>3.2</v>
      </c>
      <c r="J658" s="79">
        <v>3.2120000000000002</v>
      </c>
      <c r="K658" s="79">
        <v>2.9596659999999999</v>
      </c>
      <c r="L658" s="80">
        <v>43932908</v>
      </c>
      <c r="M658" s="81">
        <f t="shared" si="10"/>
        <v>6.42347462030425E-3</v>
      </c>
    </row>
    <row r="659" spans="1:13">
      <c r="A659" s="1">
        <v>44511</v>
      </c>
      <c r="F659" s="78">
        <v>44511</v>
      </c>
      <c r="G659" s="79">
        <v>3.2305000000000001</v>
      </c>
      <c r="H659" s="79">
        <v>3.262</v>
      </c>
      <c r="I659" s="79">
        <v>3.2075</v>
      </c>
      <c r="J659" s="79">
        <v>3.22</v>
      </c>
      <c r="K659" s="79">
        <v>2.9670369999999999</v>
      </c>
      <c r="L659" s="80">
        <v>80930621</v>
      </c>
      <c r="M659" s="81">
        <f t="shared" si="10"/>
        <v>2.4904837235012385E-3</v>
      </c>
    </row>
    <row r="660" spans="1:13">
      <c r="A660" s="1">
        <v>44512</v>
      </c>
      <c r="F660" s="78">
        <v>44512</v>
      </c>
      <c r="G660" s="79">
        <v>3.1964999999999999</v>
      </c>
      <c r="H660" s="79">
        <v>3.202</v>
      </c>
      <c r="I660" s="79">
        <v>3.1635</v>
      </c>
      <c r="J660" s="79">
        <v>3.1855000000000002</v>
      </c>
      <c r="K660" s="79">
        <v>2.9352469999999999</v>
      </c>
      <c r="L660" s="80">
        <v>47087063</v>
      </c>
      <c r="M660" s="81">
        <f t="shared" si="10"/>
        <v>-1.0714392843769722E-2</v>
      </c>
    </row>
    <row r="661" spans="1:13">
      <c r="A661" s="1">
        <v>44515</v>
      </c>
      <c r="F661" s="78">
        <v>44515</v>
      </c>
      <c r="G661" s="79">
        <v>3.1640000000000001</v>
      </c>
      <c r="H661" s="79">
        <v>3.2320000000000002</v>
      </c>
      <c r="I661" s="79">
        <v>3.1349999999999998</v>
      </c>
      <c r="J661" s="79">
        <v>3.2115</v>
      </c>
      <c r="K661" s="79">
        <v>2.9592049999999999</v>
      </c>
      <c r="L661" s="80">
        <v>52756586</v>
      </c>
      <c r="M661" s="81">
        <f t="shared" si="10"/>
        <v>8.1621751082617319E-3</v>
      </c>
    </row>
    <row r="662" spans="1:13">
      <c r="A662" s="1">
        <v>44516</v>
      </c>
      <c r="F662" s="78">
        <v>44516</v>
      </c>
      <c r="G662" s="79">
        <v>3.2115</v>
      </c>
      <c r="H662" s="79">
        <v>3.2349999999999999</v>
      </c>
      <c r="I662" s="79">
        <v>3.1894999999999998</v>
      </c>
      <c r="J662" s="79">
        <v>3.2090000000000001</v>
      </c>
      <c r="K662" s="79">
        <v>2.9569019999999999</v>
      </c>
      <c r="L662" s="80">
        <v>31712454</v>
      </c>
      <c r="M662" s="81">
        <f t="shared" si="10"/>
        <v>-7.7824956364967756E-4</v>
      </c>
    </row>
    <row r="663" spans="1:13">
      <c r="A663" s="1">
        <v>44517</v>
      </c>
      <c r="F663" s="78">
        <v>44517</v>
      </c>
      <c r="G663" s="79">
        <v>3.2269999999999999</v>
      </c>
      <c r="H663" s="79">
        <v>3.2280000000000002</v>
      </c>
      <c r="I663" s="79">
        <v>3.1949999999999998</v>
      </c>
      <c r="J663" s="79">
        <v>3.2</v>
      </c>
      <c r="K663" s="79">
        <v>2.9486080000000001</v>
      </c>
      <c r="L663" s="80">
        <v>66165463</v>
      </c>
      <c r="M663" s="81">
        <f t="shared" si="10"/>
        <v>-2.8049627617012002E-3</v>
      </c>
    </row>
    <row r="664" spans="1:13">
      <c r="A664" s="1">
        <v>44518</v>
      </c>
      <c r="F664" s="78">
        <v>44518</v>
      </c>
      <c r="G664" s="79">
        <v>3.19</v>
      </c>
      <c r="H664" s="79">
        <v>3.2164999999999999</v>
      </c>
      <c r="I664" s="79">
        <v>3.1349999999999998</v>
      </c>
      <c r="J664" s="79">
        <v>3.1379999999999999</v>
      </c>
      <c r="K664" s="79">
        <v>2.8914789999999999</v>
      </c>
      <c r="L664" s="80">
        <v>56385155</v>
      </c>
      <c r="M664" s="81">
        <f t="shared" si="10"/>
        <v>-1.9374905039937558E-2</v>
      </c>
    </row>
    <row r="665" spans="1:13">
      <c r="A665" s="1">
        <v>44519</v>
      </c>
      <c r="F665" s="78">
        <v>44519</v>
      </c>
      <c r="G665" s="79">
        <v>3.161</v>
      </c>
      <c r="H665" s="79">
        <v>3.1815000000000002</v>
      </c>
      <c r="I665" s="79">
        <v>3.0125000000000002</v>
      </c>
      <c r="J665" s="79">
        <v>3.0585</v>
      </c>
      <c r="K665" s="79">
        <v>2.8182239999999998</v>
      </c>
      <c r="L665" s="80">
        <v>98874196</v>
      </c>
      <c r="M665" s="81">
        <f t="shared" si="10"/>
        <v>-2.5334785416044895E-2</v>
      </c>
    </row>
    <row r="666" spans="1:13">
      <c r="A666" s="1">
        <v>44522</v>
      </c>
      <c r="F666" s="78">
        <v>44522</v>
      </c>
      <c r="G666" s="79">
        <v>3.0724999999999998</v>
      </c>
      <c r="H666" s="79">
        <v>3.1175000000000002</v>
      </c>
      <c r="I666" s="79">
        <v>3.0465</v>
      </c>
      <c r="J666" s="79">
        <v>3.1019999999999999</v>
      </c>
      <c r="K666" s="79">
        <v>2.8583069999999999</v>
      </c>
      <c r="L666" s="80">
        <v>49506090</v>
      </c>
      <c r="M666" s="81">
        <f t="shared" si="10"/>
        <v>1.4222787116992862E-2</v>
      </c>
    </row>
    <row r="667" spans="1:13">
      <c r="A667" s="1">
        <v>44523</v>
      </c>
      <c r="F667" s="78">
        <v>44523</v>
      </c>
      <c r="G667" s="79">
        <v>3.08</v>
      </c>
      <c r="H667" s="79">
        <v>3.1145</v>
      </c>
      <c r="I667" s="79">
        <v>3.032</v>
      </c>
      <c r="J667" s="79">
        <v>3.0634999999999999</v>
      </c>
      <c r="K667" s="79">
        <v>2.8228309999999999</v>
      </c>
      <c r="L667" s="80">
        <v>54538948</v>
      </c>
      <c r="M667" s="81">
        <f t="shared" si="10"/>
        <v>-1.2411542916838556E-2</v>
      </c>
    </row>
    <row r="668" spans="1:13">
      <c r="A668" s="1">
        <v>44524</v>
      </c>
      <c r="F668" s="78">
        <v>44524</v>
      </c>
      <c r="G668" s="79">
        <v>3.0539999999999998</v>
      </c>
      <c r="H668" s="79">
        <v>3.1185</v>
      </c>
      <c r="I668" s="79">
        <v>3.0285000000000002</v>
      </c>
      <c r="J668" s="79">
        <v>3.032</v>
      </c>
      <c r="K668" s="79">
        <v>2.793806</v>
      </c>
      <c r="L668" s="80">
        <v>74434126</v>
      </c>
      <c r="M668" s="81">
        <f t="shared" si="10"/>
        <v>-1.028223085264398E-2</v>
      </c>
    </row>
    <row r="669" spans="1:13">
      <c r="A669" s="1">
        <v>44525</v>
      </c>
      <c r="F669" s="78">
        <v>44525</v>
      </c>
      <c r="G669" s="79">
        <v>3.0535000000000001</v>
      </c>
      <c r="H669" s="79">
        <v>3.0714999999999999</v>
      </c>
      <c r="I669" s="79">
        <v>3.024</v>
      </c>
      <c r="J669" s="79">
        <v>3.0554999999999999</v>
      </c>
      <c r="K669" s="79">
        <v>2.8154599999999999</v>
      </c>
      <c r="L669" s="80">
        <v>40078530</v>
      </c>
      <c r="M669" s="81">
        <f t="shared" si="10"/>
        <v>7.7507171220907393E-3</v>
      </c>
    </row>
    <row r="670" spans="1:13">
      <c r="A670" s="1">
        <v>44526</v>
      </c>
      <c r="F670" s="78">
        <v>44526</v>
      </c>
      <c r="G670" s="79">
        <v>2.9195000000000002</v>
      </c>
      <c r="H670" s="79">
        <v>2.92</v>
      </c>
      <c r="I670" s="79">
        <v>2.7829999999999999</v>
      </c>
      <c r="J670" s="79">
        <v>2.7829999999999999</v>
      </c>
      <c r="K670" s="79">
        <v>2.564368</v>
      </c>
      <c r="L670" s="80">
        <v>116318082</v>
      </c>
      <c r="M670" s="81">
        <f t="shared" si="10"/>
        <v>-8.9183295092098588E-2</v>
      </c>
    </row>
    <row r="671" spans="1:13">
      <c r="A671" s="1">
        <v>44529</v>
      </c>
      <c r="F671" s="78">
        <v>44529</v>
      </c>
      <c r="G671" s="79">
        <v>2.851</v>
      </c>
      <c r="H671" s="79">
        <v>2.8559999999999999</v>
      </c>
      <c r="I671" s="79">
        <v>2.7755000000000001</v>
      </c>
      <c r="J671" s="79">
        <v>2.7835000000000001</v>
      </c>
      <c r="K671" s="79">
        <v>2.5648279999999999</v>
      </c>
      <c r="L671" s="80">
        <v>64550241</v>
      </c>
      <c r="M671" s="81">
        <f t="shared" si="10"/>
        <v>1.7938143043428438E-4</v>
      </c>
    </row>
    <row r="672" spans="1:13">
      <c r="A672" s="1">
        <v>44530</v>
      </c>
      <c r="F672" s="78">
        <v>44530</v>
      </c>
      <c r="G672" s="79">
        <v>2.7490000000000001</v>
      </c>
      <c r="H672" s="79">
        <v>2.8014999999999999</v>
      </c>
      <c r="I672" s="79">
        <v>2.7174999999999998</v>
      </c>
      <c r="J672" s="79">
        <v>2.75</v>
      </c>
      <c r="K672" s="79">
        <v>2.53396</v>
      </c>
      <c r="L672" s="80">
        <v>81504137</v>
      </c>
      <c r="M672" s="81">
        <f t="shared" si="10"/>
        <v>-1.2035115025257014E-2</v>
      </c>
    </row>
    <row r="673" spans="1:13">
      <c r="A673" s="1">
        <v>44531</v>
      </c>
      <c r="F673" s="78">
        <v>44531</v>
      </c>
      <c r="G673" s="79">
        <v>2.77</v>
      </c>
      <c r="H673" s="79">
        <v>2.8340000000000001</v>
      </c>
      <c r="I673" s="79">
        <v>2.7614999999999998</v>
      </c>
      <c r="J673" s="79">
        <v>2.8220000000000001</v>
      </c>
      <c r="K673" s="79">
        <v>2.6003039999999999</v>
      </c>
      <c r="L673" s="80">
        <v>61674512</v>
      </c>
      <c r="M673" s="81">
        <f t="shared" si="10"/>
        <v>2.6181944466368828E-2</v>
      </c>
    </row>
    <row r="674" spans="1:13">
      <c r="A674" s="1">
        <v>44532</v>
      </c>
      <c r="F674" s="78">
        <v>44532</v>
      </c>
      <c r="G674" s="79">
        <v>2.7719999999999998</v>
      </c>
      <c r="H674" s="79">
        <v>2.8155000000000001</v>
      </c>
      <c r="I674" s="79">
        <v>2.76</v>
      </c>
      <c r="J674" s="79">
        <v>2.7925</v>
      </c>
      <c r="K674" s="79">
        <v>2.573121</v>
      </c>
      <c r="L674" s="80">
        <v>42534424</v>
      </c>
      <c r="M674" s="81">
        <f t="shared" si="10"/>
        <v>-1.045377771214441E-2</v>
      </c>
    </row>
    <row r="675" spans="1:13">
      <c r="A675" s="1">
        <v>44533</v>
      </c>
      <c r="F675" s="78">
        <v>44533</v>
      </c>
      <c r="G675" s="79">
        <v>2.8319999999999999</v>
      </c>
      <c r="H675" s="79">
        <v>2.8359999999999999</v>
      </c>
      <c r="I675" s="79">
        <v>2.7524999999999999</v>
      </c>
      <c r="J675" s="79">
        <v>2.7635000000000001</v>
      </c>
      <c r="K675" s="79">
        <v>2.5464000000000002</v>
      </c>
      <c r="L675" s="80">
        <v>36391361</v>
      </c>
      <c r="M675" s="81">
        <f t="shared" si="10"/>
        <v>-1.0384665159547403E-2</v>
      </c>
    </row>
    <row r="676" spans="1:13">
      <c r="A676" s="1">
        <v>44536</v>
      </c>
      <c r="F676" s="78">
        <v>44536</v>
      </c>
      <c r="G676" s="79">
        <v>2.7879999999999998</v>
      </c>
      <c r="H676" s="79">
        <v>2.8134999999999999</v>
      </c>
      <c r="I676" s="79">
        <v>2.7635000000000001</v>
      </c>
      <c r="J676" s="79">
        <v>2.8134999999999999</v>
      </c>
      <c r="K676" s="79">
        <v>2.5924719999999999</v>
      </c>
      <c r="L676" s="80">
        <v>28485681</v>
      </c>
      <c r="M676" s="81">
        <f t="shared" si="10"/>
        <v>1.8092994030788432E-2</v>
      </c>
    </row>
    <row r="677" spans="1:13">
      <c r="A677" s="1">
        <v>44537</v>
      </c>
      <c r="F677" s="78">
        <v>44537</v>
      </c>
      <c r="G677" s="79">
        <v>2.847</v>
      </c>
      <c r="H677" s="79">
        <v>2.8475000000000001</v>
      </c>
      <c r="I677" s="79">
        <v>2.8039999999999998</v>
      </c>
      <c r="J677" s="79">
        <v>2.8184999999999998</v>
      </c>
      <c r="K677" s="79">
        <v>2.5970789999999999</v>
      </c>
      <c r="L677" s="80">
        <v>37479475</v>
      </c>
      <c r="M677" s="81">
        <f t="shared" si="10"/>
        <v>1.7770683733517769E-3</v>
      </c>
    </row>
    <row r="678" spans="1:13">
      <c r="A678" s="1">
        <v>44538</v>
      </c>
      <c r="F678" s="78">
        <v>44538</v>
      </c>
      <c r="G678" s="79">
        <v>2.79</v>
      </c>
      <c r="H678" s="79">
        <v>2.8079999999999998</v>
      </c>
      <c r="I678" s="79">
        <v>2.7334999999999998</v>
      </c>
      <c r="J678" s="79">
        <v>2.7484999999999999</v>
      </c>
      <c r="K678" s="79">
        <v>2.532578</v>
      </c>
      <c r="L678" s="80">
        <v>65621118</v>
      </c>
      <c r="M678" s="81">
        <f t="shared" si="10"/>
        <v>-2.4835979190467414E-2</v>
      </c>
    </row>
    <row r="679" spans="1:13">
      <c r="A679" s="1">
        <v>44539</v>
      </c>
      <c r="F679" s="78">
        <v>44539</v>
      </c>
      <c r="G679" s="79">
        <v>2.7730000000000001</v>
      </c>
      <c r="H679" s="79">
        <v>2.7730000000000001</v>
      </c>
      <c r="I679" s="79">
        <v>2.7025000000000001</v>
      </c>
      <c r="J679" s="79">
        <v>2.7174999999999998</v>
      </c>
      <c r="K679" s="79">
        <v>2.5040140000000002</v>
      </c>
      <c r="L679" s="80">
        <v>46960363</v>
      </c>
      <c r="M679" s="81">
        <f t="shared" si="10"/>
        <v>-1.1278625969269184E-2</v>
      </c>
    </row>
    <row r="680" spans="1:13">
      <c r="A680" s="1">
        <v>44540</v>
      </c>
      <c r="F680" s="78">
        <v>44540</v>
      </c>
      <c r="G680" s="79">
        <v>2.7</v>
      </c>
      <c r="H680" s="79">
        <v>2.7280000000000002</v>
      </c>
      <c r="I680" s="79">
        <v>2.6829999999999998</v>
      </c>
      <c r="J680" s="79">
        <v>2.7010000000000001</v>
      </c>
      <c r="K680" s="79">
        <v>2.48881</v>
      </c>
      <c r="L680" s="80">
        <v>49053989</v>
      </c>
      <c r="M680" s="81">
        <f t="shared" si="10"/>
        <v>-6.0718510359767221E-3</v>
      </c>
    </row>
    <row r="681" spans="1:13">
      <c r="A681" s="1">
        <v>44543</v>
      </c>
      <c r="F681" s="78">
        <v>44543</v>
      </c>
      <c r="G681" s="79">
        <v>2.7040000000000002</v>
      </c>
      <c r="H681" s="79">
        <v>2.7244999999999999</v>
      </c>
      <c r="I681" s="79">
        <v>2.653</v>
      </c>
      <c r="J681" s="79">
        <v>2.6585000000000001</v>
      </c>
      <c r="K681" s="79">
        <v>2.4496479999999998</v>
      </c>
      <c r="L681" s="80">
        <v>37463210</v>
      </c>
      <c r="M681" s="81">
        <f t="shared" si="10"/>
        <v>-1.5735230893479269E-2</v>
      </c>
    </row>
    <row r="682" spans="1:13">
      <c r="A682" s="1">
        <v>44544</v>
      </c>
      <c r="F682" s="78">
        <v>44544</v>
      </c>
      <c r="G682" s="79">
        <v>2.6844999999999999</v>
      </c>
      <c r="H682" s="79">
        <v>2.7120000000000002</v>
      </c>
      <c r="I682" s="79">
        <v>2.66</v>
      </c>
      <c r="J682" s="79">
        <v>2.6865000000000001</v>
      </c>
      <c r="K682" s="79">
        <v>2.4754489999999998</v>
      </c>
      <c r="L682" s="80">
        <v>45117356</v>
      </c>
      <c r="M682" s="81">
        <f t="shared" si="10"/>
        <v>1.0532533653814737E-2</v>
      </c>
    </row>
    <row r="683" spans="1:13">
      <c r="A683" s="1">
        <v>44545</v>
      </c>
      <c r="F683" s="78">
        <v>44545</v>
      </c>
      <c r="G683" s="79">
        <v>2.69</v>
      </c>
      <c r="H683" s="79">
        <v>2.6989999999999998</v>
      </c>
      <c r="I683" s="79">
        <v>2.6564999999999999</v>
      </c>
      <c r="J683" s="79">
        <v>2.6564999999999999</v>
      </c>
      <c r="K683" s="79">
        <v>2.4478059999999999</v>
      </c>
      <c r="L683" s="80">
        <v>35497392</v>
      </c>
      <c r="M683" s="81">
        <f t="shared" si="10"/>
        <v>-1.116686306201415E-2</v>
      </c>
    </row>
    <row r="684" spans="1:13">
      <c r="A684" s="1">
        <v>44546</v>
      </c>
      <c r="F684" s="78">
        <v>44546</v>
      </c>
      <c r="G684" s="79">
        <v>2.6930000000000001</v>
      </c>
      <c r="H684" s="79">
        <v>2.7909999999999999</v>
      </c>
      <c r="I684" s="79">
        <v>2.6785000000000001</v>
      </c>
      <c r="J684" s="79">
        <v>2.7665000000000002</v>
      </c>
      <c r="K684" s="79">
        <v>2.5491640000000002</v>
      </c>
      <c r="L684" s="80">
        <v>54282745</v>
      </c>
      <c r="M684" s="81">
        <f t="shared" si="10"/>
        <v>4.1407693256736967E-2</v>
      </c>
    </row>
    <row r="685" spans="1:13">
      <c r="A685" s="1">
        <v>44547</v>
      </c>
      <c r="F685" s="78">
        <v>44547</v>
      </c>
      <c r="G685" s="79">
        <v>2.7505000000000002</v>
      </c>
      <c r="H685" s="79">
        <v>2.7949999999999999</v>
      </c>
      <c r="I685" s="79">
        <v>2.7324999999999999</v>
      </c>
      <c r="J685" s="79">
        <v>2.7749999999999999</v>
      </c>
      <c r="K685" s="79">
        <v>2.5569959999999998</v>
      </c>
      <c r="L685" s="80">
        <v>140653631</v>
      </c>
      <c r="M685" s="81">
        <f t="shared" si="10"/>
        <v>3.0723798076544373E-3</v>
      </c>
    </row>
    <row r="686" spans="1:13">
      <c r="A686" s="1">
        <v>44550</v>
      </c>
      <c r="F686" s="78">
        <v>44550</v>
      </c>
      <c r="G686" s="79">
        <v>2.7</v>
      </c>
      <c r="H686" s="79">
        <v>2.7854999999999999</v>
      </c>
      <c r="I686" s="79">
        <v>2.6915</v>
      </c>
      <c r="J686" s="79">
        <v>2.7545000000000002</v>
      </c>
      <c r="K686" s="79">
        <v>2.538106</v>
      </c>
      <c r="L686" s="80">
        <v>49199732</v>
      </c>
      <c r="M686" s="81">
        <f t="shared" si="10"/>
        <v>-7.3875751076653432E-3</v>
      </c>
    </row>
    <row r="687" spans="1:13">
      <c r="A687" s="1">
        <v>44551</v>
      </c>
      <c r="F687" s="78">
        <v>44551</v>
      </c>
      <c r="G687" s="79">
        <v>2.7930000000000001</v>
      </c>
      <c r="H687" s="79">
        <v>2.8220000000000001</v>
      </c>
      <c r="I687" s="79">
        <v>2.7585000000000002</v>
      </c>
      <c r="J687" s="79">
        <v>2.8109999999999999</v>
      </c>
      <c r="K687" s="79">
        <v>2.5901679999999998</v>
      </c>
      <c r="L687" s="80">
        <v>43046156</v>
      </c>
      <c r="M687" s="81">
        <f t="shared" si="10"/>
        <v>2.0512145670826921E-2</v>
      </c>
    </row>
    <row r="688" spans="1:13">
      <c r="A688" s="1">
        <v>44552</v>
      </c>
      <c r="F688" s="78">
        <v>44552</v>
      </c>
      <c r="G688" s="79">
        <v>2.79</v>
      </c>
      <c r="H688" s="79">
        <v>2.8285</v>
      </c>
      <c r="I688" s="79">
        <v>2.7829999999999999</v>
      </c>
      <c r="J688" s="79">
        <v>2.8155000000000001</v>
      </c>
      <c r="K688" s="79">
        <v>2.5943149999999999</v>
      </c>
      <c r="L688" s="80">
        <v>26941045</v>
      </c>
      <c r="M688" s="81">
        <f t="shared" si="10"/>
        <v>1.6010544489778744E-3</v>
      </c>
    </row>
    <row r="689" spans="1:13">
      <c r="A689" s="1">
        <v>44553</v>
      </c>
      <c r="F689" s="78">
        <v>44553</v>
      </c>
      <c r="G689" s="79">
        <v>2.83</v>
      </c>
      <c r="H689" s="79">
        <v>2.919</v>
      </c>
      <c r="I689" s="79">
        <v>2.8235000000000001</v>
      </c>
      <c r="J689" s="79">
        <v>2.9015</v>
      </c>
      <c r="K689" s="79">
        <v>2.6735579999999999</v>
      </c>
      <c r="L689" s="80">
        <v>78205192</v>
      </c>
      <c r="M689" s="81">
        <f t="shared" si="10"/>
        <v>3.0544864443986158E-2</v>
      </c>
    </row>
    <row r="690" spans="1:13">
      <c r="A690" s="1">
        <v>44557</v>
      </c>
      <c r="F690" s="78">
        <v>44557</v>
      </c>
      <c r="G690" s="79">
        <v>2.8734999999999999</v>
      </c>
      <c r="H690" s="79">
        <v>2.93</v>
      </c>
      <c r="I690" s="79">
        <v>2.8730000000000002</v>
      </c>
      <c r="J690" s="79">
        <v>2.9235000000000002</v>
      </c>
      <c r="K690" s="79">
        <v>2.6938300000000002</v>
      </c>
      <c r="L690" s="80">
        <v>19766723</v>
      </c>
      <c r="M690" s="81">
        <f t="shared" si="10"/>
        <v>7.5824051694409807E-3</v>
      </c>
    </row>
    <row r="691" spans="1:13">
      <c r="A691" s="1">
        <v>44558</v>
      </c>
      <c r="F691" s="78">
        <v>44558</v>
      </c>
      <c r="G691" s="79">
        <v>2.9209999999999998</v>
      </c>
      <c r="H691" s="79">
        <v>2.9369999999999998</v>
      </c>
      <c r="I691" s="79">
        <v>2.9075000000000002</v>
      </c>
      <c r="J691" s="79">
        <v>2.931</v>
      </c>
      <c r="K691" s="79">
        <v>2.7007409999999998</v>
      </c>
      <c r="L691" s="80">
        <v>21574675</v>
      </c>
      <c r="M691" s="81">
        <f t="shared" si="10"/>
        <v>2.5654922545222478E-3</v>
      </c>
    </row>
    <row r="692" spans="1:13">
      <c r="A692" s="1">
        <v>44559</v>
      </c>
      <c r="F692" s="78">
        <v>44559</v>
      </c>
      <c r="G692" s="79">
        <v>2.9115000000000002</v>
      </c>
      <c r="H692" s="79">
        <v>2.9369999999999998</v>
      </c>
      <c r="I692" s="79">
        <v>2.9039999999999999</v>
      </c>
      <c r="J692" s="79">
        <v>2.9224999999999999</v>
      </c>
      <c r="K692" s="79">
        <v>2.6929080000000001</v>
      </c>
      <c r="L692" s="80">
        <v>26920159</v>
      </c>
      <c r="M692" s="81">
        <f t="shared" si="10"/>
        <v>-2.9003151357348805E-3</v>
      </c>
    </row>
    <row r="693" spans="1:13">
      <c r="A693" s="1">
        <v>44560</v>
      </c>
      <c r="F693" s="78">
        <v>44560</v>
      </c>
      <c r="G693" s="79">
        <v>2.92</v>
      </c>
      <c r="H693" s="79">
        <v>2.9510000000000001</v>
      </c>
      <c r="I693" s="79">
        <v>2.9155000000000002</v>
      </c>
      <c r="J693" s="79">
        <v>2.9405000000000001</v>
      </c>
      <c r="K693" s="79">
        <v>2.7094939999999998</v>
      </c>
      <c r="L693" s="80">
        <v>36172951</v>
      </c>
      <c r="M693" s="81">
        <f t="shared" si="10"/>
        <v>6.1591409732526204E-3</v>
      </c>
    </row>
    <row r="694" spans="1:13">
      <c r="A694" s="1">
        <v>44564</v>
      </c>
      <c r="F694" s="78">
        <v>44564</v>
      </c>
      <c r="G694" s="79">
        <v>2.95</v>
      </c>
      <c r="H694" s="79">
        <v>2.9834999999999998</v>
      </c>
      <c r="I694" s="79">
        <v>2.927</v>
      </c>
      <c r="J694" s="79">
        <v>2.9504999999999999</v>
      </c>
      <c r="K694" s="79">
        <v>2.718709</v>
      </c>
      <c r="L694" s="80">
        <v>36169966</v>
      </c>
      <c r="M694" s="81">
        <f t="shared" si="10"/>
        <v>3.401004025105867E-3</v>
      </c>
    </row>
    <row r="695" spans="1:13">
      <c r="A695" s="1">
        <v>44565</v>
      </c>
      <c r="F695" s="78">
        <v>44565</v>
      </c>
      <c r="G695" s="79">
        <v>2.98</v>
      </c>
      <c r="H695" s="79">
        <v>3.0495000000000001</v>
      </c>
      <c r="I695" s="79">
        <v>2.9645000000000001</v>
      </c>
      <c r="J695" s="79">
        <v>3.0325000000000002</v>
      </c>
      <c r="K695" s="79">
        <v>2.7942670000000001</v>
      </c>
      <c r="L695" s="80">
        <v>48211570</v>
      </c>
      <c r="M695" s="81">
        <f t="shared" si="10"/>
        <v>2.7791867390000186E-2</v>
      </c>
    </row>
    <row r="696" spans="1:13">
      <c r="A696" s="1">
        <v>44566</v>
      </c>
      <c r="F696" s="78">
        <v>44566</v>
      </c>
      <c r="G696" s="79">
        <v>3.0310000000000001</v>
      </c>
      <c r="H696" s="79">
        <v>3.0554999999999999</v>
      </c>
      <c r="I696" s="79">
        <v>3.0190000000000001</v>
      </c>
      <c r="J696" s="79">
        <v>3.0375000000000001</v>
      </c>
      <c r="K696" s="79">
        <v>2.7988740000000001</v>
      </c>
      <c r="L696" s="80">
        <v>31479598</v>
      </c>
      <c r="M696" s="81">
        <f t="shared" si="10"/>
        <v>1.6487329235180561E-3</v>
      </c>
    </row>
    <row r="697" spans="1:13">
      <c r="A697" s="1">
        <v>44567</v>
      </c>
      <c r="F697" s="78">
        <v>44567</v>
      </c>
      <c r="G697" s="79">
        <v>2.9820000000000002</v>
      </c>
      <c r="H697" s="79">
        <v>3.0874999999999999</v>
      </c>
      <c r="I697" s="79">
        <v>2.9735</v>
      </c>
      <c r="J697" s="79">
        <v>3.0855000000000001</v>
      </c>
      <c r="K697" s="79">
        <v>2.8431030000000002</v>
      </c>
      <c r="L697" s="80">
        <v>52085737</v>
      </c>
      <c r="M697" s="81">
        <f t="shared" si="10"/>
        <v>1.580242626141801E-2</v>
      </c>
    </row>
    <row r="698" spans="1:13">
      <c r="A698" s="1">
        <v>44568</v>
      </c>
      <c r="F698" s="78">
        <v>44568</v>
      </c>
      <c r="G698" s="79">
        <v>3.0939999999999999</v>
      </c>
      <c r="H698" s="79">
        <v>3.1194999999999999</v>
      </c>
      <c r="I698" s="79">
        <v>3.0665</v>
      </c>
      <c r="J698" s="79">
        <v>3.1124999999999998</v>
      </c>
      <c r="K698" s="79">
        <v>2.867982</v>
      </c>
      <c r="L698" s="80">
        <v>39489823</v>
      </c>
      <c r="M698" s="81">
        <f t="shared" si="10"/>
        <v>8.75065025783444E-3</v>
      </c>
    </row>
    <row r="699" spans="1:13">
      <c r="A699" s="1">
        <v>44571</v>
      </c>
      <c r="F699" s="78">
        <v>44571</v>
      </c>
      <c r="G699" s="79">
        <v>3.1309999999999998</v>
      </c>
      <c r="H699" s="79">
        <v>3.1575000000000002</v>
      </c>
      <c r="I699" s="79">
        <v>3.0920000000000001</v>
      </c>
      <c r="J699" s="79">
        <v>3.1154999999999999</v>
      </c>
      <c r="K699" s="79">
        <v>2.8707470000000002</v>
      </c>
      <c r="L699" s="80">
        <v>38266690</v>
      </c>
      <c r="M699" s="81">
        <f t="shared" si="10"/>
        <v>9.6409252219858022E-4</v>
      </c>
    </row>
    <row r="700" spans="1:13">
      <c r="A700" s="1">
        <v>44572</v>
      </c>
      <c r="F700" s="78">
        <v>44572</v>
      </c>
      <c r="G700" s="79">
        <v>3.1154999999999999</v>
      </c>
      <c r="H700" s="79">
        <v>3.14</v>
      </c>
      <c r="I700" s="79">
        <v>3.0874999999999999</v>
      </c>
      <c r="J700" s="79">
        <v>3.1190000000000002</v>
      </c>
      <c r="K700" s="79">
        <v>2.8739710000000001</v>
      </c>
      <c r="L700" s="80">
        <v>58655800</v>
      </c>
      <c r="M700" s="81">
        <f t="shared" si="10"/>
        <v>1.1230526410024614E-3</v>
      </c>
    </row>
    <row r="701" spans="1:13">
      <c r="A701" s="1">
        <v>44573</v>
      </c>
      <c r="F701" s="78">
        <v>44573</v>
      </c>
      <c r="G701" s="79">
        <v>3.14</v>
      </c>
      <c r="H701" s="79">
        <v>3.149</v>
      </c>
      <c r="I701" s="79">
        <v>3.0920000000000001</v>
      </c>
      <c r="J701" s="79">
        <v>3.1135000000000002</v>
      </c>
      <c r="K701" s="79">
        <v>2.8689040000000001</v>
      </c>
      <c r="L701" s="80">
        <v>46921902</v>
      </c>
      <c r="M701" s="81">
        <f t="shared" si="10"/>
        <v>-1.763065806857457E-3</v>
      </c>
    </row>
    <row r="702" spans="1:13">
      <c r="A702" s="1">
        <v>44574</v>
      </c>
      <c r="F702" s="78">
        <v>44574</v>
      </c>
      <c r="G702" s="79">
        <v>3.109</v>
      </c>
      <c r="H702" s="79">
        <v>3.1379999999999999</v>
      </c>
      <c r="I702" s="79">
        <v>3.0990000000000002</v>
      </c>
      <c r="J702" s="79">
        <v>3.1269999999999998</v>
      </c>
      <c r="K702" s="79">
        <v>2.8813430000000002</v>
      </c>
      <c r="L702" s="80">
        <v>49932634</v>
      </c>
      <c r="M702" s="81">
        <f t="shared" si="10"/>
        <v>4.3358021042182266E-3</v>
      </c>
    </row>
    <row r="703" spans="1:13">
      <c r="A703" s="1">
        <v>44575</v>
      </c>
      <c r="F703" s="78">
        <v>44575</v>
      </c>
      <c r="G703" s="79">
        <v>3.1204999999999998</v>
      </c>
      <c r="H703" s="79">
        <v>3.1669999999999998</v>
      </c>
      <c r="I703" s="79">
        <v>3.1095000000000002</v>
      </c>
      <c r="J703" s="79">
        <v>3.1665000000000001</v>
      </c>
      <c r="K703" s="79">
        <v>2.9177400000000002</v>
      </c>
      <c r="L703" s="80">
        <v>47831960</v>
      </c>
      <c r="M703" s="81">
        <f t="shared" si="10"/>
        <v>1.2631956695193876E-2</v>
      </c>
    </row>
    <row r="704" spans="1:13">
      <c r="A704" s="1">
        <v>44578</v>
      </c>
      <c r="F704" s="78">
        <v>44578</v>
      </c>
      <c r="G704" s="79">
        <v>3.1894999999999998</v>
      </c>
      <c r="H704" s="79">
        <v>3.1930000000000001</v>
      </c>
      <c r="I704" s="79">
        <v>3.1520000000000001</v>
      </c>
      <c r="J704" s="79">
        <v>3.1564999999999999</v>
      </c>
      <c r="K704" s="79">
        <v>2.9085260000000002</v>
      </c>
      <c r="L704" s="80">
        <v>49078194</v>
      </c>
      <c r="M704" s="81">
        <f t="shared" si="10"/>
        <v>-3.1579235984015215E-3</v>
      </c>
    </row>
    <row r="705" spans="1:13">
      <c r="A705" s="1">
        <v>44579</v>
      </c>
      <c r="F705" s="78">
        <v>44579</v>
      </c>
      <c r="G705" s="79">
        <v>3.1459999999999999</v>
      </c>
      <c r="H705" s="79">
        <v>3.1795</v>
      </c>
      <c r="I705" s="79">
        <v>3.1284999999999998</v>
      </c>
      <c r="J705" s="79">
        <v>3.14</v>
      </c>
      <c r="K705" s="79">
        <v>2.8933219999999999</v>
      </c>
      <c r="L705" s="80">
        <v>35477063</v>
      </c>
      <c r="M705" s="81">
        <f t="shared" si="10"/>
        <v>-5.2273900938139169E-3</v>
      </c>
    </row>
    <row r="706" spans="1:13">
      <c r="A706" s="1">
        <v>44580</v>
      </c>
      <c r="F706" s="78">
        <v>44580</v>
      </c>
      <c r="G706" s="79">
        <v>3.117</v>
      </c>
      <c r="H706" s="79">
        <v>3.157</v>
      </c>
      <c r="I706" s="79">
        <v>3.1164999999999998</v>
      </c>
      <c r="J706" s="79">
        <v>3.1345000000000001</v>
      </c>
      <c r="K706" s="79">
        <v>2.8882539999999999</v>
      </c>
      <c r="L706" s="80">
        <v>55151846</v>
      </c>
      <c r="M706" s="81">
        <f t="shared" si="10"/>
        <v>-1.7516197644092406E-3</v>
      </c>
    </row>
    <row r="707" spans="1:13">
      <c r="A707" s="1">
        <v>44581</v>
      </c>
      <c r="F707" s="78">
        <v>44581</v>
      </c>
      <c r="G707" s="79">
        <v>3.1</v>
      </c>
      <c r="H707" s="79">
        <v>3.1419999999999999</v>
      </c>
      <c r="I707" s="79">
        <v>3.0895000000000001</v>
      </c>
      <c r="J707" s="79">
        <v>3.1305000000000001</v>
      </c>
      <c r="K707" s="79">
        <v>2.8845679999999998</v>
      </c>
      <c r="L707" s="80">
        <v>48141690</v>
      </c>
      <c r="M707" s="81">
        <f t="shared" si="10"/>
        <v>-1.276203547194976E-3</v>
      </c>
    </row>
    <row r="708" spans="1:13">
      <c r="A708" s="1">
        <v>44582</v>
      </c>
      <c r="F708" s="78">
        <v>44582</v>
      </c>
      <c r="G708" s="79">
        <v>3.0670000000000002</v>
      </c>
      <c r="H708" s="79">
        <v>3.0979999999999999</v>
      </c>
      <c r="I708" s="79">
        <v>3.0419999999999998</v>
      </c>
      <c r="J708" s="79">
        <v>3.0825</v>
      </c>
      <c r="K708" s="79">
        <v>2.8403390000000002</v>
      </c>
      <c r="L708" s="80">
        <v>56789318</v>
      </c>
      <c r="M708" s="81">
        <f t="shared" ref="M708:M771" si="11">(K708-K707)/K707</f>
        <v>-1.5332971869617785E-2</v>
      </c>
    </row>
    <row r="709" spans="1:13">
      <c r="A709" s="1">
        <v>44585</v>
      </c>
      <c r="F709" s="78">
        <v>44585</v>
      </c>
      <c r="G709" s="79">
        <v>3.0655000000000001</v>
      </c>
      <c r="H709" s="79">
        <v>3.0760000000000001</v>
      </c>
      <c r="I709" s="79">
        <v>2.9140000000000001</v>
      </c>
      <c r="J709" s="79">
        <v>2.9430000000000001</v>
      </c>
      <c r="K709" s="79">
        <v>2.7117979999999999</v>
      </c>
      <c r="L709" s="80">
        <v>86663963</v>
      </c>
      <c r="M709" s="81">
        <f t="shared" si="11"/>
        <v>-4.5255513514408041E-2</v>
      </c>
    </row>
    <row r="710" spans="1:13">
      <c r="A710" s="1">
        <v>44586</v>
      </c>
      <c r="F710" s="78">
        <v>44586</v>
      </c>
      <c r="G710" s="79">
        <v>2.9729999999999999</v>
      </c>
      <c r="H710" s="79">
        <v>3.0249999999999999</v>
      </c>
      <c r="I710" s="79">
        <v>2.9405000000000001</v>
      </c>
      <c r="J710" s="79">
        <v>3.0234999999999999</v>
      </c>
      <c r="K710" s="79">
        <v>2.785974</v>
      </c>
      <c r="L710" s="80">
        <v>47727224</v>
      </c>
      <c r="M710" s="81">
        <f t="shared" si="11"/>
        <v>2.7353069808296937E-2</v>
      </c>
    </row>
    <row r="711" spans="1:13">
      <c r="A711" s="1">
        <v>44587</v>
      </c>
      <c r="F711" s="78">
        <v>44587</v>
      </c>
      <c r="G711" s="79">
        <v>3.0579999999999998</v>
      </c>
      <c r="H711" s="79">
        <v>3.1604999999999999</v>
      </c>
      <c r="I711" s="79">
        <v>3.0539999999999998</v>
      </c>
      <c r="J711" s="79">
        <v>3.1355</v>
      </c>
      <c r="K711" s="79">
        <v>2.8891749999999998</v>
      </c>
      <c r="L711" s="80">
        <v>86334515</v>
      </c>
      <c r="M711" s="81">
        <f t="shared" si="11"/>
        <v>3.7043059267602596E-2</v>
      </c>
    </row>
    <row r="712" spans="1:13">
      <c r="A712" s="1">
        <v>44588</v>
      </c>
      <c r="F712" s="78">
        <v>44588</v>
      </c>
      <c r="G712" s="79">
        <v>3.1</v>
      </c>
      <c r="H712" s="79">
        <v>3.2334999999999998</v>
      </c>
      <c r="I712" s="79">
        <v>3.0954999999999999</v>
      </c>
      <c r="J712" s="79">
        <v>3.2014999999999998</v>
      </c>
      <c r="K712" s="79">
        <v>2.9499900000000001</v>
      </c>
      <c r="L712" s="80">
        <v>56432805</v>
      </c>
      <c r="M712" s="81">
        <f t="shared" si="11"/>
        <v>2.1049261467374004E-2</v>
      </c>
    </row>
    <row r="713" spans="1:13">
      <c r="A713" s="1">
        <v>44589</v>
      </c>
      <c r="F713" s="78">
        <v>44589</v>
      </c>
      <c r="G713" s="79">
        <v>3.2</v>
      </c>
      <c r="H713" s="79">
        <v>3.2014999999999998</v>
      </c>
      <c r="I713" s="79">
        <v>3.1240000000000001</v>
      </c>
      <c r="J713" s="79">
        <v>3.1465000000000001</v>
      </c>
      <c r="K713" s="79">
        <v>2.899311</v>
      </c>
      <c r="L713" s="80">
        <v>38057084</v>
      </c>
      <c r="M713" s="81">
        <f t="shared" si="11"/>
        <v>-1.7179380269085706E-2</v>
      </c>
    </row>
    <row r="714" spans="1:13">
      <c r="A714" s="1">
        <v>44592</v>
      </c>
      <c r="F714" s="78">
        <v>44592</v>
      </c>
      <c r="G714" s="79">
        <v>3.1844999999999999</v>
      </c>
      <c r="H714" s="79">
        <v>3.1850000000000001</v>
      </c>
      <c r="I714" s="79">
        <v>3.0720000000000001</v>
      </c>
      <c r="J714" s="79">
        <v>3.0945</v>
      </c>
      <c r="K714" s="79">
        <v>2.851397</v>
      </c>
      <c r="L714" s="80">
        <v>46503865</v>
      </c>
      <c r="M714" s="81">
        <f t="shared" si="11"/>
        <v>-1.6525995314059103E-2</v>
      </c>
    </row>
    <row r="715" spans="1:13">
      <c r="A715" s="1">
        <v>44593</v>
      </c>
      <c r="F715" s="78">
        <v>44593</v>
      </c>
      <c r="G715" s="79">
        <v>3.1040000000000001</v>
      </c>
      <c r="H715" s="79">
        <v>3.1764999999999999</v>
      </c>
      <c r="I715" s="79">
        <v>3.0985</v>
      </c>
      <c r="J715" s="79">
        <v>3.165</v>
      </c>
      <c r="K715" s="79">
        <v>2.9163579999999998</v>
      </c>
      <c r="L715" s="80">
        <v>41570135</v>
      </c>
      <c r="M715" s="81">
        <f t="shared" si="11"/>
        <v>2.278216607508524E-2</v>
      </c>
    </row>
    <row r="716" spans="1:13">
      <c r="A716" s="1">
        <v>44594</v>
      </c>
      <c r="F716" s="78">
        <v>44594</v>
      </c>
      <c r="G716" s="79">
        <v>3.19</v>
      </c>
      <c r="H716" s="79">
        <v>3.2195</v>
      </c>
      <c r="I716" s="79">
        <v>3.1044999999999998</v>
      </c>
      <c r="J716" s="79">
        <v>3.1755</v>
      </c>
      <c r="K716" s="79">
        <v>2.9260329999999999</v>
      </c>
      <c r="L716" s="80">
        <v>81185720</v>
      </c>
      <c r="M716" s="81">
        <f t="shared" si="11"/>
        <v>3.3174939427875797E-3</v>
      </c>
    </row>
    <row r="717" spans="1:13">
      <c r="A717" s="1">
        <v>44595</v>
      </c>
      <c r="F717" s="78">
        <v>44595</v>
      </c>
      <c r="G717" s="79">
        <v>3.206</v>
      </c>
      <c r="H717" s="79">
        <v>3.3245</v>
      </c>
      <c r="I717" s="79">
        <v>3.1785000000000001</v>
      </c>
      <c r="J717" s="79">
        <v>3.2989999999999999</v>
      </c>
      <c r="K717" s="79">
        <v>3.0398309999999999</v>
      </c>
      <c r="L717" s="80">
        <v>67128551</v>
      </c>
      <c r="M717" s="81">
        <f t="shared" si="11"/>
        <v>3.8891564107445153E-2</v>
      </c>
    </row>
    <row r="718" spans="1:13">
      <c r="A718" s="1">
        <v>44596</v>
      </c>
      <c r="F718" s="78">
        <v>44596</v>
      </c>
      <c r="G718" s="79">
        <v>3.32</v>
      </c>
      <c r="H718" s="79">
        <v>3.3365</v>
      </c>
      <c r="I718" s="79">
        <v>3.2090000000000001</v>
      </c>
      <c r="J718" s="79">
        <v>3.254</v>
      </c>
      <c r="K718" s="79">
        <v>2.9983659999999999</v>
      </c>
      <c r="L718" s="80">
        <v>75215108</v>
      </c>
      <c r="M718" s="81">
        <f t="shared" si="11"/>
        <v>-1.3640560939078549E-2</v>
      </c>
    </row>
    <row r="719" spans="1:13">
      <c r="A719" s="1">
        <v>44599</v>
      </c>
      <c r="F719" s="78">
        <v>44599</v>
      </c>
      <c r="G719" s="79">
        <v>3.2974999999999999</v>
      </c>
      <c r="H719" s="79">
        <v>3.3130000000000002</v>
      </c>
      <c r="I719" s="79">
        <v>3.2244999999999999</v>
      </c>
      <c r="J719" s="79">
        <v>3.294</v>
      </c>
      <c r="K719" s="79">
        <v>3.0352229999999998</v>
      </c>
      <c r="L719" s="80">
        <v>51392887</v>
      </c>
      <c r="M719" s="81">
        <f t="shared" si="11"/>
        <v>1.2292361906451688E-2</v>
      </c>
    </row>
    <row r="720" spans="1:13">
      <c r="A720" s="1">
        <v>44600</v>
      </c>
      <c r="F720" s="78">
        <v>44600</v>
      </c>
      <c r="G720" s="79">
        <v>3.3079999999999998</v>
      </c>
      <c r="H720" s="79">
        <v>3.3774999999999999</v>
      </c>
      <c r="I720" s="79">
        <v>3.3045</v>
      </c>
      <c r="J720" s="79">
        <v>3.371</v>
      </c>
      <c r="K720" s="79">
        <v>3.1061740000000002</v>
      </c>
      <c r="L720" s="80">
        <v>67548378</v>
      </c>
      <c r="M720" s="81">
        <f t="shared" si="11"/>
        <v>2.3375877159602584E-2</v>
      </c>
    </row>
    <row r="721" spans="1:13">
      <c r="A721" s="1">
        <v>44601</v>
      </c>
      <c r="F721" s="78">
        <v>44601</v>
      </c>
      <c r="G721" s="79">
        <v>3.3849999999999998</v>
      </c>
      <c r="H721" s="79">
        <v>3.4430000000000001</v>
      </c>
      <c r="I721" s="79">
        <v>3.3464999999999998</v>
      </c>
      <c r="J721" s="79">
        <v>3.4329999999999998</v>
      </c>
      <c r="K721" s="79">
        <v>3.1633040000000001</v>
      </c>
      <c r="L721" s="80">
        <v>65413243</v>
      </c>
      <c r="M721" s="81">
        <f t="shared" si="11"/>
        <v>1.8392401713490582E-2</v>
      </c>
    </row>
    <row r="722" spans="1:13">
      <c r="A722" s="1">
        <v>44602</v>
      </c>
      <c r="F722" s="78">
        <v>44602</v>
      </c>
      <c r="G722" s="79">
        <v>3.42</v>
      </c>
      <c r="H722" s="79">
        <v>3.4820000000000002</v>
      </c>
      <c r="I722" s="79">
        <v>3.4155000000000002</v>
      </c>
      <c r="J722" s="79">
        <v>3.4815</v>
      </c>
      <c r="K722" s="79">
        <v>3.2079939999999998</v>
      </c>
      <c r="L722" s="80">
        <v>72521302</v>
      </c>
      <c r="M722" s="81">
        <f t="shared" si="11"/>
        <v>1.4127633638752289E-2</v>
      </c>
    </row>
    <row r="723" spans="1:13">
      <c r="A723" s="1">
        <v>44603</v>
      </c>
      <c r="F723" s="78">
        <v>44603</v>
      </c>
      <c r="G723" s="79">
        <v>3.4365000000000001</v>
      </c>
      <c r="H723" s="79">
        <v>3.4815</v>
      </c>
      <c r="I723" s="79">
        <v>3.4264999999999999</v>
      </c>
      <c r="J723" s="79">
        <v>3.4815</v>
      </c>
      <c r="K723" s="79">
        <v>3.2079939999999998</v>
      </c>
      <c r="L723" s="80">
        <v>47118723</v>
      </c>
      <c r="M723" s="81">
        <f t="shared" si="11"/>
        <v>0</v>
      </c>
    </row>
    <row r="724" spans="1:13">
      <c r="A724" s="1">
        <v>44606</v>
      </c>
      <c r="F724" s="78">
        <v>44606</v>
      </c>
      <c r="G724" s="79">
        <v>3.3439999999999999</v>
      </c>
      <c r="H724" s="79">
        <v>3.3835000000000002</v>
      </c>
      <c r="I724" s="79">
        <v>3.3050000000000002</v>
      </c>
      <c r="J724" s="79">
        <v>3.3464999999999998</v>
      </c>
      <c r="K724" s="79">
        <v>3.083599</v>
      </c>
      <c r="L724" s="80">
        <v>67277892</v>
      </c>
      <c r="M724" s="81">
        <f t="shared" si="11"/>
        <v>-3.8776568784106145E-2</v>
      </c>
    </row>
    <row r="725" spans="1:13">
      <c r="A725" s="1">
        <v>44607</v>
      </c>
      <c r="F725" s="78">
        <v>44607</v>
      </c>
      <c r="G725" s="79">
        <v>3.3119999999999998</v>
      </c>
      <c r="H725" s="79">
        <v>3.423</v>
      </c>
      <c r="I725" s="79">
        <v>3.3090000000000002</v>
      </c>
      <c r="J725" s="79">
        <v>3.423</v>
      </c>
      <c r="K725" s="79">
        <v>3.1540900000000001</v>
      </c>
      <c r="L725" s="80">
        <v>81077793</v>
      </c>
      <c r="M725" s="81">
        <f t="shared" si="11"/>
        <v>2.2859976280962629E-2</v>
      </c>
    </row>
    <row r="726" spans="1:13">
      <c r="A726" s="1">
        <v>44608</v>
      </c>
      <c r="F726" s="78">
        <v>44608</v>
      </c>
      <c r="G726" s="79">
        <v>3.4340000000000002</v>
      </c>
      <c r="H726" s="79">
        <v>3.4615</v>
      </c>
      <c r="I726" s="79">
        <v>3.3450000000000002</v>
      </c>
      <c r="J726" s="79">
        <v>3.379</v>
      </c>
      <c r="K726" s="79">
        <v>3.1135459999999999</v>
      </c>
      <c r="L726" s="80">
        <v>44647924</v>
      </c>
      <c r="M726" s="81">
        <f t="shared" si="11"/>
        <v>-1.28544207679553E-2</v>
      </c>
    </row>
    <row r="727" spans="1:13">
      <c r="A727" s="1">
        <v>44609</v>
      </c>
      <c r="F727" s="78">
        <v>44609</v>
      </c>
      <c r="G727" s="79">
        <v>3.3675000000000002</v>
      </c>
      <c r="H727" s="79">
        <v>3.3809999999999998</v>
      </c>
      <c r="I727" s="79">
        <v>3.3079999999999998</v>
      </c>
      <c r="J727" s="79">
        <v>3.34</v>
      </c>
      <c r="K727" s="79">
        <v>3.07761</v>
      </c>
      <c r="L727" s="80">
        <v>33938835</v>
      </c>
      <c r="M727" s="81">
        <f t="shared" si="11"/>
        <v>-1.1541824016732037E-2</v>
      </c>
    </row>
    <row r="728" spans="1:13">
      <c r="A728" s="1">
        <v>44610</v>
      </c>
      <c r="F728" s="78">
        <v>44610</v>
      </c>
      <c r="G728" s="79">
        <v>3.335</v>
      </c>
      <c r="H728" s="79">
        <v>3.3580000000000001</v>
      </c>
      <c r="I728" s="79">
        <v>3.3045</v>
      </c>
      <c r="J728" s="79">
        <v>3.3220000000000001</v>
      </c>
      <c r="K728" s="79">
        <v>3.0610240000000002</v>
      </c>
      <c r="L728" s="80">
        <v>33107714</v>
      </c>
      <c r="M728" s="81">
        <f t="shared" si="11"/>
        <v>-5.3892468506405193E-3</v>
      </c>
    </row>
    <row r="729" spans="1:13">
      <c r="A729" s="1">
        <v>44613</v>
      </c>
      <c r="F729" s="78">
        <v>44613</v>
      </c>
      <c r="G729" s="79">
        <v>3.3424999999999998</v>
      </c>
      <c r="H729" s="79">
        <v>3.379</v>
      </c>
      <c r="I729" s="79">
        <v>3.254</v>
      </c>
      <c r="J729" s="79">
        <v>3.2854999999999999</v>
      </c>
      <c r="K729" s="79">
        <v>3.0273910000000002</v>
      </c>
      <c r="L729" s="80">
        <v>36260810</v>
      </c>
      <c r="M729" s="81">
        <f t="shared" si="11"/>
        <v>-1.0987499607974332E-2</v>
      </c>
    </row>
    <row r="730" spans="1:13">
      <c r="A730" s="1">
        <v>44614</v>
      </c>
      <c r="F730" s="78">
        <v>44614</v>
      </c>
      <c r="G730" s="79">
        <v>3.1905000000000001</v>
      </c>
      <c r="H730" s="79">
        <v>3.3290000000000002</v>
      </c>
      <c r="I730" s="79">
        <v>3.1720000000000002</v>
      </c>
      <c r="J730" s="79">
        <v>3.2814999999999999</v>
      </c>
      <c r="K730" s="79">
        <v>3.0237059999999998</v>
      </c>
      <c r="L730" s="80">
        <v>58761175</v>
      </c>
      <c r="M730" s="81">
        <f t="shared" si="11"/>
        <v>-1.2172197116264078E-3</v>
      </c>
    </row>
    <row r="731" spans="1:13">
      <c r="A731" s="1">
        <v>44615</v>
      </c>
      <c r="F731" s="78">
        <v>44615</v>
      </c>
      <c r="G731" s="79">
        <v>3.306</v>
      </c>
      <c r="H731" s="79">
        <v>3.3410000000000002</v>
      </c>
      <c r="I731" s="79">
        <v>3.2214999999999998</v>
      </c>
      <c r="J731" s="79">
        <v>3.2374999999999998</v>
      </c>
      <c r="K731" s="79">
        <v>2.9831620000000001</v>
      </c>
      <c r="L731" s="80">
        <v>37468108</v>
      </c>
      <c r="M731" s="81">
        <f t="shared" si="11"/>
        <v>-1.3408711032090981E-2</v>
      </c>
    </row>
    <row r="732" spans="1:13">
      <c r="A732" s="1">
        <v>44616</v>
      </c>
      <c r="F732" s="78">
        <v>44616</v>
      </c>
      <c r="G732" s="79">
        <v>3.0960000000000001</v>
      </c>
      <c r="H732" s="79">
        <v>3.1194999999999999</v>
      </c>
      <c r="I732" s="79">
        <v>2.9375</v>
      </c>
      <c r="J732" s="79">
        <v>2.9885000000000002</v>
      </c>
      <c r="K732" s="79">
        <v>2.7537240000000001</v>
      </c>
      <c r="L732" s="80">
        <v>162415899</v>
      </c>
      <c r="M732" s="81">
        <f t="shared" si="11"/>
        <v>-7.6911009190918908E-2</v>
      </c>
    </row>
    <row r="733" spans="1:13">
      <c r="A733" s="1">
        <v>44617</v>
      </c>
      <c r="F733" s="78">
        <v>44617</v>
      </c>
      <c r="G733" s="79">
        <v>3.0105</v>
      </c>
      <c r="H733" s="79">
        <v>3.1295000000000002</v>
      </c>
      <c r="I733" s="79">
        <v>2.9350000000000001</v>
      </c>
      <c r="J733" s="79">
        <v>3.1185</v>
      </c>
      <c r="K733" s="79">
        <v>2.8735110000000001</v>
      </c>
      <c r="L733" s="80">
        <v>105449466</v>
      </c>
      <c r="M733" s="81">
        <f t="shared" si="11"/>
        <v>4.3500002178867632E-2</v>
      </c>
    </row>
    <row r="734" spans="1:13">
      <c r="A734" s="1">
        <v>44620</v>
      </c>
      <c r="F734" s="78">
        <v>44620</v>
      </c>
      <c r="G734" s="79">
        <v>2.9815</v>
      </c>
      <c r="H734" s="79">
        <v>3.0095000000000001</v>
      </c>
      <c r="I734" s="79">
        <v>2.9239999999999999</v>
      </c>
      <c r="J734" s="79">
        <v>2.9845000000000002</v>
      </c>
      <c r="K734" s="79">
        <v>2.750038</v>
      </c>
      <c r="L734" s="80">
        <v>146201726</v>
      </c>
      <c r="M734" s="81">
        <f t="shared" si="11"/>
        <v>-4.2969384839661361E-2</v>
      </c>
    </row>
    <row r="735" spans="1:13">
      <c r="A735" s="1">
        <v>44621</v>
      </c>
      <c r="F735" s="78">
        <v>44621</v>
      </c>
      <c r="G735" s="79">
        <v>2.9695</v>
      </c>
      <c r="H735" s="79">
        <v>3.0175000000000001</v>
      </c>
      <c r="I735" s="79">
        <v>2.8294999999999999</v>
      </c>
      <c r="J735" s="79">
        <v>2.8294999999999999</v>
      </c>
      <c r="K735" s="79">
        <v>2.6072150000000001</v>
      </c>
      <c r="L735" s="80">
        <v>94830378</v>
      </c>
      <c r="M735" s="81">
        <f t="shared" si="11"/>
        <v>-5.1934918717486782E-2</v>
      </c>
    </row>
    <row r="736" spans="1:13">
      <c r="A736" s="1">
        <v>44622</v>
      </c>
      <c r="F736" s="78">
        <v>44622</v>
      </c>
      <c r="G736" s="79">
        <v>2.81</v>
      </c>
      <c r="H736" s="79">
        <v>2.9609999999999999</v>
      </c>
      <c r="I736" s="79">
        <v>2.7669999999999999</v>
      </c>
      <c r="J736" s="79">
        <v>2.927</v>
      </c>
      <c r="K736" s="79">
        <v>2.6970550000000002</v>
      </c>
      <c r="L736" s="80">
        <v>87648167</v>
      </c>
      <c r="M736" s="81">
        <f t="shared" si="11"/>
        <v>3.4458224580634945E-2</v>
      </c>
    </row>
    <row r="737" spans="1:13">
      <c r="A737" s="1">
        <v>44623</v>
      </c>
      <c r="F737" s="78">
        <v>44623</v>
      </c>
      <c r="G737" s="79">
        <v>2.9369999999999998</v>
      </c>
      <c r="H737" s="79">
        <v>2.9620000000000002</v>
      </c>
      <c r="I737" s="79">
        <v>2.8540000000000001</v>
      </c>
      <c r="J737" s="79">
        <v>2.87</v>
      </c>
      <c r="K737" s="79">
        <v>2.644533</v>
      </c>
      <c r="L737" s="80">
        <v>65655401</v>
      </c>
      <c r="M737" s="81">
        <f t="shared" si="11"/>
        <v>-1.9473833496165327E-2</v>
      </c>
    </row>
    <row r="738" spans="1:13">
      <c r="A738" s="1">
        <v>44624</v>
      </c>
      <c r="F738" s="78">
        <v>44624</v>
      </c>
      <c r="G738" s="79">
        <v>2.8464999999999998</v>
      </c>
      <c r="H738" s="79">
        <v>2.8544999999999998</v>
      </c>
      <c r="I738" s="79">
        <v>2.7124999999999999</v>
      </c>
      <c r="J738" s="79">
        <v>2.7185000000000001</v>
      </c>
      <c r="K738" s="79">
        <v>2.5049350000000001</v>
      </c>
      <c r="L738" s="80">
        <v>119350854</v>
      </c>
      <c r="M738" s="81">
        <f t="shared" si="11"/>
        <v>-5.2787391951622416E-2</v>
      </c>
    </row>
    <row r="739" spans="1:13">
      <c r="A739" s="1">
        <v>44627</v>
      </c>
      <c r="F739" s="78">
        <v>44627</v>
      </c>
      <c r="G739" s="79">
        <v>2.6150000000000002</v>
      </c>
      <c r="H739" s="79">
        <v>2.6905000000000001</v>
      </c>
      <c r="I739" s="79">
        <v>2.4900000000000002</v>
      </c>
      <c r="J739" s="79">
        <v>2.6309999999999998</v>
      </c>
      <c r="K739" s="79">
        <v>2.424309</v>
      </c>
      <c r="L739" s="80">
        <v>112744771</v>
      </c>
      <c r="M739" s="81">
        <f t="shared" si="11"/>
        <v>-3.2186863132177113E-2</v>
      </c>
    </row>
    <row r="740" spans="1:13">
      <c r="A740" s="1">
        <v>44628</v>
      </c>
      <c r="F740" s="78">
        <v>44628</v>
      </c>
      <c r="G740" s="79">
        <v>2.6</v>
      </c>
      <c r="H740" s="79">
        <v>2.7945000000000002</v>
      </c>
      <c r="I740" s="79">
        <v>2.585</v>
      </c>
      <c r="J740" s="79">
        <v>2.6970000000000001</v>
      </c>
      <c r="K740" s="79">
        <v>2.4851239999999999</v>
      </c>
      <c r="L740" s="80">
        <v>90014731</v>
      </c>
      <c r="M740" s="81">
        <f t="shared" si="11"/>
        <v>2.5085498589494919E-2</v>
      </c>
    </row>
    <row r="741" spans="1:13">
      <c r="A741" s="1">
        <v>44629</v>
      </c>
      <c r="F741" s="78">
        <v>44629</v>
      </c>
      <c r="G741" s="79">
        <v>2.8359999999999999</v>
      </c>
      <c r="H741" s="79">
        <v>2.8925000000000001</v>
      </c>
      <c r="I741" s="79">
        <v>2.7759999999999998</v>
      </c>
      <c r="J741" s="79">
        <v>2.8925000000000001</v>
      </c>
      <c r="K741" s="79">
        <v>2.6652659999999999</v>
      </c>
      <c r="L741" s="80">
        <v>83238377</v>
      </c>
      <c r="M741" s="81">
        <f t="shared" si="11"/>
        <v>7.2488133388917422E-2</v>
      </c>
    </row>
    <row r="742" spans="1:13">
      <c r="A742" s="1">
        <v>44630</v>
      </c>
      <c r="F742" s="78">
        <v>44630</v>
      </c>
      <c r="G742" s="79">
        <v>2.8919999999999999</v>
      </c>
      <c r="H742" s="79">
        <v>2.9220000000000002</v>
      </c>
      <c r="I742" s="79">
        <v>2.8134999999999999</v>
      </c>
      <c r="J742" s="79">
        <v>2.8530000000000002</v>
      </c>
      <c r="K742" s="79">
        <v>2.6288680000000002</v>
      </c>
      <c r="L742" s="80">
        <v>64306849</v>
      </c>
      <c r="M742" s="81">
        <f t="shared" si="11"/>
        <v>-1.3656423036199655E-2</v>
      </c>
    </row>
    <row r="743" spans="1:13">
      <c r="A743" s="1">
        <v>44631</v>
      </c>
      <c r="F743" s="78">
        <v>44631</v>
      </c>
      <c r="G743" s="79">
        <v>2.871</v>
      </c>
      <c r="H743" s="79">
        <v>3.0089999999999999</v>
      </c>
      <c r="I743" s="79">
        <v>2.82</v>
      </c>
      <c r="J743" s="79">
        <v>2.8639999999999999</v>
      </c>
      <c r="K743" s="79">
        <v>2.6390039999999999</v>
      </c>
      <c r="L743" s="80">
        <v>73160623</v>
      </c>
      <c r="M743" s="81">
        <f t="shared" si="11"/>
        <v>3.8556519384007489E-3</v>
      </c>
    </row>
    <row r="744" spans="1:13">
      <c r="A744" s="1">
        <v>44634</v>
      </c>
      <c r="F744" s="78">
        <v>44634</v>
      </c>
      <c r="G744" s="79">
        <v>2.903</v>
      </c>
      <c r="H744" s="79">
        <v>2.97</v>
      </c>
      <c r="I744" s="79">
        <v>2.8879999999999999</v>
      </c>
      <c r="J744" s="79">
        <v>2.9550000000000001</v>
      </c>
      <c r="K744" s="79">
        <v>2.722855</v>
      </c>
      <c r="L744" s="80">
        <v>58738449</v>
      </c>
      <c r="M744" s="81">
        <f t="shared" si="11"/>
        <v>3.1773729785934436E-2</v>
      </c>
    </row>
    <row r="745" spans="1:13">
      <c r="A745" s="1">
        <v>44635</v>
      </c>
      <c r="F745" s="78">
        <v>44635</v>
      </c>
      <c r="G745" s="79">
        <v>2.9129999999999998</v>
      </c>
      <c r="H745" s="79">
        <v>3.0110000000000001</v>
      </c>
      <c r="I745" s="79">
        <v>2.8975</v>
      </c>
      <c r="J745" s="79">
        <v>2.9830000000000001</v>
      </c>
      <c r="K745" s="79">
        <v>2.748656</v>
      </c>
      <c r="L745" s="80">
        <v>67756799</v>
      </c>
      <c r="M745" s="81">
        <f t="shared" si="11"/>
        <v>9.4757157468906578E-3</v>
      </c>
    </row>
    <row r="746" spans="1:13">
      <c r="A746" s="1">
        <v>44636</v>
      </c>
      <c r="F746" s="78">
        <v>44636</v>
      </c>
      <c r="G746" s="79">
        <v>3.05</v>
      </c>
      <c r="H746" s="79">
        <v>3.1894999999999998</v>
      </c>
      <c r="I746" s="79">
        <v>3.0335000000000001</v>
      </c>
      <c r="J746" s="79">
        <v>3.157</v>
      </c>
      <c r="K746" s="79">
        <v>2.9089860000000001</v>
      </c>
      <c r="L746" s="80">
        <v>109444234</v>
      </c>
      <c r="M746" s="81">
        <f t="shared" si="11"/>
        <v>5.8330325802865138E-2</v>
      </c>
    </row>
    <row r="747" spans="1:13">
      <c r="A747" s="1">
        <v>44637</v>
      </c>
      <c r="F747" s="78">
        <v>44637</v>
      </c>
      <c r="G747" s="79">
        <v>3.165</v>
      </c>
      <c r="H747" s="79">
        <v>3.1884999999999999</v>
      </c>
      <c r="I747" s="79">
        <v>3.0910000000000002</v>
      </c>
      <c r="J747" s="79">
        <v>3.1404999999999998</v>
      </c>
      <c r="K747" s="79">
        <v>2.893783</v>
      </c>
      <c r="L747" s="80">
        <v>122145852</v>
      </c>
      <c r="M747" s="81">
        <f t="shared" si="11"/>
        <v>-5.2262197205486987E-3</v>
      </c>
    </row>
    <row r="748" spans="1:13">
      <c r="A748" s="1">
        <v>44638</v>
      </c>
      <c r="F748" s="78">
        <v>44638</v>
      </c>
      <c r="G748" s="79">
        <v>3.14</v>
      </c>
      <c r="H748" s="79">
        <v>3.1495000000000002</v>
      </c>
      <c r="I748" s="79">
        <v>3.085</v>
      </c>
      <c r="J748" s="79">
        <v>3.12</v>
      </c>
      <c r="K748" s="79">
        <v>2.8748930000000001</v>
      </c>
      <c r="L748" s="80">
        <v>110995798</v>
      </c>
      <c r="M748" s="81">
        <f t="shared" si="11"/>
        <v>-6.5277873289047075E-3</v>
      </c>
    </row>
    <row r="749" spans="1:13">
      <c r="A749" s="1">
        <v>44641</v>
      </c>
      <c r="F749" s="78">
        <v>44641</v>
      </c>
      <c r="G749" s="79">
        <v>3.15</v>
      </c>
      <c r="H749" s="79">
        <v>3.1894999999999998</v>
      </c>
      <c r="I749" s="79">
        <v>3.1</v>
      </c>
      <c r="J749" s="79">
        <v>3.129</v>
      </c>
      <c r="K749" s="79">
        <v>2.8831859999999998</v>
      </c>
      <c r="L749" s="80">
        <v>45214548</v>
      </c>
      <c r="M749" s="81">
        <f t="shared" si="11"/>
        <v>2.8846290975002064E-3</v>
      </c>
    </row>
    <row r="750" spans="1:13">
      <c r="A750" s="1">
        <v>44642</v>
      </c>
      <c r="F750" s="78">
        <v>44642</v>
      </c>
      <c r="G750" s="79">
        <v>3.1469999999999998</v>
      </c>
      <c r="H750" s="79">
        <v>3.2050000000000001</v>
      </c>
      <c r="I750" s="79">
        <v>3.1404999999999998</v>
      </c>
      <c r="J750" s="79">
        <v>3.181</v>
      </c>
      <c r="K750" s="79">
        <v>2.931101</v>
      </c>
      <c r="L750" s="80">
        <v>51073601</v>
      </c>
      <c r="M750" s="81">
        <f t="shared" si="11"/>
        <v>1.6618768265384252E-2</v>
      </c>
    </row>
    <row r="751" spans="1:13">
      <c r="A751" s="1">
        <v>44643</v>
      </c>
      <c r="F751" s="78">
        <v>44643</v>
      </c>
      <c r="G751" s="79">
        <v>3.1884999999999999</v>
      </c>
      <c r="H751" s="79">
        <v>3.1964999999999999</v>
      </c>
      <c r="I751" s="79">
        <v>3.1150000000000002</v>
      </c>
      <c r="J751" s="79">
        <v>3.1305000000000001</v>
      </c>
      <c r="K751" s="79">
        <v>2.8845679999999998</v>
      </c>
      <c r="L751" s="80">
        <v>46068720</v>
      </c>
      <c r="M751" s="81">
        <f t="shared" si="11"/>
        <v>-1.5875604423047911E-2</v>
      </c>
    </row>
    <row r="752" spans="1:13">
      <c r="A752" s="1">
        <v>44644</v>
      </c>
      <c r="F752" s="78">
        <v>44644</v>
      </c>
      <c r="G752" s="79">
        <v>3.1284999999999998</v>
      </c>
      <c r="H752" s="79">
        <v>3.1345000000000001</v>
      </c>
      <c r="I752" s="79">
        <v>3.0529999999999999</v>
      </c>
      <c r="J752" s="79">
        <v>3.0640000000000001</v>
      </c>
      <c r="K752" s="79">
        <v>2.8232919999999999</v>
      </c>
      <c r="L752" s="80">
        <v>52418686</v>
      </c>
      <c r="M752" s="81">
        <f t="shared" si="11"/>
        <v>-2.124269561334657E-2</v>
      </c>
    </row>
    <row r="753" spans="1:13">
      <c r="A753" s="1">
        <v>44645</v>
      </c>
      <c r="F753" s="78">
        <v>44645</v>
      </c>
      <c r="G753" s="79">
        <v>3.0750000000000002</v>
      </c>
      <c r="H753" s="79">
        <v>3.0870000000000002</v>
      </c>
      <c r="I753" s="79">
        <v>3.03</v>
      </c>
      <c r="J753" s="79">
        <v>3.0569999999999999</v>
      </c>
      <c r="K753" s="79">
        <v>2.8168419999999998</v>
      </c>
      <c r="L753" s="80">
        <v>39246608</v>
      </c>
      <c r="M753" s="81">
        <f t="shared" si="11"/>
        <v>-2.2845670940165124E-3</v>
      </c>
    </row>
    <row r="754" spans="1:13">
      <c r="A754" s="1">
        <v>44648</v>
      </c>
      <c r="F754" s="78">
        <v>44648</v>
      </c>
      <c r="G754" s="79">
        <v>3.0745</v>
      </c>
      <c r="H754" s="79">
        <v>3.1535000000000002</v>
      </c>
      <c r="I754" s="79">
        <v>3.0739999999999998</v>
      </c>
      <c r="J754" s="79">
        <v>3.08</v>
      </c>
      <c r="K754" s="79">
        <v>2.8380350000000001</v>
      </c>
      <c r="L754" s="80">
        <v>40083640</v>
      </c>
      <c r="M754" s="81">
        <f t="shared" si="11"/>
        <v>7.5236736742778755E-3</v>
      </c>
    </row>
    <row r="755" spans="1:13">
      <c r="A755" s="1">
        <v>44649</v>
      </c>
      <c r="F755" s="78">
        <v>44649</v>
      </c>
      <c r="G755" s="79">
        <v>3.1379999999999999</v>
      </c>
      <c r="H755" s="79">
        <v>3.2629999999999999</v>
      </c>
      <c r="I755" s="79">
        <v>3.1139999999999999</v>
      </c>
      <c r="J755" s="79">
        <v>3.2484999999999999</v>
      </c>
      <c r="K755" s="79">
        <v>2.9932979999999998</v>
      </c>
      <c r="L755" s="80">
        <v>71880085</v>
      </c>
      <c r="M755" s="81">
        <f t="shared" si="11"/>
        <v>5.4707922911450949E-2</v>
      </c>
    </row>
    <row r="756" spans="1:13">
      <c r="A756" s="1">
        <v>44650</v>
      </c>
      <c r="F756" s="78">
        <v>44650</v>
      </c>
      <c r="G756" s="79">
        <v>3.2160000000000002</v>
      </c>
      <c r="H756" s="79">
        <v>3.218</v>
      </c>
      <c r="I756" s="79">
        <v>3.129</v>
      </c>
      <c r="J756" s="79">
        <v>3.1425000000000001</v>
      </c>
      <c r="K756" s="79">
        <v>2.8956249999999999</v>
      </c>
      <c r="L756" s="80">
        <v>48408904</v>
      </c>
      <c r="M756" s="81">
        <f t="shared" si="11"/>
        <v>-3.2630563345179768E-2</v>
      </c>
    </row>
    <row r="757" spans="1:13">
      <c r="A757" s="1">
        <v>44651</v>
      </c>
      <c r="F757" s="78">
        <v>44651</v>
      </c>
      <c r="G757" s="79">
        <v>3.1779999999999999</v>
      </c>
      <c r="H757" s="79">
        <v>3.1995</v>
      </c>
      <c r="I757" s="79">
        <v>3.0975000000000001</v>
      </c>
      <c r="J757" s="79">
        <v>3.1</v>
      </c>
      <c r="K757" s="79">
        <v>2.8564639999999999</v>
      </c>
      <c r="L757" s="80">
        <v>92897180</v>
      </c>
      <c r="M757" s="81">
        <f t="shared" si="11"/>
        <v>-1.3524195985322686E-2</v>
      </c>
    </row>
    <row r="758" spans="1:13">
      <c r="A758" s="1">
        <v>44652</v>
      </c>
      <c r="F758" s="78">
        <v>44652</v>
      </c>
      <c r="G758" s="79">
        <v>3.1655000000000002</v>
      </c>
      <c r="H758" s="79">
        <v>3.2</v>
      </c>
      <c r="I758" s="79">
        <v>3.1360000000000001</v>
      </c>
      <c r="J758" s="79">
        <v>3.181</v>
      </c>
      <c r="K758" s="79">
        <v>2.931101</v>
      </c>
      <c r="L758" s="80">
        <v>45392618</v>
      </c>
      <c r="M758" s="81">
        <f t="shared" si="11"/>
        <v>2.6129158288009255E-2</v>
      </c>
    </row>
    <row r="759" spans="1:13">
      <c r="A759" s="1">
        <v>44655</v>
      </c>
      <c r="F759" s="78">
        <v>44655</v>
      </c>
      <c r="G759" s="79">
        <v>3.1930000000000001</v>
      </c>
      <c r="H759" s="79">
        <v>3.2054999999999998</v>
      </c>
      <c r="I759" s="79">
        <v>3.1480000000000001</v>
      </c>
      <c r="J759" s="79">
        <v>3.19</v>
      </c>
      <c r="K759" s="79">
        <v>2.9393940000000001</v>
      </c>
      <c r="L759" s="80">
        <v>43772405</v>
      </c>
      <c r="M759" s="81">
        <f t="shared" si="11"/>
        <v>2.8293122618429411E-3</v>
      </c>
    </row>
    <row r="760" spans="1:13">
      <c r="A760" s="1">
        <v>44656</v>
      </c>
      <c r="F760" s="78">
        <v>44656</v>
      </c>
      <c r="G760" s="79">
        <v>3.169</v>
      </c>
      <c r="H760" s="79">
        <v>3.1905000000000001</v>
      </c>
      <c r="I760" s="79">
        <v>3.1320000000000001</v>
      </c>
      <c r="J760" s="79">
        <v>3.14</v>
      </c>
      <c r="K760" s="79">
        <v>2.8933219999999999</v>
      </c>
      <c r="L760" s="80">
        <v>58770095</v>
      </c>
      <c r="M760" s="81">
        <f t="shared" si="11"/>
        <v>-1.5673979058268513E-2</v>
      </c>
    </row>
    <row r="761" spans="1:13">
      <c r="A761" s="1">
        <v>44657</v>
      </c>
      <c r="F761" s="78">
        <v>44657</v>
      </c>
      <c r="G761" s="79">
        <v>3.1509999999999998</v>
      </c>
      <c r="H761" s="79">
        <v>3.1745000000000001</v>
      </c>
      <c r="I761" s="79">
        <v>3.01</v>
      </c>
      <c r="J761" s="79">
        <v>3.0379999999999998</v>
      </c>
      <c r="K761" s="79">
        <v>2.7993350000000001</v>
      </c>
      <c r="L761" s="80">
        <v>69135494</v>
      </c>
      <c r="M761" s="81">
        <f t="shared" si="11"/>
        <v>-3.2484113417034062E-2</v>
      </c>
    </row>
    <row r="762" spans="1:13">
      <c r="A762" s="1">
        <v>44658</v>
      </c>
      <c r="F762" s="78">
        <v>44658</v>
      </c>
      <c r="G762" s="79">
        <v>3.0529999999999999</v>
      </c>
      <c r="H762" s="79">
        <v>3.1225000000000001</v>
      </c>
      <c r="I762" s="79">
        <v>3.032</v>
      </c>
      <c r="J762" s="79">
        <v>3.0394999999999999</v>
      </c>
      <c r="K762" s="79">
        <v>2.8007170000000001</v>
      </c>
      <c r="L762" s="80">
        <v>53317990</v>
      </c>
      <c r="M762" s="81">
        <f t="shared" si="11"/>
        <v>4.9368867963283931E-4</v>
      </c>
    </row>
    <row r="763" spans="1:13">
      <c r="A763" s="1">
        <v>44659</v>
      </c>
      <c r="F763" s="78">
        <v>44659</v>
      </c>
      <c r="G763" s="79">
        <v>3.077</v>
      </c>
      <c r="H763" s="79">
        <v>3.1469999999999998</v>
      </c>
      <c r="I763" s="79">
        <v>3.077</v>
      </c>
      <c r="J763" s="79">
        <v>3.1179999999999999</v>
      </c>
      <c r="K763" s="79">
        <v>2.8730500000000001</v>
      </c>
      <c r="L763" s="80">
        <v>41792212</v>
      </c>
      <c r="M763" s="81">
        <f t="shared" si="11"/>
        <v>2.5826600831144301E-2</v>
      </c>
    </row>
    <row r="764" spans="1:13">
      <c r="A764" s="1">
        <v>44662</v>
      </c>
      <c r="F764" s="78">
        <v>44662</v>
      </c>
      <c r="G764" s="79">
        <v>3.1255000000000002</v>
      </c>
      <c r="H764" s="79">
        <v>3.1745000000000001</v>
      </c>
      <c r="I764" s="79">
        <v>3.125</v>
      </c>
      <c r="J764" s="79">
        <v>3.1579999999999999</v>
      </c>
      <c r="K764" s="79">
        <v>2.9099080000000002</v>
      </c>
      <c r="L764" s="80">
        <v>63730002</v>
      </c>
      <c r="M764" s="81">
        <f t="shared" si="11"/>
        <v>1.2828875237117369E-2</v>
      </c>
    </row>
    <row r="765" spans="1:13">
      <c r="A765" s="1">
        <v>44663</v>
      </c>
      <c r="F765" s="78">
        <v>44663</v>
      </c>
      <c r="G765" s="79">
        <v>3.0990000000000002</v>
      </c>
      <c r="H765" s="79">
        <v>3.1675</v>
      </c>
      <c r="I765" s="79">
        <v>3.08</v>
      </c>
      <c r="J765" s="79">
        <v>3.133</v>
      </c>
      <c r="K765" s="79">
        <v>2.8868719999999999</v>
      </c>
      <c r="L765" s="80">
        <v>44879544</v>
      </c>
      <c r="M765" s="81">
        <f t="shared" si="11"/>
        <v>-7.9164014807341938E-3</v>
      </c>
    </row>
    <row r="766" spans="1:13">
      <c r="A766" s="1">
        <v>44664</v>
      </c>
      <c r="F766" s="78">
        <v>44664</v>
      </c>
      <c r="G766" s="79">
        <v>3.1364999999999998</v>
      </c>
      <c r="H766" s="79">
        <v>3.1535000000000002</v>
      </c>
      <c r="I766" s="79">
        <v>3.1150000000000002</v>
      </c>
      <c r="J766" s="79">
        <v>3.1234999999999999</v>
      </c>
      <c r="K766" s="79">
        <v>2.8781180000000002</v>
      </c>
      <c r="L766" s="80">
        <v>63543098</v>
      </c>
      <c r="M766" s="81">
        <f t="shared" si="11"/>
        <v>-3.0323478145202511E-3</v>
      </c>
    </row>
    <row r="767" spans="1:13">
      <c r="A767" s="1">
        <v>44665</v>
      </c>
      <c r="F767" s="78">
        <v>44665</v>
      </c>
      <c r="G767" s="79">
        <v>3.1419999999999999</v>
      </c>
      <c r="H767" s="79">
        <v>3.1850000000000001</v>
      </c>
      <c r="I767" s="79">
        <v>3.129</v>
      </c>
      <c r="J767" s="79">
        <v>3.1524999999999999</v>
      </c>
      <c r="K767" s="79">
        <v>2.9048400000000001</v>
      </c>
      <c r="L767" s="80">
        <v>269557591</v>
      </c>
      <c r="M767" s="81">
        <f t="shared" si="11"/>
        <v>9.2845394108232917E-3</v>
      </c>
    </row>
    <row r="768" spans="1:13">
      <c r="A768" s="1">
        <v>44670</v>
      </c>
      <c r="F768" s="78">
        <v>44670</v>
      </c>
      <c r="G768" s="79">
        <v>3.1665000000000001</v>
      </c>
      <c r="H768" s="79">
        <v>3.1819999999999999</v>
      </c>
      <c r="I768" s="79">
        <v>3.1339999999999999</v>
      </c>
      <c r="J768" s="79">
        <v>3.1619999999999999</v>
      </c>
      <c r="K768" s="79">
        <v>2.9135939999999998</v>
      </c>
      <c r="L768" s="80">
        <v>111058025</v>
      </c>
      <c r="M768" s="81">
        <f t="shared" si="11"/>
        <v>3.0135911100094004E-3</v>
      </c>
    </row>
    <row r="769" spans="1:13">
      <c r="A769" s="1">
        <v>44671</v>
      </c>
      <c r="F769" s="78">
        <v>44671</v>
      </c>
      <c r="G769" s="79">
        <v>3.1905000000000001</v>
      </c>
      <c r="H769" s="79">
        <v>3.2515000000000001</v>
      </c>
      <c r="I769" s="79">
        <v>3.1815000000000002</v>
      </c>
      <c r="J769" s="79">
        <v>3.2120000000000002</v>
      </c>
      <c r="K769" s="79">
        <v>2.9596659999999999</v>
      </c>
      <c r="L769" s="80">
        <v>142410919</v>
      </c>
      <c r="M769" s="81">
        <f t="shared" si="11"/>
        <v>1.5812772815979204E-2</v>
      </c>
    </row>
    <row r="770" spans="1:13">
      <c r="A770" s="1">
        <v>44672</v>
      </c>
      <c r="F770" s="78">
        <v>44672</v>
      </c>
      <c r="G770" s="79">
        <v>3.2225000000000001</v>
      </c>
      <c r="H770" s="79">
        <v>3.2320000000000002</v>
      </c>
      <c r="I770" s="79">
        <v>3.1960000000000002</v>
      </c>
      <c r="J770" s="79">
        <v>3.23</v>
      </c>
      <c r="K770" s="79">
        <v>2.976251</v>
      </c>
      <c r="L770" s="80">
        <v>132633350</v>
      </c>
      <c r="M770" s="81">
        <f t="shared" si="11"/>
        <v>5.6036728468685558E-3</v>
      </c>
    </row>
    <row r="771" spans="1:13">
      <c r="A771" s="1">
        <v>44673</v>
      </c>
      <c r="F771" s="78">
        <v>44673</v>
      </c>
      <c r="G771" s="79">
        <v>3.1869999999999998</v>
      </c>
      <c r="H771" s="79">
        <v>3.24</v>
      </c>
      <c r="I771" s="79">
        <v>3.1659999999999999</v>
      </c>
      <c r="J771" s="79">
        <v>3.1659999999999999</v>
      </c>
      <c r="K771" s="79">
        <v>2.9172790000000002</v>
      </c>
      <c r="L771" s="80">
        <v>38807351</v>
      </c>
      <c r="M771" s="81">
        <f t="shared" si="11"/>
        <v>-1.9814189058651236E-2</v>
      </c>
    </row>
    <row r="772" spans="1:13">
      <c r="A772" s="1">
        <v>44676</v>
      </c>
      <c r="F772" s="78">
        <v>44676</v>
      </c>
      <c r="G772" s="79">
        <v>3.12</v>
      </c>
      <c r="H772" s="79">
        <v>3.1524999999999999</v>
      </c>
      <c r="I772" s="79">
        <v>3.0539999999999998</v>
      </c>
      <c r="J772" s="79">
        <v>3.0539999999999998</v>
      </c>
      <c r="K772" s="79">
        <v>2.8140779999999999</v>
      </c>
      <c r="L772" s="80">
        <v>84642667</v>
      </c>
      <c r="M772" s="81">
        <f t="shared" ref="M772:M835" si="12">(K772-K771)/K771</f>
        <v>-3.5375773109119941E-2</v>
      </c>
    </row>
    <row r="773" spans="1:13">
      <c r="A773" s="1">
        <v>44677</v>
      </c>
      <c r="F773" s="78">
        <v>44677</v>
      </c>
      <c r="G773" s="79">
        <v>3.1480000000000001</v>
      </c>
      <c r="H773" s="79">
        <v>3.1640000000000001</v>
      </c>
      <c r="I773" s="79">
        <v>2.8319999999999999</v>
      </c>
      <c r="J773" s="79">
        <v>2.8464999999999998</v>
      </c>
      <c r="K773" s="79">
        <v>2.6228790000000002</v>
      </c>
      <c r="L773" s="80">
        <v>177671238</v>
      </c>
      <c r="M773" s="81">
        <f t="shared" si="12"/>
        <v>-6.7943745695748195E-2</v>
      </c>
    </row>
    <row r="774" spans="1:13">
      <c r="A774" s="1">
        <v>44678</v>
      </c>
      <c r="F774" s="78">
        <v>44678</v>
      </c>
      <c r="G774" s="79">
        <v>2.9</v>
      </c>
      <c r="H774" s="79">
        <v>2.9</v>
      </c>
      <c r="I774" s="79">
        <v>2.8</v>
      </c>
      <c r="J774" s="79">
        <v>2.8159999999999998</v>
      </c>
      <c r="K774" s="79">
        <v>2.5947749999999998</v>
      </c>
      <c r="L774" s="80">
        <v>101793224</v>
      </c>
      <c r="M774" s="81">
        <f t="shared" si="12"/>
        <v>-1.071494338854379E-2</v>
      </c>
    </row>
    <row r="775" spans="1:13">
      <c r="A775" s="1">
        <v>44679</v>
      </c>
      <c r="F775" s="78">
        <v>44679</v>
      </c>
      <c r="G775" s="79">
        <v>2.839</v>
      </c>
      <c r="H775" s="79">
        <v>2.8490000000000002</v>
      </c>
      <c r="I775" s="79">
        <v>2.7189999999999999</v>
      </c>
      <c r="J775" s="79">
        <v>2.7519999999999998</v>
      </c>
      <c r="K775" s="79">
        <v>2.583043</v>
      </c>
      <c r="L775" s="80">
        <v>76454237</v>
      </c>
      <c r="M775" s="81">
        <f t="shared" si="12"/>
        <v>-4.5213939551598326E-3</v>
      </c>
    </row>
    <row r="776" spans="1:13">
      <c r="A776" s="1">
        <v>44680</v>
      </c>
      <c r="F776" s="78">
        <v>44680</v>
      </c>
      <c r="G776" s="79">
        <v>2.79</v>
      </c>
      <c r="H776" s="79">
        <v>2.8264999999999998</v>
      </c>
      <c r="I776" s="79">
        <v>2.7610000000000001</v>
      </c>
      <c r="J776" s="79">
        <v>2.8165</v>
      </c>
      <c r="K776" s="79">
        <v>2.643583</v>
      </c>
      <c r="L776" s="80">
        <v>85003314</v>
      </c>
      <c r="M776" s="81">
        <f t="shared" si="12"/>
        <v>2.3437472779198814E-2</v>
      </c>
    </row>
    <row r="777" spans="1:13">
      <c r="A777" s="1">
        <v>44683</v>
      </c>
      <c r="F777" s="78">
        <v>44683</v>
      </c>
      <c r="G777" s="79">
        <v>2.7879999999999998</v>
      </c>
      <c r="H777" s="79">
        <v>2.8170000000000002</v>
      </c>
      <c r="I777" s="79">
        <v>2.734</v>
      </c>
      <c r="J777" s="79">
        <v>2.74</v>
      </c>
      <c r="K777" s="79">
        <v>2.5717789999999998</v>
      </c>
      <c r="L777" s="80">
        <v>65703776</v>
      </c>
      <c r="M777" s="81">
        <f t="shared" si="12"/>
        <v>-2.7161621178529369E-2</v>
      </c>
    </row>
    <row r="778" spans="1:13">
      <c r="A778" s="1">
        <v>44684</v>
      </c>
      <c r="F778" s="78">
        <v>44684</v>
      </c>
      <c r="G778" s="79">
        <v>2.79</v>
      </c>
      <c r="H778" s="79">
        <v>2.8290000000000002</v>
      </c>
      <c r="I778" s="79">
        <v>2.766</v>
      </c>
      <c r="J778" s="79">
        <v>2.8224999999999998</v>
      </c>
      <c r="K778" s="79">
        <v>2.6492149999999999</v>
      </c>
      <c r="L778" s="80">
        <v>108946336</v>
      </c>
      <c r="M778" s="81">
        <f t="shared" si="12"/>
        <v>3.0109896690189968E-2</v>
      </c>
    </row>
    <row r="779" spans="1:13">
      <c r="A779" s="1">
        <v>44685</v>
      </c>
      <c r="F779" s="78">
        <v>44685</v>
      </c>
      <c r="G779" s="79">
        <v>2.8380000000000001</v>
      </c>
      <c r="H779" s="79">
        <v>2.839</v>
      </c>
      <c r="I779" s="79">
        <v>2.7705000000000002</v>
      </c>
      <c r="J779" s="79">
        <v>2.7719999999999998</v>
      </c>
      <c r="K779" s="79">
        <v>2.6018150000000002</v>
      </c>
      <c r="L779" s="80">
        <v>142949453</v>
      </c>
      <c r="M779" s="81">
        <f t="shared" si="12"/>
        <v>-1.7892092563268618E-2</v>
      </c>
    </row>
    <row r="780" spans="1:13">
      <c r="A780" s="1">
        <v>44686</v>
      </c>
      <c r="F780" s="78">
        <v>44686</v>
      </c>
      <c r="G780" s="79">
        <v>2.843</v>
      </c>
      <c r="H780" s="79">
        <v>2.8435000000000001</v>
      </c>
      <c r="I780" s="79">
        <v>2.68</v>
      </c>
      <c r="J780" s="79">
        <v>2.6894999999999998</v>
      </c>
      <c r="K780" s="79">
        <v>2.5243799999999998</v>
      </c>
      <c r="L780" s="80">
        <v>89154121</v>
      </c>
      <c r="M780" s="81">
        <f t="shared" si="12"/>
        <v>-2.9761916200806114E-2</v>
      </c>
    </row>
    <row r="781" spans="1:13">
      <c r="A781" s="1">
        <v>44687</v>
      </c>
      <c r="F781" s="78">
        <v>44687</v>
      </c>
      <c r="G781" s="79">
        <v>2.7244999999999999</v>
      </c>
      <c r="H781" s="79">
        <v>2.7244999999999999</v>
      </c>
      <c r="I781" s="79">
        <v>2.6415000000000002</v>
      </c>
      <c r="J781" s="79">
        <v>2.6505000000000001</v>
      </c>
      <c r="K781" s="79">
        <v>2.4877739999999999</v>
      </c>
      <c r="L781" s="80">
        <v>59414209</v>
      </c>
      <c r="M781" s="81">
        <f t="shared" si="12"/>
        <v>-1.4500986380814266E-2</v>
      </c>
    </row>
    <row r="782" spans="1:13">
      <c r="A782" s="1">
        <v>44690</v>
      </c>
      <c r="F782" s="78">
        <v>44690</v>
      </c>
      <c r="G782" s="79">
        <v>2.641</v>
      </c>
      <c r="H782" s="79">
        <v>2.6735000000000002</v>
      </c>
      <c r="I782" s="79">
        <v>2.6</v>
      </c>
      <c r="J782" s="79">
        <v>2.6</v>
      </c>
      <c r="K782" s="79">
        <v>2.4403739999999998</v>
      </c>
      <c r="L782" s="80">
        <v>59987141</v>
      </c>
      <c r="M782" s="81">
        <f t="shared" si="12"/>
        <v>-1.9053177660028647E-2</v>
      </c>
    </row>
    <row r="783" spans="1:13">
      <c r="A783" s="1">
        <v>44691</v>
      </c>
      <c r="F783" s="78">
        <v>44691</v>
      </c>
      <c r="G783" s="79">
        <v>2.6515</v>
      </c>
      <c r="H783" s="79">
        <v>2.7044999999999999</v>
      </c>
      <c r="I783" s="79">
        <v>2.633</v>
      </c>
      <c r="J783" s="79">
        <v>2.6335000000000002</v>
      </c>
      <c r="K783" s="79">
        <v>2.4718179999999998</v>
      </c>
      <c r="L783" s="80">
        <v>69936900</v>
      </c>
      <c r="M783" s="81">
        <f t="shared" si="12"/>
        <v>1.2884910263754667E-2</v>
      </c>
    </row>
    <row r="784" spans="1:13">
      <c r="A784" s="1">
        <v>44692</v>
      </c>
      <c r="F784" s="78">
        <v>44692</v>
      </c>
      <c r="G784" s="79">
        <v>2.649</v>
      </c>
      <c r="H784" s="79">
        <v>2.7035</v>
      </c>
      <c r="I784" s="79">
        <v>2.6110000000000002</v>
      </c>
      <c r="J784" s="79">
        <v>2.6930000000000001</v>
      </c>
      <c r="K784" s="79">
        <v>2.5276649999999998</v>
      </c>
      <c r="L784" s="80">
        <v>41457984</v>
      </c>
      <c r="M784" s="81">
        <f t="shared" si="12"/>
        <v>2.2593491915666924E-2</v>
      </c>
    </row>
    <row r="785" spans="1:13">
      <c r="A785" s="1">
        <v>44693</v>
      </c>
      <c r="F785" s="78">
        <v>44693</v>
      </c>
      <c r="G785" s="79">
        <v>2.6309999999999998</v>
      </c>
      <c r="H785" s="79">
        <v>2.6665000000000001</v>
      </c>
      <c r="I785" s="79">
        <v>2.6055000000000001</v>
      </c>
      <c r="J785" s="79">
        <v>2.6535000000000002</v>
      </c>
      <c r="K785" s="79">
        <v>2.4905900000000001</v>
      </c>
      <c r="L785" s="80">
        <v>41682916</v>
      </c>
      <c r="M785" s="81">
        <f t="shared" si="12"/>
        <v>-1.4667687371546367E-2</v>
      </c>
    </row>
    <row r="786" spans="1:13">
      <c r="A786" s="1">
        <v>44694</v>
      </c>
      <c r="F786" s="78">
        <v>44694</v>
      </c>
      <c r="G786" s="79">
        <v>2.6884999999999999</v>
      </c>
      <c r="H786" s="79">
        <v>2.7330000000000001</v>
      </c>
      <c r="I786" s="79">
        <v>2.6755</v>
      </c>
      <c r="J786" s="79">
        <v>2.7280000000000002</v>
      </c>
      <c r="K786" s="79">
        <v>2.5605159999999998</v>
      </c>
      <c r="L786" s="80">
        <v>57668404</v>
      </c>
      <c r="M786" s="81">
        <f t="shared" si="12"/>
        <v>2.8076078358942946E-2</v>
      </c>
    </row>
    <row r="787" spans="1:13">
      <c r="A787" s="1">
        <v>44697</v>
      </c>
      <c r="F787" s="78">
        <v>44697</v>
      </c>
      <c r="G787" s="79">
        <v>2.71</v>
      </c>
      <c r="H787" s="79">
        <v>2.7465000000000002</v>
      </c>
      <c r="I787" s="79">
        <v>2.6855000000000002</v>
      </c>
      <c r="J787" s="79">
        <v>2.6995</v>
      </c>
      <c r="K787" s="79">
        <v>2.533766</v>
      </c>
      <c r="L787" s="80">
        <v>29367461</v>
      </c>
      <c r="M787" s="81">
        <f t="shared" si="12"/>
        <v>-1.0447113003785109E-2</v>
      </c>
    </row>
    <row r="788" spans="1:13">
      <c r="A788" s="1">
        <v>44698</v>
      </c>
      <c r="F788" s="78">
        <v>44698</v>
      </c>
      <c r="G788" s="79">
        <v>2.75</v>
      </c>
      <c r="H788" s="79">
        <v>2.7909999999999999</v>
      </c>
      <c r="I788" s="79">
        <v>2.7235</v>
      </c>
      <c r="J788" s="79">
        <v>2.778</v>
      </c>
      <c r="K788" s="79">
        <v>2.6074459999999999</v>
      </c>
      <c r="L788" s="80">
        <v>39053777</v>
      </c>
      <c r="M788" s="81">
        <f t="shared" si="12"/>
        <v>2.9079244097521228E-2</v>
      </c>
    </row>
    <row r="789" spans="1:13">
      <c r="A789" s="1">
        <v>44699</v>
      </c>
      <c r="F789" s="78">
        <v>44699</v>
      </c>
      <c r="G789" s="79">
        <v>2.78</v>
      </c>
      <c r="H789" s="79">
        <v>2.7985000000000002</v>
      </c>
      <c r="I789" s="79">
        <v>2.7364999999999999</v>
      </c>
      <c r="J789" s="79">
        <v>2.74</v>
      </c>
      <c r="K789" s="79">
        <v>2.5717789999999998</v>
      </c>
      <c r="L789" s="80">
        <v>26991094</v>
      </c>
      <c r="M789" s="81">
        <f t="shared" si="12"/>
        <v>-1.3678902650332976E-2</v>
      </c>
    </row>
    <row r="790" spans="1:13">
      <c r="A790" s="1">
        <v>44700</v>
      </c>
      <c r="F790" s="78">
        <v>44700</v>
      </c>
      <c r="G790" s="79">
        <v>2.722</v>
      </c>
      <c r="H790" s="79">
        <v>2.7404999999999999</v>
      </c>
      <c r="I790" s="79">
        <v>2.6779999999999999</v>
      </c>
      <c r="J790" s="79">
        <v>2.7404999999999999</v>
      </c>
      <c r="K790" s="79">
        <v>2.5722489999999998</v>
      </c>
      <c r="L790" s="80">
        <v>38982446</v>
      </c>
      <c r="M790" s="81">
        <f t="shared" si="12"/>
        <v>1.827528726224028E-4</v>
      </c>
    </row>
    <row r="791" spans="1:13">
      <c r="A791" s="1">
        <v>44701</v>
      </c>
      <c r="F791" s="78">
        <v>44701</v>
      </c>
      <c r="G791" s="79">
        <v>2.7795000000000001</v>
      </c>
      <c r="H791" s="79">
        <v>2.7905000000000002</v>
      </c>
      <c r="I791" s="79">
        <v>2.7320000000000002</v>
      </c>
      <c r="J791" s="79">
        <v>2.7440000000000002</v>
      </c>
      <c r="K791" s="79">
        <v>2.5755340000000002</v>
      </c>
      <c r="L791" s="80">
        <v>40067111</v>
      </c>
      <c r="M791" s="81">
        <f t="shared" si="12"/>
        <v>1.277092536531427E-3</v>
      </c>
    </row>
    <row r="792" spans="1:13">
      <c r="A792" s="1">
        <v>44704</v>
      </c>
      <c r="F792" s="78">
        <v>44704</v>
      </c>
      <c r="G792" s="79">
        <v>2.7919999999999998</v>
      </c>
      <c r="H792" s="79">
        <v>2.85</v>
      </c>
      <c r="I792" s="79">
        <v>2.7685</v>
      </c>
      <c r="J792" s="79">
        <v>2.85</v>
      </c>
      <c r="K792" s="79">
        <v>2.6750259999999999</v>
      </c>
      <c r="L792" s="80">
        <v>39476857</v>
      </c>
      <c r="M792" s="81">
        <f t="shared" si="12"/>
        <v>3.862965893674853E-2</v>
      </c>
    </row>
    <row r="793" spans="1:13">
      <c r="A793" s="1">
        <v>44705</v>
      </c>
      <c r="F793" s="78">
        <v>44705</v>
      </c>
      <c r="G793" s="79">
        <v>2.8130000000000002</v>
      </c>
      <c r="H793" s="79">
        <v>2.9135</v>
      </c>
      <c r="I793" s="79">
        <v>2.8130000000000002</v>
      </c>
      <c r="J793" s="79">
        <v>2.8935</v>
      </c>
      <c r="K793" s="79">
        <v>2.715856</v>
      </c>
      <c r="L793" s="80">
        <v>37739786</v>
      </c>
      <c r="M793" s="81">
        <f t="shared" si="12"/>
        <v>1.5263403047297539E-2</v>
      </c>
    </row>
    <row r="794" spans="1:13">
      <c r="A794" s="1">
        <v>44706</v>
      </c>
      <c r="F794" s="78">
        <v>44706</v>
      </c>
      <c r="G794" s="79">
        <v>2.9390000000000001</v>
      </c>
      <c r="H794" s="79">
        <v>2.97</v>
      </c>
      <c r="I794" s="79">
        <v>2.9</v>
      </c>
      <c r="J794" s="79">
        <v>2.9529999999999998</v>
      </c>
      <c r="K794" s="79">
        <v>2.771703</v>
      </c>
      <c r="L794" s="80">
        <v>68356040</v>
      </c>
      <c r="M794" s="81">
        <f t="shared" si="12"/>
        <v>2.056331410796448E-2</v>
      </c>
    </row>
    <row r="795" spans="1:13">
      <c r="A795" s="1">
        <v>44707</v>
      </c>
      <c r="F795" s="78">
        <v>44707</v>
      </c>
      <c r="G795" s="79">
        <v>2.9655</v>
      </c>
      <c r="H795" s="79">
        <v>3.02</v>
      </c>
      <c r="I795" s="79">
        <v>2.96</v>
      </c>
      <c r="J795" s="79">
        <v>3.02</v>
      </c>
      <c r="K795" s="79">
        <v>2.8345889999999998</v>
      </c>
      <c r="L795" s="80">
        <v>58959087</v>
      </c>
      <c r="M795" s="81">
        <f t="shared" si="12"/>
        <v>2.2688578105229808E-2</v>
      </c>
    </row>
    <row r="796" spans="1:13">
      <c r="A796" s="1">
        <v>44708</v>
      </c>
      <c r="F796" s="78">
        <v>44708</v>
      </c>
      <c r="G796" s="79">
        <v>3</v>
      </c>
      <c r="H796" s="79">
        <v>3.048</v>
      </c>
      <c r="I796" s="79">
        <v>2.9849999999999999</v>
      </c>
      <c r="J796" s="79">
        <v>3.04</v>
      </c>
      <c r="K796" s="79">
        <v>2.853361</v>
      </c>
      <c r="L796" s="80">
        <v>56357505</v>
      </c>
      <c r="M796" s="81">
        <f t="shared" si="12"/>
        <v>6.6224768387939956E-3</v>
      </c>
    </row>
    <row r="797" spans="1:13">
      <c r="A797" s="1">
        <v>44711</v>
      </c>
      <c r="F797" s="78">
        <v>44711</v>
      </c>
      <c r="G797" s="79">
        <v>3.0514999999999999</v>
      </c>
      <c r="H797" s="79">
        <v>3.0779999999999998</v>
      </c>
      <c r="I797" s="79">
        <v>3.0419999999999998</v>
      </c>
      <c r="J797" s="79">
        <v>3.0779999999999998</v>
      </c>
      <c r="K797" s="79">
        <v>2.8890280000000002</v>
      </c>
      <c r="L797" s="80">
        <v>30528820</v>
      </c>
      <c r="M797" s="81">
        <f t="shared" si="12"/>
        <v>1.2499995619201397E-2</v>
      </c>
    </row>
    <row r="798" spans="1:13">
      <c r="A798" s="1">
        <v>44712</v>
      </c>
      <c r="F798" s="78">
        <v>44712</v>
      </c>
      <c r="G798" s="79">
        <v>3.05</v>
      </c>
      <c r="H798" s="79">
        <v>3.073</v>
      </c>
      <c r="I798" s="79">
        <v>3.0059999999999998</v>
      </c>
      <c r="J798" s="79">
        <v>3.0145</v>
      </c>
      <c r="K798" s="79">
        <v>2.8294269999999999</v>
      </c>
      <c r="L798" s="80">
        <v>62290966</v>
      </c>
      <c r="M798" s="81">
        <f t="shared" si="12"/>
        <v>-2.0630121964896234E-2</v>
      </c>
    </row>
    <row r="799" spans="1:13">
      <c r="A799" s="1">
        <v>44713</v>
      </c>
      <c r="F799" s="78">
        <v>44713</v>
      </c>
      <c r="G799" s="79">
        <v>3.0354999999999999</v>
      </c>
      <c r="H799" s="79">
        <v>3.0585</v>
      </c>
      <c r="I799" s="79">
        <v>2.9805000000000001</v>
      </c>
      <c r="J799" s="79">
        <v>2.9849999999999999</v>
      </c>
      <c r="K799" s="79">
        <v>2.8017379999999998</v>
      </c>
      <c r="L799" s="80">
        <v>37862150</v>
      </c>
      <c r="M799" s="81">
        <f t="shared" si="12"/>
        <v>-9.7860803618542106E-3</v>
      </c>
    </row>
    <row r="800" spans="1:13">
      <c r="A800" s="1">
        <v>44714</v>
      </c>
      <c r="F800" s="78">
        <v>44714</v>
      </c>
      <c r="G800" s="79">
        <v>2.9994999999999998</v>
      </c>
      <c r="H800" s="79">
        <v>3.0049999999999999</v>
      </c>
      <c r="I800" s="79">
        <v>2.9615</v>
      </c>
      <c r="J800" s="79">
        <v>2.9794999999999998</v>
      </c>
      <c r="K800" s="79">
        <v>2.796576</v>
      </c>
      <c r="L800" s="80">
        <v>20146792</v>
      </c>
      <c r="M800" s="81">
        <f t="shared" si="12"/>
        <v>-1.8424278073109939E-3</v>
      </c>
    </row>
    <row r="801" spans="1:13">
      <c r="A801" s="1">
        <v>44715</v>
      </c>
      <c r="F801" s="78">
        <v>44715</v>
      </c>
      <c r="G801" s="79">
        <v>3.0110000000000001</v>
      </c>
      <c r="H801" s="79">
        <v>3.0110000000000001</v>
      </c>
      <c r="I801" s="79">
        <v>2.9525000000000001</v>
      </c>
      <c r="J801" s="79">
        <v>2.9634999999999998</v>
      </c>
      <c r="K801" s="79">
        <v>2.781558</v>
      </c>
      <c r="L801" s="80">
        <v>17648506</v>
      </c>
      <c r="M801" s="81">
        <f t="shared" si="12"/>
        <v>-5.3701383405993525E-3</v>
      </c>
    </row>
    <row r="802" spans="1:13">
      <c r="A802" s="1">
        <v>44718</v>
      </c>
      <c r="F802" s="78">
        <v>44718</v>
      </c>
      <c r="G802" s="79">
        <v>2.9954999999999998</v>
      </c>
      <c r="H802" s="79">
        <v>3.0510000000000002</v>
      </c>
      <c r="I802" s="79">
        <v>2.9855</v>
      </c>
      <c r="J802" s="79">
        <v>3.0379999999999998</v>
      </c>
      <c r="K802" s="79">
        <v>2.8514840000000001</v>
      </c>
      <c r="L802" s="80">
        <v>24115794</v>
      </c>
      <c r="M802" s="81">
        <f t="shared" si="12"/>
        <v>2.5139148635405107E-2</v>
      </c>
    </row>
    <row r="803" spans="1:13">
      <c r="A803" s="1">
        <v>44719</v>
      </c>
      <c r="F803" s="78">
        <v>44719</v>
      </c>
      <c r="G803" s="79">
        <v>3.0194999999999999</v>
      </c>
      <c r="H803" s="79">
        <v>3.0419999999999998</v>
      </c>
      <c r="I803" s="79">
        <v>2.9984999999999999</v>
      </c>
      <c r="J803" s="79">
        <v>2.9984999999999999</v>
      </c>
      <c r="K803" s="79">
        <v>2.8144089999999999</v>
      </c>
      <c r="L803" s="80">
        <v>26666950</v>
      </c>
      <c r="M803" s="81">
        <f t="shared" si="12"/>
        <v>-1.3002001764695221E-2</v>
      </c>
    </row>
    <row r="804" spans="1:13">
      <c r="A804" s="1">
        <v>44720</v>
      </c>
      <c r="F804" s="78">
        <v>44720</v>
      </c>
      <c r="G804" s="79">
        <v>3</v>
      </c>
      <c r="H804" s="79">
        <v>3.0074999999999998</v>
      </c>
      <c r="I804" s="79">
        <v>2.97</v>
      </c>
      <c r="J804" s="79">
        <v>2.9849999999999999</v>
      </c>
      <c r="K804" s="79">
        <v>2.8017379999999998</v>
      </c>
      <c r="L804" s="80">
        <v>27779991</v>
      </c>
      <c r="M804" s="81">
        <f t="shared" si="12"/>
        <v>-4.5021885589479355E-3</v>
      </c>
    </row>
    <row r="805" spans="1:13">
      <c r="A805" s="1">
        <v>44721</v>
      </c>
      <c r="F805" s="78">
        <v>44721</v>
      </c>
      <c r="G805" s="79">
        <v>2.9620000000000002</v>
      </c>
      <c r="H805" s="79">
        <v>2.976</v>
      </c>
      <c r="I805" s="79">
        <v>2.9060000000000001</v>
      </c>
      <c r="J805" s="79">
        <v>2.9060000000000001</v>
      </c>
      <c r="K805" s="79">
        <v>2.7275879999999999</v>
      </c>
      <c r="L805" s="80">
        <v>38121106</v>
      </c>
      <c r="M805" s="81">
        <f t="shared" si="12"/>
        <v>-2.6465715209630574E-2</v>
      </c>
    </row>
    <row r="806" spans="1:13">
      <c r="A806" s="1">
        <v>44722</v>
      </c>
      <c r="F806" s="78">
        <v>44722</v>
      </c>
      <c r="G806" s="79">
        <v>2.9</v>
      </c>
      <c r="H806" s="79">
        <v>2.9049999999999998</v>
      </c>
      <c r="I806" s="79">
        <v>2.6970000000000001</v>
      </c>
      <c r="J806" s="79">
        <v>2.7</v>
      </c>
      <c r="K806" s="79">
        <v>2.5342349999999998</v>
      </c>
      <c r="L806" s="80">
        <v>85167027</v>
      </c>
      <c r="M806" s="81">
        <f t="shared" si="12"/>
        <v>-7.0887905358140643E-2</v>
      </c>
    </row>
    <row r="807" spans="1:13">
      <c r="A807" s="1">
        <v>44725</v>
      </c>
      <c r="F807" s="78">
        <v>44725</v>
      </c>
      <c r="G807" s="79">
        <v>2.6795</v>
      </c>
      <c r="H807" s="79">
        <v>2.6795</v>
      </c>
      <c r="I807" s="79">
        <v>2.585</v>
      </c>
      <c r="J807" s="79">
        <v>2.6105</v>
      </c>
      <c r="K807" s="79">
        <v>2.4502299999999999</v>
      </c>
      <c r="L807" s="80">
        <v>78279157</v>
      </c>
      <c r="M807" s="81">
        <f t="shared" si="12"/>
        <v>-3.3148070324969824E-2</v>
      </c>
    </row>
    <row r="808" spans="1:13">
      <c r="A808" s="1">
        <v>44726</v>
      </c>
      <c r="F808" s="78">
        <v>44726</v>
      </c>
      <c r="G808" s="79">
        <v>2.66</v>
      </c>
      <c r="H808" s="79">
        <v>2.6739999999999999</v>
      </c>
      <c r="I808" s="79">
        <v>2.61</v>
      </c>
      <c r="J808" s="79">
        <v>2.6230000000000002</v>
      </c>
      <c r="K808" s="79">
        <v>2.4619629999999999</v>
      </c>
      <c r="L808" s="80">
        <v>38656086</v>
      </c>
      <c r="M808" s="81">
        <f t="shared" si="12"/>
        <v>4.7885300563620531E-3</v>
      </c>
    </row>
    <row r="809" spans="1:13">
      <c r="A809" s="1">
        <v>44727</v>
      </c>
      <c r="F809" s="78">
        <v>44727</v>
      </c>
      <c r="G809" s="79">
        <v>2.7225000000000001</v>
      </c>
      <c r="H809" s="79">
        <v>2.7254999999999998</v>
      </c>
      <c r="I809" s="79">
        <v>2.657</v>
      </c>
      <c r="J809" s="79">
        <v>2.6905000000000001</v>
      </c>
      <c r="K809" s="79">
        <v>2.5253190000000001</v>
      </c>
      <c r="L809" s="80">
        <v>94855191</v>
      </c>
      <c r="M809" s="81">
        <f t="shared" si="12"/>
        <v>2.5733936700104831E-2</v>
      </c>
    </row>
    <row r="810" spans="1:13">
      <c r="A810" s="1">
        <v>44728</v>
      </c>
      <c r="F810" s="78">
        <v>44728</v>
      </c>
      <c r="G810" s="79">
        <v>2.681</v>
      </c>
      <c r="H810" s="79">
        <v>2.69</v>
      </c>
      <c r="I810" s="79">
        <v>2.621</v>
      </c>
      <c r="J810" s="79">
        <v>2.6355</v>
      </c>
      <c r="K810" s="79">
        <v>2.4736950000000002</v>
      </c>
      <c r="L810" s="80">
        <v>34505281</v>
      </c>
      <c r="M810" s="81">
        <f t="shared" si="12"/>
        <v>-2.0442565869895998E-2</v>
      </c>
    </row>
    <row r="811" spans="1:13">
      <c r="A811" s="1">
        <v>44729</v>
      </c>
      <c r="F811" s="78">
        <v>44729</v>
      </c>
      <c r="G811" s="79">
        <v>2.6684999999999999</v>
      </c>
      <c r="H811" s="79">
        <v>2.7549999999999999</v>
      </c>
      <c r="I811" s="79">
        <v>2.6305000000000001</v>
      </c>
      <c r="J811" s="79">
        <v>2.6960000000000002</v>
      </c>
      <c r="K811" s="79">
        <v>2.530481</v>
      </c>
      <c r="L811" s="80">
        <v>109676618</v>
      </c>
      <c r="M811" s="81">
        <f t="shared" si="12"/>
        <v>2.2955942426208475E-2</v>
      </c>
    </row>
    <row r="812" spans="1:13">
      <c r="A812" s="1">
        <v>44732</v>
      </c>
      <c r="F812" s="78">
        <v>44732</v>
      </c>
      <c r="G812" s="79">
        <v>2.6985000000000001</v>
      </c>
      <c r="H812" s="79">
        <v>2.8184999999999998</v>
      </c>
      <c r="I812" s="79">
        <v>2.681</v>
      </c>
      <c r="J812" s="79">
        <v>2.794</v>
      </c>
      <c r="K812" s="79">
        <v>2.6224639999999999</v>
      </c>
      <c r="L812" s="80">
        <v>32341832</v>
      </c>
      <c r="M812" s="81">
        <f t="shared" si="12"/>
        <v>3.6350006184594913E-2</v>
      </c>
    </row>
    <row r="813" spans="1:13">
      <c r="A813" s="1">
        <v>44733</v>
      </c>
      <c r="F813" s="78">
        <v>44733</v>
      </c>
      <c r="G813" s="79">
        <v>2.8069999999999999</v>
      </c>
      <c r="H813" s="79">
        <v>2.8490000000000002</v>
      </c>
      <c r="I813" s="79">
        <v>2.7854999999999999</v>
      </c>
      <c r="J813" s="79">
        <v>2.7974999999999999</v>
      </c>
      <c r="K813" s="79">
        <v>2.6257489999999999</v>
      </c>
      <c r="L813" s="80">
        <v>30353920</v>
      </c>
      <c r="M813" s="81">
        <f t="shared" si="12"/>
        <v>1.252638739750091E-3</v>
      </c>
    </row>
    <row r="814" spans="1:13">
      <c r="A814" s="1">
        <v>44734</v>
      </c>
      <c r="F814" s="78">
        <v>44734</v>
      </c>
      <c r="G814" s="79">
        <v>2.7519999999999998</v>
      </c>
      <c r="H814" s="79">
        <v>2.8250000000000002</v>
      </c>
      <c r="I814" s="79">
        <v>2.7315</v>
      </c>
      <c r="J814" s="79">
        <v>2.8050000000000002</v>
      </c>
      <c r="K814" s="79">
        <v>2.6327889999999998</v>
      </c>
      <c r="L814" s="80">
        <v>47764950</v>
      </c>
      <c r="M814" s="81">
        <f t="shared" si="12"/>
        <v>2.6811397433646306E-3</v>
      </c>
    </row>
    <row r="815" spans="1:13">
      <c r="A815" s="1">
        <v>44735</v>
      </c>
      <c r="F815" s="78">
        <v>44735</v>
      </c>
      <c r="G815" s="79">
        <v>2.7875000000000001</v>
      </c>
      <c r="H815" s="79">
        <v>2.8144999999999998</v>
      </c>
      <c r="I815" s="79">
        <v>2.7035</v>
      </c>
      <c r="J815" s="79">
        <v>2.7160000000000002</v>
      </c>
      <c r="K815" s="79">
        <v>2.5492530000000002</v>
      </c>
      <c r="L815" s="80">
        <v>57389738</v>
      </c>
      <c r="M815" s="81">
        <f t="shared" si="12"/>
        <v>-3.1729090329684462E-2</v>
      </c>
    </row>
    <row r="816" spans="1:13">
      <c r="A816" s="1">
        <v>44736</v>
      </c>
      <c r="F816" s="78">
        <v>44736</v>
      </c>
      <c r="G816" s="79">
        <v>2.7240000000000002</v>
      </c>
      <c r="H816" s="79">
        <v>2.7885</v>
      </c>
      <c r="I816" s="79">
        <v>2.6829999999999998</v>
      </c>
      <c r="J816" s="79">
        <v>2.76</v>
      </c>
      <c r="K816" s="79">
        <v>2.5905520000000002</v>
      </c>
      <c r="L816" s="80">
        <v>87156498</v>
      </c>
      <c r="M816" s="81">
        <f t="shared" si="12"/>
        <v>1.6200432048133304E-2</v>
      </c>
    </row>
    <row r="817" spans="1:13">
      <c r="A817" s="1">
        <v>44739</v>
      </c>
      <c r="F817" s="78">
        <v>44739</v>
      </c>
      <c r="G817" s="79">
        <v>2.7650000000000001</v>
      </c>
      <c r="H817" s="79">
        <v>2.802</v>
      </c>
      <c r="I817" s="79">
        <v>2.7374999999999998</v>
      </c>
      <c r="J817" s="79">
        <v>2.7705000000000002</v>
      </c>
      <c r="K817" s="79">
        <v>2.6004070000000001</v>
      </c>
      <c r="L817" s="80">
        <v>24442443</v>
      </c>
      <c r="M817" s="81">
        <f t="shared" si="12"/>
        <v>3.8042085238975888E-3</v>
      </c>
    </row>
    <row r="818" spans="1:13">
      <c r="A818" s="1">
        <v>44740</v>
      </c>
      <c r="F818" s="78">
        <v>44740</v>
      </c>
      <c r="G818" s="79">
        <v>2.79</v>
      </c>
      <c r="H818" s="79">
        <v>2.8205</v>
      </c>
      <c r="I818" s="79">
        <v>2.7669999999999999</v>
      </c>
      <c r="J818" s="79">
        <v>2.7774999999999999</v>
      </c>
      <c r="K818" s="79">
        <v>2.6069770000000001</v>
      </c>
      <c r="L818" s="80">
        <v>25126150</v>
      </c>
      <c r="M818" s="81">
        <f t="shared" si="12"/>
        <v>2.5265275781829401E-3</v>
      </c>
    </row>
    <row r="819" spans="1:13">
      <c r="A819" s="1">
        <v>44741</v>
      </c>
      <c r="F819" s="78">
        <v>44741</v>
      </c>
      <c r="G819" s="79">
        <v>2.7410000000000001</v>
      </c>
      <c r="H819" s="79">
        <v>2.77</v>
      </c>
      <c r="I819" s="79">
        <v>2.7240000000000002</v>
      </c>
      <c r="J819" s="79">
        <v>2.7360000000000002</v>
      </c>
      <c r="K819" s="79">
        <v>2.568025</v>
      </c>
      <c r="L819" s="80">
        <v>27326204</v>
      </c>
      <c r="M819" s="81">
        <f t="shared" si="12"/>
        <v>-1.4941443672115287E-2</v>
      </c>
    </row>
    <row r="820" spans="1:13">
      <c r="A820" s="1">
        <v>44742</v>
      </c>
      <c r="F820" s="78">
        <v>44742</v>
      </c>
      <c r="G820" s="79">
        <v>2.7</v>
      </c>
      <c r="H820" s="79">
        <v>2.7080000000000002</v>
      </c>
      <c r="I820" s="79">
        <v>2.6360000000000001</v>
      </c>
      <c r="J820" s="79">
        <v>2.6880000000000002</v>
      </c>
      <c r="K820" s="79">
        <v>2.5229720000000002</v>
      </c>
      <c r="L820" s="80">
        <v>43646497</v>
      </c>
      <c r="M820" s="81">
        <f t="shared" si="12"/>
        <v>-1.7543832322504567E-2</v>
      </c>
    </row>
    <row r="821" spans="1:13">
      <c r="A821" s="1">
        <v>44743</v>
      </c>
      <c r="F821" s="78">
        <v>44743</v>
      </c>
      <c r="G821" s="79">
        <v>2.6640000000000001</v>
      </c>
      <c r="H821" s="79">
        <v>2.7275</v>
      </c>
      <c r="I821" s="79">
        <v>2.6435</v>
      </c>
      <c r="J821" s="79">
        <v>2.6840000000000002</v>
      </c>
      <c r="K821" s="79">
        <v>2.5192169999999998</v>
      </c>
      <c r="L821" s="80">
        <v>24551788</v>
      </c>
      <c r="M821" s="81">
        <f t="shared" si="12"/>
        <v>-1.4883240876238011E-3</v>
      </c>
    </row>
    <row r="822" spans="1:13">
      <c r="A822" s="1">
        <v>44746</v>
      </c>
      <c r="F822" s="78">
        <v>44746</v>
      </c>
      <c r="G822" s="79">
        <v>2.6930000000000001</v>
      </c>
      <c r="H822" s="79">
        <v>2.71</v>
      </c>
      <c r="I822" s="79">
        <v>2.6615000000000002</v>
      </c>
      <c r="J822" s="79">
        <v>2.6829999999999998</v>
      </c>
      <c r="K822" s="79">
        <v>2.5182790000000002</v>
      </c>
      <c r="L822" s="80">
        <v>17312270</v>
      </c>
      <c r="M822" s="81">
        <f t="shared" si="12"/>
        <v>-3.723379129307485E-4</v>
      </c>
    </row>
    <row r="823" spans="1:13">
      <c r="A823" s="1">
        <v>44747</v>
      </c>
      <c r="F823" s="78">
        <v>44747</v>
      </c>
      <c r="G823" s="79">
        <v>2.6949999999999998</v>
      </c>
      <c r="H823" s="79">
        <v>2.7195</v>
      </c>
      <c r="I823" s="79">
        <v>2.5680000000000001</v>
      </c>
      <c r="J823" s="79">
        <v>2.5680000000000001</v>
      </c>
      <c r="K823" s="79">
        <v>2.410339</v>
      </c>
      <c r="L823" s="80">
        <v>58928038</v>
      </c>
      <c r="M823" s="81">
        <f t="shared" si="12"/>
        <v>-4.2862605771640132E-2</v>
      </c>
    </row>
    <row r="824" spans="1:13">
      <c r="A824" s="1">
        <v>44748</v>
      </c>
      <c r="F824" s="78">
        <v>44748</v>
      </c>
      <c r="G824" s="79">
        <v>2.6084999999999998</v>
      </c>
      <c r="H824" s="79">
        <v>2.6185</v>
      </c>
      <c r="I824" s="79">
        <v>2.5114999999999998</v>
      </c>
      <c r="J824" s="79">
        <v>2.5255000000000001</v>
      </c>
      <c r="K824" s="79">
        <v>2.3704480000000001</v>
      </c>
      <c r="L824" s="80">
        <v>44422777</v>
      </c>
      <c r="M824" s="81">
        <f t="shared" si="12"/>
        <v>-1.6549954176570143E-2</v>
      </c>
    </row>
    <row r="825" spans="1:13">
      <c r="A825" s="1">
        <v>44749</v>
      </c>
      <c r="F825" s="78">
        <v>44749</v>
      </c>
      <c r="G825" s="79">
        <v>2.5874999999999999</v>
      </c>
      <c r="H825" s="79">
        <v>2.6345000000000001</v>
      </c>
      <c r="I825" s="79">
        <v>2.5550000000000002</v>
      </c>
      <c r="J825" s="79">
        <v>2.6154999999999999</v>
      </c>
      <c r="K825" s="79">
        <v>2.454923</v>
      </c>
      <c r="L825" s="80">
        <v>42696589</v>
      </c>
      <c r="M825" s="81">
        <f t="shared" si="12"/>
        <v>3.5636723522304584E-2</v>
      </c>
    </row>
    <row r="826" spans="1:13">
      <c r="A826" s="1">
        <v>44750</v>
      </c>
      <c r="F826" s="78">
        <v>44750</v>
      </c>
      <c r="G826" s="79">
        <v>2.6030000000000002</v>
      </c>
      <c r="H826" s="79">
        <v>2.649</v>
      </c>
      <c r="I826" s="79">
        <v>2.5714999999999999</v>
      </c>
      <c r="J826" s="79">
        <v>2.613</v>
      </c>
      <c r="K826" s="79">
        <v>2.4525760000000001</v>
      </c>
      <c r="L826" s="80">
        <v>28474361</v>
      </c>
      <c r="M826" s="81">
        <f t="shared" si="12"/>
        <v>-9.5603813235685072E-4</v>
      </c>
    </row>
    <row r="827" spans="1:13">
      <c r="A827" s="1">
        <v>44753</v>
      </c>
      <c r="F827" s="78">
        <v>44753</v>
      </c>
      <c r="G827" s="79">
        <v>2.56</v>
      </c>
      <c r="H827" s="79">
        <v>2.597</v>
      </c>
      <c r="I827" s="79">
        <v>2.5445000000000002</v>
      </c>
      <c r="J827" s="79">
        <v>2.56</v>
      </c>
      <c r="K827" s="79">
        <v>2.4028309999999999</v>
      </c>
      <c r="L827" s="80">
        <v>21586311</v>
      </c>
      <c r="M827" s="81">
        <f t="shared" si="12"/>
        <v>-2.0282755763735824E-2</v>
      </c>
    </row>
    <row r="828" spans="1:13">
      <c r="A828" s="1">
        <v>44754</v>
      </c>
      <c r="F828" s="78">
        <v>44754</v>
      </c>
      <c r="G828" s="79">
        <v>2.5375000000000001</v>
      </c>
      <c r="H828" s="79">
        <v>2.5434999999999999</v>
      </c>
      <c r="I828" s="79">
        <v>2.4</v>
      </c>
      <c r="J828" s="79">
        <v>2.4664999999999999</v>
      </c>
      <c r="K828" s="79">
        <v>2.3150710000000001</v>
      </c>
      <c r="L828" s="80">
        <v>85978617</v>
      </c>
      <c r="M828" s="81">
        <f t="shared" si="12"/>
        <v>-3.6523584055640969E-2</v>
      </c>
    </row>
    <row r="829" spans="1:13">
      <c r="A829" s="1">
        <v>44755</v>
      </c>
      <c r="F829" s="78">
        <v>44755</v>
      </c>
      <c r="G829" s="79">
        <v>2.468</v>
      </c>
      <c r="H829" s="79">
        <v>2.48</v>
      </c>
      <c r="I829" s="79">
        <v>2.4075000000000002</v>
      </c>
      <c r="J829" s="79">
        <v>2.4464999999999999</v>
      </c>
      <c r="K829" s="79">
        <v>2.2962989999999999</v>
      </c>
      <c r="L829" s="80">
        <v>41456057</v>
      </c>
      <c r="M829" s="81">
        <f t="shared" si="12"/>
        <v>-8.1086066042899904E-3</v>
      </c>
    </row>
    <row r="830" spans="1:13">
      <c r="A830" s="1">
        <v>44756</v>
      </c>
      <c r="F830" s="78">
        <v>44756</v>
      </c>
      <c r="G830" s="79">
        <v>2.4220000000000002</v>
      </c>
      <c r="H830" s="79">
        <v>2.444</v>
      </c>
      <c r="I830" s="79">
        <v>2.3264999999999998</v>
      </c>
      <c r="J830" s="79">
        <v>2.3374999999999999</v>
      </c>
      <c r="K830" s="79">
        <v>2.193991</v>
      </c>
      <c r="L830" s="80">
        <v>50660286</v>
      </c>
      <c r="M830" s="81">
        <f t="shared" si="12"/>
        <v>-4.4553431412895209E-2</v>
      </c>
    </row>
    <row r="831" spans="1:13">
      <c r="A831" s="1">
        <v>44757</v>
      </c>
      <c r="F831" s="78">
        <v>44757</v>
      </c>
      <c r="G831" s="79">
        <v>2.3445</v>
      </c>
      <c r="H831" s="79">
        <v>2.415</v>
      </c>
      <c r="I831" s="79">
        <v>2.3239999999999998</v>
      </c>
      <c r="J831" s="79">
        <v>2.4055</v>
      </c>
      <c r="K831" s="79">
        <v>2.257816</v>
      </c>
      <c r="L831" s="80">
        <v>48322946</v>
      </c>
      <c r="M831" s="81">
        <f t="shared" si="12"/>
        <v>2.909082124767149E-2</v>
      </c>
    </row>
    <row r="832" spans="1:13">
      <c r="A832" s="1">
        <v>44760</v>
      </c>
      <c r="F832" s="78">
        <v>44760</v>
      </c>
      <c r="G832" s="79">
        <v>2.4279999999999999</v>
      </c>
      <c r="H832" s="79">
        <v>2.4620000000000002</v>
      </c>
      <c r="I832" s="79">
        <v>2.3995000000000002</v>
      </c>
      <c r="J832" s="79">
        <v>2.4119999999999999</v>
      </c>
      <c r="K832" s="79">
        <v>2.263916</v>
      </c>
      <c r="L832" s="80">
        <v>47468140</v>
      </c>
      <c r="M832" s="81">
        <f t="shared" si="12"/>
        <v>2.7017259156636299E-3</v>
      </c>
    </row>
    <row r="833" spans="1:13">
      <c r="A833" s="1">
        <v>44761</v>
      </c>
      <c r="F833" s="78">
        <v>44761</v>
      </c>
      <c r="G833" s="79">
        <v>2.4015</v>
      </c>
      <c r="H833" s="79">
        <v>2.5265</v>
      </c>
      <c r="I833" s="79">
        <v>2.3969999999999998</v>
      </c>
      <c r="J833" s="79">
        <v>2.5125000000000002</v>
      </c>
      <c r="K833" s="79">
        <v>2.358247</v>
      </c>
      <c r="L833" s="80">
        <v>49368883</v>
      </c>
      <c r="M833" s="81">
        <f t="shared" si="12"/>
        <v>4.1667181997918627E-2</v>
      </c>
    </row>
    <row r="834" spans="1:13">
      <c r="A834" s="1">
        <v>44762</v>
      </c>
      <c r="F834" s="78">
        <v>44762</v>
      </c>
      <c r="G834" s="79">
        <v>2.54</v>
      </c>
      <c r="H834" s="79">
        <v>2.5539999999999998</v>
      </c>
      <c r="I834" s="79">
        <v>2.4129999999999998</v>
      </c>
      <c r="J834" s="79">
        <v>2.4609999999999999</v>
      </c>
      <c r="K834" s="79">
        <v>2.3099080000000001</v>
      </c>
      <c r="L834" s="80">
        <v>41377909</v>
      </c>
      <c r="M834" s="81">
        <f t="shared" si="12"/>
        <v>-2.0497852854259927E-2</v>
      </c>
    </row>
    <row r="835" spans="1:13">
      <c r="A835" s="1">
        <v>44763</v>
      </c>
      <c r="F835" s="78">
        <v>44763</v>
      </c>
      <c r="G835" s="79">
        <v>2.4359999999999999</v>
      </c>
      <c r="H835" s="79">
        <v>2.5190000000000001</v>
      </c>
      <c r="I835" s="79">
        <v>2.4089999999999998</v>
      </c>
      <c r="J835" s="79">
        <v>2.4535</v>
      </c>
      <c r="K835" s="79">
        <v>2.3028689999999998</v>
      </c>
      <c r="L835" s="80">
        <v>55393812</v>
      </c>
      <c r="M835" s="81">
        <f t="shared" si="12"/>
        <v>-3.0473075118144267E-3</v>
      </c>
    </row>
    <row r="836" spans="1:13">
      <c r="A836" s="1">
        <v>44764</v>
      </c>
      <c r="F836" s="78">
        <v>44764</v>
      </c>
      <c r="G836" s="79">
        <v>2.4550000000000001</v>
      </c>
      <c r="H836" s="79">
        <v>2.5169999999999999</v>
      </c>
      <c r="I836" s="79">
        <v>2.4255</v>
      </c>
      <c r="J836" s="79">
        <v>2.4329999999999998</v>
      </c>
      <c r="K836" s="79">
        <v>2.2836280000000002</v>
      </c>
      <c r="L836" s="80">
        <v>42244188</v>
      </c>
      <c r="M836" s="81">
        <f t="shared" ref="M836:M899" si="13">(K836-K835)/K835</f>
        <v>-8.3552299327489411E-3</v>
      </c>
    </row>
    <row r="837" spans="1:13">
      <c r="A837" s="1">
        <v>44767</v>
      </c>
      <c r="F837" s="78">
        <v>44767</v>
      </c>
      <c r="G837" s="79">
        <v>2.4285000000000001</v>
      </c>
      <c r="H837" s="79">
        <v>2.4729999999999999</v>
      </c>
      <c r="I837" s="79">
        <v>2.4169999999999998</v>
      </c>
      <c r="J837" s="79">
        <v>2.4554999999999998</v>
      </c>
      <c r="K837" s="79">
        <v>2.3047460000000002</v>
      </c>
      <c r="L837" s="80">
        <v>36323856</v>
      </c>
      <c r="M837" s="81">
        <f t="shared" si="13"/>
        <v>9.2475657156069063E-3</v>
      </c>
    </row>
    <row r="838" spans="1:13">
      <c r="A838" s="1">
        <v>44768</v>
      </c>
      <c r="F838" s="78">
        <v>44768</v>
      </c>
      <c r="G838" s="79">
        <v>2.4300000000000002</v>
      </c>
      <c r="H838" s="79">
        <v>2.4514999999999998</v>
      </c>
      <c r="I838" s="79">
        <v>2.4144999999999999</v>
      </c>
      <c r="J838" s="79">
        <v>2.4375</v>
      </c>
      <c r="K838" s="79">
        <v>2.2878509999999999</v>
      </c>
      <c r="L838" s="80">
        <v>21515917</v>
      </c>
      <c r="M838" s="81">
        <f t="shared" si="13"/>
        <v>-7.3305257932979708E-3</v>
      </c>
    </row>
    <row r="839" spans="1:13">
      <c r="A839" s="1">
        <v>44769</v>
      </c>
      <c r="F839" s="78">
        <v>44769</v>
      </c>
      <c r="G839" s="79">
        <v>2.452</v>
      </c>
      <c r="H839" s="79">
        <v>2.4900000000000002</v>
      </c>
      <c r="I839" s="79">
        <v>2.444</v>
      </c>
      <c r="J839" s="79">
        <v>2.4885000000000002</v>
      </c>
      <c r="K839" s="79">
        <v>2.3357199999999998</v>
      </c>
      <c r="L839" s="80">
        <v>24352723</v>
      </c>
      <c r="M839" s="81">
        <f t="shared" si="13"/>
        <v>2.0923128298127782E-2</v>
      </c>
    </row>
    <row r="840" spans="1:13">
      <c r="A840" s="1">
        <v>44770</v>
      </c>
      <c r="F840" s="78">
        <v>44770</v>
      </c>
      <c r="G840" s="79">
        <v>2.4895</v>
      </c>
      <c r="H840" s="79">
        <v>2.492</v>
      </c>
      <c r="I840" s="79">
        <v>2.3845000000000001</v>
      </c>
      <c r="J840" s="79">
        <v>2.4289999999999998</v>
      </c>
      <c r="K840" s="79">
        <v>2.2798729999999998</v>
      </c>
      <c r="L840" s="80">
        <v>64521541</v>
      </c>
      <c r="M840" s="81">
        <f t="shared" si="13"/>
        <v>-2.3909972085695196E-2</v>
      </c>
    </row>
    <row r="841" spans="1:13">
      <c r="A841" s="1">
        <v>44771</v>
      </c>
      <c r="F841" s="78">
        <v>44771</v>
      </c>
      <c r="G841" s="79">
        <v>2.427</v>
      </c>
      <c r="H841" s="79">
        <v>2.448</v>
      </c>
      <c r="I841" s="79">
        <v>2.371</v>
      </c>
      <c r="J841" s="79">
        <v>2.44</v>
      </c>
      <c r="K841" s="79">
        <v>2.2901980000000002</v>
      </c>
      <c r="L841" s="80">
        <v>64229050</v>
      </c>
      <c r="M841" s="81">
        <f t="shared" si="13"/>
        <v>4.5287610318646533E-3</v>
      </c>
    </row>
    <row r="842" spans="1:13">
      <c r="A842" s="1">
        <v>44774</v>
      </c>
      <c r="F842" s="78">
        <v>44774</v>
      </c>
      <c r="G842" s="79">
        <v>2.4359999999999999</v>
      </c>
      <c r="H842" s="79">
        <v>2.4805000000000001</v>
      </c>
      <c r="I842" s="79">
        <v>2.3815</v>
      </c>
      <c r="J842" s="79">
        <v>2.3929999999999998</v>
      </c>
      <c r="K842" s="79">
        <v>2.2460830000000001</v>
      </c>
      <c r="L842" s="80">
        <v>39369962</v>
      </c>
      <c r="M842" s="81">
        <f t="shared" si="13"/>
        <v>-1.9262526646167764E-2</v>
      </c>
    </row>
    <row r="843" spans="1:13">
      <c r="A843" s="1">
        <v>44775</v>
      </c>
      <c r="F843" s="78">
        <v>44775</v>
      </c>
      <c r="G843" s="79">
        <v>2.39</v>
      </c>
      <c r="H843" s="79">
        <v>2.4035000000000002</v>
      </c>
      <c r="I843" s="79">
        <v>2.3555000000000001</v>
      </c>
      <c r="J843" s="79">
        <v>2.3845000000000001</v>
      </c>
      <c r="K843" s="79">
        <v>2.238105</v>
      </c>
      <c r="L843" s="80">
        <v>36825148</v>
      </c>
      <c r="M843" s="81">
        <f t="shared" si="13"/>
        <v>-3.5519613478219819E-3</v>
      </c>
    </row>
    <row r="844" spans="1:13">
      <c r="A844" s="1">
        <v>44776</v>
      </c>
      <c r="F844" s="78">
        <v>44776</v>
      </c>
      <c r="G844" s="79">
        <v>2.3980000000000001</v>
      </c>
      <c r="H844" s="79">
        <v>2.4365000000000001</v>
      </c>
      <c r="I844" s="79">
        <v>2.3559999999999999</v>
      </c>
      <c r="J844" s="79">
        <v>2.4335</v>
      </c>
      <c r="K844" s="79">
        <v>2.284097</v>
      </c>
      <c r="L844" s="80">
        <v>32887455</v>
      </c>
      <c r="M844" s="81">
        <f t="shared" si="13"/>
        <v>2.0549527390359271E-2</v>
      </c>
    </row>
    <row r="845" spans="1:13">
      <c r="A845" s="1">
        <v>44777</v>
      </c>
      <c r="F845" s="78">
        <v>44777</v>
      </c>
      <c r="G845" s="79">
        <v>2.4335</v>
      </c>
      <c r="H845" s="79">
        <v>2.4910000000000001</v>
      </c>
      <c r="I845" s="79">
        <v>2.431</v>
      </c>
      <c r="J845" s="79">
        <v>2.4594999999999998</v>
      </c>
      <c r="K845" s="79">
        <v>2.3085010000000001</v>
      </c>
      <c r="L845" s="80">
        <v>50561133</v>
      </c>
      <c r="M845" s="81">
        <f t="shared" si="13"/>
        <v>1.0684309816964907E-2</v>
      </c>
    </row>
    <row r="846" spans="1:13">
      <c r="A846" s="1">
        <v>44778</v>
      </c>
      <c r="F846" s="78">
        <v>44778</v>
      </c>
      <c r="G846" s="79">
        <v>2.4514999999999998</v>
      </c>
      <c r="H846" s="79">
        <v>2.5249999999999999</v>
      </c>
      <c r="I846" s="79">
        <v>2.4510000000000001</v>
      </c>
      <c r="J846" s="79">
        <v>2.5009999999999999</v>
      </c>
      <c r="K846" s="79">
        <v>2.3474529999999998</v>
      </c>
      <c r="L846" s="80">
        <v>32250350</v>
      </c>
      <c r="M846" s="81">
        <f t="shared" si="13"/>
        <v>1.6873287037778909E-2</v>
      </c>
    </row>
    <row r="847" spans="1:13">
      <c r="A847" s="1">
        <v>44781</v>
      </c>
      <c r="F847" s="78">
        <v>44781</v>
      </c>
      <c r="G847" s="79">
        <v>2.5270000000000001</v>
      </c>
      <c r="H847" s="79">
        <v>2.5605000000000002</v>
      </c>
      <c r="I847" s="79">
        <v>2.4925000000000002</v>
      </c>
      <c r="J847" s="79">
        <v>2.5539999999999998</v>
      </c>
      <c r="K847" s="79">
        <v>2.3971990000000001</v>
      </c>
      <c r="L847" s="80">
        <v>40911717</v>
      </c>
      <c r="M847" s="81">
        <f t="shared" si="13"/>
        <v>2.1191478594033746E-2</v>
      </c>
    </row>
    <row r="848" spans="1:13">
      <c r="A848" s="1">
        <v>44782</v>
      </c>
      <c r="F848" s="78">
        <v>44782</v>
      </c>
      <c r="G848" s="79">
        <v>2.5234999999999999</v>
      </c>
      <c r="H848" s="79">
        <v>2.5779999999999998</v>
      </c>
      <c r="I848" s="79">
        <v>2.5234999999999999</v>
      </c>
      <c r="J848" s="79">
        <v>2.556</v>
      </c>
      <c r="K848" s="79">
        <v>2.399076</v>
      </c>
      <c r="L848" s="80">
        <v>58330655</v>
      </c>
      <c r="M848" s="81">
        <f t="shared" si="13"/>
        <v>7.8299715626441798E-4</v>
      </c>
    </row>
    <row r="849" spans="1:13">
      <c r="A849" s="1">
        <v>44783</v>
      </c>
      <c r="F849" s="78">
        <v>44783</v>
      </c>
      <c r="G849" s="79">
        <v>2.5499999999999998</v>
      </c>
      <c r="H849" s="79">
        <v>2.6145</v>
      </c>
      <c r="I849" s="79">
        <v>2.5495000000000001</v>
      </c>
      <c r="J849" s="79">
        <v>2.6145</v>
      </c>
      <c r="K849" s="79">
        <v>2.4539840000000002</v>
      </c>
      <c r="L849" s="80">
        <v>36878850</v>
      </c>
      <c r="M849" s="81">
        <f t="shared" si="13"/>
        <v>2.2887144884113791E-2</v>
      </c>
    </row>
    <row r="850" spans="1:13">
      <c r="A850" s="1">
        <v>44784</v>
      </c>
      <c r="F850" s="78">
        <v>44784</v>
      </c>
      <c r="G850" s="79">
        <v>2.6259999999999999</v>
      </c>
      <c r="H850" s="79">
        <v>2.6549999999999998</v>
      </c>
      <c r="I850" s="79">
        <v>2.61</v>
      </c>
      <c r="J850" s="79">
        <v>2.6364999999999998</v>
      </c>
      <c r="K850" s="79">
        <v>2.474634</v>
      </c>
      <c r="L850" s="80">
        <v>39282049</v>
      </c>
      <c r="M850" s="81">
        <f t="shared" si="13"/>
        <v>8.4148877906293738E-3</v>
      </c>
    </row>
    <row r="851" spans="1:13">
      <c r="A851" s="1">
        <v>44785</v>
      </c>
      <c r="F851" s="78">
        <v>44785</v>
      </c>
      <c r="G851" s="79">
        <v>2.6345000000000001</v>
      </c>
      <c r="H851" s="79">
        <v>2.6789999999999998</v>
      </c>
      <c r="I851" s="79">
        <v>2.625</v>
      </c>
      <c r="J851" s="79">
        <v>2.6665000000000001</v>
      </c>
      <c r="K851" s="79">
        <v>2.5027919999999999</v>
      </c>
      <c r="L851" s="80">
        <v>35603593</v>
      </c>
      <c r="M851" s="81">
        <f t="shared" si="13"/>
        <v>1.1378652358288097E-2</v>
      </c>
    </row>
    <row r="852" spans="1:13">
      <c r="A852" s="1">
        <v>44788</v>
      </c>
      <c r="F852" s="78">
        <v>44788</v>
      </c>
      <c r="G852" s="79">
        <v>2.6724999999999999</v>
      </c>
      <c r="H852" s="79">
        <v>2.6749999999999998</v>
      </c>
      <c r="I852" s="79">
        <v>2.6150000000000002</v>
      </c>
      <c r="J852" s="79">
        <v>2.6385000000000001</v>
      </c>
      <c r="K852" s="79">
        <v>2.4765109999999999</v>
      </c>
      <c r="L852" s="80">
        <v>20988608</v>
      </c>
      <c r="M852" s="81">
        <f t="shared" si="13"/>
        <v>-1.0500672848562724E-2</v>
      </c>
    </row>
    <row r="853" spans="1:13">
      <c r="A853" s="1">
        <v>44789</v>
      </c>
      <c r="F853" s="78">
        <v>44789</v>
      </c>
      <c r="G853" s="79">
        <v>2.6520000000000001</v>
      </c>
      <c r="H853" s="79">
        <v>2.681</v>
      </c>
      <c r="I853" s="79">
        <v>2.6375000000000002</v>
      </c>
      <c r="J853" s="79">
        <v>2.6595</v>
      </c>
      <c r="K853" s="79">
        <v>2.4962209999999998</v>
      </c>
      <c r="L853" s="80">
        <v>21178574</v>
      </c>
      <c r="M853" s="81">
        <f t="shared" si="13"/>
        <v>7.9587774897829627E-3</v>
      </c>
    </row>
    <row r="854" spans="1:13">
      <c r="A854" s="1">
        <v>44790</v>
      </c>
      <c r="F854" s="78">
        <v>44790</v>
      </c>
      <c r="G854" s="79">
        <v>2.68</v>
      </c>
      <c r="H854" s="79">
        <v>2.6859999999999999</v>
      </c>
      <c r="I854" s="79">
        <v>2.6135000000000002</v>
      </c>
      <c r="J854" s="79">
        <v>2.6215000000000002</v>
      </c>
      <c r="K854" s="79">
        <v>2.4605549999999998</v>
      </c>
      <c r="L854" s="80">
        <v>19710912</v>
      </c>
      <c r="M854" s="81">
        <f t="shared" si="13"/>
        <v>-1.4287997737379815E-2</v>
      </c>
    </row>
    <row r="855" spans="1:13">
      <c r="A855" s="1">
        <v>44791</v>
      </c>
      <c r="F855" s="78">
        <v>44791</v>
      </c>
      <c r="G855" s="79">
        <v>2.6160000000000001</v>
      </c>
      <c r="H855" s="79">
        <v>2.6480000000000001</v>
      </c>
      <c r="I855" s="79">
        <v>2.6065</v>
      </c>
      <c r="J855" s="79">
        <v>2.6204999999999998</v>
      </c>
      <c r="K855" s="79">
        <v>2.459616</v>
      </c>
      <c r="L855" s="80">
        <v>17038903</v>
      </c>
      <c r="M855" s="81">
        <f t="shared" si="13"/>
        <v>-3.8162121960281365E-4</v>
      </c>
    </row>
    <row r="856" spans="1:13">
      <c r="A856" s="1">
        <v>44792</v>
      </c>
      <c r="F856" s="78">
        <v>44792</v>
      </c>
      <c r="G856" s="79">
        <v>2.5990000000000002</v>
      </c>
      <c r="H856" s="79">
        <v>2.605</v>
      </c>
      <c r="I856" s="79">
        <v>2.5219999999999998</v>
      </c>
      <c r="J856" s="79">
        <v>2.532</v>
      </c>
      <c r="K856" s="79">
        <v>2.3765489999999998</v>
      </c>
      <c r="L856" s="80">
        <v>36700207</v>
      </c>
      <c r="M856" s="81">
        <f t="shared" si="13"/>
        <v>-3.3772344951407136E-2</v>
      </c>
    </row>
    <row r="857" spans="1:13">
      <c r="A857" s="1">
        <v>44795</v>
      </c>
      <c r="F857" s="78">
        <v>44795</v>
      </c>
      <c r="G857" s="79">
        <v>2.5215000000000001</v>
      </c>
      <c r="H857" s="79">
        <v>2.5215000000000001</v>
      </c>
      <c r="I857" s="79">
        <v>2.4624999999999999</v>
      </c>
      <c r="J857" s="79">
        <v>2.4969999999999999</v>
      </c>
      <c r="K857" s="79">
        <v>2.3436979999999998</v>
      </c>
      <c r="L857" s="80">
        <v>28339295</v>
      </c>
      <c r="M857" s="81">
        <f t="shared" si="13"/>
        <v>-1.3822984504001375E-2</v>
      </c>
    </row>
    <row r="858" spans="1:13">
      <c r="A858" s="1">
        <v>44796</v>
      </c>
      <c r="F858" s="78">
        <v>44796</v>
      </c>
      <c r="G858" s="79">
        <v>2.4914999999999998</v>
      </c>
      <c r="H858" s="79">
        <v>2.5234999999999999</v>
      </c>
      <c r="I858" s="79">
        <v>2.4704999999999999</v>
      </c>
      <c r="J858" s="79">
        <v>2.4969999999999999</v>
      </c>
      <c r="K858" s="79">
        <v>2.3436979999999998</v>
      </c>
      <c r="L858" s="80">
        <v>21175740</v>
      </c>
      <c r="M858" s="81">
        <f t="shared" si="13"/>
        <v>0</v>
      </c>
    </row>
    <row r="859" spans="1:13">
      <c r="A859" s="1">
        <v>44797</v>
      </c>
      <c r="F859" s="78">
        <v>44797</v>
      </c>
      <c r="G859" s="79">
        <v>2.4815</v>
      </c>
      <c r="H859" s="79">
        <v>2.4954999999999998</v>
      </c>
      <c r="I859" s="79">
        <v>2.4550000000000001</v>
      </c>
      <c r="J859" s="79">
        <v>2.4735</v>
      </c>
      <c r="K859" s="79">
        <v>2.3216410000000001</v>
      </c>
      <c r="L859" s="80">
        <v>17904159</v>
      </c>
      <c r="M859" s="81">
        <f t="shared" si="13"/>
        <v>-9.4111954697233911E-3</v>
      </c>
    </row>
    <row r="860" spans="1:13">
      <c r="A860" s="1">
        <v>44798</v>
      </c>
      <c r="F860" s="78">
        <v>44798</v>
      </c>
      <c r="G860" s="79">
        <v>2.4944999999999999</v>
      </c>
      <c r="H860" s="79">
        <v>2.4990000000000001</v>
      </c>
      <c r="I860" s="79">
        <v>2.4335</v>
      </c>
      <c r="J860" s="79">
        <v>2.4455</v>
      </c>
      <c r="K860" s="79">
        <v>2.2953600000000001</v>
      </c>
      <c r="L860" s="80">
        <v>25271788</v>
      </c>
      <c r="M860" s="81">
        <f t="shared" si="13"/>
        <v>-1.1320010285827997E-2</v>
      </c>
    </row>
    <row r="861" spans="1:13">
      <c r="A861" s="1">
        <v>44799</v>
      </c>
      <c r="F861" s="78">
        <v>44799</v>
      </c>
      <c r="G861" s="79">
        <v>2.4689999999999999</v>
      </c>
      <c r="H861" s="79">
        <v>2.4830000000000001</v>
      </c>
      <c r="I861" s="79">
        <v>2.3959999999999999</v>
      </c>
      <c r="J861" s="79">
        <v>2.4075000000000002</v>
      </c>
      <c r="K861" s="79">
        <v>2.259693</v>
      </c>
      <c r="L861" s="80">
        <v>25583772</v>
      </c>
      <c r="M861" s="81">
        <f t="shared" si="13"/>
        <v>-1.5538739021330038E-2</v>
      </c>
    </row>
    <row r="862" spans="1:13">
      <c r="A862" s="1">
        <v>44802</v>
      </c>
      <c r="F862" s="78">
        <v>44802</v>
      </c>
      <c r="G862" s="79">
        <v>2.38</v>
      </c>
      <c r="H862" s="79">
        <v>2.41</v>
      </c>
      <c r="I862" s="79">
        <v>2.3675000000000002</v>
      </c>
      <c r="J862" s="79">
        <v>2.4064999999999999</v>
      </c>
      <c r="K862" s="79">
        <v>2.2587540000000002</v>
      </c>
      <c r="L862" s="80">
        <v>21780690</v>
      </c>
      <c r="M862" s="81">
        <f t="shared" si="13"/>
        <v>-4.1554317334248554E-4</v>
      </c>
    </row>
    <row r="863" spans="1:13">
      <c r="A863" s="1">
        <v>44803</v>
      </c>
      <c r="F863" s="78">
        <v>44803</v>
      </c>
      <c r="G863" s="79">
        <v>2.4220000000000002</v>
      </c>
      <c r="H863" s="79">
        <v>2.504</v>
      </c>
      <c r="I863" s="79">
        <v>2.419</v>
      </c>
      <c r="J863" s="79">
        <v>2.4474999999999998</v>
      </c>
      <c r="K863" s="79">
        <v>2.297237</v>
      </c>
      <c r="L863" s="80">
        <v>33117367</v>
      </c>
      <c r="M863" s="81">
        <f t="shared" si="13"/>
        <v>1.7037269220109768E-2</v>
      </c>
    </row>
    <row r="864" spans="1:13">
      <c r="A864" s="1">
        <v>44804</v>
      </c>
      <c r="F864" s="78">
        <v>44804</v>
      </c>
      <c r="G864" s="79">
        <v>2.4584999999999999</v>
      </c>
      <c r="H864" s="79">
        <v>2.4615</v>
      </c>
      <c r="I864" s="79">
        <v>2.4055</v>
      </c>
      <c r="J864" s="79">
        <v>2.4169999999999998</v>
      </c>
      <c r="K864" s="79">
        <v>2.2686099999999998</v>
      </c>
      <c r="L864" s="80">
        <v>69056281</v>
      </c>
      <c r="M864" s="81">
        <f t="shared" si="13"/>
        <v>-1.2461491783390299E-2</v>
      </c>
    </row>
    <row r="865" spans="1:13">
      <c r="A865" s="1">
        <v>44805</v>
      </c>
      <c r="F865" s="78">
        <v>44805</v>
      </c>
      <c r="G865" s="79">
        <v>2.4015</v>
      </c>
      <c r="H865" s="79">
        <v>2.4115000000000002</v>
      </c>
      <c r="I865" s="79">
        <v>2.3544999999999998</v>
      </c>
      <c r="J865" s="79">
        <v>2.3805000000000001</v>
      </c>
      <c r="K865" s="79">
        <v>2.2343510000000002</v>
      </c>
      <c r="L865" s="80">
        <v>27531649</v>
      </c>
      <c r="M865" s="81">
        <f t="shared" si="13"/>
        <v>-1.5101317546867729E-2</v>
      </c>
    </row>
    <row r="866" spans="1:13">
      <c r="A866" s="1">
        <v>44806</v>
      </c>
      <c r="F866" s="78">
        <v>44806</v>
      </c>
      <c r="G866" s="79">
        <v>2.3860000000000001</v>
      </c>
      <c r="H866" s="79">
        <v>2.4434999999999998</v>
      </c>
      <c r="I866" s="79">
        <v>2.371</v>
      </c>
      <c r="J866" s="79">
        <v>2.4285000000000001</v>
      </c>
      <c r="K866" s="79">
        <v>2.279404</v>
      </c>
      <c r="L866" s="80">
        <v>26910205</v>
      </c>
      <c r="M866" s="81">
        <f t="shared" si="13"/>
        <v>2.016379700414115E-2</v>
      </c>
    </row>
    <row r="867" spans="1:13">
      <c r="A867" s="1">
        <v>44809</v>
      </c>
      <c r="F867" s="78">
        <v>44809</v>
      </c>
      <c r="G867" s="79">
        <v>2.3639999999999999</v>
      </c>
      <c r="H867" s="79">
        <v>2.395</v>
      </c>
      <c r="I867" s="79">
        <v>2.3464999999999998</v>
      </c>
      <c r="J867" s="79">
        <v>2.395</v>
      </c>
      <c r="K867" s="79">
        <v>2.24796</v>
      </c>
      <c r="L867" s="80">
        <v>27790994</v>
      </c>
      <c r="M867" s="81">
        <f t="shared" si="13"/>
        <v>-1.3794834088209034E-2</v>
      </c>
    </row>
    <row r="868" spans="1:13">
      <c r="A868" s="1">
        <v>44810</v>
      </c>
      <c r="F868" s="78">
        <v>44810</v>
      </c>
      <c r="G868" s="79">
        <v>2.3904999999999998</v>
      </c>
      <c r="H868" s="79">
        <v>2.4295</v>
      </c>
      <c r="I868" s="79">
        <v>2.3759999999999999</v>
      </c>
      <c r="J868" s="79">
        <v>2.41</v>
      </c>
      <c r="K868" s="79">
        <v>2.2620399999999998</v>
      </c>
      <c r="L868" s="80">
        <v>20758136</v>
      </c>
      <c r="M868" s="81">
        <f t="shared" si="13"/>
        <v>6.2634566451359773E-3</v>
      </c>
    </row>
    <row r="869" spans="1:13">
      <c r="A869" s="1">
        <v>44811</v>
      </c>
      <c r="F869" s="78">
        <v>44811</v>
      </c>
      <c r="G869" s="79">
        <v>2.387</v>
      </c>
      <c r="H869" s="79">
        <v>2.41</v>
      </c>
      <c r="I869" s="79">
        <v>2.3319999999999999</v>
      </c>
      <c r="J869" s="79">
        <v>2.3845000000000001</v>
      </c>
      <c r="K869" s="79">
        <v>2.238105</v>
      </c>
      <c r="L869" s="80">
        <v>28705022</v>
      </c>
      <c r="M869" s="81">
        <f t="shared" si="13"/>
        <v>-1.0581156831886183E-2</v>
      </c>
    </row>
    <row r="870" spans="1:13">
      <c r="A870" s="1">
        <v>44812</v>
      </c>
      <c r="F870" s="78">
        <v>44812</v>
      </c>
      <c r="G870" s="79">
        <v>2.4095</v>
      </c>
      <c r="H870" s="79">
        <v>2.4769999999999999</v>
      </c>
      <c r="I870" s="79">
        <v>2.3730000000000002</v>
      </c>
      <c r="J870" s="79">
        <v>2.4504999999999999</v>
      </c>
      <c r="K870" s="79">
        <v>2.3000530000000001</v>
      </c>
      <c r="L870" s="80">
        <v>41792139</v>
      </c>
      <c r="M870" s="81">
        <f t="shared" si="13"/>
        <v>2.7678772890458721E-2</v>
      </c>
    </row>
    <row r="871" spans="1:13">
      <c r="A871" s="1">
        <v>44813</v>
      </c>
      <c r="F871" s="78">
        <v>44813</v>
      </c>
      <c r="G871" s="79">
        <v>2.468</v>
      </c>
      <c r="H871" s="79">
        <v>2.5634999999999999</v>
      </c>
      <c r="I871" s="79">
        <v>2.4649999999999999</v>
      </c>
      <c r="J871" s="79">
        <v>2.5350000000000001</v>
      </c>
      <c r="K871" s="79">
        <v>2.379365</v>
      </c>
      <c r="L871" s="80">
        <v>42482339</v>
      </c>
      <c r="M871" s="81">
        <f t="shared" si="13"/>
        <v>3.4482683659898192E-2</v>
      </c>
    </row>
    <row r="872" spans="1:13">
      <c r="A872" s="1">
        <v>44816</v>
      </c>
      <c r="F872" s="78">
        <v>44816</v>
      </c>
      <c r="G872" s="79">
        <v>2.5590000000000002</v>
      </c>
      <c r="H872" s="79">
        <v>2.6585000000000001</v>
      </c>
      <c r="I872" s="79">
        <v>2.5545</v>
      </c>
      <c r="J872" s="79">
        <v>2.6379999999999999</v>
      </c>
      <c r="K872" s="79">
        <v>2.4760420000000001</v>
      </c>
      <c r="L872" s="80">
        <v>56080762</v>
      </c>
      <c r="M872" s="81">
        <f t="shared" si="13"/>
        <v>4.0631428973696815E-2</v>
      </c>
    </row>
    <row r="873" spans="1:13">
      <c r="A873" s="1">
        <v>44817</v>
      </c>
      <c r="F873" s="78">
        <v>44817</v>
      </c>
      <c r="G873" s="79">
        <v>2.6484999999999999</v>
      </c>
      <c r="H873" s="79">
        <v>2.6539999999999999</v>
      </c>
      <c r="I873" s="79">
        <v>2.5430000000000001</v>
      </c>
      <c r="J873" s="79">
        <v>2.5750000000000002</v>
      </c>
      <c r="K873" s="79">
        <v>2.4169100000000001</v>
      </c>
      <c r="L873" s="80">
        <v>41474296</v>
      </c>
      <c r="M873" s="81">
        <f t="shared" si="13"/>
        <v>-2.3881662750470291E-2</v>
      </c>
    </row>
    <row r="874" spans="1:13">
      <c r="A874" s="1">
        <v>44818</v>
      </c>
      <c r="F874" s="78">
        <v>44818</v>
      </c>
      <c r="G874" s="79">
        <v>2.5644999999999998</v>
      </c>
      <c r="H874" s="79">
        <v>2.6160000000000001</v>
      </c>
      <c r="I874" s="79">
        <v>2.552</v>
      </c>
      <c r="J874" s="79">
        <v>2.5855000000000001</v>
      </c>
      <c r="K874" s="79">
        <v>2.4267650000000001</v>
      </c>
      <c r="L874" s="80">
        <v>30617740</v>
      </c>
      <c r="M874" s="81">
        <f t="shared" si="13"/>
        <v>4.0775204703526182E-3</v>
      </c>
    </row>
    <row r="875" spans="1:13">
      <c r="A875" s="1">
        <v>44819</v>
      </c>
      <c r="F875" s="78">
        <v>44819</v>
      </c>
      <c r="G875" s="79">
        <v>2.5975000000000001</v>
      </c>
      <c r="H875" s="79">
        <v>2.6859999999999999</v>
      </c>
      <c r="I875" s="79">
        <v>2.597</v>
      </c>
      <c r="J875" s="79">
        <v>2.6764999999999999</v>
      </c>
      <c r="K875" s="79">
        <v>2.512178</v>
      </c>
      <c r="L875" s="80">
        <v>70158349</v>
      </c>
      <c r="M875" s="81">
        <f t="shared" si="13"/>
        <v>3.5196238613957244E-2</v>
      </c>
    </row>
    <row r="876" spans="1:13">
      <c r="A876" s="1">
        <v>44820</v>
      </c>
      <c r="F876" s="78">
        <v>44820</v>
      </c>
      <c r="G876" s="79">
        <v>2.6219999999999999</v>
      </c>
      <c r="H876" s="79">
        <v>2.6539999999999999</v>
      </c>
      <c r="I876" s="79">
        <v>2.6080000000000001</v>
      </c>
      <c r="J876" s="79">
        <v>2.6505000000000001</v>
      </c>
      <c r="K876" s="79">
        <v>2.4877739999999999</v>
      </c>
      <c r="L876" s="80">
        <v>93078956</v>
      </c>
      <c r="M876" s="81">
        <f t="shared" si="13"/>
        <v>-9.7142798002371224E-3</v>
      </c>
    </row>
    <row r="877" spans="1:13">
      <c r="A877" s="1">
        <v>44823</v>
      </c>
      <c r="F877" s="78">
        <v>44823</v>
      </c>
      <c r="G877" s="79">
        <v>2.6425000000000001</v>
      </c>
      <c r="H877" s="79">
        <v>2.669</v>
      </c>
      <c r="I877" s="79">
        <v>2.625</v>
      </c>
      <c r="J877" s="79">
        <v>2.64</v>
      </c>
      <c r="K877" s="79">
        <v>2.477919</v>
      </c>
      <c r="L877" s="80">
        <v>26927401</v>
      </c>
      <c r="M877" s="81">
        <f t="shared" si="13"/>
        <v>-3.9613726970375712E-3</v>
      </c>
    </row>
    <row r="878" spans="1:13">
      <c r="A878" s="1">
        <v>44824</v>
      </c>
      <c r="F878" s="78">
        <v>44824</v>
      </c>
      <c r="G878" s="79">
        <v>2.6575000000000002</v>
      </c>
      <c r="H878" s="79">
        <v>2.6804999999999999</v>
      </c>
      <c r="I878" s="79">
        <v>2.6234999999999999</v>
      </c>
      <c r="J878" s="79">
        <v>2.637</v>
      </c>
      <c r="K878" s="79">
        <v>2.4751029999999998</v>
      </c>
      <c r="L878" s="80">
        <v>34693636</v>
      </c>
      <c r="M878" s="81">
        <f t="shared" si="13"/>
        <v>-1.1364374703128519E-3</v>
      </c>
    </row>
    <row r="879" spans="1:13">
      <c r="A879" s="1">
        <v>44825</v>
      </c>
      <c r="F879" s="78">
        <v>44825</v>
      </c>
      <c r="G879" s="79">
        <v>2.5819999999999999</v>
      </c>
      <c r="H879" s="79">
        <v>2.6284999999999998</v>
      </c>
      <c r="I879" s="79">
        <v>2.5579999999999998</v>
      </c>
      <c r="J879" s="79">
        <v>2.5815000000000001</v>
      </c>
      <c r="K879" s="79">
        <v>2.4230109999999998</v>
      </c>
      <c r="L879" s="80">
        <v>33684431</v>
      </c>
      <c r="M879" s="81">
        <f t="shared" si="13"/>
        <v>-2.10463968570197E-2</v>
      </c>
    </row>
    <row r="880" spans="1:13">
      <c r="A880" s="1">
        <v>44826</v>
      </c>
      <c r="F880" s="78">
        <v>44826</v>
      </c>
      <c r="G880" s="79">
        <v>2.5419999999999998</v>
      </c>
      <c r="H880" s="79">
        <v>2.6495000000000002</v>
      </c>
      <c r="I880" s="79">
        <v>2.5219999999999998</v>
      </c>
      <c r="J880" s="79">
        <v>2.6025</v>
      </c>
      <c r="K880" s="79">
        <v>2.4427210000000001</v>
      </c>
      <c r="L880" s="80">
        <v>32760071</v>
      </c>
      <c r="M880" s="81">
        <f t="shared" si="13"/>
        <v>8.1345070245245846E-3</v>
      </c>
    </row>
    <row r="881" spans="1:13">
      <c r="A881" s="1">
        <v>44827</v>
      </c>
      <c r="F881" s="78">
        <v>44827</v>
      </c>
      <c r="G881" s="79">
        <v>2.6</v>
      </c>
      <c r="H881" s="79">
        <v>2.6</v>
      </c>
      <c r="I881" s="79">
        <v>2.4885000000000002</v>
      </c>
      <c r="J881" s="79">
        <v>2.5245000000000002</v>
      </c>
      <c r="K881" s="79">
        <v>2.36951</v>
      </c>
      <c r="L881" s="80">
        <v>51516217</v>
      </c>
      <c r="M881" s="81">
        <f t="shared" si="13"/>
        <v>-2.9971085523070432E-2</v>
      </c>
    </row>
    <row r="882" spans="1:13">
      <c r="A882" s="1">
        <v>44830</v>
      </c>
      <c r="F882" s="78">
        <v>44830</v>
      </c>
      <c r="G882" s="79">
        <v>2.5009999999999999</v>
      </c>
      <c r="H882" s="79">
        <v>2.5255000000000001</v>
      </c>
      <c r="I882" s="79">
        <v>2.4664999999999999</v>
      </c>
      <c r="J882" s="79">
        <v>2.4965000000000002</v>
      </c>
      <c r="K882" s="79">
        <v>2.343229</v>
      </c>
      <c r="L882" s="80">
        <v>55292452</v>
      </c>
      <c r="M882" s="81">
        <f t="shared" si="13"/>
        <v>-1.1091322678528472E-2</v>
      </c>
    </row>
    <row r="883" spans="1:13">
      <c r="A883" s="1">
        <v>44831</v>
      </c>
      <c r="F883" s="78">
        <v>44831</v>
      </c>
      <c r="G883" s="79">
        <v>2.544</v>
      </c>
      <c r="H883" s="79">
        <v>2.5465</v>
      </c>
      <c r="I883" s="79">
        <v>2.4279999999999999</v>
      </c>
      <c r="J883" s="79">
        <v>2.431</v>
      </c>
      <c r="K883" s="79">
        <v>2.2817500000000002</v>
      </c>
      <c r="L883" s="80">
        <v>37547512</v>
      </c>
      <c r="M883" s="81">
        <f t="shared" si="13"/>
        <v>-2.6236872281795692E-2</v>
      </c>
    </row>
    <row r="884" spans="1:13">
      <c r="A884" s="1">
        <v>44832</v>
      </c>
      <c r="F884" s="78">
        <v>44832</v>
      </c>
      <c r="G884" s="79">
        <v>2.41</v>
      </c>
      <c r="H884" s="79">
        <v>2.4430000000000001</v>
      </c>
      <c r="I884" s="79">
        <v>2.363</v>
      </c>
      <c r="J884" s="79">
        <v>2.4380000000000002</v>
      </c>
      <c r="K884" s="79">
        <v>2.2883209999999998</v>
      </c>
      <c r="L884" s="80">
        <v>46204520</v>
      </c>
      <c r="M884" s="81">
        <f t="shared" si="13"/>
        <v>2.8798071655526066E-3</v>
      </c>
    </row>
    <row r="885" spans="1:13">
      <c r="A885" s="1">
        <v>44833</v>
      </c>
      <c r="F885" s="78">
        <v>44833</v>
      </c>
      <c r="G885" s="79">
        <v>2.4224999999999999</v>
      </c>
      <c r="H885" s="79">
        <v>2.4335</v>
      </c>
      <c r="I885" s="79">
        <v>2.3534999999999999</v>
      </c>
      <c r="J885" s="79">
        <v>2.3815</v>
      </c>
      <c r="K885" s="79">
        <v>2.2352889999999999</v>
      </c>
      <c r="L885" s="80">
        <v>40852084</v>
      </c>
      <c r="M885" s="81">
        <f t="shared" si="13"/>
        <v>-2.3175070280786643E-2</v>
      </c>
    </row>
    <row r="886" spans="1:13">
      <c r="A886" s="1">
        <v>44834</v>
      </c>
      <c r="F886" s="78">
        <v>44834</v>
      </c>
      <c r="G886" s="79">
        <v>2.4055</v>
      </c>
      <c r="H886" s="79">
        <v>2.423</v>
      </c>
      <c r="I886" s="79">
        <v>2.38</v>
      </c>
      <c r="J886" s="79">
        <v>2.3975</v>
      </c>
      <c r="K886" s="79">
        <v>2.2503069999999998</v>
      </c>
      <c r="L886" s="80">
        <v>33178117</v>
      </c>
      <c r="M886" s="81">
        <f t="shared" si="13"/>
        <v>6.7185943294133226E-3</v>
      </c>
    </row>
    <row r="887" spans="1:13">
      <c r="A887" s="1">
        <v>44837</v>
      </c>
      <c r="F887" s="78">
        <v>44837</v>
      </c>
      <c r="G887" s="79">
        <v>2.3664999999999998</v>
      </c>
      <c r="H887" s="79">
        <v>2.4750000000000001</v>
      </c>
      <c r="I887" s="79">
        <v>2.3565</v>
      </c>
      <c r="J887" s="79">
        <v>2.4645000000000001</v>
      </c>
      <c r="K887" s="79">
        <v>2.3131940000000002</v>
      </c>
      <c r="L887" s="80">
        <v>35129533</v>
      </c>
      <c r="M887" s="81">
        <f t="shared" si="13"/>
        <v>2.7945964706149146E-2</v>
      </c>
    </row>
    <row r="888" spans="1:13">
      <c r="A888" s="1">
        <v>44838</v>
      </c>
      <c r="F888" s="78">
        <v>44838</v>
      </c>
      <c r="G888" s="79">
        <v>2.504</v>
      </c>
      <c r="H888" s="79">
        <v>2.6509999999999998</v>
      </c>
      <c r="I888" s="79">
        <v>2.4950000000000001</v>
      </c>
      <c r="J888" s="79">
        <v>2.6364999999999998</v>
      </c>
      <c r="K888" s="79">
        <v>2.474634</v>
      </c>
      <c r="L888" s="80">
        <v>59293931</v>
      </c>
      <c r="M888" s="81">
        <f t="shared" si="13"/>
        <v>6.9790947062805711E-2</v>
      </c>
    </row>
    <row r="889" spans="1:13">
      <c r="A889" s="1">
        <v>44839</v>
      </c>
      <c r="F889" s="78">
        <v>44839</v>
      </c>
      <c r="G889" s="79">
        <v>2.6194999999999999</v>
      </c>
      <c r="H889" s="79">
        <v>2.6385000000000001</v>
      </c>
      <c r="I889" s="79">
        <v>2.5554999999999999</v>
      </c>
      <c r="J889" s="79">
        <v>2.5754999999999999</v>
      </c>
      <c r="K889" s="79">
        <v>2.4173789999999999</v>
      </c>
      <c r="L889" s="80">
        <v>36283329</v>
      </c>
      <c r="M889" s="81">
        <f t="shared" si="13"/>
        <v>-2.3136754768583984E-2</v>
      </c>
    </row>
    <row r="890" spans="1:13">
      <c r="A890" s="1">
        <v>44840</v>
      </c>
      <c r="F890" s="78">
        <v>44840</v>
      </c>
      <c r="G890" s="79">
        <v>2.58</v>
      </c>
      <c r="H890" s="79">
        <v>2.5964999999999998</v>
      </c>
      <c r="I890" s="79">
        <v>2.5369999999999999</v>
      </c>
      <c r="J890" s="79">
        <v>2.5499999999999998</v>
      </c>
      <c r="K890" s="79">
        <v>2.3934440000000001</v>
      </c>
      <c r="L890" s="80">
        <v>18776672</v>
      </c>
      <c r="M890" s="81">
        <f t="shared" si="13"/>
        <v>-9.9012194612428661E-3</v>
      </c>
    </row>
    <row r="891" spans="1:13">
      <c r="A891" s="1">
        <v>44841</v>
      </c>
      <c r="F891" s="78">
        <v>44841</v>
      </c>
      <c r="G891" s="79">
        <v>2.5325000000000002</v>
      </c>
      <c r="H891" s="79">
        <v>2.5680000000000001</v>
      </c>
      <c r="I891" s="79">
        <v>2.5019999999999998</v>
      </c>
      <c r="J891" s="79">
        <v>2.5265</v>
      </c>
      <c r="K891" s="79">
        <v>2.3713869999999999</v>
      </c>
      <c r="L891" s="80">
        <v>29035511</v>
      </c>
      <c r="M891" s="81">
        <f t="shared" si="13"/>
        <v>-9.2155905882904364E-3</v>
      </c>
    </row>
    <row r="892" spans="1:13">
      <c r="A892" s="1">
        <v>44844</v>
      </c>
      <c r="F892" s="78">
        <v>44844</v>
      </c>
      <c r="G892" s="79">
        <v>2.5114999999999998</v>
      </c>
      <c r="H892" s="79">
        <v>2.5489999999999999</v>
      </c>
      <c r="I892" s="79">
        <v>2.4914999999999998</v>
      </c>
      <c r="J892" s="79">
        <v>2.4984999999999999</v>
      </c>
      <c r="K892" s="79">
        <v>2.3451059999999999</v>
      </c>
      <c r="L892" s="80">
        <v>61866253</v>
      </c>
      <c r="M892" s="81">
        <f t="shared" si="13"/>
        <v>-1.1082543675916247E-2</v>
      </c>
    </row>
    <row r="893" spans="1:13">
      <c r="A893" s="1">
        <v>44845</v>
      </c>
      <c r="F893" s="78">
        <v>44845</v>
      </c>
      <c r="G893" s="79">
        <v>2.4794999999999998</v>
      </c>
      <c r="H893" s="79">
        <v>2.4860000000000002</v>
      </c>
      <c r="I893" s="79">
        <v>2.4355000000000002</v>
      </c>
      <c r="J893" s="79">
        <v>2.4580000000000002</v>
      </c>
      <c r="K893" s="79">
        <v>2.3070919999999999</v>
      </c>
      <c r="L893" s="80">
        <v>29062159</v>
      </c>
      <c r="M893" s="81">
        <f t="shared" si="13"/>
        <v>-1.6209928250578008E-2</v>
      </c>
    </row>
    <row r="894" spans="1:13">
      <c r="A894" s="1">
        <v>44846</v>
      </c>
      <c r="F894" s="78">
        <v>44846</v>
      </c>
      <c r="G894" s="79">
        <v>2.4489999999999998</v>
      </c>
      <c r="H894" s="79">
        <v>2.4525000000000001</v>
      </c>
      <c r="I894" s="79">
        <v>2.395</v>
      </c>
      <c r="J894" s="79">
        <v>2.4165000000000001</v>
      </c>
      <c r="K894" s="79">
        <v>2.268141</v>
      </c>
      <c r="L894" s="80">
        <v>31869167</v>
      </c>
      <c r="M894" s="81">
        <f t="shared" si="13"/>
        <v>-1.6883158538974586E-2</v>
      </c>
    </row>
    <row r="895" spans="1:13">
      <c r="A895" s="1">
        <v>44847</v>
      </c>
      <c r="F895" s="78">
        <v>44847</v>
      </c>
      <c r="G895" s="79">
        <v>2.4089999999999998</v>
      </c>
      <c r="H895" s="79">
        <v>2.5129999999999999</v>
      </c>
      <c r="I895" s="79">
        <v>2.395</v>
      </c>
      <c r="J895" s="79">
        <v>2.4969999999999999</v>
      </c>
      <c r="K895" s="79">
        <v>2.3436979999999998</v>
      </c>
      <c r="L895" s="80">
        <v>40841579</v>
      </c>
      <c r="M895" s="81">
        <f t="shared" si="13"/>
        <v>3.3312302894749436E-2</v>
      </c>
    </row>
    <row r="896" spans="1:13">
      <c r="A896" s="1">
        <v>44848</v>
      </c>
      <c r="F896" s="78">
        <v>44848</v>
      </c>
      <c r="G896" s="79">
        <v>2.5499999999999998</v>
      </c>
      <c r="H896" s="79">
        <v>2.5760000000000001</v>
      </c>
      <c r="I896" s="79">
        <v>2.5125000000000002</v>
      </c>
      <c r="J896" s="79">
        <v>2.5305</v>
      </c>
      <c r="K896" s="79">
        <v>2.3751419999999999</v>
      </c>
      <c r="L896" s="80">
        <v>37848403</v>
      </c>
      <c r="M896" s="81">
        <f t="shared" si="13"/>
        <v>1.3416404331957458E-2</v>
      </c>
    </row>
    <row r="897" spans="1:13">
      <c r="A897" s="1">
        <v>44851</v>
      </c>
      <c r="F897" s="78">
        <v>44851</v>
      </c>
      <c r="G897" s="79">
        <v>2.5305</v>
      </c>
      <c r="H897" s="79">
        <v>2.6030000000000002</v>
      </c>
      <c r="I897" s="79">
        <v>2.5249999999999999</v>
      </c>
      <c r="J897" s="79">
        <v>2.5665</v>
      </c>
      <c r="K897" s="79">
        <v>2.4089309999999999</v>
      </c>
      <c r="L897" s="80">
        <v>81949085</v>
      </c>
      <c r="M897" s="81">
        <f t="shared" si="13"/>
        <v>1.4226096797580974E-2</v>
      </c>
    </row>
    <row r="898" spans="1:13">
      <c r="A898" s="1">
        <v>44852</v>
      </c>
      <c r="F898" s="78">
        <v>44852</v>
      </c>
      <c r="G898" s="79">
        <v>2.5895000000000001</v>
      </c>
      <c r="H898" s="79">
        <v>2.6720000000000002</v>
      </c>
      <c r="I898" s="79">
        <v>2.5870000000000002</v>
      </c>
      <c r="J898" s="79">
        <v>2.621</v>
      </c>
      <c r="K898" s="79">
        <v>2.4600849999999999</v>
      </c>
      <c r="L898" s="80">
        <v>41299068</v>
      </c>
      <c r="M898" s="81">
        <f t="shared" si="13"/>
        <v>2.1235145381914188E-2</v>
      </c>
    </row>
    <row r="899" spans="1:13">
      <c r="A899" s="1">
        <v>44853</v>
      </c>
      <c r="F899" s="78">
        <v>44853</v>
      </c>
      <c r="G899" s="79">
        <v>2.6364999999999998</v>
      </c>
      <c r="H899" s="79">
        <v>2.65</v>
      </c>
      <c r="I899" s="79">
        <v>2.5830000000000002</v>
      </c>
      <c r="J899" s="79">
        <v>2.6345000000000001</v>
      </c>
      <c r="K899" s="79">
        <v>2.4727570000000001</v>
      </c>
      <c r="L899" s="80">
        <v>304539953</v>
      </c>
      <c r="M899" s="81">
        <f t="shared" si="13"/>
        <v>5.1510415290529554E-3</v>
      </c>
    </row>
    <row r="900" spans="1:13">
      <c r="A900" s="1">
        <v>44854</v>
      </c>
      <c r="F900" s="78">
        <v>44854</v>
      </c>
      <c r="G900" s="79">
        <v>2.63</v>
      </c>
      <c r="H900" s="79">
        <v>2.6785000000000001</v>
      </c>
      <c r="I900" s="79">
        <v>2.6070000000000002</v>
      </c>
      <c r="J900" s="79">
        <v>2.6684999999999999</v>
      </c>
      <c r="K900" s="79">
        <v>2.5046689999999998</v>
      </c>
      <c r="L900" s="80">
        <v>95025581</v>
      </c>
      <c r="M900" s="81">
        <f t="shared" ref="M900:M963" si="14">(K900-K899)/K899</f>
        <v>1.2905433085418307E-2</v>
      </c>
    </row>
    <row r="901" spans="1:13">
      <c r="A901" s="1">
        <v>44855</v>
      </c>
      <c r="F901" s="78">
        <v>44855</v>
      </c>
      <c r="G901" s="79">
        <v>2.6389999999999998</v>
      </c>
      <c r="H901" s="79">
        <v>2.6585000000000001</v>
      </c>
      <c r="I901" s="79">
        <v>2.59</v>
      </c>
      <c r="J901" s="79">
        <v>2.6579999999999999</v>
      </c>
      <c r="K901" s="79">
        <v>2.4948139999999999</v>
      </c>
      <c r="L901" s="80">
        <v>62662340</v>
      </c>
      <c r="M901" s="81">
        <f t="shared" si="14"/>
        <v>-3.9346516445885457E-3</v>
      </c>
    </row>
    <row r="902" spans="1:13">
      <c r="A902" s="1">
        <v>44858</v>
      </c>
      <c r="F902" s="78">
        <v>44858</v>
      </c>
      <c r="G902" s="79">
        <v>2.68</v>
      </c>
      <c r="H902" s="79">
        <v>2.7480000000000002</v>
      </c>
      <c r="I902" s="79">
        <v>2.669</v>
      </c>
      <c r="J902" s="79">
        <v>2.7240000000000002</v>
      </c>
      <c r="K902" s="79">
        <v>2.556762</v>
      </c>
      <c r="L902" s="80">
        <v>41526510</v>
      </c>
      <c r="M902" s="81">
        <f t="shared" si="14"/>
        <v>2.4830708822381194E-2</v>
      </c>
    </row>
    <row r="903" spans="1:13">
      <c r="A903" s="1">
        <v>44859</v>
      </c>
      <c r="F903" s="78">
        <v>44859</v>
      </c>
      <c r="G903" s="79">
        <v>2.7450000000000001</v>
      </c>
      <c r="H903" s="79">
        <v>2.7770000000000001</v>
      </c>
      <c r="I903" s="79">
        <v>2.6880000000000002</v>
      </c>
      <c r="J903" s="79">
        <v>2.7385000000000002</v>
      </c>
      <c r="K903" s="79">
        <v>2.5703719999999999</v>
      </c>
      <c r="L903" s="80">
        <v>37626687</v>
      </c>
      <c r="M903" s="81">
        <f t="shared" si="14"/>
        <v>5.3231391893339697E-3</v>
      </c>
    </row>
    <row r="904" spans="1:13">
      <c r="A904" s="1">
        <v>44860</v>
      </c>
      <c r="F904" s="78">
        <v>44860</v>
      </c>
      <c r="G904" s="79">
        <v>2.7559999999999998</v>
      </c>
      <c r="H904" s="79">
        <v>2.76</v>
      </c>
      <c r="I904" s="79">
        <v>2.6019999999999999</v>
      </c>
      <c r="J904" s="79">
        <v>2.649</v>
      </c>
      <c r="K904" s="79">
        <v>2.4863659999999999</v>
      </c>
      <c r="L904" s="80">
        <v>73727364</v>
      </c>
      <c r="M904" s="81">
        <f t="shared" si="14"/>
        <v>-3.2682428846875097E-2</v>
      </c>
    </row>
    <row r="905" spans="1:13">
      <c r="A905" s="1">
        <v>44861</v>
      </c>
      <c r="F905" s="78">
        <v>44861</v>
      </c>
      <c r="G905" s="79">
        <v>2.6274999999999999</v>
      </c>
      <c r="H905" s="79">
        <v>2.6435</v>
      </c>
      <c r="I905" s="79">
        <v>2.6015000000000001</v>
      </c>
      <c r="J905" s="79">
        <v>2.625</v>
      </c>
      <c r="K905" s="79">
        <v>2.4638399999999998</v>
      </c>
      <c r="L905" s="80">
        <v>51125877</v>
      </c>
      <c r="M905" s="81">
        <f t="shared" si="14"/>
        <v>-9.0598085720284324E-3</v>
      </c>
    </row>
    <row r="906" spans="1:13">
      <c r="A906" s="1">
        <v>44862</v>
      </c>
      <c r="F906" s="78">
        <v>44862</v>
      </c>
      <c r="G906" s="79">
        <v>2.62</v>
      </c>
      <c r="H906" s="79">
        <v>2.6579999999999999</v>
      </c>
      <c r="I906" s="79">
        <v>2.6019999999999999</v>
      </c>
      <c r="J906" s="79">
        <v>2.6579999999999999</v>
      </c>
      <c r="K906" s="79">
        <v>2.4948139999999999</v>
      </c>
      <c r="L906" s="80">
        <v>37650988</v>
      </c>
      <c r="M906" s="81">
        <f t="shared" si="14"/>
        <v>1.2571433209948722E-2</v>
      </c>
    </row>
    <row r="907" spans="1:13">
      <c r="A907" s="1">
        <v>44865</v>
      </c>
      <c r="F907" s="78">
        <v>44865</v>
      </c>
      <c r="G907" s="79">
        <v>2.6305000000000001</v>
      </c>
      <c r="H907" s="79">
        <v>2.657</v>
      </c>
      <c r="I907" s="79">
        <v>2.5960000000000001</v>
      </c>
      <c r="J907" s="79">
        <v>2.6219999999999999</v>
      </c>
      <c r="K907" s="79">
        <v>2.5162140000000002</v>
      </c>
      <c r="L907" s="80">
        <v>33913704</v>
      </c>
      <c r="M907" s="81">
        <f t="shared" si="14"/>
        <v>8.5777937754078302E-3</v>
      </c>
    </row>
    <row r="908" spans="1:13">
      <c r="A908" s="1">
        <v>44866</v>
      </c>
      <c r="F908" s="78">
        <v>44866</v>
      </c>
      <c r="G908" s="79">
        <v>2.637</v>
      </c>
      <c r="H908" s="79">
        <v>2.6775000000000002</v>
      </c>
      <c r="I908" s="79">
        <v>2.6315</v>
      </c>
      <c r="J908" s="79">
        <v>2.6435</v>
      </c>
      <c r="K908" s="79">
        <v>2.5368469999999999</v>
      </c>
      <c r="L908" s="80">
        <v>27135256</v>
      </c>
      <c r="M908" s="81">
        <f t="shared" si="14"/>
        <v>8.2000179634958235E-3</v>
      </c>
    </row>
    <row r="909" spans="1:13">
      <c r="A909" s="1">
        <v>44867</v>
      </c>
      <c r="F909" s="78">
        <v>44867</v>
      </c>
      <c r="G909" s="79">
        <v>2.6619999999999999</v>
      </c>
      <c r="H909" s="79">
        <v>2.6705000000000001</v>
      </c>
      <c r="I909" s="79">
        <v>2.6074999999999999</v>
      </c>
      <c r="J909" s="79">
        <v>2.6215000000000002</v>
      </c>
      <c r="K909" s="79">
        <v>2.5157340000000001</v>
      </c>
      <c r="L909" s="80">
        <v>97700763</v>
      </c>
      <c r="M909" s="81">
        <f t="shared" si="14"/>
        <v>-8.322535809215029E-3</v>
      </c>
    </row>
    <row r="910" spans="1:13">
      <c r="A910" s="1">
        <v>44868</v>
      </c>
      <c r="F910" s="78">
        <v>44868</v>
      </c>
      <c r="G910" s="79">
        <v>2.6124999999999998</v>
      </c>
      <c r="H910" s="79">
        <v>2.621</v>
      </c>
      <c r="I910" s="79">
        <v>2.5609999999999999</v>
      </c>
      <c r="J910" s="79">
        <v>2.59</v>
      </c>
      <c r="K910" s="79">
        <v>2.4855049999999999</v>
      </c>
      <c r="L910" s="80">
        <v>131652455</v>
      </c>
      <c r="M910" s="81">
        <f t="shared" si="14"/>
        <v>-1.2015976251861397E-2</v>
      </c>
    </row>
    <row r="911" spans="1:13">
      <c r="A911" s="1">
        <v>44869</v>
      </c>
      <c r="F911" s="78">
        <v>44869</v>
      </c>
      <c r="G911" s="79">
        <v>2.6065</v>
      </c>
      <c r="H911" s="79">
        <v>2.6905000000000001</v>
      </c>
      <c r="I911" s="79">
        <v>2.5990000000000002</v>
      </c>
      <c r="J911" s="79">
        <v>2.669</v>
      </c>
      <c r="K911" s="79">
        <v>2.561318</v>
      </c>
      <c r="L911" s="80">
        <v>49666358</v>
      </c>
      <c r="M911" s="81">
        <f t="shared" si="14"/>
        <v>3.0502050891066456E-2</v>
      </c>
    </row>
    <row r="912" spans="1:13">
      <c r="A912" s="1">
        <v>44872</v>
      </c>
      <c r="F912" s="78">
        <v>44872</v>
      </c>
      <c r="G912" s="79">
        <v>2.65</v>
      </c>
      <c r="H912" s="79">
        <v>2.6850000000000001</v>
      </c>
      <c r="I912" s="79">
        <v>2.633</v>
      </c>
      <c r="J912" s="79">
        <v>2.6604999999999999</v>
      </c>
      <c r="K912" s="79">
        <v>2.5531609999999998</v>
      </c>
      <c r="L912" s="80">
        <v>66072962</v>
      </c>
      <c r="M912" s="81">
        <f t="shared" si="14"/>
        <v>-3.1846885080260207E-3</v>
      </c>
    </row>
    <row r="913" spans="1:13">
      <c r="A913" s="1">
        <v>44873</v>
      </c>
      <c r="F913" s="78">
        <v>44873</v>
      </c>
      <c r="G913" s="79">
        <v>2.6560000000000001</v>
      </c>
      <c r="H913" s="79">
        <v>2.6669999999999998</v>
      </c>
      <c r="I913" s="79">
        <v>2.6364999999999998</v>
      </c>
      <c r="J913" s="79">
        <v>2.645</v>
      </c>
      <c r="K913" s="79">
        <v>2.5382859999999998</v>
      </c>
      <c r="L913" s="80">
        <v>67715213</v>
      </c>
      <c r="M913" s="81">
        <f t="shared" si="14"/>
        <v>-5.8261112401450489E-3</v>
      </c>
    </row>
    <row r="914" spans="1:13">
      <c r="A914" s="1">
        <v>44874</v>
      </c>
      <c r="F914" s="78">
        <v>44874</v>
      </c>
      <c r="G914" s="79">
        <v>2.63</v>
      </c>
      <c r="H914" s="79">
        <v>2.6695000000000002</v>
      </c>
      <c r="I914" s="79">
        <v>2.597</v>
      </c>
      <c r="J914" s="79">
        <v>2.6124999999999998</v>
      </c>
      <c r="K914" s="79">
        <v>2.5070969999999999</v>
      </c>
      <c r="L914" s="80">
        <v>35921661</v>
      </c>
      <c r="M914" s="81">
        <f t="shared" si="14"/>
        <v>-1.2287425451663017E-2</v>
      </c>
    </row>
    <row r="915" spans="1:13">
      <c r="A915" s="1">
        <v>44875</v>
      </c>
      <c r="F915" s="78">
        <v>44875</v>
      </c>
      <c r="G915" s="79">
        <v>2.6080000000000001</v>
      </c>
      <c r="H915" s="79">
        <v>2.6080000000000001</v>
      </c>
      <c r="I915" s="79">
        <v>2.5209999999999999</v>
      </c>
      <c r="J915" s="79">
        <v>2.5535000000000001</v>
      </c>
      <c r="K915" s="79">
        <v>2.4504779999999999</v>
      </c>
      <c r="L915" s="80">
        <v>75568429</v>
      </c>
      <c r="M915" s="81">
        <f t="shared" si="14"/>
        <v>-2.2583489988620295E-2</v>
      </c>
    </row>
    <row r="916" spans="1:13">
      <c r="A916" s="1">
        <v>44876</v>
      </c>
      <c r="F916" s="78">
        <v>44876</v>
      </c>
      <c r="G916" s="79">
        <v>2.5419999999999998</v>
      </c>
      <c r="H916" s="79">
        <v>2.5615000000000001</v>
      </c>
      <c r="I916" s="79">
        <v>2.5015000000000001</v>
      </c>
      <c r="J916" s="79">
        <v>2.5274999999999999</v>
      </c>
      <c r="K916" s="79">
        <v>2.4255270000000002</v>
      </c>
      <c r="L916" s="80">
        <v>62747257</v>
      </c>
      <c r="M916" s="81">
        <f t="shared" si="14"/>
        <v>-1.0182095085122056E-2</v>
      </c>
    </row>
    <row r="917" spans="1:13">
      <c r="A917" s="1">
        <v>44879</v>
      </c>
      <c r="F917" s="78">
        <v>44879</v>
      </c>
      <c r="G917" s="79">
        <v>2.54</v>
      </c>
      <c r="H917" s="79">
        <v>2.5834999999999999</v>
      </c>
      <c r="I917" s="79">
        <v>2.528</v>
      </c>
      <c r="J917" s="79">
        <v>2.5720000000000001</v>
      </c>
      <c r="K917" s="79">
        <v>2.4682309999999998</v>
      </c>
      <c r="L917" s="80">
        <v>32572939</v>
      </c>
      <c r="M917" s="81">
        <f t="shared" si="14"/>
        <v>1.7606070763178324E-2</v>
      </c>
    </row>
    <row r="918" spans="1:13">
      <c r="A918" s="1">
        <v>44880</v>
      </c>
      <c r="F918" s="78">
        <v>44880</v>
      </c>
      <c r="G918" s="79">
        <v>2.5840000000000001</v>
      </c>
      <c r="H918" s="79">
        <v>2.6124999999999998</v>
      </c>
      <c r="I918" s="79">
        <v>2.5655000000000001</v>
      </c>
      <c r="J918" s="79">
        <v>2.6084999999999998</v>
      </c>
      <c r="K918" s="79">
        <v>2.5032589999999999</v>
      </c>
      <c r="L918" s="80">
        <v>31772274</v>
      </c>
      <c r="M918" s="81">
        <f t="shared" si="14"/>
        <v>1.4191540419028877E-2</v>
      </c>
    </row>
    <row r="919" spans="1:13">
      <c r="A919" s="1">
        <v>44881</v>
      </c>
      <c r="F919" s="78">
        <v>44881</v>
      </c>
      <c r="G919" s="79">
        <v>2.6040000000000001</v>
      </c>
      <c r="H919" s="79">
        <v>2.6150000000000002</v>
      </c>
      <c r="I919" s="79">
        <v>2.5754999999999999</v>
      </c>
      <c r="J919" s="79">
        <v>2.5754999999999999</v>
      </c>
      <c r="K919" s="79">
        <v>2.47159</v>
      </c>
      <c r="L919" s="80">
        <v>31479890</v>
      </c>
      <c r="M919" s="81">
        <f t="shared" si="14"/>
        <v>-1.2651108015590854E-2</v>
      </c>
    </row>
    <row r="920" spans="1:13">
      <c r="A920" s="1">
        <v>44882</v>
      </c>
      <c r="F920" s="78">
        <v>44882</v>
      </c>
      <c r="G920" s="79">
        <v>2.581</v>
      </c>
      <c r="H920" s="79">
        <v>2.5895000000000001</v>
      </c>
      <c r="I920" s="79">
        <v>2.5030000000000001</v>
      </c>
      <c r="J920" s="79">
        <v>2.5295000000000001</v>
      </c>
      <c r="K920" s="79">
        <v>2.4274460000000002</v>
      </c>
      <c r="L920" s="80">
        <v>80841447</v>
      </c>
      <c r="M920" s="81">
        <f t="shared" si="14"/>
        <v>-1.7860567488944257E-2</v>
      </c>
    </row>
    <row r="921" spans="1:13">
      <c r="A921" s="1">
        <v>44883</v>
      </c>
      <c r="F921" s="78">
        <v>44883</v>
      </c>
      <c r="G921" s="79">
        <v>2.5539999999999998</v>
      </c>
      <c r="H921" s="79">
        <v>2.6059999999999999</v>
      </c>
      <c r="I921" s="79">
        <v>2.54</v>
      </c>
      <c r="J921" s="79">
        <v>2.6059999999999999</v>
      </c>
      <c r="K921" s="79">
        <v>2.5008599999999999</v>
      </c>
      <c r="L921" s="80">
        <v>50074962</v>
      </c>
      <c r="M921" s="81">
        <f t="shared" si="14"/>
        <v>3.0243309222944461E-2</v>
      </c>
    </row>
    <row r="922" spans="1:13">
      <c r="A922" s="1">
        <v>44886</v>
      </c>
      <c r="F922" s="78">
        <v>44886</v>
      </c>
      <c r="G922" s="79">
        <v>2.59</v>
      </c>
      <c r="H922" s="79">
        <v>2.6955</v>
      </c>
      <c r="I922" s="79">
        <v>2.5870000000000002</v>
      </c>
      <c r="J922" s="79">
        <v>2.6884999999999999</v>
      </c>
      <c r="K922" s="79">
        <v>2.580031</v>
      </c>
      <c r="L922" s="80">
        <v>57469532</v>
      </c>
      <c r="M922" s="81">
        <f t="shared" si="14"/>
        <v>3.1657509816623124E-2</v>
      </c>
    </row>
    <row r="923" spans="1:13">
      <c r="A923" s="1">
        <v>44887</v>
      </c>
      <c r="F923" s="78">
        <v>44887</v>
      </c>
      <c r="G923" s="79">
        <v>2.69</v>
      </c>
      <c r="H923" s="79">
        <v>2.7885</v>
      </c>
      <c r="I923" s="79">
        <v>2.6819999999999999</v>
      </c>
      <c r="J923" s="79">
        <v>2.7770000000000001</v>
      </c>
      <c r="K923" s="79">
        <v>2.6649600000000002</v>
      </c>
      <c r="L923" s="80">
        <v>83983954</v>
      </c>
      <c r="M923" s="81">
        <f t="shared" si="14"/>
        <v>3.2917821530051482E-2</v>
      </c>
    </row>
    <row r="924" spans="1:13">
      <c r="A924" s="1">
        <v>44888</v>
      </c>
      <c r="F924" s="78">
        <v>44888</v>
      </c>
      <c r="G924" s="79">
        <v>2.7810000000000001</v>
      </c>
      <c r="H924" s="79">
        <v>2.7879999999999998</v>
      </c>
      <c r="I924" s="79">
        <v>2.7364999999999999</v>
      </c>
      <c r="J924" s="79">
        <v>2.774</v>
      </c>
      <c r="K924" s="79">
        <v>2.6620819999999998</v>
      </c>
      <c r="L924" s="80">
        <v>61680917</v>
      </c>
      <c r="M924" s="81">
        <f t="shared" si="14"/>
        <v>-1.0799411623440428E-3</v>
      </c>
    </row>
    <row r="925" spans="1:13">
      <c r="A925" s="1">
        <v>44889</v>
      </c>
      <c r="F925" s="78">
        <v>44889</v>
      </c>
      <c r="G925" s="79">
        <v>2.77</v>
      </c>
      <c r="H925" s="79">
        <v>2.8119999999999998</v>
      </c>
      <c r="I925" s="79">
        <v>2.7675000000000001</v>
      </c>
      <c r="J925" s="79">
        <v>2.7854999999999999</v>
      </c>
      <c r="K925" s="79">
        <v>2.6731180000000001</v>
      </c>
      <c r="L925" s="80">
        <v>38492975</v>
      </c>
      <c r="M925" s="81">
        <f t="shared" si="14"/>
        <v>4.1456273698557249E-3</v>
      </c>
    </row>
    <row r="926" spans="1:13">
      <c r="A926" s="1">
        <v>44890</v>
      </c>
      <c r="F926" s="78">
        <v>44890</v>
      </c>
      <c r="G926" s="79">
        <v>2.7965</v>
      </c>
      <c r="H926" s="79">
        <v>2.8374999999999999</v>
      </c>
      <c r="I926" s="79">
        <v>2.7810000000000001</v>
      </c>
      <c r="J926" s="79">
        <v>2.8334999999999999</v>
      </c>
      <c r="K926" s="79">
        <v>2.7191809999999998</v>
      </c>
      <c r="L926" s="80">
        <v>45808492</v>
      </c>
      <c r="M926" s="81">
        <f t="shared" si="14"/>
        <v>1.7231936637290137E-2</v>
      </c>
    </row>
    <row r="927" spans="1:13">
      <c r="A927" s="1">
        <v>44893</v>
      </c>
      <c r="F927" s="78">
        <v>44893</v>
      </c>
      <c r="G927" s="79">
        <v>2.8109999999999999</v>
      </c>
      <c r="H927" s="79">
        <v>2.8464999999999998</v>
      </c>
      <c r="I927" s="79">
        <v>2.7974999999999999</v>
      </c>
      <c r="J927" s="79">
        <v>2.8025000000000002</v>
      </c>
      <c r="K927" s="79">
        <v>2.689432</v>
      </c>
      <c r="L927" s="80">
        <v>36573225</v>
      </c>
      <c r="M927" s="81">
        <f t="shared" si="14"/>
        <v>-1.0940426547552298E-2</v>
      </c>
    </row>
    <row r="928" spans="1:13">
      <c r="A928" s="1">
        <v>44894</v>
      </c>
      <c r="F928" s="78">
        <v>44894</v>
      </c>
      <c r="G928" s="79">
        <v>2.81</v>
      </c>
      <c r="H928" s="79">
        <v>2.8519999999999999</v>
      </c>
      <c r="I928" s="79">
        <v>2.7825000000000002</v>
      </c>
      <c r="J928" s="79">
        <v>2.8355000000000001</v>
      </c>
      <c r="K928" s="79">
        <v>2.7210999999999999</v>
      </c>
      <c r="L928" s="80">
        <v>39139043</v>
      </c>
      <c r="M928" s="81">
        <f t="shared" si="14"/>
        <v>1.1774977021170198E-2</v>
      </c>
    </row>
    <row r="929" spans="1:13">
      <c r="A929" s="1">
        <v>44895</v>
      </c>
      <c r="F929" s="78">
        <v>44895</v>
      </c>
      <c r="G929" s="79">
        <v>2.8405</v>
      </c>
      <c r="H929" s="79">
        <v>2.859</v>
      </c>
      <c r="I929" s="79">
        <v>2.8029999999999999</v>
      </c>
      <c r="J929" s="79">
        <v>2.8504999999999998</v>
      </c>
      <c r="K929" s="79">
        <v>2.7354949999999998</v>
      </c>
      <c r="L929" s="80">
        <v>74107102</v>
      </c>
      <c r="M929" s="81">
        <f t="shared" si="14"/>
        <v>5.290140016904905E-3</v>
      </c>
    </row>
    <row r="930" spans="1:13">
      <c r="A930" s="1">
        <v>44896</v>
      </c>
      <c r="F930" s="78">
        <v>44896</v>
      </c>
      <c r="G930" s="79">
        <v>2.863</v>
      </c>
      <c r="H930" s="79">
        <v>2.88</v>
      </c>
      <c r="I930" s="79">
        <v>2.8165</v>
      </c>
      <c r="J930" s="79">
        <v>2.8165</v>
      </c>
      <c r="K930" s="79">
        <v>2.7028669999999999</v>
      </c>
      <c r="L930" s="80">
        <v>68639505</v>
      </c>
      <c r="M930" s="81">
        <f t="shared" si="14"/>
        <v>-1.1927640152879051E-2</v>
      </c>
    </row>
    <row r="931" spans="1:13">
      <c r="A931" s="1">
        <v>44897</v>
      </c>
      <c r="F931" s="78">
        <v>44897</v>
      </c>
      <c r="G931" s="79">
        <v>2.8090000000000002</v>
      </c>
      <c r="H931" s="79">
        <v>2.823</v>
      </c>
      <c r="I931" s="79">
        <v>2.7759999999999998</v>
      </c>
      <c r="J931" s="79">
        <v>2.8125</v>
      </c>
      <c r="K931" s="79">
        <v>2.6990280000000002</v>
      </c>
      <c r="L931" s="80">
        <v>37906868</v>
      </c>
      <c r="M931" s="81">
        <f t="shared" si="14"/>
        <v>-1.4203436573089626E-3</v>
      </c>
    </row>
    <row r="932" spans="1:13">
      <c r="A932" s="1">
        <v>44900</v>
      </c>
      <c r="F932" s="78">
        <v>44900</v>
      </c>
      <c r="G932" s="79">
        <v>2.794</v>
      </c>
      <c r="H932" s="79">
        <v>2.8315000000000001</v>
      </c>
      <c r="I932" s="79">
        <v>2.79</v>
      </c>
      <c r="J932" s="79">
        <v>2.8094999999999999</v>
      </c>
      <c r="K932" s="79">
        <v>2.6961490000000001</v>
      </c>
      <c r="L932" s="80">
        <v>26036863</v>
      </c>
      <c r="M932" s="81">
        <f t="shared" si="14"/>
        <v>-1.0666803012047582E-3</v>
      </c>
    </row>
    <row r="933" spans="1:13">
      <c r="A933" s="1">
        <v>44901</v>
      </c>
      <c r="F933" s="78">
        <v>44901</v>
      </c>
      <c r="G933" s="79">
        <v>2.7949999999999999</v>
      </c>
      <c r="H933" s="79">
        <v>2.84</v>
      </c>
      <c r="I933" s="79">
        <v>2.7570000000000001</v>
      </c>
      <c r="J933" s="79">
        <v>2.8115000000000001</v>
      </c>
      <c r="K933" s="79">
        <v>2.6980689999999998</v>
      </c>
      <c r="L933" s="80">
        <v>36188860</v>
      </c>
      <c r="M933" s="81">
        <f t="shared" si="14"/>
        <v>7.1212681494965582E-4</v>
      </c>
    </row>
    <row r="934" spans="1:13">
      <c r="A934" s="1">
        <v>44902</v>
      </c>
      <c r="F934" s="78">
        <v>44902</v>
      </c>
      <c r="G934" s="79">
        <v>2.8</v>
      </c>
      <c r="H934" s="79">
        <v>2.8319999999999999</v>
      </c>
      <c r="I934" s="79">
        <v>2.7825000000000002</v>
      </c>
      <c r="J934" s="79">
        <v>2.7970000000000002</v>
      </c>
      <c r="K934" s="79">
        <v>2.6841539999999999</v>
      </c>
      <c r="L934" s="80">
        <v>35116214</v>
      </c>
      <c r="M934" s="81">
        <f t="shared" si="14"/>
        <v>-5.1573921941951446E-3</v>
      </c>
    </row>
    <row r="935" spans="1:13">
      <c r="A935" s="1">
        <v>44903</v>
      </c>
      <c r="F935" s="78">
        <v>44903</v>
      </c>
      <c r="G935" s="79">
        <v>2.802</v>
      </c>
      <c r="H935" s="79">
        <v>2.8090000000000002</v>
      </c>
      <c r="I935" s="79">
        <v>2.7725</v>
      </c>
      <c r="J935" s="79">
        <v>2.7725</v>
      </c>
      <c r="K935" s="79">
        <v>2.6606420000000002</v>
      </c>
      <c r="L935" s="80">
        <v>26352957</v>
      </c>
      <c r="M935" s="81">
        <f t="shared" si="14"/>
        <v>-8.7595570149848912E-3</v>
      </c>
    </row>
    <row r="936" spans="1:13">
      <c r="A936" s="1">
        <v>44904</v>
      </c>
      <c r="F936" s="78">
        <v>44904</v>
      </c>
      <c r="G936" s="79">
        <v>2.7865000000000002</v>
      </c>
      <c r="H936" s="79">
        <v>2.7949999999999999</v>
      </c>
      <c r="I936" s="79">
        <v>2.7374999999999998</v>
      </c>
      <c r="J936" s="79">
        <v>2.786</v>
      </c>
      <c r="K936" s="79">
        <v>2.673597</v>
      </c>
      <c r="L936" s="80">
        <v>33471379</v>
      </c>
      <c r="M936" s="81">
        <f t="shared" si="14"/>
        <v>4.8691255719483595E-3</v>
      </c>
    </row>
    <row r="937" spans="1:13">
      <c r="A937" s="1">
        <v>44907</v>
      </c>
      <c r="F937" s="78">
        <v>44907</v>
      </c>
      <c r="G937" s="79">
        <v>2.7730000000000001</v>
      </c>
      <c r="H937" s="79">
        <v>2.7930000000000001</v>
      </c>
      <c r="I937" s="79">
        <v>2.7589999999999999</v>
      </c>
      <c r="J937" s="79">
        <v>2.7734999999999999</v>
      </c>
      <c r="K937" s="79">
        <v>2.6616019999999998</v>
      </c>
      <c r="L937" s="80">
        <v>44535398</v>
      </c>
      <c r="M937" s="81">
        <f t="shared" si="14"/>
        <v>-4.486465237655563E-3</v>
      </c>
    </row>
    <row r="938" spans="1:13">
      <c r="A938" s="1">
        <v>44908</v>
      </c>
      <c r="F938" s="78">
        <v>44908</v>
      </c>
      <c r="G938" s="79">
        <v>2.7854999999999999</v>
      </c>
      <c r="H938" s="79">
        <v>2.8384999999999998</v>
      </c>
      <c r="I938" s="79">
        <v>2.7639999999999998</v>
      </c>
      <c r="J938" s="79">
        <v>2.7985000000000002</v>
      </c>
      <c r="K938" s="79">
        <v>2.6855929999999999</v>
      </c>
      <c r="L938" s="80">
        <v>51692872</v>
      </c>
      <c r="M938" s="81">
        <f t="shared" si="14"/>
        <v>9.0137443539643029E-3</v>
      </c>
    </row>
    <row r="939" spans="1:13">
      <c r="A939" s="1">
        <v>44909</v>
      </c>
      <c r="F939" s="78">
        <v>44909</v>
      </c>
      <c r="G939" s="79">
        <v>2.79</v>
      </c>
      <c r="H939" s="79">
        <v>2.7934999999999999</v>
      </c>
      <c r="I939" s="79">
        <v>2.746</v>
      </c>
      <c r="J939" s="79">
        <v>2.7650000000000001</v>
      </c>
      <c r="K939" s="79">
        <v>2.6534450000000001</v>
      </c>
      <c r="L939" s="80">
        <v>38047814</v>
      </c>
      <c r="M939" s="81">
        <f t="shared" si="14"/>
        <v>-1.1970540584518892E-2</v>
      </c>
    </row>
    <row r="940" spans="1:13">
      <c r="A940" s="1">
        <v>44910</v>
      </c>
      <c r="F940" s="78">
        <v>44910</v>
      </c>
      <c r="G940" s="79">
        <v>2.7494999999999998</v>
      </c>
      <c r="H940" s="79">
        <v>2.77</v>
      </c>
      <c r="I940" s="79">
        <v>2.6669999999999998</v>
      </c>
      <c r="J940" s="79">
        <v>2.6964999999999999</v>
      </c>
      <c r="K940" s="79">
        <v>2.5877080000000001</v>
      </c>
      <c r="L940" s="80">
        <v>70233118</v>
      </c>
      <c r="M940" s="81">
        <f t="shared" si="14"/>
        <v>-2.477420862312953E-2</v>
      </c>
    </row>
    <row r="941" spans="1:13">
      <c r="A941" s="1">
        <v>44911</v>
      </c>
      <c r="F941" s="78">
        <v>44911</v>
      </c>
      <c r="G941" s="79">
        <v>2.6844999999999999</v>
      </c>
      <c r="H941" s="79">
        <v>2.7349999999999999</v>
      </c>
      <c r="I941" s="79">
        <v>2.6669999999999998</v>
      </c>
      <c r="J941" s="79">
        <v>2.7235</v>
      </c>
      <c r="K941" s="79">
        <v>2.6136189999999999</v>
      </c>
      <c r="L941" s="80">
        <v>163091835</v>
      </c>
      <c r="M941" s="81">
        <f t="shared" si="14"/>
        <v>1.0013108125027937E-2</v>
      </c>
    </row>
    <row r="942" spans="1:13">
      <c r="A942" s="1">
        <v>44914</v>
      </c>
      <c r="F942" s="78">
        <v>44914</v>
      </c>
      <c r="G942" s="79">
        <v>2.73</v>
      </c>
      <c r="H942" s="79">
        <v>2.7349999999999999</v>
      </c>
      <c r="I942" s="79">
        <v>2.7050000000000001</v>
      </c>
      <c r="J942" s="79">
        <v>2.7170000000000001</v>
      </c>
      <c r="K942" s="79">
        <v>2.6073810000000002</v>
      </c>
      <c r="L942" s="80">
        <v>68183498</v>
      </c>
      <c r="M942" s="81">
        <f t="shared" si="14"/>
        <v>-2.3867288996597224E-3</v>
      </c>
    </row>
    <row r="943" spans="1:13">
      <c r="A943" s="1">
        <v>44915</v>
      </c>
      <c r="F943" s="78">
        <v>44915</v>
      </c>
      <c r="G943" s="79">
        <v>2.6989999999999998</v>
      </c>
      <c r="H943" s="79">
        <v>2.827</v>
      </c>
      <c r="I943" s="79">
        <v>2.6869999999999998</v>
      </c>
      <c r="J943" s="79">
        <v>2.8125</v>
      </c>
      <c r="K943" s="79">
        <v>2.6990280000000002</v>
      </c>
      <c r="L943" s="80">
        <v>53542172</v>
      </c>
      <c r="M943" s="81">
        <f t="shared" si="14"/>
        <v>3.5149063370485567E-2</v>
      </c>
    </row>
    <row r="944" spans="1:13">
      <c r="A944" s="1">
        <v>44916</v>
      </c>
      <c r="F944" s="78">
        <v>44916</v>
      </c>
      <c r="G944" s="79">
        <v>2.8254999999999999</v>
      </c>
      <c r="H944" s="79">
        <v>2.8685</v>
      </c>
      <c r="I944" s="79">
        <v>2.798</v>
      </c>
      <c r="J944" s="79">
        <v>2.8485</v>
      </c>
      <c r="K944" s="79">
        <v>2.7335759999999998</v>
      </c>
      <c r="L944" s="80">
        <v>39502675</v>
      </c>
      <c r="M944" s="81">
        <f t="shared" si="14"/>
        <v>1.2800163614456603E-2</v>
      </c>
    </row>
    <row r="945" spans="1:13">
      <c r="A945" s="1">
        <v>44917</v>
      </c>
      <c r="F945" s="78">
        <v>44917</v>
      </c>
      <c r="G945" s="79">
        <v>2.8359999999999999</v>
      </c>
      <c r="H945" s="79">
        <v>2.863</v>
      </c>
      <c r="I945" s="79">
        <v>2.8069999999999999</v>
      </c>
      <c r="J945" s="79">
        <v>2.8094999999999999</v>
      </c>
      <c r="K945" s="79">
        <v>2.6961490000000001</v>
      </c>
      <c r="L945" s="80">
        <v>47736059</v>
      </c>
      <c r="M945" s="81">
        <f t="shared" si="14"/>
        <v>-1.369158933206893E-2</v>
      </c>
    </row>
    <row r="946" spans="1:13">
      <c r="A946" s="1">
        <v>44918</v>
      </c>
      <c r="F946" s="78">
        <v>44918</v>
      </c>
      <c r="G946" s="79">
        <v>2.8174999999999999</v>
      </c>
      <c r="H946" s="79">
        <v>2.8355000000000001</v>
      </c>
      <c r="I946" s="79">
        <v>2.7825000000000002</v>
      </c>
      <c r="J946" s="79">
        <v>2.7949999999999999</v>
      </c>
      <c r="K946" s="79">
        <v>2.6822349999999999</v>
      </c>
      <c r="L946" s="80">
        <v>21811089</v>
      </c>
      <c r="M946" s="81">
        <f t="shared" si="14"/>
        <v>-5.1606940120891695E-3</v>
      </c>
    </row>
    <row r="947" spans="1:13">
      <c r="A947" s="1">
        <v>44922</v>
      </c>
      <c r="F947" s="78">
        <v>44922</v>
      </c>
      <c r="G947" s="79">
        <v>2.81</v>
      </c>
      <c r="H947" s="79">
        <v>2.8359999999999999</v>
      </c>
      <c r="I947" s="79">
        <v>2.802</v>
      </c>
      <c r="J947" s="79">
        <v>2.8149999999999999</v>
      </c>
      <c r="K947" s="79">
        <v>2.7014269999999998</v>
      </c>
      <c r="L947" s="80">
        <v>21064298</v>
      </c>
      <c r="M947" s="81">
        <f t="shared" si="14"/>
        <v>7.1552268910068939E-3</v>
      </c>
    </row>
    <row r="948" spans="1:13">
      <c r="A948" s="1">
        <v>44923</v>
      </c>
      <c r="F948" s="78">
        <v>44923</v>
      </c>
      <c r="G948" s="79">
        <v>2.806</v>
      </c>
      <c r="H948" s="79">
        <v>2.819</v>
      </c>
      <c r="I948" s="79">
        <v>2.7919999999999998</v>
      </c>
      <c r="J948" s="79">
        <v>2.798</v>
      </c>
      <c r="K948" s="79">
        <v>2.6851129999999999</v>
      </c>
      <c r="L948" s="80">
        <v>18502658</v>
      </c>
      <c r="M948" s="81">
        <f t="shared" si="14"/>
        <v>-6.0390304827781542E-3</v>
      </c>
    </row>
    <row r="949" spans="1:13">
      <c r="A949" s="1">
        <v>44924</v>
      </c>
      <c r="F949" s="78">
        <v>44924</v>
      </c>
      <c r="G949" s="79">
        <v>2.7810000000000001</v>
      </c>
      <c r="H949" s="79">
        <v>2.8224999999999998</v>
      </c>
      <c r="I949" s="79">
        <v>2.7690000000000001</v>
      </c>
      <c r="J949" s="79">
        <v>2.8180000000000001</v>
      </c>
      <c r="K949" s="79">
        <v>2.7043059999999999</v>
      </c>
      <c r="L949" s="80">
        <v>25760397</v>
      </c>
      <c r="M949" s="81">
        <f t="shared" si="14"/>
        <v>7.1479300871136586E-3</v>
      </c>
    </row>
    <row r="950" spans="1:13">
      <c r="A950" s="1">
        <v>44925</v>
      </c>
      <c r="F950" s="78">
        <v>44925</v>
      </c>
      <c r="G950" s="79">
        <v>2.8010000000000002</v>
      </c>
      <c r="H950" s="79">
        <v>2.8165</v>
      </c>
      <c r="I950" s="79">
        <v>2.774</v>
      </c>
      <c r="J950" s="79">
        <v>2.8025000000000002</v>
      </c>
      <c r="K950" s="79">
        <v>2.689432</v>
      </c>
      <c r="L950" s="80">
        <v>40266237</v>
      </c>
      <c r="M950" s="81">
        <f t="shared" si="14"/>
        <v>-5.5001172204624154E-3</v>
      </c>
    </row>
    <row r="951" spans="1:13">
      <c r="A951" s="1">
        <v>44928</v>
      </c>
      <c r="F951" s="78">
        <v>44928</v>
      </c>
      <c r="G951" s="79">
        <v>2.8239999999999998</v>
      </c>
      <c r="H951" s="79">
        <v>2.86</v>
      </c>
      <c r="I951" s="79">
        <v>2.8144999999999998</v>
      </c>
      <c r="J951" s="79">
        <v>2.8494999999999999</v>
      </c>
      <c r="K951" s="79">
        <v>2.7345350000000002</v>
      </c>
      <c r="L951" s="80">
        <v>20066687</v>
      </c>
      <c r="M951" s="81">
        <f t="shared" si="14"/>
        <v>1.6770455620368954E-2</v>
      </c>
    </row>
    <row r="952" spans="1:13">
      <c r="A952" s="1">
        <v>44929</v>
      </c>
      <c r="F952" s="78">
        <v>44929</v>
      </c>
      <c r="G952" s="79">
        <v>2.8380000000000001</v>
      </c>
      <c r="H952" s="79">
        <v>2.8860000000000001</v>
      </c>
      <c r="I952" s="79">
        <v>2.8119999999999998</v>
      </c>
      <c r="J952" s="79">
        <v>2.8570000000000002</v>
      </c>
      <c r="K952" s="79">
        <v>2.741733</v>
      </c>
      <c r="L952" s="80">
        <v>37585314</v>
      </c>
      <c r="M952" s="81">
        <f t="shared" si="14"/>
        <v>2.6322574039095549E-3</v>
      </c>
    </row>
    <row r="953" spans="1:13">
      <c r="A953" s="1">
        <v>44930</v>
      </c>
      <c r="F953" s="78">
        <v>44930</v>
      </c>
      <c r="G953" s="79">
        <v>2.879</v>
      </c>
      <c r="H953" s="79">
        <v>2.9735</v>
      </c>
      <c r="I953" s="79">
        <v>2.875</v>
      </c>
      <c r="J953" s="79">
        <v>2.9630000000000001</v>
      </c>
      <c r="K953" s="79">
        <v>2.8434560000000002</v>
      </c>
      <c r="L953" s="80">
        <v>53718756</v>
      </c>
      <c r="M953" s="81">
        <f t="shared" si="14"/>
        <v>3.7101716323216093E-2</v>
      </c>
    </row>
    <row r="954" spans="1:13">
      <c r="A954" s="1">
        <v>44931</v>
      </c>
      <c r="F954" s="78">
        <v>44931</v>
      </c>
      <c r="G954" s="79">
        <v>2.9380000000000002</v>
      </c>
      <c r="H954" s="79">
        <v>2.9809999999999999</v>
      </c>
      <c r="I954" s="79">
        <v>2.9125000000000001</v>
      </c>
      <c r="J954" s="79">
        <v>2.9740000000000002</v>
      </c>
      <c r="K954" s="79">
        <v>2.854012</v>
      </c>
      <c r="L954" s="80">
        <v>36143898</v>
      </c>
      <c r="M954" s="81">
        <f t="shared" si="14"/>
        <v>3.7123838033715968E-3</v>
      </c>
    </row>
    <row r="955" spans="1:13">
      <c r="A955" s="1">
        <v>44932</v>
      </c>
      <c r="F955" s="78">
        <v>44932</v>
      </c>
      <c r="G955" s="79">
        <v>2.99</v>
      </c>
      <c r="H955" s="79">
        <v>3.0465</v>
      </c>
      <c r="I955" s="79">
        <v>2.9855</v>
      </c>
      <c r="J955" s="79">
        <v>3.0465</v>
      </c>
      <c r="K955" s="79">
        <v>2.9235869999999999</v>
      </c>
      <c r="L955" s="80">
        <v>40652999</v>
      </c>
      <c r="M955" s="81">
        <f t="shared" si="14"/>
        <v>2.4377963372263306E-2</v>
      </c>
    </row>
    <row r="956" spans="1:13">
      <c r="A956" s="1">
        <v>44935</v>
      </c>
      <c r="F956" s="78">
        <v>44935</v>
      </c>
      <c r="G956" s="79">
        <v>3.0234999999999999</v>
      </c>
      <c r="H956" s="79">
        <v>3.0545</v>
      </c>
      <c r="I956" s="79">
        <v>2.9874999999999998</v>
      </c>
      <c r="J956" s="79">
        <v>3.0194999999999999</v>
      </c>
      <c r="K956" s="79">
        <v>2.8976769999999998</v>
      </c>
      <c r="L956" s="80">
        <v>50497045</v>
      </c>
      <c r="M956" s="81">
        <f t="shared" si="14"/>
        <v>-8.8624008794676197E-3</v>
      </c>
    </row>
    <row r="957" spans="1:13">
      <c r="A957" s="1">
        <v>44936</v>
      </c>
      <c r="F957" s="78">
        <v>44936</v>
      </c>
      <c r="G957" s="79">
        <v>3.0070000000000001</v>
      </c>
      <c r="H957" s="79">
        <v>3.0489999999999999</v>
      </c>
      <c r="I957" s="79">
        <v>3.0045000000000002</v>
      </c>
      <c r="J957" s="79">
        <v>3.036</v>
      </c>
      <c r="K957" s="79">
        <v>2.9135110000000002</v>
      </c>
      <c r="L957" s="80">
        <v>29099908</v>
      </c>
      <c r="M957" s="81">
        <f t="shared" si="14"/>
        <v>5.4643771545276956E-3</v>
      </c>
    </row>
    <row r="958" spans="1:13">
      <c r="A958" s="1">
        <v>44937</v>
      </c>
      <c r="F958" s="78">
        <v>44937</v>
      </c>
      <c r="G958" s="79">
        <v>3.0485000000000002</v>
      </c>
      <c r="H958" s="79">
        <v>3.052</v>
      </c>
      <c r="I958" s="79">
        <v>3.0085000000000002</v>
      </c>
      <c r="J958" s="79">
        <v>3.0145</v>
      </c>
      <c r="K958" s="79">
        <v>2.8928790000000002</v>
      </c>
      <c r="L958" s="80">
        <v>38460877</v>
      </c>
      <c r="M958" s="81">
        <f t="shared" si="14"/>
        <v>-7.0814903393191181E-3</v>
      </c>
    </row>
    <row r="959" spans="1:13">
      <c r="A959" s="1">
        <v>44938</v>
      </c>
      <c r="F959" s="78">
        <v>44938</v>
      </c>
      <c r="G959" s="79">
        <v>3.03</v>
      </c>
      <c r="H959" s="79">
        <v>3.093</v>
      </c>
      <c r="I959" s="79">
        <v>3.03</v>
      </c>
      <c r="J959" s="79">
        <v>3.0830000000000002</v>
      </c>
      <c r="K959" s="79">
        <v>2.958615</v>
      </c>
      <c r="L959" s="80">
        <v>41607508</v>
      </c>
      <c r="M959" s="81">
        <f t="shared" si="14"/>
        <v>2.2723383867766261E-2</v>
      </c>
    </row>
    <row r="960" spans="1:13">
      <c r="A960" s="1">
        <v>44939</v>
      </c>
      <c r="F960" s="78">
        <v>44939</v>
      </c>
      <c r="G960" s="79">
        <v>3.0950000000000002</v>
      </c>
      <c r="H960" s="79">
        <v>3.1684999999999999</v>
      </c>
      <c r="I960" s="79">
        <v>3.0844999999999998</v>
      </c>
      <c r="J960" s="79">
        <v>3.1364999999999998</v>
      </c>
      <c r="K960" s="79">
        <v>3.0099559999999999</v>
      </c>
      <c r="L960" s="80">
        <v>55151924</v>
      </c>
      <c r="M960" s="81">
        <f t="shared" si="14"/>
        <v>1.7353052019272484E-2</v>
      </c>
    </row>
    <row r="961" spans="1:13">
      <c r="A961" s="1">
        <v>44942</v>
      </c>
      <c r="F961" s="78">
        <v>44942</v>
      </c>
      <c r="G961" s="79">
        <v>3.1419999999999999</v>
      </c>
      <c r="H961" s="79">
        <v>3.1549999999999998</v>
      </c>
      <c r="I961" s="79">
        <v>3.09</v>
      </c>
      <c r="J961" s="79">
        <v>3.0990000000000002</v>
      </c>
      <c r="K961" s="79">
        <v>2.9739689999999999</v>
      </c>
      <c r="L961" s="80">
        <v>26400813</v>
      </c>
      <c r="M961" s="81">
        <f t="shared" si="14"/>
        <v>-1.1955988725416582E-2</v>
      </c>
    </row>
    <row r="962" spans="1:13">
      <c r="A962" s="1">
        <v>44943</v>
      </c>
      <c r="F962" s="78">
        <v>44943</v>
      </c>
      <c r="G962" s="79">
        <v>3.1</v>
      </c>
      <c r="H962" s="79">
        <v>3.1265000000000001</v>
      </c>
      <c r="I962" s="79">
        <v>3.0790000000000002</v>
      </c>
      <c r="J962" s="79">
        <v>3.1074999999999999</v>
      </c>
      <c r="K962" s="79">
        <v>2.9821260000000001</v>
      </c>
      <c r="L962" s="80">
        <v>57484243</v>
      </c>
      <c r="M962" s="81">
        <f t="shared" si="14"/>
        <v>2.7427992692594283E-3</v>
      </c>
    </row>
    <row r="963" spans="1:13">
      <c r="A963" s="1">
        <v>44944</v>
      </c>
      <c r="F963" s="78">
        <v>44944</v>
      </c>
      <c r="G963" s="79">
        <v>3.1065</v>
      </c>
      <c r="H963" s="79">
        <v>3.1724999999999999</v>
      </c>
      <c r="I963" s="79">
        <v>3.105</v>
      </c>
      <c r="J963" s="79">
        <v>3.1345000000000001</v>
      </c>
      <c r="K963" s="79">
        <v>3.0080369999999998</v>
      </c>
      <c r="L963" s="80">
        <v>40911603</v>
      </c>
      <c r="M963" s="81">
        <f t="shared" si="14"/>
        <v>8.6887676778244095E-3</v>
      </c>
    </row>
    <row r="964" spans="1:13">
      <c r="A964" s="1">
        <v>44945</v>
      </c>
      <c r="F964" s="78">
        <v>44945</v>
      </c>
      <c r="G964" s="79">
        <v>3.101</v>
      </c>
      <c r="H964" s="79">
        <v>3.1175000000000002</v>
      </c>
      <c r="I964" s="79">
        <v>3.0030000000000001</v>
      </c>
      <c r="J964" s="79">
        <v>3.0474999999999999</v>
      </c>
      <c r="K964" s="79">
        <v>2.924547</v>
      </c>
      <c r="L964" s="80">
        <v>67525968</v>
      </c>
      <c r="M964" s="81">
        <f t="shared" ref="M964:M1027" si="15">(K964-K963)/K963</f>
        <v>-2.7755642633385109E-2</v>
      </c>
    </row>
    <row r="965" spans="1:13">
      <c r="A965" s="1">
        <v>44946</v>
      </c>
      <c r="F965" s="78">
        <v>44946</v>
      </c>
      <c r="G965" s="79">
        <v>3.0840000000000001</v>
      </c>
      <c r="H965" s="79">
        <v>3.1019999999999999</v>
      </c>
      <c r="I965" s="79">
        <v>3.0550000000000002</v>
      </c>
      <c r="J965" s="79">
        <v>3.097</v>
      </c>
      <c r="K965" s="79">
        <v>2.9720499999999999</v>
      </c>
      <c r="L965" s="80">
        <v>47051980</v>
      </c>
      <c r="M965" s="81">
        <f t="shared" si="15"/>
        <v>1.6242857440827537E-2</v>
      </c>
    </row>
    <row r="966" spans="1:13">
      <c r="A966" s="1">
        <v>44949</v>
      </c>
      <c r="F966" s="78">
        <v>44949</v>
      </c>
      <c r="G966" s="79">
        <v>3.0960000000000001</v>
      </c>
      <c r="H966" s="79">
        <v>3.1345000000000001</v>
      </c>
      <c r="I966" s="79">
        <v>3.0874999999999999</v>
      </c>
      <c r="J966" s="79">
        <v>3.0954999999999999</v>
      </c>
      <c r="K966" s="79">
        <v>2.9706109999999999</v>
      </c>
      <c r="L966" s="80">
        <v>30283262</v>
      </c>
      <c r="M966" s="81">
        <f t="shared" si="15"/>
        <v>-4.8417758786022043E-4</v>
      </c>
    </row>
    <row r="967" spans="1:13">
      <c r="A967" s="1">
        <v>44950</v>
      </c>
      <c r="F967" s="78">
        <v>44950</v>
      </c>
      <c r="G967" s="79">
        <v>3.1</v>
      </c>
      <c r="H967" s="79">
        <v>3.1135000000000002</v>
      </c>
      <c r="I967" s="79">
        <v>3.0625</v>
      </c>
      <c r="J967" s="79">
        <v>3.1040000000000001</v>
      </c>
      <c r="K967" s="79">
        <v>2.9787680000000001</v>
      </c>
      <c r="L967" s="80">
        <v>30424526</v>
      </c>
      <c r="M967" s="81">
        <f t="shared" si="15"/>
        <v>2.7458997492435704E-3</v>
      </c>
    </row>
    <row r="968" spans="1:13">
      <c r="A968" s="1">
        <v>44951</v>
      </c>
      <c r="F968" s="78">
        <v>44951</v>
      </c>
      <c r="G968" s="79">
        <v>3.0840000000000001</v>
      </c>
      <c r="H968" s="79">
        <v>3.0985</v>
      </c>
      <c r="I968" s="79">
        <v>3.0525000000000002</v>
      </c>
      <c r="J968" s="79">
        <v>3.0935000000000001</v>
      </c>
      <c r="K968" s="79">
        <v>2.9686910000000002</v>
      </c>
      <c r="L968" s="80">
        <v>88130262</v>
      </c>
      <c r="M968" s="81">
        <f t="shared" si="15"/>
        <v>-3.3829422096651675E-3</v>
      </c>
    </row>
    <row r="969" spans="1:13">
      <c r="A969" s="1">
        <v>44952</v>
      </c>
      <c r="F969" s="78">
        <v>44952</v>
      </c>
      <c r="G969" s="79">
        <v>3.11</v>
      </c>
      <c r="H969" s="79">
        <v>3.194</v>
      </c>
      <c r="I969" s="79">
        <v>3.1095000000000002</v>
      </c>
      <c r="J969" s="79">
        <v>3.194</v>
      </c>
      <c r="K969" s="79">
        <v>3.0651359999999999</v>
      </c>
      <c r="L969" s="80">
        <v>61301367</v>
      </c>
      <c r="M969" s="81">
        <f t="shared" si="15"/>
        <v>3.2487382486085507E-2</v>
      </c>
    </row>
    <row r="970" spans="1:13">
      <c r="A970" s="1">
        <v>44953</v>
      </c>
      <c r="F970" s="78">
        <v>44953</v>
      </c>
      <c r="G970" s="79">
        <v>3.1955</v>
      </c>
      <c r="H970" s="79">
        <v>3.21</v>
      </c>
      <c r="I970" s="79">
        <v>3.1585000000000001</v>
      </c>
      <c r="J970" s="79">
        <v>3.1715</v>
      </c>
      <c r="K970" s="79">
        <v>3.0435439999999998</v>
      </c>
      <c r="L970" s="80">
        <v>49584646</v>
      </c>
      <c r="M970" s="81">
        <f t="shared" si="15"/>
        <v>-7.0443856324809264E-3</v>
      </c>
    </row>
    <row r="971" spans="1:13">
      <c r="A971" s="1">
        <v>44956</v>
      </c>
      <c r="F971" s="78">
        <v>44956</v>
      </c>
      <c r="G971" s="79">
        <v>3.1680000000000001</v>
      </c>
      <c r="H971" s="79">
        <v>3.2080000000000002</v>
      </c>
      <c r="I971" s="79">
        <v>3.1555</v>
      </c>
      <c r="J971" s="79">
        <v>3.1949999999999998</v>
      </c>
      <c r="K971" s="79">
        <v>3.0660959999999999</v>
      </c>
      <c r="L971" s="80">
        <v>30086301</v>
      </c>
      <c r="M971" s="81">
        <f t="shared" si="15"/>
        <v>7.4097828058342936E-3</v>
      </c>
    </row>
    <row r="972" spans="1:13">
      <c r="A972" s="1">
        <v>44957</v>
      </c>
      <c r="F972" s="78">
        <v>44957</v>
      </c>
      <c r="G972" s="79">
        <v>3.2229999999999999</v>
      </c>
      <c r="H972" s="79">
        <v>3.2490000000000001</v>
      </c>
      <c r="I972" s="79">
        <v>3.1930000000000001</v>
      </c>
      <c r="J972" s="79">
        <v>3.2029999999999998</v>
      </c>
      <c r="K972" s="79">
        <v>3.0737739999999998</v>
      </c>
      <c r="L972" s="80">
        <v>43484203</v>
      </c>
      <c r="M972" s="81">
        <f t="shared" si="15"/>
        <v>2.5041616439928339E-3</v>
      </c>
    </row>
    <row r="973" spans="1:13">
      <c r="A973" s="1">
        <v>44958</v>
      </c>
      <c r="F973" s="78">
        <v>44958</v>
      </c>
      <c r="G973" s="79">
        <v>3.22</v>
      </c>
      <c r="H973" s="79">
        <v>3.2965</v>
      </c>
      <c r="I973" s="79">
        <v>3.2195</v>
      </c>
      <c r="J973" s="79">
        <v>3.2484999999999999</v>
      </c>
      <c r="K973" s="79">
        <v>3.1174379999999999</v>
      </c>
      <c r="L973" s="80">
        <v>63833194</v>
      </c>
      <c r="M973" s="81">
        <f t="shared" si="15"/>
        <v>1.4205338453640427E-2</v>
      </c>
    </row>
    <row r="974" spans="1:13">
      <c r="A974" s="1">
        <v>44959</v>
      </c>
      <c r="F974" s="78">
        <v>44959</v>
      </c>
      <c r="G974" s="79">
        <v>3.3</v>
      </c>
      <c r="H974" s="79">
        <v>3.4925000000000002</v>
      </c>
      <c r="I974" s="79">
        <v>3.2795000000000001</v>
      </c>
      <c r="J974" s="79">
        <v>3.4344999999999999</v>
      </c>
      <c r="K974" s="79">
        <v>3.2959329999999998</v>
      </c>
      <c r="L974" s="80">
        <v>143215352</v>
      </c>
      <c r="M974" s="81">
        <f t="shared" si="15"/>
        <v>5.7256952664335219E-2</v>
      </c>
    </row>
    <row r="975" spans="1:13">
      <c r="A975" s="1">
        <v>44960</v>
      </c>
      <c r="F975" s="78">
        <v>44960</v>
      </c>
      <c r="G975" s="79">
        <v>3.4235000000000002</v>
      </c>
      <c r="H975" s="79">
        <v>3.5369999999999999</v>
      </c>
      <c r="I975" s="79">
        <v>3.4020000000000001</v>
      </c>
      <c r="J975" s="79">
        <v>3.4984999999999999</v>
      </c>
      <c r="K975" s="79">
        <v>3.3573520000000001</v>
      </c>
      <c r="L975" s="80">
        <v>100516501</v>
      </c>
      <c r="M975" s="81">
        <f t="shared" si="15"/>
        <v>1.8634784141546668E-2</v>
      </c>
    </row>
    <row r="976" spans="1:13">
      <c r="A976" s="1">
        <v>44963</v>
      </c>
      <c r="F976" s="78">
        <v>44963</v>
      </c>
      <c r="G976" s="79">
        <v>3.45</v>
      </c>
      <c r="H976" s="79">
        <v>3.48</v>
      </c>
      <c r="I976" s="79">
        <v>3.4295</v>
      </c>
      <c r="J976" s="79">
        <v>3.4455</v>
      </c>
      <c r="K976" s="79">
        <v>3.306489</v>
      </c>
      <c r="L976" s="80">
        <v>36831771</v>
      </c>
      <c r="M976" s="81">
        <f t="shared" si="15"/>
        <v>-1.5149737054678836E-2</v>
      </c>
    </row>
    <row r="977" spans="1:13">
      <c r="A977" s="1">
        <v>44964</v>
      </c>
      <c r="F977" s="78">
        <v>44964</v>
      </c>
      <c r="G977" s="79">
        <v>3.4740000000000002</v>
      </c>
      <c r="H977" s="79">
        <v>3.5350000000000001</v>
      </c>
      <c r="I977" s="79">
        <v>3.4634999999999998</v>
      </c>
      <c r="J977" s="79">
        <v>3.52</v>
      </c>
      <c r="K977" s="79">
        <v>3.3779840000000001</v>
      </c>
      <c r="L977" s="80">
        <v>44052303</v>
      </c>
      <c r="M977" s="81">
        <f t="shared" si="15"/>
        <v>2.1622633554806953E-2</v>
      </c>
    </row>
    <row r="978" spans="1:13">
      <c r="A978" s="1">
        <v>44965</v>
      </c>
      <c r="F978" s="78">
        <v>44965</v>
      </c>
      <c r="G978" s="79">
        <v>3.54</v>
      </c>
      <c r="H978" s="79">
        <v>3.57</v>
      </c>
      <c r="I978" s="79">
        <v>3.5049999999999999</v>
      </c>
      <c r="J978" s="79">
        <v>3.5285000000000002</v>
      </c>
      <c r="K978" s="79">
        <v>3.3861409999999998</v>
      </c>
      <c r="L978" s="80">
        <v>38791135</v>
      </c>
      <c r="M978" s="81">
        <f t="shared" si="15"/>
        <v>2.4147538887098778E-3</v>
      </c>
    </row>
    <row r="979" spans="1:13">
      <c r="A979" s="1">
        <v>44966</v>
      </c>
      <c r="F979" s="78">
        <v>44966</v>
      </c>
      <c r="G979" s="79">
        <v>3.5415000000000001</v>
      </c>
      <c r="H979" s="79">
        <v>3.5609999999999999</v>
      </c>
      <c r="I979" s="79">
        <v>3.5019999999999998</v>
      </c>
      <c r="J979" s="79">
        <v>3.5019999999999998</v>
      </c>
      <c r="K979" s="79">
        <v>3.3607100000000001</v>
      </c>
      <c r="L979" s="80">
        <v>42555227</v>
      </c>
      <c r="M979" s="81">
        <f t="shared" si="15"/>
        <v>-7.5103192690439535E-3</v>
      </c>
    </row>
    <row r="980" spans="1:13">
      <c r="A980" s="1">
        <v>44967</v>
      </c>
      <c r="F980" s="78">
        <v>44967</v>
      </c>
      <c r="G980" s="79">
        <v>3.5</v>
      </c>
      <c r="H980" s="79">
        <v>3.5190000000000001</v>
      </c>
      <c r="I980" s="79">
        <v>3.4249999999999998</v>
      </c>
      <c r="J980" s="79">
        <v>3.4485000000000001</v>
      </c>
      <c r="K980" s="79">
        <v>3.3093689999999998</v>
      </c>
      <c r="L980" s="80">
        <v>41695555</v>
      </c>
      <c r="M980" s="81">
        <f t="shared" si="15"/>
        <v>-1.5276831383844575E-2</v>
      </c>
    </row>
    <row r="981" spans="1:13">
      <c r="A981" s="1">
        <v>44970</v>
      </c>
      <c r="F981" s="78">
        <v>44970</v>
      </c>
      <c r="G981" s="79">
        <v>3.4504999999999999</v>
      </c>
      <c r="H981" s="79">
        <v>3.4895</v>
      </c>
      <c r="I981" s="79">
        <v>3.4409999999999998</v>
      </c>
      <c r="J981" s="79">
        <v>3.4805000000000001</v>
      </c>
      <c r="K981" s="79">
        <v>3.340077</v>
      </c>
      <c r="L981" s="80">
        <v>18550429</v>
      </c>
      <c r="M981" s="81">
        <f t="shared" si="15"/>
        <v>9.279110307735457E-3</v>
      </c>
    </row>
    <row r="982" spans="1:13">
      <c r="A982" s="1">
        <v>44971</v>
      </c>
      <c r="F982" s="78">
        <v>44971</v>
      </c>
      <c r="G982" s="79">
        <v>3.496</v>
      </c>
      <c r="H982" s="79">
        <v>3.5179999999999998</v>
      </c>
      <c r="I982" s="79">
        <v>3.4660000000000002</v>
      </c>
      <c r="J982" s="79">
        <v>3.5005000000000002</v>
      </c>
      <c r="K982" s="79">
        <v>3.3592710000000001</v>
      </c>
      <c r="L982" s="80">
        <v>25655406</v>
      </c>
      <c r="M982" s="81">
        <f t="shared" si="15"/>
        <v>5.7465741059263475E-3</v>
      </c>
    </row>
    <row r="983" spans="1:13">
      <c r="A983" s="1">
        <v>44972</v>
      </c>
      <c r="F983" s="78">
        <v>44972</v>
      </c>
      <c r="G983" s="79">
        <v>3.4950000000000001</v>
      </c>
      <c r="H983" s="79">
        <v>3.5089999999999999</v>
      </c>
      <c r="I983" s="79">
        <v>3.4544999999999999</v>
      </c>
      <c r="J983" s="79">
        <v>3.4710000000000001</v>
      </c>
      <c r="K983" s="79">
        <v>3.3309609999999998</v>
      </c>
      <c r="L983" s="80">
        <v>35425274</v>
      </c>
      <c r="M983" s="81">
        <f t="shared" si="15"/>
        <v>-8.4274236880562126E-3</v>
      </c>
    </row>
    <row r="984" spans="1:13">
      <c r="A984" s="1">
        <v>44973</v>
      </c>
      <c r="F984" s="78">
        <v>44973</v>
      </c>
      <c r="G984" s="79">
        <v>3.4980000000000002</v>
      </c>
      <c r="H984" s="79">
        <v>3.5554999999999999</v>
      </c>
      <c r="I984" s="79">
        <v>3.4944999999999999</v>
      </c>
      <c r="J984" s="79">
        <v>3.5539999999999998</v>
      </c>
      <c r="K984" s="79">
        <v>3.410612</v>
      </c>
      <c r="L984" s="80">
        <v>52748467</v>
      </c>
      <c r="M984" s="81">
        <f t="shared" si="15"/>
        <v>2.3912318397003189E-2</v>
      </c>
    </row>
    <row r="985" spans="1:13">
      <c r="A985" s="1">
        <v>44974</v>
      </c>
      <c r="F985" s="78">
        <v>44974</v>
      </c>
      <c r="G985" s="79">
        <v>3.5215000000000001</v>
      </c>
      <c r="H985" s="79">
        <v>3.5619999999999998</v>
      </c>
      <c r="I985" s="79">
        <v>3.5019999999999998</v>
      </c>
      <c r="J985" s="79">
        <v>3.524</v>
      </c>
      <c r="K985" s="79">
        <v>3.3818220000000001</v>
      </c>
      <c r="L985" s="80">
        <v>66010318</v>
      </c>
      <c r="M985" s="81">
        <f t="shared" si="15"/>
        <v>-8.4413002710363623E-3</v>
      </c>
    </row>
    <row r="986" spans="1:13">
      <c r="A986" s="1">
        <v>44977</v>
      </c>
      <c r="F986" s="78">
        <v>44977</v>
      </c>
      <c r="G986" s="79">
        <v>3.5329999999999999</v>
      </c>
      <c r="H986" s="79">
        <v>3.548</v>
      </c>
      <c r="I986" s="79">
        <v>3.5019999999999998</v>
      </c>
      <c r="J986" s="79">
        <v>3.5105</v>
      </c>
      <c r="K986" s="79">
        <v>3.3688669999999998</v>
      </c>
      <c r="L986" s="80">
        <v>14591522</v>
      </c>
      <c r="M986" s="81">
        <f t="shared" si="15"/>
        <v>-3.8307752448237284E-3</v>
      </c>
    </row>
    <row r="987" spans="1:13">
      <c r="A987" s="1">
        <v>44978</v>
      </c>
      <c r="F987" s="78">
        <v>44978</v>
      </c>
      <c r="G987" s="79">
        <v>3.5049999999999999</v>
      </c>
      <c r="H987" s="79">
        <v>3.5449999999999999</v>
      </c>
      <c r="I987" s="79">
        <v>3.4460000000000002</v>
      </c>
      <c r="J987" s="79">
        <v>3.5230000000000001</v>
      </c>
      <c r="K987" s="79">
        <v>3.3808630000000002</v>
      </c>
      <c r="L987" s="80">
        <v>38530653</v>
      </c>
      <c r="M987" s="81">
        <f t="shared" si="15"/>
        <v>3.5608410780242558E-3</v>
      </c>
    </row>
    <row r="988" spans="1:13">
      <c r="A988" s="1">
        <v>44979</v>
      </c>
      <c r="F988" s="78">
        <v>44979</v>
      </c>
      <c r="G988" s="79">
        <v>3.49</v>
      </c>
      <c r="H988" s="79">
        <v>3.5089999999999999</v>
      </c>
      <c r="I988" s="79">
        <v>3.4449999999999998</v>
      </c>
      <c r="J988" s="79">
        <v>3.4670000000000001</v>
      </c>
      <c r="K988" s="79">
        <v>3.3271220000000001</v>
      </c>
      <c r="L988" s="80">
        <v>29815790</v>
      </c>
      <c r="M988" s="81">
        <f t="shared" si="15"/>
        <v>-1.5895645579250044E-2</v>
      </c>
    </row>
    <row r="989" spans="1:13">
      <c r="A989" s="1">
        <v>44980</v>
      </c>
      <c r="F989" s="78">
        <v>44980</v>
      </c>
      <c r="G989" s="79">
        <v>3.4824999999999999</v>
      </c>
      <c r="H989" s="79">
        <v>3.532</v>
      </c>
      <c r="I989" s="79">
        <v>3.472</v>
      </c>
      <c r="J989" s="79">
        <v>3.52</v>
      </c>
      <c r="K989" s="79">
        <v>3.3779840000000001</v>
      </c>
      <c r="L989" s="80">
        <v>39896529</v>
      </c>
      <c r="M989" s="81">
        <f t="shared" si="15"/>
        <v>1.5287085955970343E-2</v>
      </c>
    </row>
    <row r="990" spans="1:13">
      <c r="A990" s="1">
        <v>44981</v>
      </c>
      <c r="F990" s="78">
        <v>44981</v>
      </c>
      <c r="G990" s="79">
        <v>3.5230000000000001</v>
      </c>
      <c r="H990" s="79">
        <v>3.5680000000000001</v>
      </c>
      <c r="I990" s="79">
        <v>3.48</v>
      </c>
      <c r="J990" s="79">
        <v>3.48</v>
      </c>
      <c r="K990" s="79">
        <v>3.3395980000000001</v>
      </c>
      <c r="L990" s="80">
        <v>57457126</v>
      </c>
      <c r="M990" s="81">
        <f t="shared" si="15"/>
        <v>-1.1363582539171302E-2</v>
      </c>
    </row>
    <row r="991" spans="1:13">
      <c r="A991" s="1">
        <v>44984</v>
      </c>
      <c r="F991" s="78">
        <v>44984</v>
      </c>
      <c r="G991" s="79">
        <v>3.508</v>
      </c>
      <c r="H991" s="79">
        <v>3.58</v>
      </c>
      <c r="I991" s="79">
        <v>3.5015000000000001</v>
      </c>
      <c r="J991" s="79">
        <v>3.5525000000000002</v>
      </c>
      <c r="K991" s="79">
        <v>3.409173</v>
      </c>
      <c r="L991" s="80">
        <v>37749636</v>
      </c>
      <c r="M991" s="81">
        <f t="shared" si="15"/>
        <v>2.0833345809884884E-2</v>
      </c>
    </row>
    <row r="992" spans="1:13">
      <c r="A992" s="1">
        <v>44985</v>
      </c>
      <c r="F992" s="78">
        <v>44985</v>
      </c>
      <c r="G992" s="79">
        <v>3.55</v>
      </c>
      <c r="H992" s="79">
        <v>3.7484999999999999</v>
      </c>
      <c r="I992" s="79">
        <v>3.536</v>
      </c>
      <c r="J992" s="79">
        <v>3.7225000000000001</v>
      </c>
      <c r="K992" s="79">
        <v>3.572314</v>
      </c>
      <c r="L992" s="80">
        <v>83049731</v>
      </c>
      <c r="M992" s="81">
        <f t="shared" si="15"/>
        <v>4.7853541020065567E-2</v>
      </c>
    </row>
    <row r="993" spans="1:13">
      <c r="A993" s="1">
        <v>44986</v>
      </c>
      <c r="F993" s="78">
        <v>44986</v>
      </c>
      <c r="G993" s="79">
        <v>3.7345000000000002</v>
      </c>
      <c r="H993" s="79">
        <v>3.7625000000000002</v>
      </c>
      <c r="I993" s="79">
        <v>3.6815000000000002</v>
      </c>
      <c r="J993" s="79">
        <v>3.69</v>
      </c>
      <c r="K993" s="79">
        <v>3.5411250000000001</v>
      </c>
      <c r="L993" s="80">
        <v>42073738</v>
      </c>
      <c r="M993" s="81">
        <f t="shared" si="15"/>
        <v>-8.7307554711035795E-3</v>
      </c>
    </row>
    <row r="994" spans="1:13">
      <c r="A994" s="1">
        <v>44987</v>
      </c>
      <c r="F994" s="78">
        <v>44987</v>
      </c>
      <c r="G994" s="79">
        <v>3.67</v>
      </c>
      <c r="H994" s="79">
        <v>3.6930000000000001</v>
      </c>
      <c r="I994" s="79">
        <v>3.6150000000000002</v>
      </c>
      <c r="J994" s="79">
        <v>3.6835</v>
      </c>
      <c r="K994" s="79">
        <v>3.534888</v>
      </c>
      <c r="L994" s="80">
        <v>41321539</v>
      </c>
      <c r="M994" s="81">
        <f t="shared" si="15"/>
        <v>-1.7613046701260328E-3</v>
      </c>
    </row>
    <row r="995" spans="1:13">
      <c r="A995" s="1">
        <v>44988</v>
      </c>
      <c r="F995" s="78">
        <v>44988</v>
      </c>
      <c r="G995" s="79">
        <v>3.6949999999999998</v>
      </c>
      <c r="H995" s="79">
        <v>3.802</v>
      </c>
      <c r="I995" s="79">
        <v>3.6855000000000002</v>
      </c>
      <c r="J995" s="79">
        <v>3.7970000000000002</v>
      </c>
      <c r="K995" s="79">
        <v>3.6438079999999999</v>
      </c>
      <c r="L995" s="80">
        <v>42550366</v>
      </c>
      <c r="M995" s="81">
        <f t="shared" si="15"/>
        <v>3.0812857437067288E-2</v>
      </c>
    </row>
    <row r="996" spans="1:13">
      <c r="A996" s="1">
        <v>44991</v>
      </c>
      <c r="F996" s="78">
        <v>44991</v>
      </c>
      <c r="G996" s="79">
        <v>3.8155000000000001</v>
      </c>
      <c r="H996" s="79">
        <v>3.86</v>
      </c>
      <c r="I996" s="79">
        <v>3.7955000000000001</v>
      </c>
      <c r="J996" s="79">
        <v>3.8580000000000001</v>
      </c>
      <c r="K996" s="79">
        <v>3.7023470000000001</v>
      </c>
      <c r="L996" s="80">
        <v>35510341</v>
      </c>
      <c r="M996" s="81">
        <f t="shared" si="15"/>
        <v>1.6065336044050652E-2</v>
      </c>
    </row>
    <row r="997" spans="1:13">
      <c r="A997" s="1">
        <v>44992</v>
      </c>
      <c r="F997" s="78">
        <v>44992</v>
      </c>
      <c r="G997" s="79">
        <v>3.8464999999999998</v>
      </c>
      <c r="H997" s="79">
        <v>3.8725000000000001</v>
      </c>
      <c r="I997" s="79">
        <v>3.7654999999999998</v>
      </c>
      <c r="J997" s="79">
        <v>3.7654999999999998</v>
      </c>
      <c r="K997" s="79">
        <v>3.6135790000000001</v>
      </c>
      <c r="L997" s="80">
        <v>73167301</v>
      </c>
      <c r="M997" s="81">
        <f t="shared" si="15"/>
        <v>-2.3976142700832731E-2</v>
      </c>
    </row>
    <row r="998" spans="1:13">
      <c r="A998" s="1">
        <v>44993</v>
      </c>
      <c r="F998" s="78">
        <v>44993</v>
      </c>
      <c r="G998" s="79">
        <v>3.7395</v>
      </c>
      <c r="H998" s="79">
        <v>3.8544999999999998</v>
      </c>
      <c r="I998" s="79">
        <v>3.71</v>
      </c>
      <c r="J998" s="79">
        <v>3.819</v>
      </c>
      <c r="K998" s="79">
        <v>3.6649210000000001</v>
      </c>
      <c r="L998" s="80">
        <v>49783389</v>
      </c>
      <c r="M998" s="81">
        <f t="shared" si="15"/>
        <v>1.4208074598618156E-2</v>
      </c>
    </row>
    <row r="999" spans="1:13">
      <c r="A999" s="1">
        <v>44994</v>
      </c>
      <c r="F999" s="78">
        <v>44994</v>
      </c>
      <c r="G999" s="79">
        <v>3.8054999999999999</v>
      </c>
      <c r="H999" s="79">
        <v>3.8180000000000001</v>
      </c>
      <c r="I999" s="79">
        <v>3.7685</v>
      </c>
      <c r="J999" s="79">
        <v>3.7685</v>
      </c>
      <c r="K999" s="79">
        <v>3.6164580000000002</v>
      </c>
      <c r="L999" s="80">
        <v>29435723</v>
      </c>
      <c r="M999" s="81">
        <f t="shared" si="15"/>
        <v>-1.3223477395556391E-2</v>
      </c>
    </row>
    <row r="1000" spans="1:13">
      <c r="A1000" s="1">
        <v>44995</v>
      </c>
      <c r="F1000" s="78">
        <v>44995</v>
      </c>
      <c r="G1000" s="79">
        <v>3.6</v>
      </c>
      <c r="H1000" s="79">
        <v>3.65</v>
      </c>
      <c r="I1000" s="79">
        <v>3.508</v>
      </c>
      <c r="J1000" s="79">
        <v>3.61</v>
      </c>
      <c r="K1000" s="79">
        <v>3.464353</v>
      </c>
      <c r="L1000" s="80">
        <v>93423864</v>
      </c>
      <c r="M1000" s="81">
        <f t="shared" si="15"/>
        <v>-4.2059108663781014E-2</v>
      </c>
    </row>
    <row r="1001" spans="1:13">
      <c r="A1001" s="1">
        <v>44998</v>
      </c>
      <c r="F1001" s="78">
        <v>44998</v>
      </c>
      <c r="G1001" s="79">
        <v>3.5910000000000002</v>
      </c>
      <c r="H1001" s="79">
        <v>3.601</v>
      </c>
      <c r="I1001" s="79">
        <v>3.2845</v>
      </c>
      <c r="J1001" s="79">
        <v>3.3445</v>
      </c>
      <c r="K1001" s="79">
        <v>3.2095639999999999</v>
      </c>
      <c r="L1001" s="80">
        <v>118850021</v>
      </c>
      <c r="M1001" s="81">
        <f t="shared" si="15"/>
        <v>-7.354591174744611E-2</v>
      </c>
    </row>
    <row r="1002" spans="1:13">
      <c r="A1002" s="1">
        <v>44999</v>
      </c>
      <c r="F1002" s="78">
        <v>44999</v>
      </c>
      <c r="G1002" s="79">
        <v>3.3260000000000001</v>
      </c>
      <c r="H1002" s="79">
        <v>3.4769999999999999</v>
      </c>
      <c r="I1002" s="79">
        <v>3.2925</v>
      </c>
      <c r="J1002" s="79">
        <v>3.4455</v>
      </c>
      <c r="K1002" s="79">
        <v>3.306489</v>
      </c>
      <c r="L1002" s="80">
        <v>80632141</v>
      </c>
      <c r="M1002" s="81">
        <f t="shared" si="15"/>
        <v>3.019880581910819E-2</v>
      </c>
    </row>
    <row r="1003" spans="1:13">
      <c r="A1003" s="1">
        <v>45000</v>
      </c>
      <c r="F1003" s="78">
        <v>45000</v>
      </c>
      <c r="G1003" s="79">
        <v>3.4664999999999999</v>
      </c>
      <c r="H1003" s="79">
        <v>3.4664999999999999</v>
      </c>
      <c r="I1003" s="79">
        <v>3.1520000000000001</v>
      </c>
      <c r="J1003" s="79">
        <v>3.2080000000000002</v>
      </c>
      <c r="K1003" s="79">
        <v>3.0785719999999999</v>
      </c>
      <c r="L1003" s="80">
        <v>115638529</v>
      </c>
      <c r="M1003" s="81">
        <f t="shared" si="15"/>
        <v>-6.8930215706146353E-2</v>
      </c>
    </row>
    <row r="1004" spans="1:13">
      <c r="A1004" s="1">
        <v>45001</v>
      </c>
      <c r="F1004" s="78">
        <v>45001</v>
      </c>
      <c r="G1004" s="79">
        <v>3.3180000000000001</v>
      </c>
      <c r="H1004" s="79">
        <v>3.3744999999999998</v>
      </c>
      <c r="I1004" s="79">
        <v>3.1970000000000001</v>
      </c>
      <c r="J1004" s="79">
        <v>3.2915000000000001</v>
      </c>
      <c r="K1004" s="79">
        <v>3.158703</v>
      </c>
      <c r="L1004" s="80">
        <v>117303206</v>
      </c>
      <c r="M1004" s="81">
        <f t="shared" si="15"/>
        <v>2.6028626259187761E-2</v>
      </c>
    </row>
    <row r="1005" spans="1:13">
      <c r="A1005" s="1">
        <v>45002</v>
      </c>
      <c r="F1005" s="78">
        <v>45002</v>
      </c>
      <c r="G1005" s="79">
        <v>3.3165</v>
      </c>
      <c r="H1005" s="79">
        <v>3.3855</v>
      </c>
      <c r="I1005" s="79">
        <v>3.1044999999999998</v>
      </c>
      <c r="J1005" s="79">
        <v>3.1385000000000001</v>
      </c>
      <c r="K1005" s="79">
        <v>3.011876</v>
      </c>
      <c r="L1005" s="80">
        <v>210488095</v>
      </c>
      <c r="M1005" s="81">
        <f t="shared" si="15"/>
        <v>-4.6483319261101802E-2</v>
      </c>
    </row>
    <row r="1006" spans="1:13">
      <c r="A1006" s="1">
        <v>45005</v>
      </c>
      <c r="F1006" s="78">
        <v>45005</v>
      </c>
      <c r="G1006" s="79">
        <v>3.1025</v>
      </c>
      <c r="H1006" s="79">
        <v>3.262</v>
      </c>
      <c r="I1006" s="79">
        <v>2.9420000000000002</v>
      </c>
      <c r="J1006" s="79">
        <v>3.2254999999999998</v>
      </c>
      <c r="K1006" s="79">
        <v>3.0953659999999998</v>
      </c>
      <c r="L1006" s="80">
        <v>118626981</v>
      </c>
      <c r="M1006" s="81">
        <f t="shared" si="15"/>
        <v>2.7720264712093007E-2</v>
      </c>
    </row>
    <row r="1007" spans="1:13">
      <c r="A1007" s="1">
        <v>45006</v>
      </c>
      <c r="F1007" s="78">
        <v>45006</v>
      </c>
      <c r="G1007" s="79">
        <v>3.3119999999999998</v>
      </c>
      <c r="H1007" s="79">
        <v>3.4085000000000001</v>
      </c>
      <c r="I1007" s="79">
        <v>3.2974999999999999</v>
      </c>
      <c r="J1007" s="79">
        <v>3.3759999999999999</v>
      </c>
      <c r="K1007" s="79">
        <v>3.2397939999999998</v>
      </c>
      <c r="L1007" s="80">
        <v>67984806</v>
      </c>
      <c r="M1007" s="81">
        <f t="shared" si="15"/>
        <v>4.6659425735115008E-2</v>
      </c>
    </row>
    <row r="1008" spans="1:13">
      <c r="A1008" s="1">
        <v>45007</v>
      </c>
      <c r="F1008" s="78">
        <v>45007</v>
      </c>
      <c r="G1008" s="79">
        <v>3.3955000000000002</v>
      </c>
      <c r="H1008" s="79">
        <v>3.5034999999999998</v>
      </c>
      <c r="I1008" s="79">
        <v>3.3759999999999999</v>
      </c>
      <c r="J1008" s="79">
        <v>3.3835000000000002</v>
      </c>
      <c r="K1008" s="79">
        <v>3.246991</v>
      </c>
      <c r="L1008" s="80">
        <v>91684723</v>
      </c>
      <c r="M1008" s="81">
        <f t="shared" si="15"/>
        <v>2.2214375358433655E-3</v>
      </c>
    </row>
    <row r="1009" spans="1:13">
      <c r="A1009" s="1">
        <v>45008</v>
      </c>
      <c r="F1009" s="78">
        <v>45008</v>
      </c>
      <c r="G1009" s="79">
        <v>3.3460000000000001</v>
      </c>
      <c r="H1009" s="79">
        <v>3.39</v>
      </c>
      <c r="I1009" s="79">
        <v>3.31</v>
      </c>
      <c r="J1009" s="79">
        <v>3.3195000000000001</v>
      </c>
      <c r="K1009" s="79">
        <v>3.1855730000000002</v>
      </c>
      <c r="L1009" s="80">
        <v>39057142</v>
      </c>
      <c r="M1009" s="81">
        <f t="shared" si="15"/>
        <v>-1.8915358866100875E-2</v>
      </c>
    </row>
    <row r="1010" spans="1:13">
      <c r="A1010" s="1">
        <v>45009</v>
      </c>
      <c r="F1010" s="78">
        <v>45009</v>
      </c>
      <c r="G1010" s="79">
        <v>3.3</v>
      </c>
      <c r="H1010" s="79">
        <v>3.3125</v>
      </c>
      <c r="I1010" s="79">
        <v>3.1204999999999998</v>
      </c>
      <c r="J1010" s="79">
        <v>3.22</v>
      </c>
      <c r="K1010" s="79">
        <v>3.0900880000000002</v>
      </c>
      <c r="L1010" s="80">
        <v>93965324</v>
      </c>
      <c r="M1010" s="81">
        <f t="shared" si="15"/>
        <v>-2.9974199304175428E-2</v>
      </c>
    </row>
    <row r="1011" spans="1:13">
      <c r="A1011" s="1">
        <v>45012</v>
      </c>
      <c r="F1011" s="78">
        <v>45012</v>
      </c>
      <c r="G1011" s="79">
        <v>3.2930000000000001</v>
      </c>
      <c r="H1011" s="79">
        <v>3.3410000000000002</v>
      </c>
      <c r="I1011" s="79">
        <v>3.2515000000000001</v>
      </c>
      <c r="J1011" s="79">
        <v>3.29</v>
      </c>
      <c r="K1011" s="79">
        <v>3.1572629999999999</v>
      </c>
      <c r="L1011" s="80">
        <v>75137854</v>
      </c>
      <c r="M1011" s="81">
        <f t="shared" si="15"/>
        <v>2.1738863100338811E-2</v>
      </c>
    </row>
    <row r="1012" spans="1:13">
      <c r="A1012" s="1">
        <v>45013</v>
      </c>
      <c r="F1012" s="78">
        <v>45013</v>
      </c>
      <c r="G1012" s="79">
        <v>3.3355000000000001</v>
      </c>
      <c r="H1012" s="79">
        <v>3.3639999999999999</v>
      </c>
      <c r="I1012" s="79">
        <v>3.3005</v>
      </c>
      <c r="J1012" s="79">
        <v>3.3235000000000001</v>
      </c>
      <c r="K1012" s="79">
        <v>3.1894119999999999</v>
      </c>
      <c r="L1012" s="80">
        <v>47118700</v>
      </c>
      <c r="M1012" s="81">
        <f t="shared" si="15"/>
        <v>1.0182553686531651E-2</v>
      </c>
    </row>
    <row r="1013" spans="1:13">
      <c r="A1013" s="1">
        <v>45014</v>
      </c>
      <c r="F1013" s="78">
        <v>45014</v>
      </c>
      <c r="G1013" s="79">
        <v>3.359</v>
      </c>
      <c r="H1013" s="79">
        <v>3.3944999999999999</v>
      </c>
      <c r="I1013" s="79">
        <v>3.3380000000000001</v>
      </c>
      <c r="J1013" s="79">
        <v>3.3809999999999998</v>
      </c>
      <c r="K1013" s="79">
        <v>3.2445919999999999</v>
      </c>
      <c r="L1013" s="80">
        <v>38510420</v>
      </c>
      <c r="M1013" s="81">
        <f t="shared" si="15"/>
        <v>1.7300994666101466E-2</v>
      </c>
    </row>
    <row r="1014" spans="1:13">
      <c r="A1014" s="1">
        <v>45015</v>
      </c>
      <c r="F1014" s="78">
        <v>45015</v>
      </c>
      <c r="G1014" s="79">
        <v>3.41</v>
      </c>
      <c r="H1014" s="79">
        <v>3.4860000000000002</v>
      </c>
      <c r="I1014" s="79">
        <v>3.39</v>
      </c>
      <c r="J1014" s="79">
        <v>3.452</v>
      </c>
      <c r="K1014" s="79">
        <v>3.3127270000000002</v>
      </c>
      <c r="L1014" s="80">
        <v>49440730</v>
      </c>
      <c r="M1014" s="81">
        <f t="shared" si="15"/>
        <v>2.0999558650209419E-2</v>
      </c>
    </row>
    <row r="1015" spans="1:13">
      <c r="A1015" s="1">
        <v>45016</v>
      </c>
      <c r="F1015" s="78">
        <v>45016</v>
      </c>
      <c r="G1015" s="79">
        <v>3.4580000000000002</v>
      </c>
      <c r="H1015" s="79">
        <v>3.4790000000000001</v>
      </c>
      <c r="I1015" s="79">
        <v>3.4209999999999998</v>
      </c>
      <c r="J1015" s="79">
        <v>3.4260000000000002</v>
      </c>
      <c r="K1015" s="79">
        <v>3.287776</v>
      </c>
      <c r="L1015" s="80">
        <v>49990231</v>
      </c>
      <c r="M1015" s="81">
        <f t="shared" si="15"/>
        <v>-7.5318612128316541E-3</v>
      </c>
    </row>
    <row r="1016" spans="1:13">
      <c r="A1016" s="1">
        <v>45019</v>
      </c>
      <c r="F1016" s="78">
        <v>45019</v>
      </c>
      <c r="G1016" s="79">
        <v>3.4359999999999999</v>
      </c>
      <c r="H1016" s="79">
        <v>3.49</v>
      </c>
      <c r="I1016" s="79">
        <v>3.4249999999999998</v>
      </c>
      <c r="J1016" s="79">
        <v>3.4380000000000002</v>
      </c>
      <c r="K1016" s="79">
        <v>3.2992919999999999</v>
      </c>
      <c r="L1016" s="80">
        <v>25741078</v>
      </c>
      <c r="M1016" s="81">
        <f t="shared" si="15"/>
        <v>3.5026717148613105E-3</v>
      </c>
    </row>
    <row r="1017" spans="1:13">
      <c r="A1017" s="1">
        <v>45020</v>
      </c>
      <c r="F1017" s="78">
        <v>45020</v>
      </c>
      <c r="G1017" s="79">
        <v>3.4384999999999999</v>
      </c>
      <c r="H1017" s="79">
        <v>3.4940000000000002</v>
      </c>
      <c r="I1017" s="79">
        <v>3.4384999999999999</v>
      </c>
      <c r="J1017" s="79">
        <v>3.4460000000000002</v>
      </c>
      <c r="K1017" s="79">
        <v>3.306969</v>
      </c>
      <c r="L1017" s="80">
        <v>36381196</v>
      </c>
      <c r="M1017" s="81">
        <f t="shared" si="15"/>
        <v>2.3268628542124055E-3</v>
      </c>
    </row>
    <row r="1018" spans="1:13">
      <c r="A1018" s="1">
        <v>45021</v>
      </c>
      <c r="F1018" s="78">
        <v>45021</v>
      </c>
      <c r="G1018" s="79">
        <v>3.452</v>
      </c>
      <c r="H1018" s="79">
        <v>3.47</v>
      </c>
      <c r="I1018" s="79">
        <v>3.3824999999999998</v>
      </c>
      <c r="J1018" s="79">
        <v>3.4180000000000001</v>
      </c>
      <c r="K1018" s="79">
        <v>3.2800989999999999</v>
      </c>
      <c r="L1018" s="80">
        <v>28138567</v>
      </c>
      <c r="M1018" s="81">
        <f t="shared" si="15"/>
        <v>-8.1252651597278867E-3</v>
      </c>
    </row>
    <row r="1019" spans="1:13">
      <c r="A1019" s="1">
        <v>45022</v>
      </c>
      <c r="F1019" s="78">
        <v>45022</v>
      </c>
      <c r="G1019" s="79">
        <v>3.45</v>
      </c>
      <c r="H1019" s="79">
        <v>3.524</v>
      </c>
      <c r="I1019" s="79">
        <v>3.43</v>
      </c>
      <c r="J1019" s="79">
        <v>3.524</v>
      </c>
      <c r="K1019" s="79">
        <v>3.3818220000000001</v>
      </c>
      <c r="L1019" s="80">
        <v>29051709</v>
      </c>
      <c r="M1019" s="81">
        <f t="shared" si="15"/>
        <v>3.1012173717927489E-2</v>
      </c>
    </row>
    <row r="1020" spans="1:13">
      <c r="A1020" s="1">
        <v>45027</v>
      </c>
      <c r="F1020" s="78">
        <v>45027</v>
      </c>
      <c r="G1020" s="79">
        <v>3.5449999999999999</v>
      </c>
      <c r="H1020" s="79">
        <v>3.56</v>
      </c>
      <c r="I1020" s="79">
        <v>3.42</v>
      </c>
      <c r="J1020" s="79">
        <v>3.4239999999999999</v>
      </c>
      <c r="K1020" s="79">
        <v>3.285857</v>
      </c>
      <c r="L1020" s="80">
        <v>56671643</v>
      </c>
      <c r="M1020" s="81">
        <f t="shared" si="15"/>
        <v>-2.8376715273601059E-2</v>
      </c>
    </row>
    <row r="1021" spans="1:13">
      <c r="A1021" s="1">
        <v>45028</v>
      </c>
      <c r="F1021" s="78">
        <v>45028</v>
      </c>
      <c r="G1021" s="79">
        <v>3.45</v>
      </c>
      <c r="H1021" s="79">
        <v>3.5105</v>
      </c>
      <c r="I1021" s="79">
        <v>3.427</v>
      </c>
      <c r="J1021" s="79">
        <v>3.4824999999999999</v>
      </c>
      <c r="K1021" s="79">
        <v>3.3419970000000001</v>
      </c>
      <c r="L1021" s="80">
        <v>33658485</v>
      </c>
      <c r="M1021" s="81">
        <f t="shared" si="15"/>
        <v>1.7085344858282048E-2</v>
      </c>
    </row>
    <row r="1022" spans="1:13">
      <c r="A1022" s="1">
        <v>45029</v>
      </c>
      <c r="F1022" s="78">
        <v>45029</v>
      </c>
      <c r="G1022" s="79">
        <v>3.4794999999999998</v>
      </c>
      <c r="H1022" s="79">
        <v>3.4994999999999998</v>
      </c>
      <c r="I1022" s="79">
        <v>3.4384999999999999</v>
      </c>
      <c r="J1022" s="79">
        <v>3.4794999999999998</v>
      </c>
      <c r="K1022" s="79">
        <v>3.339118</v>
      </c>
      <c r="L1022" s="80">
        <v>21320477</v>
      </c>
      <c r="M1022" s="81">
        <f t="shared" si="15"/>
        <v>-8.6146097677528607E-4</v>
      </c>
    </row>
    <row r="1023" spans="1:13">
      <c r="A1023" s="1">
        <v>45030</v>
      </c>
      <c r="F1023" s="78">
        <v>45030</v>
      </c>
      <c r="G1023" s="79">
        <v>3.4914999999999998</v>
      </c>
      <c r="H1023" s="79">
        <v>3.6105</v>
      </c>
      <c r="I1023" s="79">
        <v>3.4744999999999999</v>
      </c>
      <c r="J1023" s="79">
        <v>3.6105</v>
      </c>
      <c r="K1023" s="79">
        <v>3.4648330000000001</v>
      </c>
      <c r="L1023" s="80">
        <v>40045034</v>
      </c>
      <c r="M1023" s="81">
        <f t="shared" si="15"/>
        <v>3.764916364141669E-2</v>
      </c>
    </row>
    <row r="1024" spans="1:13">
      <c r="A1024" s="1">
        <v>45033</v>
      </c>
      <c r="F1024" s="78">
        <v>45033</v>
      </c>
      <c r="G1024" s="79">
        <v>3.6320000000000001</v>
      </c>
      <c r="H1024" s="79">
        <v>3.633</v>
      </c>
      <c r="I1024" s="79">
        <v>3.5310000000000001</v>
      </c>
      <c r="J1024" s="79">
        <v>3.5394999999999999</v>
      </c>
      <c r="K1024" s="79">
        <v>3.3966970000000001</v>
      </c>
      <c r="L1024" s="80">
        <v>44554080</v>
      </c>
      <c r="M1024" s="81">
        <f t="shared" si="15"/>
        <v>-1.9665017044111499E-2</v>
      </c>
    </row>
    <row r="1025" spans="1:13">
      <c r="A1025" s="1">
        <v>45034</v>
      </c>
      <c r="F1025" s="78">
        <v>45034</v>
      </c>
      <c r="G1025" s="79">
        <v>3.5790000000000002</v>
      </c>
      <c r="H1025" s="79">
        <v>3.6459999999999999</v>
      </c>
      <c r="I1025" s="79">
        <v>3.57</v>
      </c>
      <c r="J1025" s="79">
        <v>3.6</v>
      </c>
      <c r="K1025" s="79">
        <v>3.4547560000000002</v>
      </c>
      <c r="L1025" s="80">
        <v>224462865</v>
      </c>
      <c r="M1025" s="81">
        <f t="shared" si="15"/>
        <v>1.7092781605188831E-2</v>
      </c>
    </row>
    <row r="1026" spans="1:13">
      <c r="A1026" s="1">
        <v>45035</v>
      </c>
      <c r="F1026" s="78">
        <v>45035</v>
      </c>
      <c r="G1026" s="79">
        <v>3.6034999999999999</v>
      </c>
      <c r="H1026" s="79">
        <v>3.641</v>
      </c>
      <c r="I1026" s="79">
        <v>3.581</v>
      </c>
      <c r="J1026" s="79">
        <v>3.6375000000000002</v>
      </c>
      <c r="K1026" s="79">
        <v>3.4907430000000002</v>
      </c>
      <c r="L1026" s="80">
        <v>166386643</v>
      </c>
      <c r="M1026" s="81">
        <f t="shared" si="15"/>
        <v>1.0416654605998221E-2</v>
      </c>
    </row>
    <row r="1027" spans="1:13">
      <c r="A1027" s="1">
        <v>45036</v>
      </c>
      <c r="F1027" s="78">
        <v>45036</v>
      </c>
      <c r="G1027" s="79">
        <v>3.669</v>
      </c>
      <c r="H1027" s="79">
        <v>3.7054999999999998</v>
      </c>
      <c r="I1027" s="79">
        <v>3.5655000000000001</v>
      </c>
      <c r="J1027" s="79">
        <v>3.5815000000000001</v>
      </c>
      <c r="K1027" s="79">
        <v>3.4370020000000001</v>
      </c>
      <c r="L1027" s="80">
        <v>66615063</v>
      </c>
      <c r="M1027" s="81">
        <f t="shared" si="15"/>
        <v>-1.5395289770687798E-2</v>
      </c>
    </row>
    <row r="1028" spans="1:13">
      <c r="A1028" s="1">
        <v>45037</v>
      </c>
      <c r="F1028" s="78">
        <v>45037</v>
      </c>
      <c r="G1028" s="79">
        <v>3.5545</v>
      </c>
      <c r="H1028" s="79">
        <v>3.5615000000000001</v>
      </c>
      <c r="I1028" s="79">
        <v>3.5009999999999999</v>
      </c>
      <c r="J1028" s="79">
        <v>3.5445000000000002</v>
      </c>
      <c r="K1028" s="79">
        <v>3.4014950000000002</v>
      </c>
      <c r="L1028" s="80">
        <v>115212443</v>
      </c>
      <c r="M1028" s="81">
        <f t="shared" ref="M1028:M1091" si="16">(K1028-K1027)/K1027</f>
        <v>-1.0330805742911979E-2</v>
      </c>
    </row>
    <row r="1029" spans="1:13">
      <c r="A1029" s="1">
        <v>45040</v>
      </c>
      <c r="F1029" s="78">
        <v>45040</v>
      </c>
      <c r="G1029" s="79">
        <v>3.528</v>
      </c>
      <c r="H1029" s="79">
        <v>3.5659999999999998</v>
      </c>
      <c r="I1029" s="79">
        <v>3.5015000000000001</v>
      </c>
      <c r="J1029" s="79">
        <v>3.5415000000000001</v>
      </c>
      <c r="K1029" s="79">
        <v>3.3986170000000002</v>
      </c>
      <c r="L1029" s="80">
        <v>23195840</v>
      </c>
      <c r="M1029" s="81">
        <f t="shared" si="16"/>
        <v>-8.4609855372415246E-4</v>
      </c>
    </row>
    <row r="1030" spans="1:13">
      <c r="A1030" s="1">
        <v>45041</v>
      </c>
      <c r="F1030" s="78">
        <v>45041</v>
      </c>
      <c r="G1030" s="79">
        <v>3.4710000000000001</v>
      </c>
      <c r="H1030" s="79">
        <v>3.4710000000000001</v>
      </c>
      <c r="I1030" s="79">
        <v>3.3140000000000001</v>
      </c>
      <c r="J1030" s="79">
        <v>3.33</v>
      </c>
      <c r="K1030" s="79">
        <v>3.195649</v>
      </c>
      <c r="L1030" s="80">
        <v>87322178</v>
      </c>
      <c r="M1030" s="81">
        <f t="shared" si="16"/>
        <v>-5.9720762886786079E-2</v>
      </c>
    </row>
    <row r="1031" spans="1:13">
      <c r="A1031" s="1">
        <v>45042</v>
      </c>
      <c r="F1031" s="78">
        <v>45042</v>
      </c>
      <c r="G1031" s="79">
        <v>3.282</v>
      </c>
      <c r="H1031" s="79">
        <v>3.319</v>
      </c>
      <c r="I1031" s="79">
        <v>3.2214999999999998</v>
      </c>
      <c r="J1031" s="79">
        <v>3.294</v>
      </c>
      <c r="K1031" s="79">
        <v>3.1611020000000001</v>
      </c>
      <c r="L1031" s="80">
        <v>57782513</v>
      </c>
      <c r="M1031" s="81">
        <f t="shared" si="16"/>
        <v>-1.0810636587434941E-2</v>
      </c>
    </row>
    <row r="1032" spans="1:13">
      <c r="A1032" s="1">
        <v>45043</v>
      </c>
      <c r="F1032" s="78">
        <v>45043</v>
      </c>
      <c r="G1032" s="79">
        <v>3.2829999999999999</v>
      </c>
      <c r="H1032" s="79">
        <v>3.3005</v>
      </c>
      <c r="I1032" s="79">
        <v>3.2440000000000002</v>
      </c>
      <c r="J1032" s="79">
        <v>3.2829999999999999</v>
      </c>
      <c r="K1032" s="79">
        <v>3.208501</v>
      </c>
      <c r="L1032" s="80">
        <v>55516512</v>
      </c>
      <c r="M1032" s="81">
        <f t="shared" si="16"/>
        <v>1.4994454465562948E-2</v>
      </c>
    </row>
    <row r="1033" spans="1:13">
      <c r="A1033" s="1">
        <v>45044</v>
      </c>
      <c r="F1033" s="78">
        <v>45044</v>
      </c>
      <c r="G1033" s="79">
        <v>3.25</v>
      </c>
      <c r="H1033" s="79">
        <v>3.2679999999999998</v>
      </c>
      <c r="I1033" s="79">
        <v>3.1259999999999999</v>
      </c>
      <c r="J1033" s="79">
        <v>3.1865000000000001</v>
      </c>
      <c r="K1033" s="79">
        <v>3.1141909999999999</v>
      </c>
      <c r="L1033" s="80">
        <v>125395501</v>
      </c>
      <c r="M1033" s="81">
        <f t="shared" si="16"/>
        <v>-2.9393788563569129E-2</v>
      </c>
    </row>
    <row r="1034" spans="1:13">
      <c r="A1034" s="1">
        <v>45048</v>
      </c>
      <c r="F1034" s="78">
        <v>45048</v>
      </c>
      <c r="G1034" s="79">
        <v>3.1815000000000002</v>
      </c>
      <c r="H1034" s="79">
        <v>3.2160000000000002</v>
      </c>
      <c r="I1034" s="79">
        <v>3.0935000000000001</v>
      </c>
      <c r="J1034" s="79">
        <v>3.1040000000000001</v>
      </c>
      <c r="K1034" s="79">
        <v>3.033563</v>
      </c>
      <c r="L1034" s="80">
        <v>93505892</v>
      </c>
      <c r="M1034" s="81">
        <f t="shared" si="16"/>
        <v>-2.5890512174750979E-2</v>
      </c>
    </row>
    <row r="1035" spans="1:13">
      <c r="A1035" s="1">
        <v>45049</v>
      </c>
      <c r="F1035" s="78">
        <v>45049</v>
      </c>
      <c r="G1035" s="79">
        <v>3.1315</v>
      </c>
      <c r="H1035" s="79">
        <v>3.1469999999999998</v>
      </c>
      <c r="I1035" s="79">
        <v>3.0920000000000001</v>
      </c>
      <c r="J1035" s="79">
        <v>3.12</v>
      </c>
      <c r="K1035" s="79">
        <v>3.0491999999999999</v>
      </c>
      <c r="L1035" s="80">
        <v>141786887</v>
      </c>
      <c r="M1035" s="81">
        <f t="shared" si="16"/>
        <v>5.1546646633018342E-3</v>
      </c>
    </row>
    <row r="1036" spans="1:13">
      <c r="A1036" s="1">
        <v>45050</v>
      </c>
      <c r="F1036" s="78">
        <v>45050</v>
      </c>
      <c r="G1036" s="79">
        <v>3.1055000000000001</v>
      </c>
      <c r="H1036" s="79">
        <v>3.1244999999999998</v>
      </c>
      <c r="I1036" s="79">
        <v>3.0385</v>
      </c>
      <c r="J1036" s="79">
        <v>3.0569999999999999</v>
      </c>
      <c r="K1036" s="79">
        <v>2.9876299999999998</v>
      </c>
      <c r="L1036" s="80">
        <v>61102930</v>
      </c>
      <c r="M1036" s="81">
        <f t="shared" si="16"/>
        <v>-2.0192181555817961E-2</v>
      </c>
    </row>
    <row r="1037" spans="1:13">
      <c r="A1037" s="1">
        <v>45051</v>
      </c>
      <c r="F1037" s="78">
        <v>45051</v>
      </c>
      <c r="G1037" s="79">
        <v>3.07</v>
      </c>
      <c r="H1037" s="79">
        <v>3.1640000000000001</v>
      </c>
      <c r="I1037" s="79">
        <v>3.0619999999999998</v>
      </c>
      <c r="J1037" s="79">
        <v>3.149</v>
      </c>
      <c r="K1037" s="79">
        <v>3.0775420000000002</v>
      </c>
      <c r="L1037" s="80">
        <v>67680769</v>
      </c>
      <c r="M1037" s="81">
        <f t="shared" si="16"/>
        <v>3.009475738294248E-2</v>
      </c>
    </row>
    <row r="1038" spans="1:13">
      <c r="A1038" s="1">
        <v>45054</v>
      </c>
      <c r="F1038" s="78">
        <v>45054</v>
      </c>
      <c r="G1038" s="79">
        <v>3.1635</v>
      </c>
      <c r="H1038" s="79">
        <v>3.2075</v>
      </c>
      <c r="I1038" s="79">
        <v>3.1595</v>
      </c>
      <c r="J1038" s="79">
        <v>3.1869999999999998</v>
      </c>
      <c r="K1038" s="79">
        <v>3.1146799999999999</v>
      </c>
      <c r="L1038" s="80">
        <v>16677302</v>
      </c>
      <c r="M1038" s="81">
        <f t="shared" si="16"/>
        <v>1.2067422637936271E-2</v>
      </c>
    </row>
    <row r="1039" spans="1:13">
      <c r="A1039" s="1">
        <v>45055</v>
      </c>
      <c r="F1039" s="78">
        <v>45055</v>
      </c>
      <c r="G1039" s="79">
        <v>3.1715</v>
      </c>
      <c r="H1039" s="79">
        <v>3.206</v>
      </c>
      <c r="I1039" s="79">
        <v>3.1469999999999998</v>
      </c>
      <c r="J1039" s="79">
        <v>3.1850000000000001</v>
      </c>
      <c r="K1039" s="79">
        <v>3.1127250000000002</v>
      </c>
      <c r="L1039" s="80">
        <v>23043855</v>
      </c>
      <c r="M1039" s="81">
        <f t="shared" si="16"/>
        <v>-6.2767282674294214E-4</v>
      </c>
    </row>
    <row r="1040" spans="1:13">
      <c r="A1040" s="1">
        <v>45056</v>
      </c>
      <c r="F1040" s="78">
        <v>45056</v>
      </c>
      <c r="G1040" s="79">
        <v>3.2120000000000002</v>
      </c>
      <c r="H1040" s="79">
        <v>3.2345000000000002</v>
      </c>
      <c r="I1040" s="79">
        <v>3.1349999999999998</v>
      </c>
      <c r="J1040" s="79">
        <v>3.1435</v>
      </c>
      <c r="K1040" s="79">
        <v>3.0721669999999999</v>
      </c>
      <c r="L1040" s="80">
        <v>27350971</v>
      </c>
      <c r="M1040" s="81">
        <f t="shared" si="16"/>
        <v>-1.3029740821948715E-2</v>
      </c>
    </row>
    <row r="1041" spans="1:13">
      <c r="A1041" s="1">
        <v>45057</v>
      </c>
      <c r="F1041" s="78">
        <v>45057</v>
      </c>
      <c r="G1041" s="79">
        <v>3.1539999999999999</v>
      </c>
      <c r="H1041" s="79">
        <v>3.1680000000000001</v>
      </c>
      <c r="I1041" s="79">
        <v>3.0830000000000002</v>
      </c>
      <c r="J1041" s="79">
        <v>3.1389999999999998</v>
      </c>
      <c r="K1041" s="79">
        <v>3.0677690000000002</v>
      </c>
      <c r="L1041" s="80">
        <v>29663864</v>
      </c>
      <c r="M1041" s="81">
        <f t="shared" si="16"/>
        <v>-1.4315628024126554E-3</v>
      </c>
    </row>
    <row r="1042" spans="1:13">
      <c r="A1042" s="1">
        <v>45058</v>
      </c>
      <c r="F1042" s="78">
        <v>45058</v>
      </c>
      <c r="G1042" s="79">
        <v>3.1555</v>
      </c>
      <c r="H1042" s="79">
        <v>3.1804999999999999</v>
      </c>
      <c r="I1042" s="79">
        <v>3.1389999999999998</v>
      </c>
      <c r="J1042" s="79">
        <v>3.1425000000000001</v>
      </c>
      <c r="K1042" s="79">
        <v>3.0711889999999999</v>
      </c>
      <c r="L1042" s="80">
        <v>23564547</v>
      </c>
      <c r="M1042" s="81">
        <f t="shared" si="16"/>
        <v>1.1148166631841435E-3</v>
      </c>
    </row>
    <row r="1043" spans="1:13">
      <c r="A1043" s="1">
        <v>45061</v>
      </c>
      <c r="F1043" s="78">
        <v>45061</v>
      </c>
      <c r="G1043" s="79">
        <v>3.17</v>
      </c>
      <c r="H1043" s="79">
        <v>3.1775000000000002</v>
      </c>
      <c r="I1043" s="79">
        <v>3.1194999999999999</v>
      </c>
      <c r="J1043" s="79">
        <v>3.1480000000000001</v>
      </c>
      <c r="K1043" s="79">
        <v>3.076565</v>
      </c>
      <c r="L1043" s="80">
        <v>17650166</v>
      </c>
      <c r="M1043" s="81">
        <f t="shared" si="16"/>
        <v>1.7504621174405247E-3</v>
      </c>
    </row>
    <row r="1044" spans="1:13">
      <c r="A1044" s="1">
        <v>45062</v>
      </c>
      <c r="F1044" s="78">
        <v>45062</v>
      </c>
      <c r="G1044" s="79">
        <v>3.1175000000000002</v>
      </c>
      <c r="H1044" s="79">
        <v>3.1739999999999999</v>
      </c>
      <c r="I1044" s="79">
        <v>3.1175000000000002</v>
      </c>
      <c r="J1044" s="79">
        <v>3.1395</v>
      </c>
      <c r="K1044" s="79">
        <v>3.0682580000000002</v>
      </c>
      <c r="L1044" s="80">
        <v>17437130</v>
      </c>
      <c r="M1044" s="81">
        <f t="shared" si="16"/>
        <v>-2.7000892228832619E-3</v>
      </c>
    </row>
    <row r="1045" spans="1:13">
      <c r="A1045" s="1">
        <v>45063</v>
      </c>
      <c r="F1045" s="78">
        <v>45063</v>
      </c>
      <c r="G1045" s="79">
        <v>3.11</v>
      </c>
      <c r="H1045" s="79">
        <v>3.1579999999999999</v>
      </c>
      <c r="I1045" s="79">
        <v>3.1019999999999999</v>
      </c>
      <c r="J1045" s="79">
        <v>3.1579999999999999</v>
      </c>
      <c r="K1045" s="79">
        <v>3.086338</v>
      </c>
      <c r="L1045" s="80">
        <v>17768701</v>
      </c>
      <c r="M1045" s="81">
        <f t="shared" si="16"/>
        <v>5.8925944298034499E-3</v>
      </c>
    </row>
    <row r="1046" spans="1:13">
      <c r="A1046" s="1">
        <v>45064</v>
      </c>
      <c r="F1046" s="78">
        <v>45064</v>
      </c>
      <c r="G1046" s="79">
        <v>3.1395</v>
      </c>
      <c r="H1046" s="79">
        <v>3.1964999999999999</v>
      </c>
      <c r="I1046" s="79">
        <v>3.1355</v>
      </c>
      <c r="J1046" s="79">
        <v>3.1755</v>
      </c>
      <c r="K1046" s="79">
        <v>3.1034410000000001</v>
      </c>
      <c r="L1046" s="80">
        <v>24923291</v>
      </c>
      <c r="M1046" s="81">
        <f t="shared" si="16"/>
        <v>5.5415187837495735E-3</v>
      </c>
    </row>
    <row r="1047" spans="1:13">
      <c r="A1047" s="1">
        <v>45065</v>
      </c>
      <c r="F1047" s="78">
        <v>45065</v>
      </c>
      <c r="G1047" s="79">
        <v>3.1985000000000001</v>
      </c>
      <c r="H1047" s="79">
        <v>3.24</v>
      </c>
      <c r="I1047" s="79">
        <v>3.173</v>
      </c>
      <c r="J1047" s="79">
        <v>3.2</v>
      </c>
      <c r="K1047" s="79">
        <v>3.1273849999999999</v>
      </c>
      <c r="L1047" s="80">
        <v>54179289</v>
      </c>
      <c r="M1047" s="81">
        <f t="shared" si="16"/>
        <v>7.7153069769973857E-3</v>
      </c>
    </row>
    <row r="1048" spans="1:13">
      <c r="A1048" s="1">
        <v>45068</v>
      </c>
      <c r="F1048" s="78">
        <v>45068</v>
      </c>
      <c r="G1048" s="79">
        <v>3.1819999999999999</v>
      </c>
      <c r="H1048" s="79">
        <v>3.2475000000000001</v>
      </c>
      <c r="I1048" s="79">
        <v>3.1785000000000001</v>
      </c>
      <c r="J1048" s="79">
        <v>3.2294999999999998</v>
      </c>
      <c r="K1048" s="79">
        <v>3.156215</v>
      </c>
      <c r="L1048" s="80">
        <v>20330420</v>
      </c>
      <c r="M1048" s="81">
        <f t="shared" si="16"/>
        <v>9.2185643916563309E-3</v>
      </c>
    </row>
    <row r="1049" spans="1:13">
      <c r="A1049" s="1">
        <v>45069</v>
      </c>
      <c r="F1049" s="78">
        <v>45069</v>
      </c>
      <c r="G1049" s="79">
        <v>3.2290000000000001</v>
      </c>
      <c r="H1049" s="79">
        <v>3.2330000000000001</v>
      </c>
      <c r="I1049" s="79">
        <v>3.2010000000000001</v>
      </c>
      <c r="J1049" s="79">
        <v>3.2250000000000001</v>
      </c>
      <c r="K1049" s="79">
        <v>3.1518169999999999</v>
      </c>
      <c r="L1049" s="80">
        <v>15538892</v>
      </c>
      <c r="M1049" s="81">
        <f t="shared" si="16"/>
        <v>-1.3934411945954646E-3</v>
      </c>
    </row>
    <row r="1050" spans="1:13">
      <c r="A1050" s="1">
        <v>45070</v>
      </c>
      <c r="F1050" s="78">
        <v>45070</v>
      </c>
      <c r="G1050" s="79">
        <v>3.1930000000000001</v>
      </c>
      <c r="H1050" s="79">
        <v>3.202</v>
      </c>
      <c r="I1050" s="79">
        <v>3.1280000000000001</v>
      </c>
      <c r="J1050" s="79">
        <v>3.1415000000000002</v>
      </c>
      <c r="K1050" s="79">
        <v>3.0702120000000002</v>
      </c>
      <c r="L1050" s="80">
        <v>24533674</v>
      </c>
      <c r="M1050" s="81">
        <f t="shared" si="16"/>
        <v>-2.5891414380974438E-2</v>
      </c>
    </row>
    <row r="1051" spans="1:13">
      <c r="A1051" s="1">
        <v>45071</v>
      </c>
      <c r="F1051" s="78">
        <v>45071</v>
      </c>
      <c r="G1051" s="79">
        <v>3.1320000000000001</v>
      </c>
      <c r="H1051" s="79">
        <v>3.1705000000000001</v>
      </c>
      <c r="I1051" s="79">
        <v>3.0865</v>
      </c>
      <c r="J1051" s="79">
        <v>3.1549999999999998</v>
      </c>
      <c r="K1051" s="79">
        <v>3.0834060000000001</v>
      </c>
      <c r="L1051" s="80">
        <v>35511664</v>
      </c>
      <c r="M1051" s="81">
        <f t="shared" si="16"/>
        <v>4.2974231095442034E-3</v>
      </c>
    </row>
    <row r="1052" spans="1:13">
      <c r="A1052" s="1">
        <v>45072</v>
      </c>
      <c r="F1052" s="78">
        <v>45072</v>
      </c>
      <c r="G1052" s="79">
        <v>3.1665000000000001</v>
      </c>
      <c r="H1052" s="79">
        <v>3.1989999999999998</v>
      </c>
      <c r="I1052" s="79">
        <v>3.0865</v>
      </c>
      <c r="J1052" s="79">
        <v>3.1970000000000001</v>
      </c>
      <c r="K1052" s="79">
        <v>3.1244529999999999</v>
      </c>
      <c r="L1052" s="80">
        <v>22852653</v>
      </c>
      <c r="M1052" s="81">
        <f t="shared" si="16"/>
        <v>1.3312226803735814E-2</v>
      </c>
    </row>
    <row r="1053" spans="1:13">
      <c r="A1053" s="1">
        <v>45075</v>
      </c>
      <c r="F1053" s="78">
        <v>45075</v>
      </c>
      <c r="G1053" s="79">
        <v>3.2349999999999999</v>
      </c>
      <c r="H1053" s="79">
        <v>3.2370000000000001</v>
      </c>
      <c r="I1053" s="79">
        <v>3.1230000000000002</v>
      </c>
      <c r="J1053" s="79">
        <v>3.1425000000000001</v>
      </c>
      <c r="K1053" s="79">
        <v>3.0711889999999999</v>
      </c>
      <c r="L1053" s="80">
        <v>13799208</v>
      </c>
      <c r="M1053" s="81">
        <f t="shared" si="16"/>
        <v>-1.7047463988096472E-2</v>
      </c>
    </row>
    <row r="1054" spans="1:13">
      <c r="A1054" s="1">
        <v>45076</v>
      </c>
      <c r="F1054" s="78">
        <v>45076</v>
      </c>
      <c r="G1054" s="79">
        <v>3.14</v>
      </c>
      <c r="H1054" s="79">
        <v>3.18</v>
      </c>
      <c r="I1054" s="79">
        <v>3.0954999999999999</v>
      </c>
      <c r="J1054" s="79">
        <v>3.1105</v>
      </c>
      <c r="K1054" s="79">
        <v>3.0399159999999998</v>
      </c>
      <c r="L1054" s="80">
        <v>28045978</v>
      </c>
      <c r="M1054" s="81">
        <f t="shared" si="16"/>
        <v>-1.0182701227439962E-2</v>
      </c>
    </row>
    <row r="1055" spans="1:13">
      <c r="A1055" s="1">
        <v>45077</v>
      </c>
      <c r="F1055" s="78">
        <v>45077</v>
      </c>
      <c r="G1055" s="79">
        <v>3.08</v>
      </c>
      <c r="H1055" s="79">
        <v>3.14</v>
      </c>
      <c r="I1055" s="79">
        <v>3.0405000000000002</v>
      </c>
      <c r="J1055" s="79">
        <v>3.0449999999999999</v>
      </c>
      <c r="K1055" s="79">
        <v>2.975902</v>
      </c>
      <c r="L1055" s="80">
        <v>69180578</v>
      </c>
      <c r="M1055" s="81">
        <f t="shared" si="16"/>
        <v>-2.1057818702885145E-2</v>
      </c>
    </row>
    <row r="1056" spans="1:13">
      <c r="A1056" s="1">
        <v>45078</v>
      </c>
      <c r="F1056" s="78">
        <v>45078</v>
      </c>
      <c r="G1056" s="79">
        <v>3.0844999999999998</v>
      </c>
      <c r="H1056" s="79">
        <v>3.125</v>
      </c>
      <c r="I1056" s="79">
        <v>3.0710000000000002</v>
      </c>
      <c r="J1056" s="79">
        <v>3.1145</v>
      </c>
      <c r="K1056" s="79">
        <v>3.043825</v>
      </c>
      <c r="L1056" s="80">
        <v>23998491</v>
      </c>
      <c r="M1056" s="81">
        <f t="shared" si="16"/>
        <v>2.2824340317658294E-2</v>
      </c>
    </row>
    <row r="1057" spans="1:13">
      <c r="A1057" s="1">
        <v>45079</v>
      </c>
      <c r="F1057" s="78">
        <v>45079</v>
      </c>
      <c r="G1057" s="79">
        <v>3.14</v>
      </c>
      <c r="H1057" s="79">
        <v>3.2204999999999999</v>
      </c>
      <c r="I1057" s="79">
        <v>3.1179999999999999</v>
      </c>
      <c r="J1057" s="79">
        <v>3.21</v>
      </c>
      <c r="K1057" s="79">
        <v>3.1371579999999999</v>
      </c>
      <c r="L1057" s="80">
        <v>26818508</v>
      </c>
      <c r="M1057" s="81">
        <f t="shared" si="16"/>
        <v>3.0663063743809151E-2</v>
      </c>
    </row>
    <row r="1058" spans="1:13">
      <c r="A1058" s="1">
        <v>45082</v>
      </c>
      <c r="F1058" s="78">
        <v>45082</v>
      </c>
      <c r="G1058" s="79">
        <v>3.2294999999999998</v>
      </c>
      <c r="H1058" s="79">
        <v>3.25</v>
      </c>
      <c r="I1058" s="79">
        <v>3.1619999999999999</v>
      </c>
      <c r="J1058" s="79">
        <v>3.1829999999999998</v>
      </c>
      <c r="K1058" s="79">
        <v>3.1107710000000002</v>
      </c>
      <c r="L1058" s="80">
        <v>22412353</v>
      </c>
      <c r="M1058" s="81">
        <f t="shared" si="16"/>
        <v>-8.4111160483468523E-3</v>
      </c>
    </row>
    <row r="1059" spans="1:13">
      <c r="A1059" s="1">
        <v>45083</v>
      </c>
      <c r="F1059" s="78">
        <v>45083</v>
      </c>
      <c r="G1059" s="79">
        <v>3.1735000000000002</v>
      </c>
      <c r="H1059" s="79">
        <v>3.2109999999999999</v>
      </c>
      <c r="I1059" s="79">
        <v>3.1425000000000001</v>
      </c>
      <c r="J1059" s="79">
        <v>3.2090000000000001</v>
      </c>
      <c r="K1059" s="79">
        <v>3.1361810000000001</v>
      </c>
      <c r="L1059" s="80">
        <v>20810145</v>
      </c>
      <c r="M1059" s="81">
        <f t="shared" si="16"/>
        <v>8.1683929803897277E-3</v>
      </c>
    </row>
    <row r="1060" spans="1:13">
      <c r="A1060" s="1">
        <v>45084</v>
      </c>
      <c r="F1060" s="78">
        <v>45084</v>
      </c>
      <c r="G1060" s="79">
        <v>3.2250000000000001</v>
      </c>
      <c r="H1060" s="79">
        <v>3.2450000000000001</v>
      </c>
      <c r="I1060" s="79">
        <v>3.1724999999999999</v>
      </c>
      <c r="J1060" s="79">
        <v>3.2109999999999999</v>
      </c>
      <c r="K1060" s="79">
        <v>3.1381350000000001</v>
      </c>
      <c r="L1060" s="80">
        <v>17772409</v>
      </c>
      <c r="M1060" s="81">
        <f t="shared" si="16"/>
        <v>6.2305077417407065E-4</v>
      </c>
    </row>
    <row r="1061" spans="1:13">
      <c r="A1061" s="1">
        <v>45085</v>
      </c>
      <c r="F1061" s="78">
        <v>45085</v>
      </c>
      <c r="G1061" s="79">
        <v>3.2355</v>
      </c>
      <c r="H1061" s="79">
        <v>3.27</v>
      </c>
      <c r="I1061" s="79">
        <v>3.2004999999999999</v>
      </c>
      <c r="J1061" s="79">
        <v>3.2269999999999999</v>
      </c>
      <c r="K1061" s="79">
        <v>3.153772</v>
      </c>
      <c r="L1061" s="80">
        <v>22981423</v>
      </c>
      <c r="M1061" s="81">
        <f t="shared" si="16"/>
        <v>4.9828958919867694E-3</v>
      </c>
    </row>
    <row r="1062" spans="1:13">
      <c r="A1062" s="1">
        <v>45086</v>
      </c>
      <c r="F1062" s="78">
        <v>45086</v>
      </c>
      <c r="G1062" s="79">
        <v>3.23</v>
      </c>
      <c r="H1062" s="79">
        <v>3.2364999999999999</v>
      </c>
      <c r="I1062" s="79">
        <v>3.1680000000000001</v>
      </c>
      <c r="J1062" s="79">
        <v>3.2014999999999998</v>
      </c>
      <c r="K1062" s="79">
        <v>3.128851</v>
      </c>
      <c r="L1062" s="80">
        <v>17889217</v>
      </c>
      <c r="M1062" s="81">
        <f t="shared" si="16"/>
        <v>-7.9019662803778996E-3</v>
      </c>
    </row>
    <row r="1063" spans="1:13">
      <c r="A1063" s="1">
        <v>45089</v>
      </c>
      <c r="F1063" s="78">
        <v>45089</v>
      </c>
      <c r="G1063" s="79">
        <v>3.2130000000000001</v>
      </c>
      <c r="H1063" s="79">
        <v>3.2330000000000001</v>
      </c>
      <c r="I1063" s="79">
        <v>3.1619999999999999</v>
      </c>
      <c r="J1063" s="79">
        <v>3.1890000000000001</v>
      </c>
      <c r="K1063" s="79">
        <v>3.1166339999999999</v>
      </c>
      <c r="L1063" s="80">
        <v>41438495</v>
      </c>
      <c r="M1063" s="81">
        <f t="shared" si="16"/>
        <v>-3.9046282485168337E-3</v>
      </c>
    </row>
    <row r="1064" spans="1:13">
      <c r="A1064" s="1">
        <v>45090</v>
      </c>
      <c r="F1064" s="78">
        <v>45090</v>
      </c>
      <c r="G1064" s="79">
        <v>3.2</v>
      </c>
      <c r="H1064" s="79">
        <v>3.206</v>
      </c>
      <c r="I1064" s="79">
        <v>3.145</v>
      </c>
      <c r="J1064" s="79">
        <v>3.1920000000000002</v>
      </c>
      <c r="K1064" s="79">
        <v>3.1195659999999998</v>
      </c>
      <c r="L1064" s="80">
        <v>26021976</v>
      </c>
      <c r="M1064" s="81">
        <f t="shared" si="16"/>
        <v>9.407585234582998E-4</v>
      </c>
    </row>
    <row r="1065" spans="1:13">
      <c r="A1065" s="1">
        <v>45091</v>
      </c>
      <c r="F1065" s="78">
        <v>45091</v>
      </c>
      <c r="G1065" s="79">
        <v>3.1920000000000002</v>
      </c>
      <c r="H1065" s="79">
        <v>3.2810000000000001</v>
      </c>
      <c r="I1065" s="79">
        <v>3.19</v>
      </c>
      <c r="J1065" s="79">
        <v>3.25</v>
      </c>
      <c r="K1065" s="79">
        <v>3.17625</v>
      </c>
      <c r="L1065" s="80">
        <v>36036915</v>
      </c>
      <c r="M1065" s="81">
        <f t="shared" si="16"/>
        <v>1.817047627778998E-2</v>
      </c>
    </row>
    <row r="1066" spans="1:13">
      <c r="A1066" s="1">
        <v>45092</v>
      </c>
      <c r="F1066" s="78">
        <v>45092</v>
      </c>
      <c r="G1066" s="79">
        <v>3.2204999999999999</v>
      </c>
      <c r="H1066" s="79">
        <v>3.222</v>
      </c>
      <c r="I1066" s="79">
        <v>3.1819999999999999</v>
      </c>
      <c r="J1066" s="79">
        <v>3.194</v>
      </c>
      <c r="K1066" s="79">
        <v>3.121521</v>
      </c>
      <c r="L1066" s="80">
        <v>38630516</v>
      </c>
      <c r="M1066" s="81">
        <f t="shared" si="16"/>
        <v>-1.723069657615113E-2</v>
      </c>
    </row>
    <row r="1067" spans="1:13">
      <c r="A1067" s="1">
        <v>45093</v>
      </c>
      <c r="F1067" s="78">
        <v>45093</v>
      </c>
      <c r="G1067" s="79">
        <v>3.21</v>
      </c>
      <c r="H1067" s="79">
        <v>3.2549999999999999</v>
      </c>
      <c r="I1067" s="79">
        <v>3.1829999999999998</v>
      </c>
      <c r="J1067" s="79">
        <v>3.2204999999999999</v>
      </c>
      <c r="K1067" s="79">
        <v>3.1474190000000002</v>
      </c>
      <c r="L1067" s="80">
        <v>112135601</v>
      </c>
      <c r="M1067" s="81">
        <f t="shared" si="16"/>
        <v>8.2965964348790857E-3</v>
      </c>
    </row>
    <row r="1068" spans="1:13">
      <c r="A1068" s="1">
        <v>45096</v>
      </c>
      <c r="F1068" s="78">
        <v>45096</v>
      </c>
      <c r="G1068" s="79">
        <v>3.2</v>
      </c>
      <c r="H1068" s="79">
        <v>3.2559999999999998</v>
      </c>
      <c r="I1068" s="79">
        <v>3.1960000000000002</v>
      </c>
      <c r="J1068" s="79">
        <v>3.2120000000000002</v>
      </c>
      <c r="K1068" s="79">
        <v>3.1391119999999999</v>
      </c>
      <c r="L1068" s="80">
        <v>17185761</v>
      </c>
      <c r="M1068" s="81">
        <f t="shared" si="16"/>
        <v>-2.6393054118311818E-3</v>
      </c>
    </row>
    <row r="1069" spans="1:13">
      <c r="A1069" s="1">
        <v>45097</v>
      </c>
      <c r="F1069" s="78">
        <v>45097</v>
      </c>
      <c r="G1069" s="79">
        <v>3.2050000000000001</v>
      </c>
      <c r="H1069" s="79">
        <v>3.2204999999999999</v>
      </c>
      <c r="I1069" s="79">
        <v>3.1859999999999999</v>
      </c>
      <c r="J1069" s="79">
        <v>3.1930000000000001</v>
      </c>
      <c r="K1069" s="79">
        <v>3.1205440000000002</v>
      </c>
      <c r="L1069" s="80">
        <v>20753360</v>
      </c>
      <c r="M1069" s="81">
        <f t="shared" si="16"/>
        <v>-5.9150485869888351E-3</v>
      </c>
    </row>
    <row r="1070" spans="1:13">
      <c r="A1070" s="1">
        <v>45098</v>
      </c>
      <c r="F1070" s="78">
        <v>45098</v>
      </c>
      <c r="G1070" s="79">
        <v>3.1964999999999999</v>
      </c>
      <c r="H1070" s="79">
        <v>3.2364999999999999</v>
      </c>
      <c r="I1070" s="79">
        <v>3.1930000000000001</v>
      </c>
      <c r="J1070" s="79">
        <v>3.2040000000000002</v>
      </c>
      <c r="K1070" s="79">
        <v>3.131294</v>
      </c>
      <c r="L1070" s="80">
        <v>20967493</v>
      </c>
      <c r="M1070" s="81">
        <f t="shared" si="16"/>
        <v>3.4449121691601894E-3</v>
      </c>
    </row>
    <row r="1071" spans="1:13">
      <c r="A1071" s="1">
        <v>45099</v>
      </c>
      <c r="F1071" s="78">
        <v>45099</v>
      </c>
      <c r="G1071" s="79">
        <v>3.17</v>
      </c>
      <c r="H1071" s="79">
        <v>3.17</v>
      </c>
      <c r="I1071" s="79">
        <v>3.1040000000000001</v>
      </c>
      <c r="J1071" s="79">
        <v>3.1560000000000001</v>
      </c>
      <c r="K1071" s="79">
        <v>3.0843829999999999</v>
      </c>
      <c r="L1071" s="80">
        <v>26456612</v>
      </c>
      <c r="M1071" s="81">
        <f t="shared" si="16"/>
        <v>-1.4981346369903352E-2</v>
      </c>
    </row>
    <row r="1072" spans="1:13">
      <c r="A1072" s="1">
        <v>45100</v>
      </c>
      <c r="F1072" s="78">
        <v>45100</v>
      </c>
      <c r="G1072" s="79">
        <v>3.1230000000000002</v>
      </c>
      <c r="H1072" s="79">
        <v>3.137</v>
      </c>
      <c r="I1072" s="79">
        <v>3.0655000000000001</v>
      </c>
      <c r="J1072" s="79">
        <v>3.0659999999999998</v>
      </c>
      <c r="K1072" s="79">
        <v>2.9964249999999999</v>
      </c>
      <c r="L1072" s="80">
        <v>46016334</v>
      </c>
      <c r="M1072" s="81">
        <f t="shared" si="16"/>
        <v>-2.8517210735502039E-2</v>
      </c>
    </row>
    <row r="1073" spans="1:13">
      <c r="A1073" s="1">
        <v>45103</v>
      </c>
      <c r="F1073" s="78">
        <v>45103</v>
      </c>
      <c r="G1073" s="79">
        <v>3.0649999999999999</v>
      </c>
      <c r="H1073" s="79">
        <v>3.0979999999999999</v>
      </c>
      <c r="I1073" s="79">
        <v>3.0065</v>
      </c>
      <c r="J1073" s="79">
        <v>3.0834999999999999</v>
      </c>
      <c r="K1073" s="79">
        <v>3.013528</v>
      </c>
      <c r="L1073" s="80">
        <v>26657465</v>
      </c>
      <c r="M1073" s="81">
        <f t="shared" si="16"/>
        <v>5.7078017971416237E-3</v>
      </c>
    </row>
    <row r="1074" spans="1:13">
      <c r="A1074" s="1">
        <v>45104</v>
      </c>
      <c r="F1074" s="78">
        <v>45104</v>
      </c>
      <c r="G1074" s="79">
        <v>3.11</v>
      </c>
      <c r="H1074" s="79">
        <v>3.2014999999999998</v>
      </c>
      <c r="I1074" s="79">
        <v>3.11</v>
      </c>
      <c r="J1074" s="79">
        <v>3.1955</v>
      </c>
      <c r="K1074" s="79">
        <v>3.1229870000000002</v>
      </c>
      <c r="L1074" s="80">
        <v>35283059</v>
      </c>
      <c r="M1074" s="81">
        <f t="shared" si="16"/>
        <v>3.6322542879973309E-2</v>
      </c>
    </row>
    <row r="1075" spans="1:13">
      <c r="A1075" s="1">
        <v>45105</v>
      </c>
      <c r="F1075" s="78">
        <v>45105</v>
      </c>
      <c r="G1075" s="79">
        <v>3.21</v>
      </c>
      <c r="H1075" s="79">
        <v>3.31</v>
      </c>
      <c r="I1075" s="79">
        <v>3.2050000000000001</v>
      </c>
      <c r="J1075" s="79">
        <v>3.31</v>
      </c>
      <c r="K1075" s="79">
        <v>3.2348889999999999</v>
      </c>
      <c r="L1075" s="80">
        <v>55703627</v>
      </c>
      <c r="M1075" s="81">
        <f t="shared" si="16"/>
        <v>3.5831721361632221E-2</v>
      </c>
    </row>
    <row r="1076" spans="1:13">
      <c r="A1076" s="1">
        <v>45106</v>
      </c>
      <c r="F1076" s="78">
        <v>45106</v>
      </c>
      <c r="G1076" s="79">
        <v>3.32</v>
      </c>
      <c r="H1076" s="79">
        <v>3.3490000000000002</v>
      </c>
      <c r="I1076" s="79">
        <v>3.3014999999999999</v>
      </c>
      <c r="J1076" s="79">
        <v>3.3414999999999999</v>
      </c>
      <c r="K1076" s="79">
        <v>3.2656740000000002</v>
      </c>
      <c r="L1076" s="80">
        <v>34889161</v>
      </c>
      <c r="M1076" s="81">
        <f t="shared" si="16"/>
        <v>9.5165552821133235E-3</v>
      </c>
    </row>
    <row r="1077" spans="1:13">
      <c r="A1077" s="1">
        <v>45107</v>
      </c>
      <c r="F1077" s="78">
        <v>45107</v>
      </c>
      <c r="G1077" s="79">
        <v>3.37</v>
      </c>
      <c r="H1077" s="79">
        <v>3.4409999999999998</v>
      </c>
      <c r="I1077" s="79">
        <v>3.367</v>
      </c>
      <c r="J1077" s="79">
        <v>3.3849999999999998</v>
      </c>
      <c r="K1077" s="79">
        <v>3.3081870000000002</v>
      </c>
      <c r="L1077" s="80">
        <v>64611012</v>
      </c>
      <c r="M1077" s="81">
        <f t="shared" si="16"/>
        <v>1.3018139593848014E-2</v>
      </c>
    </row>
    <row r="1078" spans="1:13">
      <c r="A1078" s="1">
        <v>45110</v>
      </c>
      <c r="F1078" s="78">
        <v>45110</v>
      </c>
      <c r="G1078" s="79">
        <v>3.3944999999999999</v>
      </c>
      <c r="H1078" s="79">
        <v>3.4449999999999998</v>
      </c>
      <c r="I1078" s="79">
        <v>3.3864999999999998</v>
      </c>
      <c r="J1078" s="79">
        <v>3.44</v>
      </c>
      <c r="K1078" s="79">
        <v>3.361939</v>
      </c>
      <c r="L1078" s="80">
        <v>37876288</v>
      </c>
      <c r="M1078" s="81">
        <f t="shared" si="16"/>
        <v>1.6248174604398057E-2</v>
      </c>
    </row>
    <row r="1079" spans="1:13">
      <c r="A1079" s="1">
        <v>45111</v>
      </c>
      <c r="F1079" s="78">
        <v>45111</v>
      </c>
      <c r="G1079" s="79">
        <v>3.4495</v>
      </c>
      <c r="H1079" s="79">
        <v>3.47</v>
      </c>
      <c r="I1079" s="79">
        <v>3.3719999999999999</v>
      </c>
      <c r="J1079" s="79">
        <v>3.3805000000000001</v>
      </c>
      <c r="K1079" s="79">
        <v>3.3037890000000001</v>
      </c>
      <c r="L1079" s="80">
        <v>23349851</v>
      </c>
      <c r="M1079" s="81">
        <f t="shared" si="16"/>
        <v>-1.729656605905102E-2</v>
      </c>
    </row>
    <row r="1080" spans="1:13">
      <c r="A1080" s="1">
        <v>45112</v>
      </c>
      <c r="F1080" s="78">
        <v>45112</v>
      </c>
      <c r="G1080" s="79">
        <v>3.35</v>
      </c>
      <c r="H1080" s="79">
        <v>3.3715000000000002</v>
      </c>
      <c r="I1080" s="79">
        <v>3.33</v>
      </c>
      <c r="J1080" s="79">
        <v>3.3475000000000001</v>
      </c>
      <c r="K1080" s="79">
        <v>3.2715380000000001</v>
      </c>
      <c r="L1080" s="80">
        <v>24988934</v>
      </c>
      <c r="M1080" s="81">
        <f t="shared" si="16"/>
        <v>-9.7618219565474753E-3</v>
      </c>
    </row>
    <row r="1081" spans="1:13">
      <c r="A1081" s="1">
        <v>45113</v>
      </c>
      <c r="F1081" s="78">
        <v>45113</v>
      </c>
      <c r="G1081" s="79">
        <v>3.3109999999999999</v>
      </c>
      <c r="H1081" s="79">
        <v>3.3195000000000001</v>
      </c>
      <c r="I1081" s="79">
        <v>3.2265000000000001</v>
      </c>
      <c r="J1081" s="79">
        <v>3.2444999999999999</v>
      </c>
      <c r="K1081" s="79">
        <v>3.1708750000000001</v>
      </c>
      <c r="L1081" s="80">
        <v>28791137</v>
      </c>
      <c r="M1081" s="81">
        <f t="shared" si="16"/>
        <v>-3.0769320117938398E-2</v>
      </c>
    </row>
    <row r="1082" spans="1:13">
      <c r="A1082" s="1">
        <v>45114</v>
      </c>
      <c r="F1082" s="78">
        <v>45114</v>
      </c>
      <c r="G1082" s="79">
        <v>3.2444999999999999</v>
      </c>
      <c r="H1082" s="79">
        <v>3.2835000000000001</v>
      </c>
      <c r="I1082" s="79">
        <v>3.2174999999999998</v>
      </c>
      <c r="J1082" s="79">
        <v>3.2639999999999998</v>
      </c>
      <c r="K1082" s="79">
        <v>3.1899320000000002</v>
      </c>
      <c r="L1082" s="80">
        <v>21310700</v>
      </c>
      <c r="M1082" s="81">
        <f t="shared" si="16"/>
        <v>6.0100130090275086E-3</v>
      </c>
    </row>
    <row r="1083" spans="1:13">
      <c r="A1083" s="1">
        <v>45117</v>
      </c>
      <c r="F1083" s="78">
        <v>45117</v>
      </c>
      <c r="G1083" s="79">
        <v>3.2505000000000002</v>
      </c>
      <c r="H1083" s="79">
        <v>3.3069999999999999</v>
      </c>
      <c r="I1083" s="79">
        <v>3.2505000000000002</v>
      </c>
      <c r="J1083" s="79">
        <v>3.2759999999999998</v>
      </c>
      <c r="K1083" s="79">
        <v>3.20166</v>
      </c>
      <c r="L1083" s="80">
        <v>16123070</v>
      </c>
      <c r="M1083" s="81">
        <f t="shared" si="16"/>
        <v>3.6765674001827432E-3</v>
      </c>
    </row>
    <row r="1084" spans="1:13">
      <c r="A1084" s="1">
        <v>45118</v>
      </c>
      <c r="F1084" s="78">
        <v>45118</v>
      </c>
      <c r="G1084" s="79">
        <v>3.29</v>
      </c>
      <c r="H1084" s="79">
        <v>3.3380000000000001</v>
      </c>
      <c r="I1084" s="79">
        <v>3.2614999999999998</v>
      </c>
      <c r="J1084" s="79">
        <v>3.3344999999999998</v>
      </c>
      <c r="K1084" s="79">
        <v>3.2588330000000001</v>
      </c>
      <c r="L1084" s="80">
        <v>17722005</v>
      </c>
      <c r="M1084" s="81">
        <f t="shared" si="16"/>
        <v>1.785729902613024E-2</v>
      </c>
    </row>
    <row r="1085" spans="1:13">
      <c r="A1085" s="1">
        <v>45119</v>
      </c>
      <c r="F1085" s="78">
        <v>45119</v>
      </c>
      <c r="G1085" s="79">
        <v>3.3424999999999998</v>
      </c>
      <c r="H1085" s="79">
        <v>3.4735</v>
      </c>
      <c r="I1085" s="79">
        <v>3.3424999999999998</v>
      </c>
      <c r="J1085" s="79">
        <v>3.4735</v>
      </c>
      <c r="K1085" s="79">
        <v>3.3946779999999999</v>
      </c>
      <c r="L1085" s="80">
        <v>57887645</v>
      </c>
      <c r="M1085" s="81">
        <f t="shared" si="16"/>
        <v>4.1685167665848406E-2</v>
      </c>
    </row>
    <row r="1086" spans="1:13">
      <c r="A1086" s="1">
        <v>45120</v>
      </c>
      <c r="F1086" s="78">
        <v>45120</v>
      </c>
      <c r="G1086" s="79">
        <v>3.46</v>
      </c>
      <c r="H1086" s="79">
        <v>3.5175000000000001</v>
      </c>
      <c r="I1086" s="79">
        <v>3.4329999999999998</v>
      </c>
      <c r="J1086" s="79">
        <v>3.4904999999999999</v>
      </c>
      <c r="K1086" s="79">
        <v>3.4112930000000001</v>
      </c>
      <c r="L1086" s="80">
        <v>36329276</v>
      </c>
      <c r="M1086" s="81">
        <f t="shared" si="16"/>
        <v>4.8944259219873779E-3</v>
      </c>
    </row>
    <row r="1087" spans="1:13">
      <c r="A1087" s="1">
        <v>45121</v>
      </c>
      <c r="F1087" s="78">
        <v>45121</v>
      </c>
      <c r="G1087" s="79">
        <v>3.49</v>
      </c>
      <c r="H1087" s="79">
        <v>3.5339999999999998</v>
      </c>
      <c r="I1087" s="79">
        <v>3.456</v>
      </c>
      <c r="J1087" s="79">
        <v>3.4605000000000001</v>
      </c>
      <c r="K1087" s="79">
        <v>3.381974</v>
      </c>
      <c r="L1087" s="80">
        <v>28331703</v>
      </c>
      <c r="M1087" s="81">
        <f t="shared" si="16"/>
        <v>-8.594688289748225E-3</v>
      </c>
    </row>
    <row r="1088" spans="1:13">
      <c r="A1088" s="1">
        <v>45124</v>
      </c>
      <c r="F1088" s="78">
        <v>45124</v>
      </c>
      <c r="G1088" s="79">
        <v>3.4384999999999999</v>
      </c>
      <c r="H1088" s="79">
        <v>3.5</v>
      </c>
      <c r="I1088" s="79">
        <v>3.4205000000000001</v>
      </c>
      <c r="J1088" s="79">
        <v>3.4485000000000001</v>
      </c>
      <c r="K1088" s="79">
        <v>3.3702459999999999</v>
      </c>
      <c r="L1088" s="80">
        <v>15777798</v>
      </c>
      <c r="M1088" s="81">
        <f t="shared" si="16"/>
        <v>-3.4677972095587318E-3</v>
      </c>
    </row>
    <row r="1089" spans="1:13">
      <c r="A1089" s="1">
        <v>45125</v>
      </c>
      <c r="F1089" s="78">
        <v>45125</v>
      </c>
      <c r="G1089" s="79">
        <v>3.464</v>
      </c>
      <c r="H1089" s="79">
        <v>3.5139999999999998</v>
      </c>
      <c r="I1089" s="79">
        <v>3.4319999999999999</v>
      </c>
      <c r="J1089" s="79">
        <v>3.51</v>
      </c>
      <c r="K1089" s="79">
        <v>3.4303499999999998</v>
      </c>
      <c r="L1089" s="80">
        <v>17919382</v>
      </c>
      <c r="M1089" s="81">
        <f t="shared" si="16"/>
        <v>1.783371302866317E-2</v>
      </c>
    </row>
    <row r="1090" spans="1:13">
      <c r="A1090" s="1">
        <v>45126</v>
      </c>
      <c r="F1090" s="78">
        <v>45126</v>
      </c>
      <c r="G1090" s="79">
        <v>3.53</v>
      </c>
      <c r="H1090" s="79">
        <v>3.5510000000000002</v>
      </c>
      <c r="I1090" s="79">
        <v>3.464</v>
      </c>
      <c r="J1090" s="79">
        <v>3.4980000000000002</v>
      </c>
      <c r="K1090" s="79">
        <v>3.418622</v>
      </c>
      <c r="L1090" s="80">
        <v>17841799</v>
      </c>
      <c r="M1090" s="81">
        <f t="shared" si="16"/>
        <v>-3.418893115862737E-3</v>
      </c>
    </row>
    <row r="1091" spans="1:13">
      <c r="A1091" s="1">
        <v>45127</v>
      </c>
      <c r="F1091" s="78">
        <v>45127</v>
      </c>
      <c r="G1091" s="79">
        <v>3.4885000000000002</v>
      </c>
      <c r="H1091" s="79">
        <v>3.5415000000000001</v>
      </c>
      <c r="I1091" s="79">
        <v>3.4860000000000002</v>
      </c>
      <c r="J1091" s="79">
        <v>3.5249999999999999</v>
      </c>
      <c r="K1091" s="79">
        <v>3.4450099999999999</v>
      </c>
      <c r="L1091" s="80">
        <v>22612682</v>
      </c>
      <c r="M1091" s="81">
        <f t="shared" si="16"/>
        <v>7.718899603407413E-3</v>
      </c>
    </row>
    <row r="1092" spans="1:13">
      <c r="A1092" s="1">
        <v>45128</v>
      </c>
      <c r="F1092" s="78">
        <v>45128</v>
      </c>
      <c r="G1092" s="79">
        <v>3.5259999999999998</v>
      </c>
      <c r="H1092" s="79">
        <v>3.5474999999999999</v>
      </c>
      <c r="I1092" s="79">
        <v>3.4729999999999999</v>
      </c>
      <c r="J1092" s="79">
        <v>3.5285000000000002</v>
      </c>
      <c r="K1092" s="79">
        <v>3.4484309999999998</v>
      </c>
      <c r="L1092" s="80">
        <v>28121501</v>
      </c>
      <c r="M1092" s="81">
        <f t="shared" ref="M1092:M1155" si="17">(K1092-K1091)/K1091</f>
        <v>9.9303049918574872E-4</v>
      </c>
    </row>
    <row r="1093" spans="1:13">
      <c r="A1093" s="1">
        <v>45131</v>
      </c>
      <c r="F1093" s="78">
        <v>45131</v>
      </c>
      <c r="G1093" s="79">
        <v>3.43</v>
      </c>
      <c r="H1093" s="79">
        <v>3.52</v>
      </c>
      <c r="I1093" s="79">
        <v>3.4115000000000002</v>
      </c>
      <c r="J1093" s="79">
        <v>3.52</v>
      </c>
      <c r="K1093" s="79">
        <v>3.4401229999999998</v>
      </c>
      <c r="L1093" s="80">
        <v>22717433</v>
      </c>
      <c r="M1093" s="81">
        <f t="shared" si="17"/>
        <v>-2.4092116095696804E-3</v>
      </c>
    </row>
    <row r="1094" spans="1:13">
      <c r="A1094" s="1">
        <v>45132</v>
      </c>
      <c r="F1094" s="78">
        <v>45132</v>
      </c>
      <c r="G1094" s="79">
        <v>3.53</v>
      </c>
      <c r="H1094" s="79">
        <v>3.5470000000000002</v>
      </c>
      <c r="I1094" s="79">
        <v>3.51</v>
      </c>
      <c r="J1094" s="79">
        <v>3.5379999999999998</v>
      </c>
      <c r="K1094" s="79">
        <v>3.4577149999999999</v>
      </c>
      <c r="L1094" s="80">
        <v>17151031</v>
      </c>
      <c r="M1094" s="81">
        <f t="shared" si="17"/>
        <v>5.1137706413404557E-3</v>
      </c>
    </row>
    <row r="1095" spans="1:13">
      <c r="A1095" s="1">
        <v>45133</v>
      </c>
      <c r="F1095" s="78">
        <v>45133</v>
      </c>
      <c r="G1095" s="79">
        <v>3.5379999999999998</v>
      </c>
      <c r="H1095" s="79">
        <v>3.6549999999999998</v>
      </c>
      <c r="I1095" s="79">
        <v>3.5129999999999999</v>
      </c>
      <c r="J1095" s="79">
        <v>3.649</v>
      </c>
      <c r="K1095" s="79">
        <v>3.5661960000000001</v>
      </c>
      <c r="L1095" s="80">
        <v>68036296</v>
      </c>
      <c r="M1095" s="81">
        <f t="shared" si="17"/>
        <v>3.1373609450171654E-2</v>
      </c>
    </row>
    <row r="1096" spans="1:13">
      <c r="A1096" s="1">
        <v>45134</v>
      </c>
      <c r="F1096" s="78">
        <v>45134</v>
      </c>
      <c r="G1096" s="79">
        <v>3.6549999999999998</v>
      </c>
      <c r="H1096" s="79">
        <v>3.7189999999999999</v>
      </c>
      <c r="I1096" s="79">
        <v>3.6150000000000002</v>
      </c>
      <c r="J1096" s="79">
        <v>3.7080000000000002</v>
      </c>
      <c r="K1096" s="79">
        <v>3.6238570000000001</v>
      </c>
      <c r="L1096" s="80">
        <v>75696611</v>
      </c>
      <c r="M1096" s="81">
        <f t="shared" si="17"/>
        <v>1.6168769187111409E-2</v>
      </c>
    </row>
    <row r="1097" spans="1:13">
      <c r="A1097" s="1">
        <v>45135</v>
      </c>
      <c r="F1097" s="78">
        <v>45135</v>
      </c>
      <c r="G1097" s="79">
        <v>3.6924999999999999</v>
      </c>
      <c r="H1097" s="79">
        <v>3.742</v>
      </c>
      <c r="I1097" s="79">
        <v>3.6524999999999999</v>
      </c>
      <c r="J1097" s="79">
        <v>3.6775000000000002</v>
      </c>
      <c r="K1097" s="79">
        <v>3.594049</v>
      </c>
      <c r="L1097" s="80">
        <v>42564955</v>
      </c>
      <c r="M1097" s="81">
        <f t="shared" si="17"/>
        <v>-8.2254901338546342E-3</v>
      </c>
    </row>
    <row r="1098" spans="1:13">
      <c r="A1098" s="1">
        <v>45138</v>
      </c>
      <c r="F1098" s="78">
        <v>45138</v>
      </c>
      <c r="G1098" s="79">
        <v>3.6865000000000001</v>
      </c>
      <c r="H1098" s="79">
        <v>3.7080000000000002</v>
      </c>
      <c r="I1098" s="79">
        <v>3.6749999999999998</v>
      </c>
      <c r="J1098" s="79">
        <v>3.6835</v>
      </c>
      <c r="K1098" s="79">
        <v>3.5999129999999999</v>
      </c>
      <c r="L1098" s="80">
        <v>24836675</v>
      </c>
      <c r="M1098" s="81">
        <f t="shared" si="17"/>
        <v>1.6315859911759326E-3</v>
      </c>
    </row>
    <row r="1099" spans="1:13">
      <c r="A1099" s="1">
        <v>45139</v>
      </c>
      <c r="F1099" s="78">
        <v>45139</v>
      </c>
      <c r="G1099" s="79">
        <v>3.6785000000000001</v>
      </c>
      <c r="H1099" s="79">
        <v>3.698</v>
      </c>
      <c r="I1099" s="79">
        <v>3.5880000000000001</v>
      </c>
      <c r="J1099" s="79">
        <v>3.5990000000000002</v>
      </c>
      <c r="K1099" s="79">
        <v>3.5173299999999998</v>
      </c>
      <c r="L1099" s="80">
        <v>23019304</v>
      </c>
      <c r="M1099" s="81">
        <f t="shared" si="17"/>
        <v>-2.2940276612240372E-2</v>
      </c>
    </row>
    <row r="1100" spans="1:13">
      <c r="A1100" s="1">
        <v>45140</v>
      </c>
      <c r="F1100" s="78">
        <v>45140</v>
      </c>
      <c r="G1100" s="79">
        <v>3.5419999999999998</v>
      </c>
      <c r="H1100" s="79">
        <v>3.5840000000000001</v>
      </c>
      <c r="I1100" s="79">
        <v>3.5049999999999999</v>
      </c>
      <c r="J1100" s="79">
        <v>3.5274999999999999</v>
      </c>
      <c r="K1100" s="79">
        <v>3.4474529999999999</v>
      </c>
      <c r="L1100" s="80">
        <v>50280184</v>
      </c>
      <c r="M1100" s="81">
        <f t="shared" si="17"/>
        <v>-1.9866489638447338E-2</v>
      </c>
    </row>
    <row r="1101" spans="1:13">
      <c r="A1101" s="1">
        <v>45141</v>
      </c>
      <c r="F1101" s="78">
        <v>45141</v>
      </c>
      <c r="G1101" s="79">
        <v>3.5095000000000001</v>
      </c>
      <c r="H1101" s="79">
        <v>3.5924999999999998</v>
      </c>
      <c r="I1101" s="79">
        <v>3.5049999999999999</v>
      </c>
      <c r="J1101" s="79">
        <v>3.5855000000000001</v>
      </c>
      <c r="K1101" s="79">
        <v>3.5041370000000001</v>
      </c>
      <c r="L1101" s="80">
        <v>35372540</v>
      </c>
      <c r="M1101" s="81">
        <f t="shared" si="17"/>
        <v>1.6442283622140803E-2</v>
      </c>
    </row>
    <row r="1102" spans="1:13">
      <c r="A1102" s="1">
        <v>45142</v>
      </c>
      <c r="F1102" s="78">
        <v>45142</v>
      </c>
      <c r="G1102" s="79">
        <v>3.6040000000000001</v>
      </c>
      <c r="H1102" s="79">
        <v>3.62</v>
      </c>
      <c r="I1102" s="79">
        <v>3.57</v>
      </c>
      <c r="J1102" s="79">
        <v>3.6084999999999998</v>
      </c>
      <c r="K1102" s="79">
        <v>3.5266150000000001</v>
      </c>
      <c r="L1102" s="80">
        <v>23142480</v>
      </c>
      <c r="M1102" s="81">
        <f t="shared" si="17"/>
        <v>6.4147035347076895E-3</v>
      </c>
    </row>
    <row r="1103" spans="1:13">
      <c r="A1103" s="1">
        <v>45145</v>
      </c>
      <c r="F1103" s="78">
        <v>45145</v>
      </c>
      <c r="G1103" s="79">
        <v>3.5855000000000001</v>
      </c>
      <c r="H1103" s="79">
        <v>3.6345000000000001</v>
      </c>
      <c r="I1103" s="79">
        <v>3.56</v>
      </c>
      <c r="J1103" s="79">
        <v>3.621</v>
      </c>
      <c r="K1103" s="79">
        <v>3.5388310000000001</v>
      </c>
      <c r="L1103" s="80">
        <v>12039266</v>
      </c>
      <c r="M1103" s="81">
        <f t="shared" si="17"/>
        <v>3.4639448876613989E-3</v>
      </c>
    </row>
    <row r="1104" spans="1:13">
      <c r="A1104" s="1">
        <v>45146</v>
      </c>
      <c r="F1104" s="78">
        <v>45146</v>
      </c>
      <c r="G1104" s="79">
        <v>3.5754999999999999</v>
      </c>
      <c r="H1104" s="79">
        <v>3.5785</v>
      </c>
      <c r="I1104" s="79">
        <v>3.4609999999999999</v>
      </c>
      <c r="J1104" s="79">
        <v>3.5230000000000001</v>
      </c>
      <c r="K1104" s="79">
        <v>3.4430550000000002</v>
      </c>
      <c r="L1104" s="80">
        <v>34504136</v>
      </c>
      <c r="M1104" s="81">
        <f t="shared" si="17"/>
        <v>-2.7064304568372964E-2</v>
      </c>
    </row>
    <row r="1105" spans="1:13">
      <c r="A1105" s="1">
        <v>45147</v>
      </c>
      <c r="F1105" s="78">
        <v>45147</v>
      </c>
      <c r="G1105" s="79">
        <v>3.593</v>
      </c>
      <c r="H1105" s="79">
        <v>3.6055000000000001</v>
      </c>
      <c r="I1105" s="79">
        <v>3.5350000000000001</v>
      </c>
      <c r="J1105" s="79">
        <v>3.5495000000000001</v>
      </c>
      <c r="K1105" s="79">
        <v>3.4689540000000001</v>
      </c>
      <c r="L1105" s="80">
        <v>18394579</v>
      </c>
      <c r="M1105" s="81">
        <f t="shared" si="17"/>
        <v>7.5220988337391919E-3</v>
      </c>
    </row>
    <row r="1106" spans="1:13">
      <c r="A1106" s="1">
        <v>45148</v>
      </c>
      <c r="F1106" s="78">
        <v>45148</v>
      </c>
      <c r="G1106" s="79">
        <v>3.5745</v>
      </c>
      <c r="H1106" s="79">
        <v>3.6655000000000002</v>
      </c>
      <c r="I1106" s="79">
        <v>3.5684999999999998</v>
      </c>
      <c r="J1106" s="79">
        <v>3.6475</v>
      </c>
      <c r="K1106" s="79">
        <v>3.56473</v>
      </c>
      <c r="L1106" s="80">
        <v>30943176</v>
      </c>
      <c r="M1106" s="81">
        <f t="shared" si="17"/>
        <v>2.7609475363466873E-2</v>
      </c>
    </row>
    <row r="1107" spans="1:13">
      <c r="A1107" s="1">
        <v>45149</v>
      </c>
      <c r="F1107" s="78">
        <v>45149</v>
      </c>
      <c r="G1107" s="79">
        <v>3.6389999999999998</v>
      </c>
      <c r="H1107" s="79">
        <v>3.6465000000000001</v>
      </c>
      <c r="I1107" s="79">
        <v>3.5825</v>
      </c>
      <c r="J1107" s="79">
        <v>3.5924999999999998</v>
      </c>
      <c r="K1107" s="79">
        <v>3.5109780000000002</v>
      </c>
      <c r="L1107" s="80">
        <v>15252206</v>
      </c>
      <c r="M1107" s="81">
        <f t="shared" si="17"/>
        <v>-1.5078841875822237E-2</v>
      </c>
    </row>
    <row r="1108" spans="1:13">
      <c r="A1108" s="1">
        <v>45152</v>
      </c>
      <c r="F1108" s="78">
        <v>45152</v>
      </c>
      <c r="G1108" s="79">
        <v>3.6095000000000002</v>
      </c>
      <c r="H1108" s="79">
        <v>3.6320000000000001</v>
      </c>
      <c r="I1108" s="79">
        <v>3.5804999999999998</v>
      </c>
      <c r="J1108" s="79">
        <v>3.5964999999999998</v>
      </c>
      <c r="K1108" s="79">
        <v>3.5148869999999999</v>
      </c>
      <c r="L1108" s="80">
        <v>15050762</v>
      </c>
      <c r="M1108" s="81">
        <f t="shared" si="17"/>
        <v>1.1133649940272248E-3</v>
      </c>
    </row>
    <row r="1109" spans="1:13">
      <c r="A1109" s="1">
        <v>45153</v>
      </c>
      <c r="F1109" s="78">
        <v>45153</v>
      </c>
      <c r="G1109" s="79">
        <v>3.5990000000000002</v>
      </c>
      <c r="H1109" s="79">
        <v>3.6055000000000001</v>
      </c>
      <c r="I1109" s="79">
        <v>3.5405000000000002</v>
      </c>
      <c r="J1109" s="79">
        <v>3.5670000000000002</v>
      </c>
      <c r="K1109" s="79">
        <v>3.4860570000000002</v>
      </c>
      <c r="L1109" s="80">
        <v>13039047</v>
      </c>
      <c r="M1109" s="81">
        <f t="shared" si="17"/>
        <v>-8.2022551507344877E-3</v>
      </c>
    </row>
    <row r="1110" spans="1:13">
      <c r="A1110" s="1">
        <v>45154</v>
      </c>
      <c r="F1110" s="78">
        <v>45154</v>
      </c>
      <c r="G1110" s="79">
        <v>3.5529999999999999</v>
      </c>
      <c r="H1110" s="79">
        <v>3.5865</v>
      </c>
      <c r="I1110" s="79">
        <v>3.5415000000000001</v>
      </c>
      <c r="J1110" s="79">
        <v>3.5565000000000002</v>
      </c>
      <c r="K1110" s="79">
        <v>3.4757950000000002</v>
      </c>
      <c r="L1110" s="80">
        <v>11267918</v>
      </c>
      <c r="M1110" s="81">
        <f t="shared" si="17"/>
        <v>-2.943726967172365E-3</v>
      </c>
    </row>
    <row r="1111" spans="1:13">
      <c r="A1111" s="1">
        <v>45155</v>
      </c>
      <c r="F1111" s="78">
        <v>45155</v>
      </c>
      <c r="G1111" s="79">
        <v>3.55</v>
      </c>
      <c r="H1111" s="79">
        <v>3.5859999999999999</v>
      </c>
      <c r="I1111" s="79">
        <v>3.5379999999999998</v>
      </c>
      <c r="J1111" s="79">
        <v>3.5569999999999999</v>
      </c>
      <c r="K1111" s="79">
        <v>3.4762840000000002</v>
      </c>
      <c r="L1111" s="80">
        <v>21767274</v>
      </c>
      <c r="M1111" s="81">
        <f t="shared" si="17"/>
        <v>1.4068723845910407E-4</v>
      </c>
    </row>
    <row r="1112" spans="1:13">
      <c r="A1112" s="1">
        <v>45156</v>
      </c>
      <c r="F1112" s="78">
        <v>45156</v>
      </c>
      <c r="G1112" s="79">
        <v>3.5329999999999999</v>
      </c>
      <c r="H1112" s="79">
        <v>3.5590000000000002</v>
      </c>
      <c r="I1112" s="79">
        <v>3.5089999999999999</v>
      </c>
      <c r="J1112" s="79">
        <v>3.5514999999999999</v>
      </c>
      <c r="K1112" s="79">
        <v>3.4709080000000001</v>
      </c>
      <c r="L1112" s="80">
        <v>17990188</v>
      </c>
      <c r="M1112" s="81">
        <f t="shared" si="17"/>
        <v>-1.546478941306305E-3</v>
      </c>
    </row>
    <row r="1113" spans="1:13">
      <c r="A1113" s="1">
        <v>45159</v>
      </c>
      <c r="F1113" s="78">
        <v>45159</v>
      </c>
      <c r="G1113" s="79">
        <v>3.5514999999999999</v>
      </c>
      <c r="H1113" s="79">
        <v>3.6120000000000001</v>
      </c>
      <c r="I1113" s="79">
        <v>3.5485000000000002</v>
      </c>
      <c r="J1113" s="79">
        <v>3.5609999999999999</v>
      </c>
      <c r="K1113" s="79">
        <v>3.4801929999999999</v>
      </c>
      <c r="L1113" s="80">
        <v>15213035</v>
      </c>
      <c r="M1113" s="81">
        <f t="shared" si="17"/>
        <v>2.6750925118152846E-3</v>
      </c>
    </row>
    <row r="1114" spans="1:13">
      <c r="A1114" s="1">
        <v>45160</v>
      </c>
      <c r="F1114" s="78">
        <v>45160</v>
      </c>
      <c r="G1114" s="79">
        <v>3.5950000000000002</v>
      </c>
      <c r="H1114" s="79">
        <v>3.6190000000000002</v>
      </c>
      <c r="I1114" s="79">
        <v>3.5710000000000002</v>
      </c>
      <c r="J1114" s="79">
        <v>3.5764999999999998</v>
      </c>
      <c r="K1114" s="79">
        <v>3.4953409999999998</v>
      </c>
      <c r="L1114" s="80">
        <v>17274501</v>
      </c>
      <c r="M1114" s="81">
        <f t="shared" si="17"/>
        <v>4.3526321672389835E-3</v>
      </c>
    </row>
    <row r="1115" spans="1:13">
      <c r="A1115" s="1">
        <v>45161</v>
      </c>
      <c r="F1115" s="78">
        <v>45161</v>
      </c>
      <c r="G1115" s="79">
        <v>3.5724999999999998</v>
      </c>
      <c r="H1115" s="79">
        <v>3.6030000000000002</v>
      </c>
      <c r="I1115" s="79">
        <v>3.5255000000000001</v>
      </c>
      <c r="J1115" s="79">
        <v>3.5339999999999998</v>
      </c>
      <c r="K1115" s="79">
        <v>3.453805</v>
      </c>
      <c r="L1115" s="80">
        <v>18015294</v>
      </c>
      <c r="M1115" s="81">
        <f t="shared" si="17"/>
        <v>-1.1883246870620005E-2</v>
      </c>
    </row>
    <row r="1116" spans="1:13">
      <c r="A1116" s="1">
        <v>45162</v>
      </c>
      <c r="F1116" s="78">
        <v>45162</v>
      </c>
      <c r="G1116" s="79">
        <v>3.5724999999999998</v>
      </c>
      <c r="H1116" s="79">
        <v>3.585</v>
      </c>
      <c r="I1116" s="79">
        <v>3.5234999999999999</v>
      </c>
      <c r="J1116" s="79">
        <v>3.536</v>
      </c>
      <c r="K1116" s="79">
        <v>3.4557600000000002</v>
      </c>
      <c r="L1116" s="80">
        <v>19636103</v>
      </c>
      <c r="M1116" s="81">
        <f t="shared" si="17"/>
        <v>5.6604237934688008E-4</v>
      </c>
    </row>
    <row r="1117" spans="1:13">
      <c r="A1117" s="1">
        <v>45163</v>
      </c>
      <c r="F1117" s="78">
        <v>45163</v>
      </c>
      <c r="G1117" s="79">
        <v>3.544</v>
      </c>
      <c r="H1117" s="79">
        <v>3.589</v>
      </c>
      <c r="I1117" s="79">
        <v>3.53</v>
      </c>
      <c r="J1117" s="79">
        <v>3.5379999999999998</v>
      </c>
      <c r="K1117" s="79">
        <v>3.4577149999999999</v>
      </c>
      <c r="L1117" s="80">
        <v>16246961</v>
      </c>
      <c r="M1117" s="81">
        <f t="shared" si="17"/>
        <v>5.6572215663116274E-4</v>
      </c>
    </row>
    <row r="1118" spans="1:13">
      <c r="A1118" s="1">
        <v>45166</v>
      </c>
      <c r="F1118" s="78">
        <v>45166</v>
      </c>
      <c r="G1118" s="79">
        <v>3.569</v>
      </c>
      <c r="H1118" s="79">
        <v>3.5825</v>
      </c>
      <c r="I1118" s="79">
        <v>3.5529999999999999</v>
      </c>
      <c r="J1118" s="79">
        <v>3.5745</v>
      </c>
      <c r="K1118" s="79">
        <v>3.4933869999999998</v>
      </c>
      <c r="L1118" s="80">
        <v>1939777</v>
      </c>
      <c r="M1118" s="81">
        <f t="shared" si="17"/>
        <v>1.0316639746190744E-2</v>
      </c>
    </row>
    <row r="1119" spans="1:13">
      <c r="A1119" s="1">
        <v>45167</v>
      </c>
      <c r="F1119" s="78">
        <v>45167</v>
      </c>
      <c r="G1119" s="79">
        <v>3.6419999999999999</v>
      </c>
      <c r="H1119" s="79">
        <v>3.65</v>
      </c>
      <c r="I1119" s="79">
        <v>3.6059999999999999</v>
      </c>
      <c r="J1119" s="79">
        <v>3.6315</v>
      </c>
      <c r="K1119" s="79">
        <v>3.5490930000000001</v>
      </c>
      <c r="L1119" s="80">
        <v>24326785</v>
      </c>
      <c r="M1119" s="81">
        <f t="shared" si="17"/>
        <v>1.5946129071872157E-2</v>
      </c>
    </row>
    <row r="1120" spans="1:13">
      <c r="A1120" s="1">
        <v>45168</v>
      </c>
      <c r="F1120" s="78">
        <v>45168</v>
      </c>
      <c r="G1120" s="79">
        <v>3.65</v>
      </c>
      <c r="H1120" s="79">
        <v>3.6825000000000001</v>
      </c>
      <c r="I1120" s="79">
        <v>3.625</v>
      </c>
      <c r="J1120" s="79">
        <v>3.6284999999999998</v>
      </c>
      <c r="K1120" s="79">
        <v>3.5461610000000001</v>
      </c>
      <c r="L1120" s="80">
        <v>17713155</v>
      </c>
      <c r="M1120" s="81">
        <f t="shared" si="17"/>
        <v>-8.261265624766481E-4</v>
      </c>
    </row>
    <row r="1121" spans="1:13">
      <c r="A1121" s="1">
        <v>45169</v>
      </c>
      <c r="F1121" s="78">
        <v>45169</v>
      </c>
      <c r="G1121" s="79">
        <v>3.6315</v>
      </c>
      <c r="H1121" s="79">
        <v>3.6459999999999999</v>
      </c>
      <c r="I1121" s="79">
        <v>3.5935000000000001</v>
      </c>
      <c r="J1121" s="79">
        <v>3.6019999999999999</v>
      </c>
      <c r="K1121" s="79">
        <v>3.5202619999999998</v>
      </c>
      <c r="L1121" s="80">
        <v>55210602</v>
      </c>
      <c r="M1121" s="81">
        <f t="shared" si="17"/>
        <v>-7.3033909063915424E-3</v>
      </c>
    </row>
    <row r="1122" spans="1:13">
      <c r="A1122" s="1">
        <v>45170</v>
      </c>
      <c r="F1122" s="78">
        <v>45170</v>
      </c>
      <c r="G1122" s="79">
        <v>3.6059999999999999</v>
      </c>
      <c r="H1122" s="79">
        <v>3.6160000000000001</v>
      </c>
      <c r="I1122" s="79">
        <v>3.5194999999999999</v>
      </c>
      <c r="J1122" s="79">
        <v>3.5194999999999999</v>
      </c>
      <c r="K1122" s="79">
        <v>3.439635</v>
      </c>
      <c r="L1122" s="80">
        <v>29668913</v>
      </c>
      <c r="M1122" s="81">
        <f t="shared" si="17"/>
        <v>-2.2903692963762295E-2</v>
      </c>
    </row>
    <row r="1123" spans="1:13">
      <c r="A1123" s="1">
        <v>45173</v>
      </c>
      <c r="F1123" s="78">
        <v>45173</v>
      </c>
      <c r="G1123" s="79">
        <v>3.5409999999999999</v>
      </c>
      <c r="H1123" s="79">
        <v>3.5640000000000001</v>
      </c>
      <c r="I1123" s="79">
        <v>3.5015000000000001</v>
      </c>
      <c r="J1123" s="79">
        <v>3.5150000000000001</v>
      </c>
      <c r="K1123" s="79">
        <v>3.4352369999999999</v>
      </c>
      <c r="L1123" s="80">
        <v>17339932</v>
      </c>
      <c r="M1123" s="81">
        <f t="shared" si="17"/>
        <v>-1.2786240400507972E-3</v>
      </c>
    </row>
    <row r="1124" spans="1:13">
      <c r="A1124" s="1">
        <v>45174</v>
      </c>
      <c r="F1124" s="78">
        <v>45174</v>
      </c>
      <c r="G1124" s="79">
        <v>3.5034999999999998</v>
      </c>
      <c r="H1124" s="79">
        <v>3.532</v>
      </c>
      <c r="I1124" s="79">
        <v>3.4695</v>
      </c>
      <c r="J1124" s="79">
        <v>3.5030000000000001</v>
      </c>
      <c r="K1124" s="79">
        <v>3.4235090000000001</v>
      </c>
      <c r="L1124" s="80">
        <v>21313712</v>
      </c>
      <c r="M1124" s="81">
        <f t="shared" si="17"/>
        <v>-3.4140293668238142E-3</v>
      </c>
    </row>
    <row r="1125" spans="1:13">
      <c r="A1125" s="1">
        <v>45175</v>
      </c>
      <c r="F1125" s="78">
        <v>45175</v>
      </c>
      <c r="G1125" s="79">
        <v>3.4660000000000002</v>
      </c>
      <c r="H1125" s="79">
        <v>3.4775</v>
      </c>
      <c r="I1125" s="79">
        <v>3.3875000000000002</v>
      </c>
      <c r="J1125" s="79">
        <v>3.407</v>
      </c>
      <c r="K1125" s="79">
        <v>3.329688</v>
      </c>
      <c r="L1125" s="80">
        <v>32754572</v>
      </c>
      <c r="M1125" s="81">
        <f t="shared" si="17"/>
        <v>-2.740492284378401E-2</v>
      </c>
    </row>
    <row r="1126" spans="1:13">
      <c r="A1126" s="1">
        <v>45176</v>
      </c>
      <c r="F1126" s="78">
        <v>45176</v>
      </c>
      <c r="G1126" s="79">
        <v>3.3919999999999999</v>
      </c>
      <c r="H1126" s="79">
        <v>3.4175</v>
      </c>
      <c r="I1126" s="79">
        <v>3.3519999999999999</v>
      </c>
      <c r="J1126" s="79">
        <v>3.3759999999999999</v>
      </c>
      <c r="K1126" s="79">
        <v>3.299391</v>
      </c>
      <c r="L1126" s="80">
        <v>21694476</v>
      </c>
      <c r="M1126" s="81">
        <f t="shared" si="17"/>
        <v>-9.0990507218694418E-3</v>
      </c>
    </row>
    <row r="1127" spans="1:13">
      <c r="A1127" s="1">
        <v>45177</v>
      </c>
      <c r="F1127" s="78">
        <v>45177</v>
      </c>
      <c r="G1127" s="79">
        <v>3.3879999999999999</v>
      </c>
      <c r="H1127" s="79">
        <v>3.4125000000000001</v>
      </c>
      <c r="I1127" s="79">
        <v>3.3319999999999999</v>
      </c>
      <c r="J1127" s="79">
        <v>3.4079999999999999</v>
      </c>
      <c r="K1127" s="79">
        <v>3.3306650000000002</v>
      </c>
      <c r="L1127" s="80">
        <v>23264628</v>
      </c>
      <c r="M1127" s="81">
        <f t="shared" si="17"/>
        <v>9.4787189514671782E-3</v>
      </c>
    </row>
    <row r="1128" spans="1:13">
      <c r="A1128" s="1">
        <v>45180</v>
      </c>
      <c r="F1128" s="78">
        <v>45180</v>
      </c>
      <c r="G1128" s="79">
        <v>3.4384999999999999</v>
      </c>
      <c r="H1128" s="79">
        <v>3.46</v>
      </c>
      <c r="I1128" s="79">
        <v>3.395</v>
      </c>
      <c r="J1128" s="79">
        <v>3.4340000000000002</v>
      </c>
      <c r="K1128" s="79">
        <v>3.3560750000000001</v>
      </c>
      <c r="L1128" s="80">
        <v>18335020</v>
      </c>
      <c r="M1128" s="81">
        <f t="shared" si="17"/>
        <v>7.6291071002337167E-3</v>
      </c>
    </row>
    <row r="1129" spans="1:13">
      <c r="A1129" s="1">
        <v>45181</v>
      </c>
      <c r="F1129" s="78">
        <v>45181</v>
      </c>
      <c r="G1129" s="79">
        <v>3.4460000000000002</v>
      </c>
      <c r="H1129" s="79">
        <v>3.4575</v>
      </c>
      <c r="I1129" s="79">
        <v>3.4235000000000002</v>
      </c>
      <c r="J1129" s="79">
        <v>3.4460000000000002</v>
      </c>
      <c r="K1129" s="79">
        <v>3.3678029999999999</v>
      </c>
      <c r="L1129" s="80">
        <v>49304860</v>
      </c>
      <c r="M1129" s="81">
        <f t="shared" si="17"/>
        <v>3.4945583754831876E-3</v>
      </c>
    </row>
    <row r="1130" spans="1:13">
      <c r="A1130" s="1">
        <v>45182</v>
      </c>
      <c r="F1130" s="78">
        <v>45182</v>
      </c>
      <c r="G1130" s="79">
        <v>3.4390000000000001</v>
      </c>
      <c r="H1130" s="79">
        <v>3.4769999999999999</v>
      </c>
      <c r="I1130" s="79">
        <v>3.4249999999999998</v>
      </c>
      <c r="J1130" s="79">
        <v>3.4540000000000002</v>
      </c>
      <c r="K1130" s="79">
        <v>3.3756210000000002</v>
      </c>
      <c r="L1130" s="80">
        <v>19141872</v>
      </c>
      <c r="M1130" s="81">
        <f t="shared" si="17"/>
        <v>2.3213946896538558E-3</v>
      </c>
    </row>
    <row r="1131" spans="1:13">
      <c r="A1131" s="1">
        <v>45183</v>
      </c>
      <c r="F1131" s="78">
        <v>45183</v>
      </c>
      <c r="G1131" s="79">
        <v>3.45</v>
      </c>
      <c r="H1131" s="79">
        <v>3.5350000000000001</v>
      </c>
      <c r="I1131" s="79">
        <v>3.4220000000000002</v>
      </c>
      <c r="J1131" s="79">
        <v>3.5255000000000001</v>
      </c>
      <c r="K1131" s="79">
        <v>3.4454980000000002</v>
      </c>
      <c r="L1131" s="80">
        <v>30199255</v>
      </c>
      <c r="M1131" s="81">
        <f t="shared" si="17"/>
        <v>2.0700487406613469E-2</v>
      </c>
    </row>
    <row r="1132" spans="1:13">
      <c r="A1132" s="1">
        <v>45184</v>
      </c>
      <c r="F1132" s="78">
        <v>45184</v>
      </c>
      <c r="G1132" s="79">
        <v>3.55</v>
      </c>
      <c r="H1132" s="79">
        <v>3.5695000000000001</v>
      </c>
      <c r="I1132" s="79">
        <v>3.4670000000000001</v>
      </c>
      <c r="J1132" s="79">
        <v>3.4914999999999998</v>
      </c>
      <c r="K1132" s="79">
        <v>3.4122699999999999</v>
      </c>
      <c r="L1132" s="80">
        <v>69443170</v>
      </c>
      <c r="M1132" s="81">
        <f t="shared" si="17"/>
        <v>-9.6438889240395027E-3</v>
      </c>
    </row>
    <row r="1133" spans="1:13">
      <c r="A1133" s="1">
        <v>45187</v>
      </c>
      <c r="F1133" s="78">
        <v>45187</v>
      </c>
      <c r="G1133" s="79">
        <v>3.48</v>
      </c>
      <c r="H1133" s="79">
        <v>3.5030000000000001</v>
      </c>
      <c r="I1133" s="79">
        <v>3.4255</v>
      </c>
      <c r="J1133" s="79">
        <v>3.4455</v>
      </c>
      <c r="K1133" s="79">
        <v>3.3673139999999999</v>
      </c>
      <c r="L1133" s="80">
        <v>20251485</v>
      </c>
      <c r="M1133" s="81">
        <f t="shared" si="17"/>
        <v>-1.3174807386285375E-2</v>
      </c>
    </row>
    <row r="1134" spans="1:13">
      <c r="A1134" s="1">
        <v>45188</v>
      </c>
      <c r="F1134" s="78">
        <v>45188</v>
      </c>
      <c r="G1134" s="79">
        <v>3.4325000000000001</v>
      </c>
      <c r="H1134" s="79">
        <v>3.4790000000000001</v>
      </c>
      <c r="I1134" s="79">
        <v>3.4325000000000001</v>
      </c>
      <c r="J1134" s="79">
        <v>3.464</v>
      </c>
      <c r="K1134" s="79">
        <v>3.3853939999999998</v>
      </c>
      <c r="L1134" s="80">
        <v>16094874</v>
      </c>
      <c r="M1134" s="81">
        <f t="shared" si="17"/>
        <v>5.3692646423825858E-3</v>
      </c>
    </row>
    <row r="1135" spans="1:13">
      <c r="A1135" s="1">
        <v>45189</v>
      </c>
      <c r="F1135" s="78">
        <v>45189</v>
      </c>
      <c r="G1135" s="79">
        <v>3.49</v>
      </c>
      <c r="H1135" s="79">
        <v>3.5419999999999998</v>
      </c>
      <c r="I1135" s="79">
        <v>3.4630000000000001</v>
      </c>
      <c r="J1135" s="79">
        <v>3.5230000000000001</v>
      </c>
      <c r="K1135" s="79">
        <v>3.4430550000000002</v>
      </c>
      <c r="L1135" s="80">
        <v>22134420</v>
      </c>
      <c r="M1135" s="81">
        <f t="shared" si="17"/>
        <v>1.7032286345400389E-2</v>
      </c>
    </row>
    <row r="1136" spans="1:13">
      <c r="A1136" s="1">
        <v>45190</v>
      </c>
      <c r="F1136" s="78">
        <v>45190</v>
      </c>
      <c r="G1136" s="79">
        <v>3.49</v>
      </c>
      <c r="H1136" s="79">
        <v>3.5129999999999999</v>
      </c>
      <c r="I1136" s="79">
        <v>3.4510000000000001</v>
      </c>
      <c r="J1136" s="79">
        <v>3.5065</v>
      </c>
      <c r="K1136" s="79">
        <v>3.4269289999999999</v>
      </c>
      <c r="L1136" s="80">
        <v>34697506</v>
      </c>
      <c r="M1136" s="81">
        <f t="shared" si="17"/>
        <v>-4.6836312518970238E-3</v>
      </c>
    </row>
    <row r="1137" spans="1:13">
      <c r="A1137" s="1">
        <v>45191</v>
      </c>
      <c r="F1137" s="78">
        <v>45191</v>
      </c>
      <c r="G1137" s="79">
        <v>3.4870000000000001</v>
      </c>
      <c r="H1137" s="79">
        <v>3.5194999999999999</v>
      </c>
      <c r="I1137" s="79">
        <v>3.464</v>
      </c>
      <c r="J1137" s="79">
        <v>3.4820000000000002</v>
      </c>
      <c r="K1137" s="79">
        <v>3.4029859999999998</v>
      </c>
      <c r="L1137" s="80">
        <v>33356450</v>
      </c>
      <c r="M1137" s="81">
        <f t="shared" si="17"/>
        <v>-6.9867219309183376E-3</v>
      </c>
    </row>
    <row r="1138" spans="1:13">
      <c r="A1138" s="1">
        <v>45194</v>
      </c>
      <c r="F1138" s="78">
        <v>45194</v>
      </c>
      <c r="G1138" s="79">
        <v>3.46</v>
      </c>
      <c r="H1138" s="79">
        <v>3.5125000000000002</v>
      </c>
      <c r="I1138" s="79">
        <v>3.431</v>
      </c>
      <c r="J1138" s="79">
        <v>3.45</v>
      </c>
      <c r="K1138" s="79">
        <v>3.371712</v>
      </c>
      <c r="L1138" s="80">
        <v>26717693</v>
      </c>
      <c r="M1138" s="81">
        <f t="shared" si="17"/>
        <v>-9.1901641675868791E-3</v>
      </c>
    </row>
    <row r="1139" spans="1:13">
      <c r="A1139" s="1">
        <v>45195</v>
      </c>
      <c r="F1139" s="78">
        <v>45195</v>
      </c>
      <c r="G1139" s="79">
        <v>3.4340000000000002</v>
      </c>
      <c r="H1139" s="79">
        <v>3.4620000000000002</v>
      </c>
      <c r="I1139" s="79">
        <v>3.3965000000000001</v>
      </c>
      <c r="J1139" s="79">
        <v>3.4344999999999999</v>
      </c>
      <c r="K1139" s="79">
        <v>3.356563</v>
      </c>
      <c r="L1139" s="80">
        <v>28623835</v>
      </c>
      <c r="M1139" s="81">
        <f t="shared" si="17"/>
        <v>-4.492969743560565E-3</v>
      </c>
    </row>
    <row r="1140" spans="1:13">
      <c r="A1140" s="1">
        <v>45196</v>
      </c>
      <c r="F1140" s="78">
        <v>45196</v>
      </c>
      <c r="G1140" s="79">
        <v>3.4424999999999999</v>
      </c>
      <c r="H1140" s="79">
        <v>3.5150000000000001</v>
      </c>
      <c r="I1140" s="79">
        <v>3.4350000000000001</v>
      </c>
      <c r="J1140" s="79">
        <v>3.4944999999999999</v>
      </c>
      <c r="K1140" s="79">
        <v>3.4152019999999998</v>
      </c>
      <c r="L1140" s="80">
        <v>22553181</v>
      </c>
      <c r="M1140" s="81">
        <f t="shared" si="17"/>
        <v>1.746995364007763E-2</v>
      </c>
    </row>
    <row r="1141" spans="1:13">
      <c r="A1141" s="1">
        <v>45197</v>
      </c>
      <c r="F1141" s="78">
        <v>45197</v>
      </c>
      <c r="G1141" s="79">
        <v>3.51</v>
      </c>
      <c r="H1141" s="79">
        <v>3.6524999999999999</v>
      </c>
      <c r="I1141" s="79">
        <v>3.5005000000000002</v>
      </c>
      <c r="J1141" s="79">
        <v>3.65</v>
      </c>
      <c r="K1141" s="79">
        <v>3.5671729999999999</v>
      </c>
      <c r="L1141" s="80">
        <v>53172108</v>
      </c>
      <c r="M1141" s="81">
        <f t="shared" si="17"/>
        <v>4.4498392774424494E-2</v>
      </c>
    </row>
    <row r="1142" spans="1:13">
      <c r="A1142" s="1">
        <v>45198</v>
      </c>
      <c r="F1142" s="78">
        <v>45198</v>
      </c>
      <c r="G1142" s="79">
        <v>3.6315</v>
      </c>
      <c r="H1142" s="79">
        <v>3.6619999999999999</v>
      </c>
      <c r="I1142" s="79">
        <v>3.6</v>
      </c>
      <c r="J1142" s="79">
        <v>3.6185</v>
      </c>
      <c r="K1142" s="79">
        <v>3.5363880000000001</v>
      </c>
      <c r="L1142" s="80">
        <v>42092018</v>
      </c>
      <c r="M1142" s="81">
        <f t="shared" si="17"/>
        <v>-8.6300832620116383E-3</v>
      </c>
    </row>
    <row r="1143" spans="1:13">
      <c r="A1143" s="1">
        <v>45201</v>
      </c>
      <c r="F1143" s="78">
        <v>45201</v>
      </c>
      <c r="G1143" s="79">
        <v>3.6204999999999998</v>
      </c>
      <c r="H1143" s="79">
        <v>3.66</v>
      </c>
      <c r="I1143" s="79">
        <v>3.5644999999999998</v>
      </c>
      <c r="J1143" s="79">
        <v>3.5724999999999998</v>
      </c>
      <c r="K1143" s="79">
        <v>3.4914320000000001</v>
      </c>
      <c r="L1143" s="80">
        <v>36166144</v>
      </c>
      <c r="M1143" s="81">
        <f t="shared" si="17"/>
        <v>-1.2712405991650235E-2</v>
      </c>
    </row>
    <row r="1144" spans="1:13">
      <c r="A1144" s="1">
        <v>45202</v>
      </c>
      <c r="F1144" s="78">
        <v>45202</v>
      </c>
      <c r="G1144" s="79">
        <v>3.5550000000000002</v>
      </c>
      <c r="H1144" s="79">
        <v>3.6345000000000001</v>
      </c>
      <c r="I1144" s="79">
        <v>3.5430000000000001</v>
      </c>
      <c r="J1144" s="79">
        <v>3.5550000000000002</v>
      </c>
      <c r="K1144" s="79">
        <v>3.474329</v>
      </c>
      <c r="L1144" s="80">
        <v>30177146</v>
      </c>
      <c r="M1144" s="81">
        <f t="shared" si="17"/>
        <v>-4.898563111067347E-3</v>
      </c>
    </row>
    <row r="1145" spans="1:13">
      <c r="A1145" s="1">
        <v>45203</v>
      </c>
      <c r="F1145" s="78">
        <v>45203</v>
      </c>
      <c r="G1145" s="79">
        <v>3.54</v>
      </c>
      <c r="H1145" s="79">
        <v>3.5474999999999999</v>
      </c>
      <c r="I1145" s="79">
        <v>3.4780000000000002</v>
      </c>
      <c r="J1145" s="79">
        <v>3.5225</v>
      </c>
      <c r="K1145" s="79">
        <v>3.4425669999999999</v>
      </c>
      <c r="L1145" s="80">
        <v>36554010</v>
      </c>
      <c r="M1145" s="81">
        <f t="shared" si="17"/>
        <v>-9.1419091283525735E-3</v>
      </c>
    </row>
    <row r="1146" spans="1:13">
      <c r="A1146" s="1">
        <v>45204</v>
      </c>
      <c r="F1146" s="78">
        <v>45204</v>
      </c>
      <c r="G1146" s="79">
        <v>3.5550000000000002</v>
      </c>
      <c r="H1146" s="79">
        <v>3.5735000000000001</v>
      </c>
      <c r="I1146" s="79">
        <v>3.4965000000000002</v>
      </c>
      <c r="J1146" s="79">
        <v>3.5505</v>
      </c>
      <c r="K1146" s="79">
        <v>3.4699309999999999</v>
      </c>
      <c r="L1146" s="80">
        <v>28117545</v>
      </c>
      <c r="M1146" s="81">
        <f t="shared" si="17"/>
        <v>7.9487196618104883E-3</v>
      </c>
    </row>
    <row r="1147" spans="1:13">
      <c r="A1147" s="1">
        <v>45205</v>
      </c>
      <c r="F1147" s="78">
        <v>45205</v>
      </c>
      <c r="G1147" s="79">
        <v>3.5665</v>
      </c>
      <c r="H1147" s="79">
        <v>3.6309999999999998</v>
      </c>
      <c r="I1147" s="79">
        <v>3.5594999999999999</v>
      </c>
      <c r="J1147" s="79">
        <v>3.6095000000000002</v>
      </c>
      <c r="K1147" s="79">
        <v>3.5275919999999998</v>
      </c>
      <c r="L1147" s="80">
        <v>23749011</v>
      </c>
      <c r="M1147" s="81">
        <f t="shared" si="17"/>
        <v>1.6617333312967886E-2</v>
      </c>
    </row>
    <row r="1148" spans="1:13">
      <c r="A1148" s="1">
        <v>45208</v>
      </c>
      <c r="F1148" s="78">
        <v>45208</v>
      </c>
      <c r="G1148" s="79">
        <v>3.5670000000000002</v>
      </c>
      <c r="H1148" s="79">
        <v>3.5830000000000002</v>
      </c>
      <c r="I1148" s="79">
        <v>3.508</v>
      </c>
      <c r="J1148" s="79">
        <v>3.5125000000000002</v>
      </c>
      <c r="K1148" s="79">
        <v>3.4327930000000002</v>
      </c>
      <c r="L1148" s="80">
        <v>31893814</v>
      </c>
      <c r="M1148" s="81">
        <f t="shared" si="17"/>
        <v>-2.6873572680740754E-2</v>
      </c>
    </row>
    <row r="1149" spans="1:13">
      <c r="A1149" s="1">
        <v>45209</v>
      </c>
      <c r="F1149" s="78">
        <v>45209</v>
      </c>
      <c r="G1149" s="79">
        <v>3.55</v>
      </c>
      <c r="H1149" s="79">
        <v>3.6280000000000001</v>
      </c>
      <c r="I1149" s="79">
        <v>3.54</v>
      </c>
      <c r="J1149" s="79">
        <v>3.6070000000000002</v>
      </c>
      <c r="K1149" s="79">
        <v>3.5251489999999999</v>
      </c>
      <c r="L1149" s="80">
        <v>29429951</v>
      </c>
      <c r="M1149" s="81">
        <f t="shared" si="17"/>
        <v>2.6904039946480798E-2</v>
      </c>
    </row>
    <row r="1150" spans="1:13">
      <c r="A1150" s="1">
        <v>45210</v>
      </c>
      <c r="F1150" s="78">
        <v>45210</v>
      </c>
      <c r="G1150" s="79">
        <v>3.5844999999999998</v>
      </c>
      <c r="H1150" s="79">
        <v>3.6309999999999998</v>
      </c>
      <c r="I1150" s="79">
        <v>3.5735000000000001</v>
      </c>
      <c r="J1150" s="79">
        <v>3.6105</v>
      </c>
      <c r="K1150" s="79">
        <v>3.5285700000000002</v>
      </c>
      <c r="L1150" s="80">
        <v>27641321</v>
      </c>
      <c r="M1150" s="81">
        <f t="shared" si="17"/>
        <v>9.7045543323142952E-4</v>
      </c>
    </row>
    <row r="1151" spans="1:13">
      <c r="A1151" s="1">
        <v>45211</v>
      </c>
      <c r="F1151" s="78">
        <v>45211</v>
      </c>
      <c r="G1151" s="79">
        <v>3.6429999999999998</v>
      </c>
      <c r="H1151" s="79">
        <v>3.6429999999999998</v>
      </c>
      <c r="I1151" s="79">
        <v>3.5695000000000001</v>
      </c>
      <c r="J1151" s="79">
        <v>3.5870000000000002</v>
      </c>
      <c r="K1151" s="79">
        <v>3.5056029999999998</v>
      </c>
      <c r="L1151" s="80">
        <v>21367746</v>
      </c>
      <c r="M1151" s="81">
        <f t="shared" si="17"/>
        <v>-6.5088690319308959E-3</v>
      </c>
    </row>
    <row r="1152" spans="1:13">
      <c r="A1152" s="1">
        <v>45212</v>
      </c>
      <c r="F1152" s="78">
        <v>45212</v>
      </c>
      <c r="G1152" s="79">
        <v>3.57</v>
      </c>
      <c r="H1152" s="79">
        <v>3.5840000000000001</v>
      </c>
      <c r="I1152" s="79">
        <v>3.4940000000000002</v>
      </c>
      <c r="J1152" s="79">
        <v>3.5129999999999999</v>
      </c>
      <c r="K1152" s="79">
        <v>3.4332820000000002</v>
      </c>
      <c r="L1152" s="80">
        <v>41393175</v>
      </c>
      <c r="M1152" s="81">
        <f t="shared" si="17"/>
        <v>-2.0630116987006127E-2</v>
      </c>
    </row>
    <row r="1153" spans="1:13">
      <c r="A1153" s="1">
        <v>45215</v>
      </c>
      <c r="F1153" s="78">
        <v>45215</v>
      </c>
      <c r="G1153" s="79">
        <v>3.54</v>
      </c>
      <c r="H1153" s="79">
        <v>3.5910000000000002</v>
      </c>
      <c r="I1153" s="79">
        <v>3.5009999999999999</v>
      </c>
      <c r="J1153" s="79">
        <v>3.5760000000000001</v>
      </c>
      <c r="K1153" s="79">
        <v>3.494853</v>
      </c>
      <c r="L1153" s="80">
        <v>26856670</v>
      </c>
      <c r="M1153" s="81">
        <f t="shared" si="17"/>
        <v>1.7933569103848683E-2</v>
      </c>
    </row>
    <row r="1154" spans="1:13">
      <c r="A1154" s="1">
        <v>45216</v>
      </c>
      <c r="F1154" s="78">
        <v>45216</v>
      </c>
      <c r="G1154" s="79">
        <v>3.5659999999999998</v>
      </c>
      <c r="H1154" s="79">
        <v>3.5874999999999999</v>
      </c>
      <c r="I1154" s="79">
        <v>3.5305</v>
      </c>
      <c r="J1154" s="79">
        <v>3.5720000000000001</v>
      </c>
      <c r="K1154" s="79">
        <v>3.4909430000000001</v>
      </c>
      <c r="L1154" s="80">
        <v>16215335</v>
      </c>
      <c r="M1154" s="81">
        <f t="shared" si="17"/>
        <v>-1.1187881149793304E-3</v>
      </c>
    </row>
    <row r="1155" spans="1:13">
      <c r="A1155" s="1">
        <v>45217</v>
      </c>
      <c r="F1155" s="78">
        <v>45217</v>
      </c>
      <c r="G1155" s="79">
        <v>3.5569999999999999</v>
      </c>
      <c r="H1155" s="79">
        <v>3.5720000000000001</v>
      </c>
      <c r="I1155" s="79">
        <v>3.5110000000000001</v>
      </c>
      <c r="J1155" s="79">
        <v>3.5110000000000001</v>
      </c>
      <c r="K1155" s="79">
        <v>3.431327</v>
      </c>
      <c r="L1155" s="80">
        <v>34988893</v>
      </c>
      <c r="M1155" s="81">
        <f t="shared" si="17"/>
        <v>-1.7077334118603515E-2</v>
      </c>
    </row>
    <row r="1156" spans="1:13">
      <c r="A1156" s="1">
        <v>45218</v>
      </c>
      <c r="F1156" s="78">
        <v>45218</v>
      </c>
      <c r="G1156" s="79">
        <v>3.51</v>
      </c>
      <c r="H1156" s="79">
        <v>3.524</v>
      </c>
      <c r="I1156" s="79">
        <v>3.4710000000000001</v>
      </c>
      <c r="J1156" s="79">
        <v>3.5085000000000002</v>
      </c>
      <c r="K1156" s="79">
        <v>3.428884</v>
      </c>
      <c r="L1156" s="80">
        <v>31323285</v>
      </c>
      <c r="M1156" s="81">
        <f t="shared" ref="M1156:M1219" si="18">(K1156-K1155)/K1155</f>
        <v>-7.1196945088590306E-4</v>
      </c>
    </row>
    <row r="1157" spans="1:13">
      <c r="A1157" s="1">
        <v>45219</v>
      </c>
      <c r="F1157" s="78">
        <v>45219</v>
      </c>
      <c r="G1157" s="79">
        <v>3.48</v>
      </c>
      <c r="H1157" s="79">
        <v>3.5030000000000001</v>
      </c>
      <c r="I1157" s="79">
        <v>3.4514999999999998</v>
      </c>
      <c r="J1157" s="79">
        <v>3.4565000000000001</v>
      </c>
      <c r="K1157" s="79">
        <v>3.3780640000000002</v>
      </c>
      <c r="L1157" s="80">
        <v>65331121</v>
      </c>
      <c r="M1157" s="81">
        <f t="shared" si="18"/>
        <v>-1.4821148805267213E-2</v>
      </c>
    </row>
    <row r="1158" spans="1:13">
      <c r="A1158" s="1">
        <v>45222</v>
      </c>
      <c r="F1158" s="78">
        <v>45222</v>
      </c>
      <c r="G1158" s="79">
        <v>3.4634999999999998</v>
      </c>
      <c r="H1158" s="79">
        <v>3.4744999999999999</v>
      </c>
      <c r="I1158" s="79">
        <v>3.3875000000000002</v>
      </c>
      <c r="J1158" s="79">
        <v>3.4215</v>
      </c>
      <c r="K1158" s="79">
        <v>3.343858</v>
      </c>
      <c r="L1158" s="80">
        <v>178180697</v>
      </c>
      <c r="M1158" s="81">
        <f t="shared" si="18"/>
        <v>-1.012591827745128E-2</v>
      </c>
    </row>
    <row r="1159" spans="1:13">
      <c r="A1159" s="1">
        <v>45223</v>
      </c>
      <c r="F1159" s="78">
        <v>45223</v>
      </c>
      <c r="G1159" s="79">
        <v>3.4409999999999998</v>
      </c>
      <c r="H1159" s="79">
        <v>3.4424999999999999</v>
      </c>
      <c r="I1159" s="79">
        <v>3.3525</v>
      </c>
      <c r="J1159" s="79">
        <v>3.3815</v>
      </c>
      <c r="K1159" s="79">
        <v>3.3047659999999999</v>
      </c>
      <c r="L1159" s="80">
        <v>170601157</v>
      </c>
      <c r="M1159" s="81">
        <f t="shared" si="18"/>
        <v>-1.1690687822270002E-2</v>
      </c>
    </row>
    <row r="1160" spans="1:13">
      <c r="A1160" s="1">
        <v>45224</v>
      </c>
      <c r="F1160" s="78">
        <v>45224</v>
      </c>
      <c r="G1160" s="79">
        <v>3.4005000000000001</v>
      </c>
      <c r="H1160" s="79">
        <v>3.5015000000000001</v>
      </c>
      <c r="I1160" s="79">
        <v>3.3450000000000002</v>
      </c>
      <c r="J1160" s="79">
        <v>3.4609999999999999</v>
      </c>
      <c r="K1160" s="79">
        <v>3.3824619999999999</v>
      </c>
      <c r="L1160" s="80">
        <v>87290373</v>
      </c>
      <c r="M1160" s="81">
        <f t="shared" si="18"/>
        <v>2.351028786909572E-2</v>
      </c>
    </row>
    <row r="1161" spans="1:13">
      <c r="A1161" s="1">
        <v>45225</v>
      </c>
      <c r="F1161" s="78">
        <v>45225</v>
      </c>
      <c r="G1161" s="79">
        <v>3.44</v>
      </c>
      <c r="H1161" s="79">
        <v>3.52</v>
      </c>
      <c r="I1161" s="79">
        <v>3.4055</v>
      </c>
      <c r="J1161" s="79">
        <v>3.5110000000000001</v>
      </c>
      <c r="K1161" s="79">
        <v>3.431327</v>
      </c>
      <c r="L1161" s="80">
        <v>32176659</v>
      </c>
      <c r="M1161" s="81">
        <f t="shared" si="18"/>
        <v>1.4446577670347859E-2</v>
      </c>
    </row>
    <row r="1162" spans="1:13">
      <c r="A1162" s="1">
        <v>45226</v>
      </c>
      <c r="F1162" s="78">
        <v>45226</v>
      </c>
      <c r="G1162" s="79">
        <v>3.5449999999999999</v>
      </c>
      <c r="H1162" s="79">
        <v>3.5630000000000002</v>
      </c>
      <c r="I1162" s="79">
        <v>3.4575</v>
      </c>
      <c r="J1162" s="79">
        <v>3.4809999999999999</v>
      </c>
      <c r="K1162" s="79">
        <v>3.4020079999999999</v>
      </c>
      <c r="L1162" s="80">
        <v>53188968</v>
      </c>
      <c r="M1162" s="81">
        <f t="shared" si="18"/>
        <v>-8.5445077079509164E-3</v>
      </c>
    </row>
    <row r="1163" spans="1:13">
      <c r="A1163" s="1">
        <v>45229</v>
      </c>
      <c r="F1163" s="78">
        <v>45229</v>
      </c>
      <c r="G1163" s="79">
        <v>3.5</v>
      </c>
      <c r="H1163" s="79">
        <v>3.5764999999999998</v>
      </c>
      <c r="I1163" s="79">
        <v>3.4714999999999998</v>
      </c>
      <c r="J1163" s="79">
        <v>3.5695000000000001</v>
      </c>
      <c r="K1163" s="79">
        <v>3.4885000000000002</v>
      </c>
      <c r="L1163" s="80">
        <v>70729714</v>
      </c>
      <c r="M1163" s="81">
        <f t="shared" si="18"/>
        <v>2.5423808527199301E-2</v>
      </c>
    </row>
    <row r="1164" spans="1:13">
      <c r="A1164" s="1">
        <v>45230</v>
      </c>
      <c r="F1164" s="78">
        <v>45230</v>
      </c>
      <c r="G1164" s="79">
        <v>3.5055000000000001</v>
      </c>
      <c r="H1164" s="79">
        <v>3.544</v>
      </c>
      <c r="I1164" s="79">
        <v>3.4295</v>
      </c>
      <c r="J1164" s="79">
        <v>3.4660000000000002</v>
      </c>
      <c r="K1164" s="79">
        <v>3.4660000000000002</v>
      </c>
      <c r="L1164" s="80">
        <v>55102774</v>
      </c>
      <c r="M1164" s="81">
        <f t="shared" si="18"/>
        <v>-6.4497635086713384E-3</v>
      </c>
    </row>
    <row r="1165" spans="1:13">
      <c r="A1165" s="1">
        <v>45231</v>
      </c>
      <c r="F1165" s="78">
        <v>45231</v>
      </c>
      <c r="G1165" s="79">
        <v>3.4885000000000002</v>
      </c>
      <c r="H1165" s="79">
        <v>3.5154999999999998</v>
      </c>
      <c r="I1165" s="79">
        <v>3.46</v>
      </c>
      <c r="J1165" s="79">
        <v>3.5005000000000002</v>
      </c>
      <c r="K1165" s="79">
        <v>3.5005000000000002</v>
      </c>
      <c r="L1165" s="80">
        <v>41262477</v>
      </c>
      <c r="M1165" s="81">
        <f t="shared" si="18"/>
        <v>9.9538372763992994E-3</v>
      </c>
    </row>
    <row r="1166" spans="1:13">
      <c r="A1166" s="1">
        <v>45232</v>
      </c>
      <c r="F1166" s="78">
        <v>45232</v>
      </c>
      <c r="G1166" s="79">
        <v>3.504</v>
      </c>
      <c r="H1166" s="79">
        <v>3.5960000000000001</v>
      </c>
      <c r="I1166" s="79">
        <v>3.4954999999999998</v>
      </c>
      <c r="J1166" s="79">
        <v>3.585</v>
      </c>
      <c r="K1166" s="79">
        <v>3.585</v>
      </c>
      <c r="L1166" s="80">
        <v>38701766</v>
      </c>
      <c r="M1166" s="81">
        <f t="shared" si="18"/>
        <v>2.413940865590624E-2</v>
      </c>
    </row>
    <row r="1167" spans="1:13">
      <c r="A1167" s="1">
        <v>45233</v>
      </c>
      <c r="F1167" s="78">
        <v>45233</v>
      </c>
      <c r="G1167" s="79">
        <v>3.5975000000000001</v>
      </c>
      <c r="H1167" s="79">
        <v>3.6105</v>
      </c>
      <c r="I1167" s="79">
        <v>3.56</v>
      </c>
      <c r="J1167" s="79">
        <v>3.5775000000000001</v>
      </c>
      <c r="K1167" s="79">
        <v>3.5775000000000001</v>
      </c>
      <c r="L1167" s="80">
        <v>47557948</v>
      </c>
      <c r="M1167" s="81">
        <f t="shared" si="18"/>
        <v>-2.0920502092049765E-3</v>
      </c>
    </row>
    <row r="1168" spans="1:13">
      <c r="A1168" s="1">
        <v>45236</v>
      </c>
      <c r="F1168" s="78">
        <v>45236</v>
      </c>
      <c r="G1168" s="79">
        <v>3.5790000000000002</v>
      </c>
      <c r="H1168" s="79">
        <v>3.5895000000000001</v>
      </c>
      <c r="I1168" s="79">
        <v>3.5345</v>
      </c>
      <c r="J1168" s="79">
        <v>3.54</v>
      </c>
      <c r="K1168" s="79">
        <v>3.54</v>
      </c>
      <c r="L1168" s="80">
        <v>50964313</v>
      </c>
      <c r="M1168" s="81">
        <f t="shared" si="18"/>
        <v>-1.0482180293501073E-2</v>
      </c>
    </row>
    <row r="1169" spans="1:13">
      <c r="A1169" s="1">
        <v>45237</v>
      </c>
      <c r="F1169" s="78">
        <v>45237</v>
      </c>
      <c r="G1169" s="79">
        <v>3.52</v>
      </c>
      <c r="H1169" s="79">
        <v>3.5585</v>
      </c>
      <c r="I1169" s="79">
        <v>3.488</v>
      </c>
      <c r="J1169" s="79">
        <v>3.5209999999999999</v>
      </c>
      <c r="K1169" s="79">
        <v>3.5209999999999999</v>
      </c>
      <c r="L1169" s="80">
        <v>129325134</v>
      </c>
      <c r="M1169" s="81">
        <f t="shared" si="18"/>
        <v>-5.3672316384181153E-3</v>
      </c>
    </row>
    <row r="1170" spans="1:13">
      <c r="A1170" s="1">
        <v>45238</v>
      </c>
      <c r="F1170" s="78">
        <v>45238</v>
      </c>
      <c r="G1170" s="79">
        <v>3.5190000000000001</v>
      </c>
      <c r="H1170" s="79">
        <v>3.5855000000000001</v>
      </c>
      <c r="I1170" s="79">
        <v>3.4874999999999998</v>
      </c>
      <c r="J1170" s="79">
        <v>3.5485000000000002</v>
      </c>
      <c r="K1170" s="79">
        <v>3.5485000000000002</v>
      </c>
      <c r="L1170" s="80">
        <v>35055000</v>
      </c>
      <c r="M1170" s="81">
        <f t="shared" si="18"/>
        <v>7.8102811701222102E-3</v>
      </c>
    </row>
    <row r="1171" spans="1:13">
      <c r="A1171" s="1">
        <v>45239</v>
      </c>
      <c r="F1171" s="78">
        <v>45239</v>
      </c>
      <c r="G1171" s="79">
        <v>3.552</v>
      </c>
      <c r="H1171" s="79">
        <v>3.597</v>
      </c>
      <c r="I1171" s="79">
        <v>3.5470000000000002</v>
      </c>
      <c r="J1171" s="79">
        <v>3.597</v>
      </c>
      <c r="K1171" s="79">
        <v>3.597</v>
      </c>
      <c r="L1171" s="80">
        <v>24840848</v>
      </c>
      <c r="M1171" s="81">
        <f t="shared" si="18"/>
        <v>1.3667746935324718E-2</v>
      </c>
    </row>
    <row r="1172" spans="1:13">
      <c r="A1172" s="1">
        <v>45240</v>
      </c>
      <c r="F1172" s="78">
        <v>45240</v>
      </c>
      <c r="G1172" s="79">
        <v>3.5905</v>
      </c>
      <c r="H1172" s="79">
        <v>3.6345000000000001</v>
      </c>
      <c r="I1172" s="79">
        <v>3.581</v>
      </c>
      <c r="J1172" s="79">
        <v>3.609</v>
      </c>
      <c r="K1172" s="79">
        <v>3.609</v>
      </c>
      <c r="L1172" s="80">
        <v>42654165</v>
      </c>
      <c r="M1172" s="81">
        <f t="shared" si="18"/>
        <v>3.33611342785655E-3</v>
      </c>
    </row>
    <row r="1173" spans="1:13">
      <c r="A1173" s="1">
        <v>45243</v>
      </c>
      <c r="F1173" s="78">
        <v>45243</v>
      </c>
      <c r="G1173" s="79">
        <v>3.6219999999999999</v>
      </c>
      <c r="H1173" s="79">
        <v>3.65</v>
      </c>
      <c r="I1173" s="79">
        <v>3.6190000000000002</v>
      </c>
      <c r="J1173" s="79">
        <v>3.65</v>
      </c>
      <c r="K1173" s="79">
        <v>3.65</v>
      </c>
      <c r="L1173" s="80">
        <v>26206164</v>
      </c>
      <c r="M1173" s="81">
        <f t="shared" si="18"/>
        <v>1.1360487669714581E-2</v>
      </c>
    </row>
    <row r="1174" spans="1:13">
      <c r="A1174" s="1">
        <v>45244</v>
      </c>
      <c r="F1174" s="78">
        <v>45244</v>
      </c>
      <c r="G1174" s="79">
        <v>3.65</v>
      </c>
      <c r="H1174" s="79">
        <v>3.6945000000000001</v>
      </c>
      <c r="I1174" s="79">
        <v>3.6375000000000002</v>
      </c>
      <c r="J1174" s="79">
        <v>3.6835</v>
      </c>
      <c r="K1174" s="79">
        <v>3.6835</v>
      </c>
      <c r="L1174" s="80">
        <v>40148908</v>
      </c>
      <c r="M1174" s="81">
        <f t="shared" si="18"/>
        <v>9.1780821917808453E-3</v>
      </c>
    </row>
    <row r="1175" spans="1:13">
      <c r="A1175" s="1">
        <v>45245</v>
      </c>
      <c r="F1175" s="78">
        <v>45245</v>
      </c>
      <c r="G1175" s="79">
        <v>3.6890000000000001</v>
      </c>
      <c r="H1175" s="79">
        <v>3.7</v>
      </c>
      <c r="I1175" s="79">
        <v>3.6625000000000001</v>
      </c>
      <c r="J1175" s="79">
        <v>3.67</v>
      </c>
      <c r="K1175" s="79">
        <v>3.67</v>
      </c>
      <c r="L1175" s="80">
        <v>39983364</v>
      </c>
      <c r="M1175" s="81">
        <f t="shared" si="18"/>
        <v>-3.6649925342744855E-3</v>
      </c>
    </row>
    <row r="1176" spans="1:13">
      <c r="A1176" s="1">
        <v>45246</v>
      </c>
      <c r="F1176" s="78">
        <v>45246</v>
      </c>
      <c r="G1176" s="79">
        <v>3.6749999999999998</v>
      </c>
      <c r="H1176" s="79">
        <v>3.7294999999999998</v>
      </c>
      <c r="I1176" s="79">
        <v>3.6749999999999998</v>
      </c>
      <c r="J1176" s="79">
        <v>3.69</v>
      </c>
      <c r="K1176" s="79">
        <v>3.69</v>
      </c>
      <c r="L1176" s="80">
        <v>34850709</v>
      </c>
      <c r="M1176" s="81">
        <f t="shared" si="18"/>
        <v>5.449591280653956E-3</v>
      </c>
    </row>
    <row r="1177" spans="1:13">
      <c r="A1177" s="1">
        <v>45247</v>
      </c>
      <c r="F1177" s="78">
        <v>45247</v>
      </c>
      <c r="G1177" s="79">
        <v>3.7</v>
      </c>
      <c r="H1177" s="79">
        <v>3.7290000000000001</v>
      </c>
      <c r="I1177" s="79">
        <v>3.69</v>
      </c>
      <c r="J1177" s="79">
        <v>3.7235</v>
      </c>
      <c r="K1177" s="79">
        <v>3.7235</v>
      </c>
      <c r="L1177" s="80">
        <v>65573690</v>
      </c>
      <c r="M1177" s="81">
        <f t="shared" si="18"/>
        <v>9.0785907859078831E-3</v>
      </c>
    </row>
    <row r="1178" spans="1:13">
      <c r="A1178" s="1">
        <v>45250</v>
      </c>
      <c r="F1178" s="78">
        <v>45250</v>
      </c>
      <c r="G1178" s="79">
        <v>3.73</v>
      </c>
      <c r="H1178" s="79">
        <v>3.7675000000000001</v>
      </c>
      <c r="I1178" s="79">
        <v>3.726</v>
      </c>
      <c r="J1178" s="79">
        <v>3.734</v>
      </c>
      <c r="K1178" s="79">
        <v>3.734</v>
      </c>
      <c r="L1178" s="80">
        <v>27461572</v>
      </c>
      <c r="M1178" s="81">
        <f t="shared" si="18"/>
        <v>2.8199274875788786E-3</v>
      </c>
    </row>
    <row r="1179" spans="1:13">
      <c r="A1179" s="1">
        <v>45251</v>
      </c>
      <c r="F1179" s="78">
        <v>45251</v>
      </c>
      <c r="G1179" s="79">
        <v>3.7134999999999998</v>
      </c>
      <c r="H1179" s="79">
        <v>3.7275</v>
      </c>
      <c r="I1179" s="79">
        <v>3.6909999999999998</v>
      </c>
      <c r="J1179" s="79">
        <v>3.726</v>
      </c>
      <c r="K1179" s="79">
        <v>3.726</v>
      </c>
      <c r="L1179" s="80">
        <v>17106225</v>
      </c>
      <c r="M1179" s="81">
        <f t="shared" si="18"/>
        <v>-2.1424745581146245E-3</v>
      </c>
    </row>
    <row r="1180" spans="1:13">
      <c r="A1180" s="1">
        <v>45252</v>
      </c>
      <c r="F1180" s="78">
        <v>45252</v>
      </c>
      <c r="G1180" s="79">
        <v>3.7355</v>
      </c>
      <c r="H1180" s="79">
        <v>3.7549999999999999</v>
      </c>
      <c r="I1180" s="79">
        <v>3.7174999999999998</v>
      </c>
      <c r="J1180" s="79">
        <v>3.7465000000000002</v>
      </c>
      <c r="K1180" s="79">
        <v>3.7465000000000002</v>
      </c>
      <c r="L1180" s="80">
        <v>27335636</v>
      </c>
      <c r="M1180" s="81">
        <f t="shared" si="18"/>
        <v>5.501878690284537E-3</v>
      </c>
    </row>
    <row r="1181" spans="1:13">
      <c r="A1181" s="1">
        <v>45253</v>
      </c>
      <c r="F1181" s="78">
        <v>45253</v>
      </c>
      <c r="G1181" s="79">
        <v>3.7404999999999999</v>
      </c>
      <c r="H1181" s="79">
        <v>3.766</v>
      </c>
      <c r="I1181" s="79">
        <v>3.7315</v>
      </c>
      <c r="J1181" s="79">
        <v>3.7605</v>
      </c>
      <c r="K1181" s="79">
        <v>3.7605</v>
      </c>
      <c r="L1181" s="80">
        <v>19229828</v>
      </c>
      <c r="M1181" s="81">
        <f t="shared" si="18"/>
        <v>3.7368210329640438E-3</v>
      </c>
    </row>
    <row r="1182" spans="1:13">
      <c r="A1182" s="1">
        <v>45254</v>
      </c>
      <c r="F1182" s="78">
        <v>45254</v>
      </c>
      <c r="G1182" s="79">
        <v>3.77</v>
      </c>
      <c r="H1182" s="79">
        <v>3.7765</v>
      </c>
      <c r="I1182" s="79">
        <v>3.7559999999999998</v>
      </c>
      <c r="J1182" s="79">
        <v>3.7679999999999998</v>
      </c>
      <c r="K1182" s="79">
        <v>3.7679999999999998</v>
      </c>
      <c r="L1182" s="80">
        <v>20252178</v>
      </c>
      <c r="M1182" s="81">
        <f t="shared" si="18"/>
        <v>1.9944156362185455E-3</v>
      </c>
    </row>
    <row r="1183" spans="1:13">
      <c r="A1183" s="1">
        <v>45257</v>
      </c>
      <c r="F1183" s="78">
        <v>45257</v>
      </c>
      <c r="G1183" s="79">
        <v>3.7559999999999998</v>
      </c>
      <c r="H1183" s="79">
        <v>3.7665000000000002</v>
      </c>
      <c r="I1183" s="79">
        <v>3.7084999999999999</v>
      </c>
      <c r="J1183" s="79">
        <v>3.7195</v>
      </c>
      <c r="K1183" s="79">
        <v>3.7195</v>
      </c>
      <c r="L1183" s="80">
        <v>29020618</v>
      </c>
      <c r="M1183" s="81">
        <f t="shared" si="18"/>
        <v>-1.2871549893842826E-2</v>
      </c>
    </row>
    <row r="1184" spans="1:13">
      <c r="A1184" s="1">
        <v>45258</v>
      </c>
      <c r="F1184" s="78">
        <v>45258</v>
      </c>
      <c r="G1184" s="79">
        <v>3.7065000000000001</v>
      </c>
      <c r="H1184" s="79">
        <v>3.7795000000000001</v>
      </c>
      <c r="I1184" s="79">
        <v>3.7065000000000001</v>
      </c>
      <c r="J1184" s="79">
        <v>3.7795000000000001</v>
      </c>
      <c r="K1184" s="79">
        <v>3.7795000000000001</v>
      </c>
      <c r="L1184" s="80">
        <v>31244594</v>
      </c>
      <c r="M1184" s="81">
        <f t="shared" si="18"/>
        <v>1.613120043016536E-2</v>
      </c>
    </row>
    <row r="1185" spans="1:13">
      <c r="A1185" s="1">
        <v>45259</v>
      </c>
      <c r="F1185" s="78">
        <v>45259</v>
      </c>
      <c r="G1185" s="79">
        <v>3.77</v>
      </c>
      <c r="H1185" s="79">
        <v>3.8109999999999999</v>
      </c>
      <c r="I1185" s="79">
        <v>3.7629999999999999</v>
      </c>
      <c r="J1185" s="79">
        <v>3.798</v>
      </c>
      <c r="K1185" s="79">
        <v>3.798</v>
      </c>
      <c r="L1185" s="80">
        <v>45463581</v>
      </c>
      <c r="M1185" s="81">
        <f t="shared" si="18"/>
        <v>4.8948273581161427E-3</v>
      </c>
    </row>
    <row r="1186" spans="1:13">
      <c r="A1186" s="1">
        <v>45260</v>
      </c>
      <c r="F1186" s="78">
        <v>45260</v>
      </c>
      <c r="G1186" s="79">
        <v>3.82</v>
      </c>
      <c r="H1186" s="79">
        <v>3.8395000000000001</v>
      </c>
      <c r="I1186" s="79">
        <v>3.7885</v>
      </c>
      <c r="J1186" s="79">
        <v>3.8010000000000002</v>
      </c>
      <c r="K1186" s="79">
        <v>3.8010000000000002</v>
      </c>
      <c r="L1186" s="80">
        <v>66558689</v>
      </c>
      <c r="M1186" s="81">
        <f t="shared" si="18"/>
        <v>7.8988941548186246E-4</v>
      </c>
    </row>
    <row r="1187" spans="1:13">
      <c r="A1187" s="1">
        <v>45261</v>
      </c>
      <c r="F1187" s="78">
        <v>45261</v>
      </c>
      <c r="G1187" s="79">
        <v>3.8260000000000001</v>
      </c>
      <c r="H1187" s="79">
        <v>3.8370000000000002</v>
      </c>
      <c r="I1187" s="79">
        <v>3.8075000000000001</v>
      </c>
      <c r="J1187" s="79">
        <v>3.8370000000000002</v>
      </c>
      <c r="K1187" s="79">
        <v>3.8370000000000002</v>
      </c>
      <c r="L1187" s="80">
        <v>37058506</v>
      </c>
      <c r="M1187" s="81">
        <f t="shared" si="18"/>
        <v>9.4711917916337884E-3</v>
      </c>
    </row>
    <row r="1188" spans="1:13">
      <c r="A1188" s="1">
        <v>45264</v>
      </c>
      <c r="F1188" s="78">
        <v>45264</v>
      </c>
      <c r="G1188" s="79">
        <v>3.8250000000000002</v>
      </c>
      <c r="H1188" s="79">
        <v>3.85</v>
      </c>
      <c r="I1188" s="79">
        <v>3.8079999999999998</v>
      </c>
      <c r="J1188" s="79">
        <v>3.8479999999999999</v>
      </c>
      <c r="K1188" s="79">
        <v>3.8479999999999999</v>
      </c>
      <c r="L1188" s="80">
        <v>23421657</v>
      </c>
      <c r="M1188" s="81">
        <f t="shared" si="18"/>
        <v>2.8668230388323368E-3</v>
      </c>
    </row>
    <row r="1189" spans="1:13">
      <c r="A1189" s="1">
        <v>45265</v>
      </c>
      <c r="F1189" s="78">
        <v>45265</v>
      </c>
      <c r="G1189" s="79">
        <v>3.8460000000000001</v>
      </c>
      <c r="H1189" s="79">
        <v>3.9255</v>
      </c>
      <c r="I1189" s="79">
        <v>3.8420000000000001</v>
      </c>
      <c r="J1189" s="79">
        <v>3.92</v>
      </c>
      <c r="K1189" s="79">
        <v>3.92</v>
      </c>
      <c r="L1189" s="80">
        <v>40476392</v>
      </c>
      <c r="M1189" s="81">
        <f t="shared" si="18"/>
        <v>1.8711018711018729E-2</v>
      </c>
    </row>
    <row r="1190" spans="1:13">
      <c r="A1190" s="1">
        <v>45266</v>
      </c>
      <c r="F1190" s="78">
        <v>45266</v>
      </c>
      <c r="G1190" s="79">
        <v>3.94</v>
      </c>
      <c r="H1190" s="79">
        <v>3.9695</v>
      </c>
      <c r="I1190" s="79">
        <v>3.9140000000000001</v>
      </c>
      <c r="J1190" s="79">
        <v>3.9565000000000001</v>
      </c>
      <c r="K1190" s="79">
        <v>3.9565000000000001</v>
      </c>
      <c r="L1190" s="80">
        <v>36152185</v>
      </c>
      <c r="M1190" s="81">
        <f t="shared" si="18"/>
        <v>9.3112244897959693E-3</v>
      </c>
    </row>
    <row r="1191" spans="1:13">
      <c r="A1191" s="1">
        <v>45267</v>
      </c>
      <c r="F1191" s="78">
        <v>45267</v>
      </c>
      <c r="G1191" s="79">
        <v>3.9405000000000001</v>
      </c>
      <c r="H1191" s="79">
        <v>3.9664999999999999</v>
      </c>
      <c r="I1191" s="79">
        <v>3.8109999999999999</v>
      </c>
      <c r="J1191" s="79">
        <v>3.8654999999999999</v>
      </c>
      <c r="K1191" s="79">
        <v>3.8654999999999999</v>
      </c>
      <c r="L1191" s="80">
        <v>48801259</v>
      </c>
      <c r="M1191" s="81">
        <f t="shared" si="18"/>
        <v>-2.3000126374320785E-2</v>
      </c>
    </row>
    <row r="1192" spans="1:13">
      <c r="A1192" s="1">
        <v>45268</v>
      </c>
      <c r="F1192" s="78">
        <v>45268</v>
      </c>
      <c r="G1192" s="79">
        <v>3.8805000000000001</v>
      </c>
      <c r="H1192" s="79">
        <v>3.9495</v>
      </c>
      <c r="I1192" s="79">
        <v>3.86</v>
      </c>
      <c r="J1192" s="79">
        <v>3.94</v>
      </c>
      <c r="K1192" s="79">
        <v>3.94</v>
      </c>
      <c r="L1192" s="80">
        <v>29119780</v>
      </c>
      <c r="M1192" s="81">
        <f t="shared" si="18"/>
        <v>1.9273056525675854E-2</v>
      </c>
    </row>
    <row r="1193" spans="1:13">
      <c r="A1193" s="1">
        <v>45271</v>
      </c>
      <c r="F1193" s="78">
        <v>45271</v>
      </c>
      <c r="G1193" s="79">
        <v>3.9285000000000001</v>
      </c>
      <c r="H1193" s="79">
        <v>3.95</v>
      </c>
      <c r="I1193" s="79">
        <v>3.9129999999999998</v>
      </c>
      <c r="J1193" s="79">
        <v>3.9409999999999998</v>
      </c>
      <c r="K1193" s="79">
        <v>3.9409999999999998</v>
      </c>
      <c r="L1193" s="80">
        <v>27851835</v>
      </c>
      <c r="M1193" s="81">
        <f t="shared" si="18"/>
        <v>2.5380710659895681E-4</v>
      </c>
    </row>
    <row r="1194" spans="1:13">
      <c r="A1194" s="1">
        <v>45272</v>
      </c>
      <c r="F1194" s="78">
        <v>45272</v>
      </c>
      <c r="G1194" s="79">
        <v>3.944</v>
      </c>
      <c r="H1194" s="79">
        <v>3.9474999999999998</v>
      </c>
      <c r="I1194" s="79">
        <v>3.8715000000000002</v>
      </c>
      <c r="J1194" s="79">
        <v>3.8755000000000002</v>
      </c>
      <c r="K1194" s="79">
        <v>3.8755000000000002</v>
      </c>
      <c r="L1194" s="80">
        <v>52436443</v>
      </c>
      <c r="M1194" s="81">
        <f t="shared" si="18"/>
        <v>-1.6620147170768759E-2</v>
      </c>
    </row>
    <row r="1195" spans="1:13">
      <c r="A1195" s="1">
        <v>45273</v>
      </c>
      <c r="F1195" s="78">
        <v>45273</v>
      </c>
      <c r="G1195" s="79">
        <v>3.8584999999999998</v>
      </c>
      <c r="H1195" s="79">
        <v>3.88</v>
      </c>
      <c r="I1195" s="79">
        <v>3.8220000000000001</v>
      </c>
      <c r="J1195" s="79">
        <v>3.8380000000000001</v>
      </c>
      <c r="K1195" s="79">
        <v>3.8380000000000001</v>
      </c>
      <c r="L1195" s="80">
        <v>38266823</v>
      </c>
      <c r="M1195" s="81">
        <f t="shared" si="18"/>
        <v>-9.6761708166688398E-3</v>
      </c>
    </row>
    <row r="1196" spans="1:13">
      <c r="A1196" s="1">
        <v>45274</v>
      </c>
      <c r="F1196" s="78">
        <v>45274</v>
      </c>
      <c r="G1196" s="79">
        <v>3.89</v>
      </c>
      <c r="H1196" s="79">
        <v>3.8980000000000001</v>
      </c>
      <c r="I1196" s="79">
        <v>3.8279999999999998</v>
      </c>
      <c r="J1196" s="79">
        <v>3.8839999999999999</v>
      </c>
      <c r="K1196" s="79">
        <v>3.8839999999999999</v>
      </c>
      <c r="L1196" s="80">
        <v>39510953</v>
      </c>
      <c r="M1196" s="81">
        <f t="shared" si="18"/>
        <v>1.1985409067222464E-2</v>
      </c>
    </row>
    <row r="1197" spans="1:13">
      <c r="A1197" s="1">
        <v>45275</v>
      </c>
      <c r="F1197" s="78">
        <v>45275</v>
      </c>
      <c r="G1197" s="79">
        <v>3.9</v>
      </c>
      <c r="H1197" s="79">
        <v>3.9035000000000002</v>
      </c>
      <c r="I1197" s="79">
        <v>3.7814999999999999</v>
      </c>
      <c r="J1197" s="79">
        <v>3.7995000000000001</v>
      </c>
      <c r="K1197" s="79">
        <v>3.7995000000000001</v>
      </c>
      <c r="L1197" s="80">
        <v>111210071</v>
      </c>
      <c r="M1197" s="81">
        <f t="shared" si="18"/>
        <v>-2.1755921730175026E-2</v>
      </c>
    </row>
    <row r="1198" spans="1:13">
      <c r="A1198" s="1">
        <v>45278</v>
      </c>
      <c r="F1198" s="78">
        <v>45278</v>
      </c>
      <c r="G1198" s="79">
        <v>3.79</v>
      </c>
      <c r="H1198" s="79">
        <v>3.8245</v>
      </c>
      <c r="I1198" s="79">
        <v>3.7639999999999998</v>
      </c>
      <c r="J1198" s="79">
        <v>3.7879999999999998</v>
      </c>
      <c r="K1198" s="79">
        <v>3.7879999999999998</v>
      </c>
      <c r="L1198" s="80">
        <v>48825182</v>
      </c>
      <c r="M1198" s="81">
        <f t="shared" si="18"/>
        <v>-3.0267140413213021E-3</v>
      </c>
    </row>
    <row r="1199" spans="1:13">
      <c r="A1199" s="1">
        <v>45279</v>
      </c>
      <c r="F1199" s="78">
        <v>45279</v>
      </c>
      <c r="G1199" s="79">
        <v>3.7770000000000001</v>
      </c>
      <c r="H1199" s="79">
        <v>3.7995000000000001</v>
      </c>
      <c r="I1199" s="79">
        <v>3.7605</v>
      </c>
      <c r="J1199" s="79">
        <v>3.7925</v>
      </c>
      <c r="K1199" s="79">
        <v>3.7925</v>
      </c>
      <c r="L1199" s="80">
        <v>25538140</v>
      </c>
      <c r="M1199" s="81">
        <f t="shared" si="18"/>
        <v>1.1879619852165181E-3</v>
      </c>
    </row>
    <row r="1200" spans="1:13">
      <c r="A1200" s="1">
        <v>45280</v>
      </c>
      <c r="F1200" s="78">
        <v>45280</v>
      </c>
      <c r="G1200" s="79">
        <v>3.8</v>
      </c>
      <c r="H1200" s="79">
        <v>3.8125</v>
      </c>
      <c r="I1200" s="79">
        <v>3.7355</v>
      </c>
      <c r="J1200" s="79">
        <v>3.7890000000000001</v>
      </c>
      <c r="K1200" s="79">
        <v>3.7890000000000001</v>
      </c>
      <c r="L1200" s="80">
        <v>27342468</v>
      </c>
      <c r="M1200" s="81">
        <f t="shared" si="18"/>
        <v>-9.2287409360575787E-4</v>
      </c>
    </row>
    <row r="1201" spans="1:13">
      <c r="A1201" s="1">
        <v>45281</v>
      </c>
      <c r="F1201" s="78">
        <v>45281</v>
      </c>
      <c r="G1201" s="79">
        <v>3.7875000000000001</v>
      </c>
      <c r="H1201" s="79">
        <v>3.8079999999999998</v>
      </c>
      <c r="I1201" s="79">
        <v>3.7589999999999999</v>
      </c>
      <c r="J1201" s="79">
        <v>3.7930000000000001</v>
      </c>
      <c r="K1201" s="79">
        <v>3.7930000000000001</v>
      </c>
      <c r="L1201" s="80">
        <v>15816650</v>
      </c>
      <c r="M1201" s="81">
        <f t="shared" si="18"/>
        <v>1.0556875164951184E-3</v>
      </c>
    </row>
    <row r="1202" spans="1:13">
      <c r="A1202" s="1">
        <v>45282</v>
      </c>
      <c r="F1202" s="78">
        <v>45282</v>
      </c>
      <c r="G1202" s="79">
        <v>3.7905000000000002</v>
      </c>
      <c r="H1202" s="79">
        <v>3.827</v>
      </c>
      <c r="I1202" s="79">
        <v>3.7850000000000001</v>
      </c>
      <c r="J1202" s="79">
        <v>3.8079999999999998</v>
      </c>
      <c r="K1202" s="79">
        <v>3.8079999999999998</v>
      </c>
      <c r="L1202" s="80">
        <v>20983223</v>
      </c>
      <c r="M1202" s="81">
        <f t="shared" si="18"/>
        <v>3.9546533087265173E-3</v>
      </c>
    </row>
    <row r="1203" spans="1:13">
      <c r="A1203" s="1">
        <v>45287</v>
      </c>
      <c r="F1203" s="78">
        <v>45287</v>
      </c>
      <c r="G1203" s="79">
        <v>3.7869999999999999</v>
      </c>
      <c r="H1203" s="79">
        <v>3.8170000000000002</v>
      </c>
      <c r="I1203" s="79">
        <v>3.7595000000000001</v>
      </c>
      <c r="J1203" s="79">
        <v>3.81</v>
      </c>
      <c r="K1203" s="79">
        <v>3.81</v>
      </c>
      <c r="L1203" s="80">
        <v>33514637</v>
      </c>
      <c r="M1203" s="81">
        <f t="shared" si="18"/>
        <v>5.2521008403367229E-4</v>
      </c>
    </row>
    <row r="1204" spans="1:13">
      <c r="A1204" s="1">
        <v>45288</v>
      </c>
      <c r="F1204" s="78">
        <v>45288</v>
      </c>
      <c r="G1204" s="79">
        <v>3.8140000000000001</v>
      </c>
      <c r="H1204" s="79">
        <v>3.8174999999999999</v>
      </c>
      <c r="I1204" s="79">
        <v>3.7749999999999999</v>
      </c>
      <c r="J1204" s="79">
        <v>3.7875000000000001</v>
      </c>
      <c r="K1204" s="79">
        <v>3.7875000000000001</v>
      </c>
      <c r="L1204" s="80">
        <v>17505114</v>
      </c>
      <c r="M1204" s="81">
        <f t="shared" si="18"/>
        <v>-5.9055118110236124E-3</v>
      </c>
    </row>
    <row r="1205" spans="1:13">
      <c r="A1205" s="1">
        <v>45289</v>
      </c>
      <c r="F1205" s="78">
        <v>45289</v>
      </c>
      <c r="G1205" s="79">
        <v>3.7854999999999999</v>
      </c>
      <c r="H1205" s="79">
        <v>3.802</v>
      </c>
      <c r="I1205" s="79">
        <v>3.7719999999999998</v>
      </c>
      <c r="J1205" s="79">
        <v>3.7795000000000001</v>
      </c>
      <c r="K1205" s="79">
        <v>3.7795000000000001</v>
      </c>
      <c r="L1205" s="80">
        <v>15848727</v>
      </c>
      <c r="M1205" s="81">
        <f t="shared" si="18"/>
        <v>-2.1122112211221142E-3</v>
      </c>
    </row>
    <row r="1206" spans="1:13">
      <c r="A1206" s="1">
        <v>45293</v>
      </c>
      <c r="F1206" s="78">
        <v>45293</v>
      </c>
      <c r="G1206" s="79">
        <v>3.79</v>
      </c>
      <c r="H1206" s="79">
        <v>3.89</v>
      </c>
      <c r="I1206" s="79">
        <v>3.7894999999999999</v>
      </c>
      <c r="J1206" s="79">
        <v>3.8534999999999999</v>
      </c>
      <c r="K1206" s="79">
        <v>3.8534999999999999</v>
      </c>
      <c r="L1206" s="80">
        <v>33031875</v>
      </c>
      <c r="M1206" s="81">
        <f t="shared" si="18"/>
        <v>1.9579309432464571E-2</v>
      </c>
    </row>
    <row r="1207" spans="1:13">
      <c r="A1207" s="1">
        <v>45294</v>
      </c>
      <c r="F1207" s="78">
        <v>45294</v>
      </c>
      <c r="G1207" s="79">
        <v>3.87</v>
      </c>
      <c r="H1207" s="79">
        <v>3.88</v>
      </c>
      <c r="I1207" s="79">
        <v>3.7890000000000001</v>
      </c>
      <c r="J1207" s="79">
        <v>3.7995000000000001</v>
      </c>
      <c r="K1207" s="79">
        <v>3.7995000000000001</v>
      </c>
      <c r="L1207" s="80">
        <v>25083126</v>
      </c>
      <c r="M1207" s="81">
        <f t="shared" si="18"/>
        <v>-1.4013234721681544E-2</v>
      </c>
    </row>
    <row r="1208" spans="1:13">
      <c r="A1208" s="1">
        <v>45295</v>
      </c>
      <c r="F1208" s="78">
        <v>45295</v>
      </c>
      <c r="G1208" s="79">
        <v>3.8010000000000002</v>
      </c>
      <c r="H1208" s="79">
        <v>3.8824999999999998</v>
      </c>
      <c r="I1208" s="79">
        <v>3.8010000000000002</v>
      </c>
      <c r="J1208" s="79">
        <v>3.88</v>
      </c>
      <c r="K1208" s="79">
        <v>3.88</v>
      </c>
      <c r="L1208" s="80">
        <v>22951596</v>
      </c>
      <c r="M1208" s="81">
        <f t="shared" si="18"/>
        <v>2.118699828924853E-2</v>
      </c>
    </row>
    <row r="1209" spans="1:13">
      <c r="A1209" s="1">
        <v>45296</v>
      </c>
      <c r="F1209" s="78">
        <v>45296</v>
      </c>
      <c r="G1209" s="79">
        <v>3.859</v>
      </c>
      <c r="H1209" s="79">
        <v>3.9394999999999998</v>
      </c>
      <c r="I1209" s="79">
        <v>3.8420000000000001</v>
      </c>
      <c r="J1209" s="79">
        <v>3.9125000000000001</v>
      </c>
      <c r="K1209" s="79">
        <v>3.9125000000000001</v>
      </c>
      <c r="L1209" s="80">
        <v>30772699</v>
      </c>
      <c r="M1209" s="81">
        <f t="shared" si="18"/>
        <v>8.3762886597938645E-3</v>
      </c>
    </row>
    <row r="1210" spans="1:13">
      <c r="A1210" s="1">
        <v>45299</v>
      </c>
      <c r="F1210" s="78">
        <v>45299</v>
      </c>
      <c r="G1210" s="79">
        <v>3.9</v>
      </c>
      <c r="H1210" s="79">
        <v>3.94</v>
      </c>
      <c r="I1210" s="79">
        <v>3.8704999999999998</v>
      </c>
      <c r="J1210" s="79">
        <v>3.9295</v>
      </c>
      <c r="K1210" s="79">
        <v>3.9295</v>
      </c>
      <c r="L1210" s="80">
        <v>19616790</v>
      </c>
      <c r="M1210" s="81">
        <f t="shared" si="18"/>
        <v>4.3450479233226591E-3</v>
      </c>
    </row>
    <row r="1211" spans="1:13">
      <c r="A1211" s="1">
        <v>45300</v>
      </c>
      <c r="F1211" s="78">
        <v>45300</v>
      </c>
      <c r="G1211" s="79">
        <v>3.9224999999999999</v>
      </c>
      <c r="H1211" s="79">
        <v>3.9224999999999999</v>
      </c>
      <c r="I1211" s="79">
        <v>3.8570000000000002</v>
      </c>
      <c r="J1211" s="79">
        <v>3.8915000000000002</v>
      </c>
      <c r="K1211" s="79">
        <v>3.8915000000000002</v>
      </c>
      <c r="L1211" s="80">
        <v>24700756</v>
      </c>
      <c r="M1211" s="81">
        <f t="shared" si="18"/>
        <v>-9.6704415320014794E-3</v>
      </c>
    </row>
    <row r="1212" spans="1:13">
      <c r="A1212" s="1">
        <v>45301</v>
      </c>
      <c r="F1212" s="78">
        <v>45301</v>
      </c>
      <c r="G1212" s="79">
        <v>3.8690000000000002</v>
      </c>
      <c r="H1212" s="79">
        <v>3.883</v>
      </c>
      <c r="I1212" s="79">
        <v>3.8344999999999998</v>
      </c>
      <c r="J1212" s="79">
        <v>3.8490000000000002</v>
      </c>
      <c r="K1212" s="79">
        <v>3.8490000000000002</v>
      </c>
      <c r="L1212" s="80">
        <v>23406946</v>
      </c>
      <c r="M1212" s="81">
        <f t="shared" si="18"/>
        <v>-1.0921238596942048E-2</v>
      </c>
    </row>
    <row r="1213" spans="1:13">
      <c r="A1213" s="1">
        <v>45302</v>
      </c>
      <c r="F1213" s="78">
        <v>45302</v>
      </c>
      <c r="G1213" s="79">
        <v>3.88</v>
      </c>
      <c r="H1213" s="79">
        <v>3.88</v>
      </c>
      <c r="I1213" s="79">
        <v>3.7930000000000001</v>
      </c>
      <c r="J1213" s="79">
        <v>3.7930000000000001</v>
      </c>
      <c r="K1213" s="79">
        <v>3.7930000000000001</v>
      </c>
      <c r="L1213" s="80">
        <v>33271015</v>
      </c>
      <c r="M1213" s="81">
        <f t="shared" si="18"/>
        <v>-1.4549233567160313E-2</v>
      </c>
    </row>
    <row r="1214" spans="1:13">
      <c r="A1214" s="1">
        <v>45303</v>
      </c>
      <c r="F1214" s="78">
        <v>45303</v>
      </c>
      <c r="G1214" s="79">
        <v>3.8045</v>
      </c>
      <c r="H1214" s="79">
        <v>3.84</v>
      </c>
      <c r="I1214" s="79">
        <v>3.7879999999999998</v>
      </c>
      <c r="J1214" s="79">
        <v>3.8014999999999999</v>
      </c>
      <c r="K1214" s="79">
        <v>3.8014999999999999</v>
      </c>
      <c r="L1214" s="80">
        <v>25541171</v>
      </c>
      <c r="M1214" s="81">
        <f t="shared" si="18"/>
        <v>2.2409702082783365E-3</v>
      </c>
    </row>
    <row r="1215" spans="1:13">
      <c r="A1215" s="1">
        <v>45306</v>
      </c>
      <c r="F1215" s="78">
        <v>45306</v>
      </c>
      <c r="G1215" s="79">
        <v>3.7810000000000001</v>
      </c>
      <c r="H1215" s="79">
        <v>3.7930000000000001</v>
      </c>
      <c r="I1215" s="79">
        <v>3.76</v>
      </c>
      <c r="J1215" s="79">
        <v>3.76</v>
      </c>
      <c r="K1215" s="79">
        <v>3.76</v>
      </c>
      <c r="L1215" s="80">
        <v>23138604</v>
      </c>
      <c r="M1215" s="81">
        <f t="shared" si="18"/>
        <v>-1.0916743390766826E-2</v>
      </c>
    </row>
    <row r="1216" spans="1:13">
      <c r="A1216" s="1">
        <v>45307</v>
      </c>
      <c r="F1216" s="78">
        <v>45307</v>
      </c>
      <c r="G1216" s="79">
        <v>3.74</v>
      </c>
      <c r="H1216" s="79">
        <v>3.7440000000000002</v>
      </c>
      <c r="I1216" s="79">
        <v>3.6924999999999999</v>
      </c>
      <c r="J1216" s="79">
        <v>3.7145000000000001</v>
      </c>
      <c r="K1216" s="79">
        <v>3.7145000000000001</v>
      </c>
      <c r="L1216" s="80">
        <v>29662733</v>
      </c>
      <c r="M1216" s="81">
        <f t="shared" si="18"/>
        <v>-1.2101063829787142E-2</v>
      </c>
    </row>
    <row r="1217" spans="1:13">
      <c r="A1217" s="1">
        <v>45308</v>
      </c>
      <c r="F1217" s="78">
        <v>45308</v>
      </c>
      <c r="G1217" s="79">
        <v>3.68</v>
      </c>
      <c r="H1217" s="79">
        <v>3.69</v>
      </c>
      <c r="I1217" s="79">
        <v>3.6480000000000001</v>
      </c>
      <c r="J1217" s="79">
        <v>3.6644999999999999</v>
      </c>
      <c r="K1217" s="79">
        <v>3.6644999999999999</v>
      </c>
      <c r="L1217" s="80">
        <v>29641889</v>
      </c>
      <c r="M1217" s="81">
        <f t="shared" si="18"/>
        <v>-1.3460761879122429E-2</v>
      </c>
    </row>
    <row r="1218" spans="1:13">
      <c r="A1218" s="1">
        <v>45309</v>
      </c>
      <c r="F1218" s="78">
        <v>45309</v>
      </c>
      <c r="G1218" s="79">
        <v>3.67</v>
      </c>
      <c r="H1218" s="79">
        <v>3.7235</v>
      </c>
      <c r="I1218" s="79">
        <v>3.6349999999999998</v>
      </c>
      <c r="J1218" s="79">
        <v>3.7174999999999998</v>
      </c>
      <c r="K1218" s="79">
        <v>3.7174999999999998</v>
      </c>
      <c r="L1218" s="80">
        <v>44302282</v>
      </c>
      <c r="M1218" s="81">
        <f t="shared" si="18"/>
        <v>1.4463091826988659E-2</v>
      </c>
    </row>
    <row r="1219" spans="1:13">
      <c r="A1219" s="1">
        <v>45310</v>
      </c>
      <c r="F1219" s="78">
        <v>45310</v>
      </c>
      <c r="G1219" s="79">
        <v>3.7305000000000001</v>
      </c>
      <c r="H1219" s="79">
        <v>3.7475000000000001</v>
      </c>
      <c r="I1219" s="79">
        <v>3.6970000000000001</v>
      </c>
      <c r="J1219" s="79">
        <v>3.71</v>
      </c>
      <c r="K1219" s="79">
        <v>3.71</v>
      </c>
      <c r="L1219" s="80">
        <v>26529352</v>
      </c>
      <c r="M1219" s="81">
        <f t="shared" si="18"/>
        <v>-2.0174848688634408E-3</v>
      </c>
    </row>
    <row r="1220" spans="1:13">
      <c r="A1220" s="1">
        <v>45313</v>
      </c>
      <c r="F1220" s="78">
        <v>45313</v>
      </c>
      <c r="G1220" s="79">
        <v>3.75</v>
      </c>
      <c r="H1220" s="79">
        <v>3.7789999999999999</v>
      </c>
      <c r="I1220" s="79">
        <v>3.7330000000000001</v>
      </c>
      <c r="J1220" s="79">
        <v>3.734</v>
      </c>
      <c r="K1220" s="79">
        <v>3.734</v>
      </c>
      <c r="L1220" s="80">
        <v>25321085</v>
      </c>
      <c r="M1220" s="81">
        <f t="shared" ref="M1220:M1283" si="19">(K1220-K1219)/K1219</f>
        <v>6.4690026954177951E-3</v>
      </c>
    </row>
    <row r="1221" spans="1:13">
      <c r="A1221" s="1">
        <v>45314</v>
      </c>
      <c r="F1221" s="78">
        <v>45314</v>
      </c>
      <c r="G1221" s="79">
        <v>3.7374999999999998</v>
      </c>
      <c r="H1221" s="79">
        <v>3.75</v>
      </c>
      <c r="I1221" s="79">
        <v>3.6659999999999999</v>
      </c>
      <c r="J1221" s="79">
        <v>3.6705000000000001</v>
      </c>
      <c r="K1221" s="79">
        <v>3.6705000000000001</v>
      </c>
      <c r="L1221" s="80">
        <v>24895238</v>
      </c>
      <c r="M1221" s="81">
        <f t="shared" si="19"/>
        <v>-1.7005891805034788E-2</v>
      </c>
    </row>
    <row r="1222" spans="1:13">
      <c r="A1222" s="1">
        <v>45315</v>
      </c>
      <c r="F1222" s="78">
        <v>45315</v>
      </c>
      <c r="G1222" s="79">
        <v>3.6705000000000001</v>
      </c>
      <c r="H1222" s="79">
        <v>3.7284999999999999</v>
      </c>
      <c r="I1222" s="79">
        <v>3.67</v>
      </c>
      <c r="J1222" s="79">
        <v>3.7284999999999999</v>
      </c>
      <c r="K1222" s="79">
        <v>3.7284999999999999</v>
      </c>
      <c r="L1222" s="80">
        <v>48095932</v>
      </c>
      <c r="M1222" s="81">
        <f t="shared" si="19"/>
        <v>1.5801661898923805E-2</v>
      </c>
    </row>
    <row r="1223" spans="1:13">
      <c r="A1223" s="1">
        <v>45316</v>
      </c>
      <c r="F1223" s="78">
        <v>45316</v>
      </c>
      <c r="G1223" s="79">
        <v>3.6920000000000002</v>
      </c>
      <c r="H1223" s="79">
        <v>3.7090000000000001</v>
      </c>
      <c r="I1223" s="79">
        <v>3.63</v>
      </c>
      <c r="J1223" s="79">
        <v>3.63</v>
      </c>
      <c r="K1223" s="79">
        <v>3.63</v>
      </c>
      <c r="L1223" s="80">
        <v>41961445</v>
      </c>
      <c r="M1223" s="81">
        <f t="shared" si="19"/>
        <v>-2.6418130615529042E-2</v>
      </c>
    </row>
    <row r="1224" spans="1:13">
      <c r="A1224" s="1">
        <v>45317</v>
      </c>
      <c r="F1224" s="78">
        <v>45317</v>
      </c>
      <c r="G1224" s="79">
        <v>3.625</v>
      </c>
      <c r="H1224" s="79">
        <v>3.65</v>
      </c>
      <c r="I1224" s="79">
        <v>3.6179999999999999</v>
      </c>
      <c r="J1224" s="79">
        <v>3.6475</v>
      </c>
      <c r="K1224" s="79">
        <v>3.6475</v>
      </c>
      <c r="L1224" s="80">
        <v>22439026</v>
      </c>
      <c r="M1224" s="81">
        <f t="shared" si="19"/>
        <v>4.8209366391184774E-3</v>
      </c>
    </row>
    <row r="1225" spans="1:13">
      <c r="A1225" s="1">
        <v>45320</v>
      </c>
      <c r="F1225" s="78">
        <v>45320</v>
      </c>
      <c r="G1225" s="79">
        <v>3.645</v>
      </c>
      <c r="H1225" s="79">
        <v>3.6575000000000002</v>
      </c>
      <c r="I1225" s="79">
        <v>3.5720000000000001</v>
      </c>
      <c r="J1225" s="79">
        <v>3.5720000000000001</v>
      </c>
      <c r="K1225" s="79">
        <v>3.5720000000000001</v>
      </c>
      <c r="L1225" s="80">
        <v>40655404</v>
      </c>
      <c r="M1225" s="81">
        <f t="shared" si="19"/>
        <v>-2.0699108978752542E-2</v>
      </c>
    </row>
    <row r="1226" spans="1:13">
      <c r="A1226" s="1">
        <v>45321</v>
      </c>
      <c r="F1226" s="78">
        <v>45321</v>
      </c>
      <c r="G1226" s="79">
        <v>3.5754999999999999</v>
      </c>
      <c r="H1226" s="79">
        <v>3.6715</v>
      </c>
      <c r="I1226" s="79">
        <v>3.5630000000000002</v>
      </c>
      <c r="J1226" s="79">
        <v>3.6595</v>
      </c>
      <c r="K1226" s="79">
        <v>3.6595</v>
      </c>
      <c r="L1226" s="80">
        <v>31334211</v>
      </c>
      <c r="M1226" s="81">
        <f t="shared" si="19"/>
        <v>2.449608062709964E-2</v>
      </c>
    </row>
    <row r="1227" spans="1:13">
      <c r="A1227" s="1">
        <v>45322</v>
      </c>
      <c r="F1227" s="78">
        <v>45322</v>
      </c>
      <c r="G1227" s="79">
        <v>3.7665000000000002</v>
      </c>
      <c r="H1227" s="79">
        <v>3.7734999999999999</v>
      </c>
      <c r="I1227" s="79">
        <v>3.665</v>
      </c>
      <c r="J1227" s="79">
        <v>3.7355</v>
      </c>
      <c r="K1227" s="79">
        <v>3.7355</v>
      </c>
      <c r="L1227" s="80">
        <v>58510049</v>
      </c>
      <c r="M1227" s="81">
        <f t="shared" si="19"/>
        <v>2.0767864462358263E-2</v>
      </c>
    </row>
    <row r="1228" spans="1:13">
      <c r="A1228" s="1">
        <v>45323</v>
      </c>
      <c r="F1228" s="78">
        <v>45323</v>
      </c>
      <c r="G1228" s="79">
        <v>3.76</v>
      </c>
      <c r="H1228" s="79">
        <v>3.87</v>
      </c>
      <c r="I1228" s="79">
        <v>3.7090000000000001</v>
      </c>
      <c r="J1228" s="79">
        <v>3.74</v>
      </c>
      <c r="K1228" s="79">
        <v>3.74</v>
      </c>
      <c r="L1228" s="80">
        <v>50660263</v>
      </c>
      <c r="M1228" s="81">
        <f t="shared" si="19"/>
        <v>1.2046580109758187E-3</v>
      </c>
    </row>
    <row r="1229" spans="1:13">
      <c r="A1229" s="1">
        <v>45324</v>
      </c>
      <c r="F1229" s="78">
        <v>45324</v>
      </c>
      <c r="G1229" s="79">
        <v>3.7905000000000002</v>
      </c>
      <c r="H1229" s="79">
        <v>3.8835000000000002</v>
      </c>
      <c r="I1229" s="79">
        <v>3.7509999999999999</v>
      </c>
      <c r="J1229" s="79">
        <v>3.8784999999999998</v>
      </c>
      <c r="K1229" s="79">
        <v>3.8784999999999998</v>
      </c>
      <c r="L1229" s="80">
        <v>39275393</v>
      </c>
      <c r="M1229" s="81">
        <f t="shared" si="19"/>
        <v>3.7032085561497223E-2</v>
      </c>
    </row>
    <row r="1230" spans="1:13">
      <c r="A1230" s="1">
        <v>45327</v>
      </c>
      <c r="F1230" s="78">
        <v>45327</v>
      </c>
      <c r="G1230" s="79">
        <v>3.8344999999999998</v>
      </c>
      <c r="H1230" s="79">
        <v>3.8370000000000002</v>
      </c>
      <c r="I1230" s="79">
        <v>3.641</v>
      </c>
      <c r="J1230" s="79">
        <v>3.6844999999999999</v>
      </c>
      <c r="K1230" s="79">
        <v>3.6844999999999999</v>
      </c>
      <c r="L1230" s="80">
        <v>95402344</v>
      </c>
      <c r="M1230" s="81">
        <f t="shared" si="19"/>
        <v>-5.0019337372695621E-2</v>
      </c>
    </row>
    <row r="1231" spans="1:13">
      <c r="A1231" s="1">
        <v>45328</v>
      </c>
      <c r="F1231" s="78">
        <v>45328</v>
      </c>
      <c r="G1231" s="79">
        <v>3.718</v>
      </c>
      <c r="H1231" s="79">
        <v>3.7595000000000001</v>
      </c>
      <c r="I1231" s="79">
        <v>3.7124999999999999</v>
      </c>
      <c r="J1231" s="79">
        <v>3.7475000000000001</v>
      </c>
      <c r="K1231" s="79">
        <v>3.7475000000000001</v>
      </c>
      <c r="L1231" s="80">
        <v>49965519</v>
      </c>
      <c r="M1231" s="81">
        <f t="shared" si="19"/>
        <v>1.7098656534129508E-2</v>
      </c>
    </row>
    <row r="1232" spans="1:13">
      <c r="A1232" s="1">
        <v>45329</v>
      </c>
      <c r="F1232" s="78">
        <v>45329</v>
      </c>
      <c r="G1232" s="79">
        <v>3.74</v>
      </c>
      <c r="H1232" s="79">
        <v>3.7725</v>
      </c>
      <c r="I1232" s="79">
        <v>3.665</v>
      </c>
      <c r="J1232" s="79">
        <v>3.6760000000000002</v>
      </c>
      <c r="K1232" s="79">
        <v>3.6760000000000002</v>
      </c>
      <c r="L1232" s="80">
        <v>36785892</v>
      </c>
      <c r="M1232" s="81">
        <f t="shared" si="19"/>
        <v>-1.9079386257504976E-2</v>
      </c>
    </row>
    <row r="1233" spans="1:13">
      <c r="A1233" s="1">
        <v>45330</v>
      </c>
      <c r="F1233" s="78">
        <v>45330</v>
      </c>
      <c r="G1233" s="79">
        <v>3.7080000000000002</v>
      </c>
      <c r="H1233" s="79">
        <v>3.7174999999999998</v>
      </c>
      <c r="I1233" s="79">
        <v>3.6549999999999998</v>
      </c>
      <c r="J1233" s="79">
        <v>3.6549999999999998</v>
      </c>
      <c r="K1233" s="79">
        <v>3.6549999999999998</v>
      </c>
      <c r="L1233" s="80">
        <v>40960470</v>
      </c>
      <c r="M1233" s="81">
        <f t="shared" si="19"/>
        <v>-5.7127312295974838E-3</v>
      </c>
    </row>
    <row r="1234" spans="1:13">
      <c r="A1234" s="1">
        <v>45331</v>
      </c>
      <c r="F1234" s="78">
        <v>45331</v>
      </c>
      <c r="G1234" s="79">
        <v>3.65</v>
      </c>
      <c r="H1234" s="79">
        <v>3.7084999999999999</v>
      </c>
      <c r="I1234" s="79">
        <v>3.6425000000000001</v>
      </c>
      <c r="J1234" s="79">
        <v>3.6749999999999998</v>
      </c>
      <c r="K1234" s="79">
        <v>3.6749999999999998</v>
      </c>
      <c r="L1234" s="80">
        <v>32868999</v>
      </c>
      <c r="M1234" s="81">
        <f t="shared" si="19"/>
        <v>5.4719562243502103E-3</v>
      </c>
    </row>
    <row r="1235" spans="1:13">
      <c r="A1235" s="1">
        <v>45334</v>
      </c>
      <c r="F1235" s="78">
        <v>45334</v>
      </c>
      <c r="G1235" s="79">
        <v>3.7069999999999999</v>
      </c>
      <c r="H1235" s="79">
        <v>3.7174999999999998</v>
      </c>
      <c r="I1235" s="79">
        <v>3.665</v>
      </c>
      <c r="J1235" s="79">
        <v>3.7050000000000001</v>
      </c>
      <c r="K1235" s="79">
        <v>3.7050000000000001</v>
      </c>
      <c r="L1235" s="80">
        <v>14760052</v>
      </c>
      <c r="M1235" s="81">
        <f t="shared" si="19"/>
        <v>8.1632653061225174E-3</v>
      </c>
    </row>
    <row r="1236" spans="1:13">
      <c r="A1236" s="1">
        <v>45335</v>
      </c>
      <c r="F1236" s="78">
        <v>45335</v>
      </c>
      <c r="G1236" s="79">
        <v>3.7155</v>
      </c>
      <c r="H1236" s="79">
        <v>3.7225000000000001</v>
      </c>
      <c r="I1236" s="79">
        <v>3.6535000000000002</v>
      </c>
      <c r="J1236" s="79">
        <v>3.6615000000000002</v>
      </c>
      <c r="K1236" s="79">
        <v>3.6615000000000002</v>
      </c>
      <c r="L1236" s="80">
        <v>23089248</v>
      </c>
      <c r="M1236" s="81">
        <f t="shared" si="19"/>
        <v>-1.1740890688259075E-2</v>
      </c>
    </row>
    <row r="1237" spans="1:13">
      <c r="A1237" s="1">
        <v>45336</v>
      </c>
      <c r="F1237" s="78">
        <v>45336</v>
      </c>
      <c r="G1237" s="79">
        <v>3.6850000000000001</v>
      </c>
      <c r="H1237" s="79">
        <v>3.7324999999999999</v>
      </c>
      <c r="I1237" s="79">
        <v>3.6675</v>
      </c>
      <c r="J1237" s="79">
        <v>3.669</v>
      </c>
      <c r="K1237" s="79">
        <v>3.669</v>
      </c>
      <c r="L1237" s="80">
        <v>26479695</v>
      </c>
      <c r="M1237" s="81">
        <f t="shared" si="19"/>
        <v>2.0483408439163839E-3</v>
      </c>
    </row>
    <row r="1238" spans="1:13">
      <c r="A1238" s="1">
        <v>45337</v>
      </c>
      <c r="F1238" s="78">
        <v>45337</v>
      </c>
      <c r="G1238" s="79">
        <v>3.6945000000000001</v>
      </c>
      <c r="H1238" s="79">
        <v>3.6945000000000001</v>
      </c>
      <c r="I1238" s="79">
        <v>3.6215000000000002</v>
      </c>
      <c r="J1238" s="79">
        <v>3.6705000000000001</v>
      </c>
      <c r="K1238" s="79">
        <v>3.6705000000000001</v>
      </c>
      <c r="L1238" s="80">
        <v>28625433</v>
      </c>
      <c r="M1238" s="81">
        <f t="shared" si="19"/>
        <v>4.0883074407196967E-4</v>
      </c>
    </row>
    <row r="1239" spans="1:13">
      <c r="A1239" s="1">
        <v>45338</v>
      </c>
      <c r="F1239" s="78">
        <v>45338</v>
      </c>
      <c r="G1239" s="79">
        <v>3.6945000000000001</v>
      </c>
      <c r="H1239" s="79">
        <v>3.7240000000000002</v>
      </c>
      <c r="I1239" s="79">
        <v>3.6625000000000001</v>
      </c>
      <c r="J1239" s="79">
        <v>3.673</v>
      </c>
      <c r="K1239" s="79">
        <v>3.673</v>
      </c>
      <c r="L1239" s="80">
        <v>39467066</v>
      </c>
      <c r="M1239" s="81">
        <f t="shared" si="19"/>
        <v>6.8110611633291011E-4</v>
      </c>
    </row>
    <row r="1240" spans="1:13">
      <c r="A1240" s="1">
        <v>45341</v>
      </c>
      <c r="F1240" s="78">
        <v>45341</v>
      </c>
      <c r="G1240" s="79">
        <v>3.6949999999999998</v>
      </c>
      <c r="H1240" s="79">
        <v>3.7650000000000001</v>
      </c>
      <c r="I1240" s="79">
        <v>3.6890000000000001</v>
      </c>
      <c r="J1240" s="79">
        <v>3.7374999999999998</v>
      </c>
      <c r="K1240" s="79">
        <v>3.7374999999999998</v>
      </c>
      <c r="L1240" s="80">
        <v>22695112</v>
      </c>
      <c r="M1240" s="81">
        <f t="shared" si="19"/>
        <v>1.7560577184862449E-2</v>
      </c>
    </row>
    <row r="1241" spans="1:13">
      <c r="A1241" s="1">
        <v>45342</v>
      </c>
      <c r="F1241" s="78">
        <v>45342</v>
      </c>
      <c r="G1241" s="79">
        <v>3.7360000000000002</v>
      </c>
      <c r="H1241" s="79">
        <v>3.8115000000000001</v>
      </c>
      <c r="I1241" s="79">
        <v>3.7294999999999998</v>
      </c>
      <c r="J1241" s="79">
        <v>3.8</v>
      </c>
      <c r="K1241" s="79">
        <v>3.8</v>
      </c>
      <c r="L1241" s="80">
        <v>34155311</v>
      </c>
      <c r="M1241" s="81">
        <f t="shared" si="19"/>
        <v>1.6722408026755852E-2</v>
      </c>
    </row>
    <row r="1242" spans="1:13">
      <c r="A1242" s="1">
        <v>45343</v>
      </c>
      <c r="F1242" s="78">
        <v>45343</v>
      </c>
      <c r="G1242" s="79">
        <v>3.8045</v>
      </c>
      <c r="H1242" s="79">
        <v>3.8485</v>
      </c>
      <c r="I1242" s="79">
        <v>3.782</v>
      </c>
      <c r="J1242" s="79">
        <v>3.8165</v>
      </c>
      <c r="K1242" s="79">
        <v>3.8165</v>
      </c>
      <c r="L1242" s="80">
        <v>24513798</v>
      </c>
      <c r="M1242" s="81">
        <f t="shared" si="19"/>
        <v>4.3421052631579422E-3</v>
      </c>
    </row>
    <row r="1243" spans="1:13">
      <c r="A1243" s="1">
        <v>45344</v>
      </c>
      <c r="F1243" s="78">
        <v>45344</v>
      </c>
      <c r="G1243" s="79">
        <v>3.8374999999999999</v>
      </c>
      <c r="H1243" s="79">
        <v>3.8694999999999999</v>
      </c>
      <c r="I1243" s="79">
        <v>3.8205</v>
      </c>
      <c r="J1243" s="79">
        <v>3.839</v>
      </c>
      <c r="K1243" s="79">
        <v>3.839</v>
      </c>
      <c r="L1243" s="80">
        <v>38545744</v>
      </c>
      <c r="M1243" s="81">
        <f t="shared" si="19"/>
        <v>5.8954539499541372E-3</v>
      </c>
    </row>
    <row r="1244" spans="1:13">
      <c r="A1244" s="1">
        <v>45345</v>
      </c>
      <c r="F1244" s="78">
        <v>45345</v>
      </c>
      <c r="G1244" s="79">
        <v>3.8304999999999998</v>
      </c>
      <c r="H1244" s="79">
        <v>3.8479999999999999</v>
      </c>
      <c r="I1244" s="79">
        <v>3.7915000000000001</v>
      </c>
      <c r="J1244" s="79">
        <v>3.8344999999999998</v>
      </c>
      <c r="K1244" s="79">
        <v>3.8344999999999998</v>
      </c>
      <c r="L1244" s="80">
        <v>34570474</v>
      </c>
      <c r="M1244" s="81">
        <f t="shared" si="19"/>
        <v>-1.1721802552748556E-3</v>
      </c>
    </row>
    <row r="1245" spans="1:13">
      <c r="A1245" s="1">
        <v>45348</v>
      </c>
      <c r="F1245" s="78">
        <v>45348</v>
      </c>
      <c r="G1245" s="79">
        <v>3.8184999999999998</v>
      </c>
      <c r="H1245" s="79">
        <v>3.8460000000000001</v>
      </c>
      <c r="I1245" s="79">
        <v>3.8149999999999999</v>
      </c>
      <c r="J1245" s="79">
        <v>3.8205</v>
      </c>
      <c r="K1245" s="79">
        <v>3.8205</v>
      </c>
      <c r="L1245" s="80">
        <v>20432164</v>
      </c>
      <c r="M1245" s="81">
        <f t="shared" si="19"/>
        <v>-3.6510627200416717E-3</v>
      </c>
    </row>
    <row r="1246" spans="1:13">
      <c r="A1246" s="1">
        <v>45349</v>
      </c>
      <c r="F1246" s="78">
        <v>45349</v>
      </c>
      <c r="G1246" s="79">
        <v>3.81</v>
      </c>
      <c r="H1246" s="79">
        <v>3.8359999999999999</v>
      </c>
      <c r="I1246" s="79">
        <v>3.7965</v>
      </c>
      <c r="J1246" s="79">
        <v>3.8210000000000002</v>
      </c>
      <c r="K1246" s="79">
        <v>3.8210000000000002</v>
      </c>
      <c r="L1246" s="80">
        <v>25038322</v>
      </c>
      <c r="M1246" s="81">
        <f t="shared" si="19"/>
        <v>1.3087292239240072E-4</v>
      </c>
    </row>
    <row r="1247" spans="1:13">
      <c r="A1247" s="1">
        <v>45350</v>
      </c>
      <c r="F1247" s="78">
        <v>45350</v>
      </c>
      <c r="G1247" s="79">
        <v>3.8260000000000001</v>
      </c>
      <c r="H1247" s="79">
        <v>3.8740000000000001</v>
      </c>
      <c r="I1247" s="79">
        <v>3.8195000000000001</v>
      </c>
      <c r="J1247" s="79">
        <v>3.859</v>
      </c>
      <c r="K1247" s="79">
        <v>3.859</v>
      </c>
      <c r="L1247" s="80">
        <v>25924470</v>
      </c>
      <c r="M1247" s="81">
        <f t="shared" si="19"/>
        <v>9.9450405652969937E-3</v>
      </c>
    </row>
    <row r="1248" spans="1:13">
      <c r="A1248" s="1">
        <v>45351</v>
      </c>
      <c r="F1248" s="78">
        <v>45351</v>
      </c>
      <c r="G1248" s="79">
        <v>3.8605</v>
      </c>
      <c r="H1248" s="79">
        <v>3.8980000000000001</v>
      </c>
      <c r="I1248" s="79">
        <v>3.8330000000000002</v>
      </c>
      <c r="J1248" s="79">
        <v>3.8454999999999999</v>
      </c>
      <c r="K1248" s="79">
        <v>3.8454999999999999</v>
      </c>
      <c r="L1248" s="80">
        <v>48265445</v>
      </c>
      <c r="M1248" s="81">
        <f t="shared" si="19"/>
        <v>-3.4983156258098129E-3</v>
      </c>
    </row>
    <row r="1249" spans="1:13">
      <c r="A1249" s="1">
        <v>45352</v>
      </c>
      <c r="F1249" s="78">
        <v>45352</v>
      </c>
      <c r="G1249" s="79">
        <v>3.8355000000000001</v>
      </c>
      <c r="H1249" s="79">
        <v>3.8765000000000001</v>
      </c>
      <c r="I1249" s="79">
        <v>3.8315000000000001</v>
      </c>
      <c r="J1249" s="79">
        <v>3.8719999999999999</v>
      </c>
      <c r="K1249" s="79">
        <v>3.8719999999999999</v>
      </c>
      <c r="L1249" s="80">
        <v>28750040</v>
      </c>
      <c r="M1249" s="81">
        <f t="shared" si="19"/>
        <v>6.8911714991548483E-3</v>
      </c>
    </row>
    <row r="1250" spans="1:13">
      <c r="A1250" s="1">
        <v>45355</v>
      </c>
      <c r="F1250" s="78">
        <v>45355</v>
      </c>
      <c r="G1250" s="79">
        <v>3.8610000000000002</v>
      </c>
      <c r="H1250" s="79">
        <v>3.8809999999999998</v>
      </c>
      <c r="I1250" s="79">
        <v>3.843</v>
      </c>
      <c r="J1250" s="79">
        <v>3.8559999999999999</v>
      </c>
      <c r="K1250" s="79">
        <v>3.8559999999999999</v>
      </c>
      <c r="L1250" s="80">
        <v>17903221</v>
      </c>
      <c r="M1250" s="81">
        <f t="shared" si="19"/>
        <v>-4.1322314049586813E-3</v>
      </c>
    </row>
    <row r="1251" spans="1:13">
      <c r="A1251" s="1">
        <v>45356</v>
      </c>
      <c r="F1251" s="78">
        <v>45356</v>
      </c>
      <c r="G1251" s="79">
        <v>3.839</v>
      </c>
      <c r="H1251" s="79">
        <v>3.867</v>
      </c>
      <c r="I1251" s="79">
        <v>3.82</v>
      </c>
      <c r="J1251" s="79">
        <v>3.8650000000000002</v>
      </c>
      <c r="K1251" s="79">
        <v>3.8650000000000002</v>
      </c>
      <c r="L1251" s="80">
        <v>29587613</v>
      </c>
      <c r="M1251" s="81">
        <f t="shared" si="19"/>
        <v>2.3340248962656486E-3</v>
      </c>
    </row>
    <row r="1252" spans="1:13">
      <c r="A1252" s="1">
        <v>45357</v>
      </c>
      <c r="F1252" s="78">
        <v>45357</v>
      </c>
      <c r="G1252" s="79">
        <v>3.8690000000000002</v>
      </c>
      <c r="H1252" s="79">
        <v>3.9434999999999998</v>
      </c>
      <c r="I1252" s="79">
        <v>3.8559999999999999</v>
      </c>
      <c r="J1252" s="79">
        <v>3.907</v>
      </c>
      <c r="K1252" s="79">
        <v>3.907</v>
      </c>
      <c r="L1252" s="80">
        <v>35783296</v>
      </c>
      <c r="M1252" s="81">
        <f t="shared" si="19"/>
        <v>1.0866752910737338E-2</v>
      </c>
    </row>
    <row r="1253" spans="1:13">
      <c r="A1253" s="1">
        <v>45358</v>
      </c>
      <c r="F1253" s="78">
        <v>45358</v>
      </c>
      <c r="G1253" s="79">
        <v>3.8935</v>
      </c>
      <c r="H1253" s="79">
        <v>3.996</v>
      </c>
      <c r="I1253" s="79">
        <v>3.8919999999999999</v>
      </c>
      <c r="J1253" s="79">
        <v>3.9805000000000001</v>
      </c>
      <c r="K1253" s="79">
        <v>3.9805000000000001</v>
      </c>
      <c r="L1253" s="80">
        <v>43155499</v>
      </c>
      <c r="M1253" s="81">
        <f t="shared" si="19"/>
        <v>1.8812388021499902E-2</v>
      </c>
    </row>
    <row r="1254" spans="1:13">
      <c r="A1254" s="1">
        <v>45359</v>
      </c>
      <c r="F1254" s="78">
        <v>45359</v>
      </c>
      <c r="G1254" s="79">
        <v>3.98</v>
      </c>
      <c r="H1254" s="79">
        <v>4.03</v>
      </c>
      <c r="I1254" s="79">
        <v>3.9775</v>
      </c>
      <c r="J1254" s="79">
        <v>3.9925000000000002</v>
      </c>
      <c r="K1254" s="79">
        <v>3.9925000000000002</v>
      </c>
      <c r="L1254" s="80">
        <v>40875306</v>
      </c>
      <c r="M1254" s="81">
        <f t="shared" si="19"/>
        <v>3.0146966461499836E-3</v>
      </c>
    </row>
    <row r="1255" spans="1:13">
      <c r="A1255" s="1">
        <v>45362</v>
      </c>
      <c r="F1255" s="78">
        <v>45362</v>
      </c>
      <c r="G1255" s="79">
        <v>3.9554999999999998</v>
      </c>
      <c r="H1255" s="79">
        <v>3.9944999999999999</v>
      </c>
      <c r="I1255" s="79">
        <v>3.94</v>
      </c>
      <c r="J1255" s="79">
        <v>3.984</v>
      </c>
      <c r="K1255" s="79">
        <v>3.984</v>
      </c>
      <c r="L1255" s="80">
        <v>33465839</v>
      </c>
      <c r="M1255" s="81">
        <f t="shared" si="19"/>
        <v>-2.1289918597370504E-3</v>
      </c>
    </row>
    <row r="1256" spans="1:13">
      <c r="A1256" s="1">
        <v>45363</v>
      </c>
      <c r="F1256" s="78">
        <v>45363</v>
      </c>
      <c r="G1256" s="79">
        <v>4</v>
      </c>
      <c r="H1256" s="79">
        <v>4.0579999999999998</v>
      </c>
      <c r="I1256" s="79">
        <v>3.98</v>
      </c>
      <c r="J1256" s="79">
        <v>4.0579999999999998</v>
      </c>
      <c r="K1256" s="79">
        <v>4.0579999999999998</v>
      </c>
      <c r="L1256" s="80">
        <v>43115534</v>
      </c>
      <c r="M1256" s="81">
        <f t="shared" si="19"/>
        <v>1.857429718875498E-2</v>
      </c>
    </row>
    <row r="1257" spans="1:13">
      <c r="A1257" s="1">
        <v>45364</v>
      </c>
      <c r="F1257" s="78">
        <v>45364</v>
      </c>
      <c r="G1257" s="79">
        <v>4.0490000000000004</v>
      </c>
      <c r="H1257" s="79">
        <v>4.1040000000000001</v>
      </c>
      <c r="I1257" s="79">
        <v>4.04</v>
      </c>
      <c r="J1257" s="79">
        <v>4.093</v>
      </c>
      <c r="K1257" s="79">
        <v>4.093</v>
      </c>
      <c r="L1257" s="80">
        <v>36773177</v>
      </c>
      <c r="M1257" s="81">
        <f t="shared" si="19"/>
        <v>8.6249383932972268E-3</v>
      </c>
    </row>
    <row r="1258" spans="1:13">
      <c r="A1258" s="1">
        <v>45365</v>
      </c>
      <c r="F1258" s="78">
        <v>45365</v>
      </c>
      <c r="G1258" s="79">
        <v>4.08</v>
      </c>
      <c r="H1258" s="79">
        <v>4.0914999999999999</v>
      </c>
      <c r="I1258" s="79">
        <v>4.03</v>
      </c>
      <c r="J1258" s="79">
        <v>4.0484999999999998</v>
      </c>
      <c r="K1258" s="79">
        <v>4.0484999999999998</v>
      </c>
      <c r="L1258" s="80">
        <v>41972957</v>
      </c>
      <c r="M1258" s="81">
        <f t="shared" si="19"/>
        <v>-1.0872220864891329E-2</v>
      </c>
    </row>
    <row r="1259" spans="1:13">
      <c r="A1259" s="1">
        <v>45366</v>
      </c>
      <c r="F1259" s="78">
        <v>45366</v>
      </c>
      <c r="G1259" s="79">
        <v>4.0274999999999999</v>
      </c>
      <c r="H1259" s="79">
        <v>4.1230000000000002</v>
      </c>
      <c r="I1259" s="79">
        <v>4.0274999999999999</v>
      </c>
      <c r="J1259" s="79">
        <v>4.1174999999999997</v>
      </c>
      <c r="K1259" s="79">
        <v>4.1174999999999997</v>
      </c>
      <c r="L1259" s="80">
        <v>102288886</v>
      </c>
      <c r="M1259" s="81">
        <f t="shared" si="19"/>
        <v>1.7043349388662456E-2</v>
      </c>
    </row>
    <row r="1260" spans="1:13">
      <c r="A1260" s="1">
        <v>45369</v>
      </c>
      <c r="F1260" s="78">
        <v>45369</v>
      </c>
      <c r="G1260" s="79">
        <v>4.1070000000000002</v>
      </c>
      <c r="H1260" s="79">
        <v>4.1459999999999999</v>
      </c>
      <c r="I1260" s="79">
        <v>4.093</v>
      </c>
      <c r="J1260" s="79">
        <v>4.1375000000000002</v>
      </c>
      <c r="K1260" s="79">
        <v>4.1375000000000002</v>
      </c>
      <c r="L1260" s="80">
        <v>23770102</v>
      </c>
      <c r="M1260" s="81">
        <f t="shared" si="19"/>
        <v>4.857316332726281E-3</v>
      </c>
    </row>
    <row r="1261" spans="1:13">
      <c r="A1261" s="1">
        <v>45370</v>
      </c>
      <c r="F1261" s="78">
        <v>45370</v>
      </c>
      <c r="G1261" s="79">
        <v>4.1464999999999996</v>
      </c>
      <c r="H1261" s="79">
        <v>4.1890000000000001</v>
      </c>
      <c r="I1261" s="79">
        <v>4.1360000000000001</v>
      </c>
      <c r="J1261" s="79">
        <v>4.1890000000000001</v>
      </c>
      <c r="K1261" s="79">
        <v>4.1890000000000001</v>
      </c>
      <c r="L1261" s="80">
        <v>31487098</v>
      </c>
      <c r="M1261" s="81">
        <f t="shared" si="19"/>
        <v>1.2447129909365529E-2</v>
      </c>
    </row>
    <row r="1262" spans="1:13">
      <c r="A1262" s="1">
        <v>45371</v>
      </c>
      <c r="F1262" s="78">
        <v>45371</v>
      </c>
      <c r="G1262" s="79">
        <v>4.1835000000000004</v>
      </c>
      <c r="H1262" s="79">
        <v>4.2004999999999999</v>
      </c>
      <c r="I1262" s="79">
        <v>4.1360000000000001</v>
      </c>
      <c r="J1262" s="79">
        <v>4.1900000000000004</v>
      </c>
      <c r="K1262" s="79">
        <v>4.1900000000000004</v>
      </c>
      <c r="L1262" s="80">
        <v>22869829</v>
      </c>
      <c r="M1262" s="81">
        <f t="shared" si="19"/>
        <v>2.3872045834335973E-4</v>
      </c>
    </row>
    <row r="1263" spans="1:13">
      <c r="A1263" s="1">
        <v>45372</v>
      </c>
      <c r="F1263" s="78">
        <v>45372</v>
      </c>
      <c r="G1263" s="79">
        <v>4.21</v>
      </c>
      <c r="H1263" s="79">
        <v>4.28</v>
      </c>
      <c r="I1263" s="79">
        <v>4.2009999999999996</v>
      </c>
      <c r="J1263" s="79">
        <v>4.2779999999999996</v>
      </c>
      <c r="K1263" s="79">
        <v>4.2779999999999996</v>
      </c>
      <c r="L1263" s="80">
        <v>37780346</v>
      </c>
      <c r="M1263" s="81">
        <f t="shared" si="19"/>
        <v>2.1002386634844675E-2</v>
      </c>
    </row>
    <row r="1264" spans="1:13">
      <c r="A1264" s="1">
        <v>45373</v>
      </c>
      <c r="F1264" s="78">
        <v>45373</v>
      </c>
      <c r="G1264" s="79">
        <v>4.2699999999999996</v>
      </c>
      <c r="H1264" s="79">
        <v>4.4139999999999997</v>
      </c>
      <c r="I1264" s="79">
        <v>4.2634999999999996</v>
      </c>
      <c r="J1264" s="79">
        <v>4.3665000000000003</v>
      </c>
      <c r="K1264" s="79">
        <v>4.3665000000000003</v>
      </c>
      <c r="L1264" s="80">
        <v>43880331</v>
      </c>
      <c r="M1264" s="81">
        <f t="shared" si="19"/>
        <v>2.0687237026648129E-2</v>
      </c>
    </row>
    <row r="1265" spans="1:13">
      <c r="A1265" s="1">
        <v>45376</v>
      </c>
      <c r="F1265" s="78">
        <v>45376</v>
      </c>
      <c r="G1265" s="79">
        <v>4.3624999999999998</v>
      </c>
      <c r="H1265" s="79">
        <v>4.4429999999999996</v>
      </c>
      <c r="I1265" s="79">
        <v>4.3520000000000003</v>
      </c>
      <c r="J1265" s="79">
        <v>4.4135</v>
      </c>
      <c r="K1265" s="79">
        <v>4.4135</v>
      </c>
      <c r="L1265" s="80">
        <v>26822346</v>
      </c>
      <c r="M1265" s="81">
        <f t="shared" si="19"/>
        <v>1.0763769609527013E-2</v>
      </c>
    </row>
    <row r="1266" spans="1:13">
      <c r="A1266" s="1">
        <v>45377</v>
      </c>
      <c r="F1266" s="78">
        <v>45377</v>
      </c>
      <c r="G1266" s="79">
        <v>4.4474999999999998</v>
      </c>
      <c r="H1266" s="79">
        <v>4.4744999999999999</v>
      </c>
      <c r="I1266" s="79">
        <v>4.43</v>
      </c>
      <c r="J1266" s="79">
        <v>4.46</v>
      </c>
      <c r="K1266" s="79">
        <v>4.46</v>
      </c>
      <c r="L1266" s="80">
        <v>33052982</v>
      </c>
      <c r="M1266" s="81">
        <f t="shared" si="19"/>
        <v>1.0535855896680636E-2</v>
      </c>
    </row>
    <row r="1267" spans="1:13">
      <c r="A1267" s="1">
        <v>45378</v>
      </c>
      <c r="F1267" s="78">
        <v>45378</v>
      </c>
      <c r="G1267" s="79">
        <v>4.4664999999999999</v>
      </c>
      <c r="H1267" s="79">
        <v>4.5229999999999997</v>
      </c>
      <c r="I1267" s="79">
        <v>4.452</v>
      </c>
      <c r="J1267" s="79">
        <v>4.5030000000000001</v>
      </c>
      <c r="K1267" s="79">
        <v>4.5030000000000001</v>
      </c>
      <c r="L1267" s="80">
        <v>35662590</v>
      </c>
      <c r="M1267" s="81">
        <f t="shared" si="19"/>
        <v>9.6412556053811996E-3</v>
      </c>
    </row>
    <row r="1268" spans="1:13">
      <c r="A1268" s="1">
        <v>45379</v>
      </c>
      <c r="F1268" s="78">
        <v>45379</v>
      </c>
      <c r="G1268" s="79">
        <v>4.5119999999999996</v>
      </c>
      <c r="H1268" s="79">
        <v>4.5679999999999996</v>
      </c>
      <c r="I1268" s="79">
        <v>4.5105000000000004</v>
      </c>
      <c r="J1268" s="79">
        <v>4.5214999999999996</v>
      </c>
      <c r="K1268" s="79">
        <v>4.5214999999999996</v>
      </c>
      <c r="L1268" s="80">
        <v>40553249</v>
      </c>
      <c r="M1268" s="81">
        <f t="shared" si="19"/>
        <v>4.108372196313461E-3</v>
      </c>
    </row>
    <row r="1269" spans="1:13">
      <c r="A1269" s="1">
        <v>45384</v>
      </c>
      <c r="F1269" s="78">
        <v>45384</v>
      </c>
      <c r="G1269" s="79">
        <v>4.5</v>
      </c>
      <c r="H1269" s="79">
        <v>4.5425000000000004</v>
      </c>
      <c r="I1269" s="79">
        <v>4.452</v>
      </c>
      <c r="J1269" s="79">
        <v>4.5149999999999997</v>
      </c>
      <c r="K1269" s="79">
        <v>4.5149999999999997</v>
      </c>
      <c r="L1269" s="80">
        <v>30662537</v>
      </c>
      <c r="M1269" s="81">
        <f t="shared" si="19"/>
        <v>-1.437576025655192E-3</v>
      </c>
    </row>
    <row r="1270" spans="1:13">
      <c r="A1270" s="1">
        <v>45385</v>
      </c>
      <c r="F1270" s="78">
        <v>45385</v>
      </c>
      <c r="G1270" s="79">
        <v>4.5339999999999998</v>
      </c>
      <c r="H1270" s="79">
        <v>4.5994999999999999</v>
      </c>
      <c r="I1270" s="79">
        <v>4.5049999999999999</v>
      </c>
      <c r="J1270" s="79">
        <v>4.5834999999999999</v>
      </c>
      <c r="K1270" s="79">
        <v>4.5834999999999999</v>
      </c>
      <c r="L1270" s="80">
        <v>24009911</v>
      </c>
      <c r="M1270" s="81">
        <f t="shared" si="19"/>
        <v>1.5171650055371038E-2</v>
      </c>
    </row>
    <row r="1271" spans="1:13">
      <c r="A1271" s="1">
        <v>45386</v>
      </c>
      <c r="F1271" s="78">
        <v>45386</v>
      </c>
      <c r="G1271" s="79">
        <v>4.5990000000000002</v>
      </c>
      <c r="H1271" s="79">
        <v>4.6885000000000003</v>
      </c>
      <c r="I1271" s="79">
        <v>4.5869999999999997</v>
      </c>
      <c r="J1271" s="79">
        <v>4.6755000000000004</v>
      </c>
      <c r="K1271" s="79">
        <v>4.6755000000000004</v>
      </c>
      <c r="L1271" s="80">
        <v>72593851</v>
      </c>
      <c r="M1271" s="81">
        <f t="shared" si="19"/>
        <v>2.0071997381913498E-2</v>
      </c>
    </row>
    <row r="1272" spans="1:13">
      <c r="A1272" s="1">
        <v>45387</v>
      </c>
      <c r="F1272" s="78">
        <v>45387</v>
      </c>
      <c r="G1272" s="79">
        <v>4.6100000000000003</v>
      </c>
      <c r="H1272" s="79">
        <v>4.6325000000000003</v>
      </c>
      <c r="I1272" s="79">
        <v>4.5365000000000002</v>
      </c>
      <c r="J1272" s="79">
        <v>4.5865</v>
      </c>
      <c r="K1272" s="79">
        <v>4.5865</v>
      </c>
      <c r="L1272" s="80">
        <v>39166399</v>
      </c>
      <c r="M1272" s="81">
        <f t="shared" si="19"/>
        <v>-1.9035397283713059E-2</v>
      </c>
    </row>
    <row r="1273" spans="1:13">
      <c r="A1273" s="1">
        <v>45390</v>
      </c>
      <c r="F1273" s="78">
        <v>45390</v>
      </c>
      <c r="G1273" s="79">
        <v>4.59</v>
      </c>
      <c r="H1273" s="79">
        <v>4.6429999999999998</v>
      </c>
      <c r="I1273" s="79">
        <v>4.5834999999999999</v>
      </c>
      <c r="J1273" s="79">
        <v>4.641</v>
      </c>
      <c r="K1273" s="79">
        <v>4.641</v>
      </c>
      <c r="L1273" s="80">
        <v>20952883</v>
      </c>
      <c r="M1273" s="81">
        <f t="shared" si="19"/>
        <v>1.1882699225989314E-2</v>
      </c>
    </row>
    <row r="1274" spans="1:13">
      <c r="A1274" s="1">
        <v>45391</v>
      </c>
      <c r="F1274" s="78">
        <v>45391</v>
      </c>
      <c r="G1274" s="79">
        <v>4.6340000000000003</v>
      </c>
      <c r="H1274" s="79">
        <v>4.6455000000000002</v>
      </c>
      <c r="I1274" s="79">
        <v>4.5545</v>
      </c>
      <c r="J1274" s="79">
        <v>4.5655000000000001</v>
      </c>
      <c r="K1274" s="79">
        <v>4.5655000000000001</v>
      </c>
      <c r="L1274" s="80">
        <v>23768525</v>
      </c>
      <c r="M1274" s="81">
        <f t="shared" si="19"/>
        <v>-1.6268045679810363E-2</v>
      </c>
    </row>
    <row r="1275" spans="1:13">
      <c r="A1275" s="1">
        <v>45392</v>
      </c>
      <c r="F1275" s="78">
        <v>45392</v>
      </c>
      <c r="G1275" s="79">
        <v>4.5795000000000003</v>
      </c>
      <c r="H1275" s="79">
        <v>4.6139999999999999</v>
      </c>
      <c r="I1275" s="79">
        <v>4.5145</v>
      </c>
      <c r="J1275" s="79">
        <v>4.5765000000000002</v>
      </c>
      <c r="K1275" s="79">
        <v>4.5765000000000002</v>
      </c>
      <c r="L1275" s="80">
        <v>39018785</v>
      </c>
      <c r="M1275" s="81">
        <f t="shared" si="19"/>
        <v>2.4093746577593081E-3</v>
      </c>
    </row>
    <row r="1276" spans="1:13">
      <c r="A1276" s="1">
        <v>45393</v>
      </c>
      <c r="F1276" s="78">
        <v>45393</v>
      </c>
      <c r="G1276" s="79">
        <v>4.5685000000000002</v>
      </c>
      <c r="H1276" s="79">
        <v>4.5884999999999998</v>
      </c>
      <c r="I1276" s="79">
        <v>4.4115000000000002</v>
      </c>
      <c r="J1276" s="79">
        <v>4.4560000000000004</v>
      </c>
      <c r="K1276" s="79">
        <v>4.4560000000000004</v>
      </c>
      <c r="L1276" s="80">
        <v>39985305</v>
      </c>
      <c r="M1276" s="81">
        <f t="shared" si="19"/>
        <v>-2.6330164973232782E-2</v>
      </c>
    </row>
    <row r="1277" spans="1:13">
      <c r="A1277" s="1">
        <v>45394</v>
      </c>
      <c r="F1277" s="78">
        <v>45394</v>
      </c>
      <c r="G1277" s="79">
        <v>4.4974999999999996</v>
      </c>
      <c r="H1277" s="79">
        <v>4.5199999999999996</v>
      </c>
      <c r="I1277" s="79">
        <v>4.4284999999999997</v>
      </c>
      <c r="J1277" s="79">
        <v>4.4480000000000004</v>
      </c>
      <c r="K1277" s="79">
        <v>4.4480000000000004</v>
      </c>
      <c r="L1277" s="80">
        <v>26386121</v>
      </c>
      <c r="M1277" s="81">
        <f t="shared" si="19"/>
        <v>-1.7953321364452437E-3</v>
      </c>
    </row>
    <row r="1278" spans="1:13">
      <c r="A1278" s="1">
        <v>45397</v>
      </c>
      <c r="F1278" s="78">
        <v>45397</v>
      </c>
      <c r="G1278" s="79">
        <v>4.4344999999999999</v>
      </c>
      <c r="H1278" s="79">
        <v>4.5039999999999996</v>
      </c>
      <c r="I1278" s="79">
        <v>4.4215</v>
      </c>
      <c r="J1278" s="79">
        <v>4.4705000000000004</v>
      </c>
      <c r="K1278" s="79">
        <v>4.4705000000000004</v>
      </c>
      <c r="L1278" s="80">
        <v>28663206</v>
      </c>
      <c r="M1278" s="81">
        <f t="shared" si="19"/>
        <v>5.0584532374100639E-3</v>
      </c>
    </row>
    <row r="1279" spans="1:13">
      <c r="A1279" s="1">
        <v>45398</v>
      </c>
      <c r="F1279" s="78">
        <v>45398</v>
      </c>
      <c r="G1279" s="79">
        <v>4.4000000000000004</v>
      </c>
      <c r="H1279" s="79">
        <v>4.4269999999999996</v>
      </c>
      <c r="I1279" s="79">
        <v>4.3535000000000004</v>
      </c>
      <c r="J1279" s="79">
        <v>4.3570000000000002</v>
      </c>
      <c r="K1279" s="79">
        <v>4.3570000000000002</v>
      </c>
      <c r="L1279" s="80">
        <v>40721950</v>
      </c>
      <c r="M1279" s="81">
        <f t="shared" si="19"/>
        <v>-2.5388658986690561E-2</v>
      </c>
    </row>
    <row r="1280" spans="1:13">
      <c r="A1280" s="1">
        <v>45399</v>
      </c>
      <c r="F1280" s="78">
        <v>45399</v>
      </c>
      <c r="G1280" s="79">
        <v>4.37</v>
      </c>
      <c r="H1280" s="79">
        <v>4.4604999999999997</v>
      </c>
      <c r="I1280" s="79">
        <v>4.3674999999999997</v>
      </c>
      <c r="J1280" s="79">
        <v>4.4180000000000001</v>
      </c>
      <c r="K1280" s="79">
        <v>4.4180000000000001</v>
      </c>
      <c r="L1280" s="80">
        <v>21777523</v>
      </c>
      <c r="M1280" s="81">
        <f t="shared" si="19"/>
        <v>1.4000459031443641E-2</v>
      </c>
    </row>
    <row r="1281" spans="1:13">
      <c r="A1281" s="1">
        <v>45400</v>
      </c>
      <c r="F1281" s="78">
        <v>45400</v>
      </c>
      <c r="G1281" s="79">
        <v>4.4535</v>
      </c>
      <c r="H1281" s="79">
        <v>4.5445000000000002</v>
      </c>
      <c r="I1281" s="79">
        <v>4.42</v>
      </c>
      <c r="J1281" s="79">
        <v>4.5445000000000002</v>
      </c>
      <c r="K1281" s="79">
        <v>4.5445000000000002</v>
      </c>
      <c r="L1281" s="80">
        <v>34343556</v>
      </c>
      <c r="M1281" s="81">
        <f t="shared" si="19"/>
        <v>2.8632865550022646E-2</v>
      </c>
    </row>
    <row r="1282" spans="1:13">
      <c r="A1282" s="1">
        <v>45401</v>
      </c>
      <c r="F1282" s="78">
        <v>45401</v>
      </c>
      <c r="G1282" s="79">
        <v>4.4800000000000004</v>
      </c>
      <c r="H1282" s="79">
        <v>4.53</v>
      </c>
      <c r="I1282" s="79">
        <v>4.4569999999999999</v>
      </c>
      <c r="J1282" s="79">
        <v>4.5114999999999998</v>
      </c>
      <c r="K1282" s="79">
        <v>4.5114999999999998</v>
      </c>
      <c r="L1282" s="80">
        <v>35594009</v>
      </c>
      <c r="M1282" s="81">
        <f t="shared" si="19"/>
        <v>-7.261524920233328E-3</v>
      </c>
    </row>
    <row r="1283" spans="1:13">
      <c r="A1283" s="1">
        <v>45404</v>
      </c>
      <c r="F1283" s="78">
        <v>45404</v>
      </c>
      <c r="G1283" s="79">
        <v>4.57</v>
      </c>
      <c r="H1283" s="79">
        <v>4.6695000000000002</v>
      </c>
      <c r="I1283" s="79">
        <v>4.5309999999999997</v>
      </c>
      <c r="J1283" s="79">
        <v>4.6669999999999998</v>
      </c>
      <c r="K1283" s="79">
        <v>4.6669999999999998</v>
      </c>
      <c r="L1283" s="80">
        <v>43007201</v>
      </c>
      <c r="M1283" s="81">
        <f t="shared" si="19"/>
        <v>3.4467472015959212E-2</v>
      </c>
    </row>
  </sheetData>
  <autoFilter ref="A1" xr:uid="{687C29C8-5D15-4837-959A-178C785AA8C8}"/>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E52B-8466-4322-9A4C-7D9BC0DE453B}">
  <dimension ref="B29:T34"/>
  <sheetViews>
    <sheetView tabSelected="1" workbookViewId="0">
      <selection activeCell="K1" sqref="K1"/>
    </sheetView>
  </sheetViews>
  <sheetFormatPr defaultColWidth="11.42578125" defaultRowHeight="15"/>
  <sheetData>
    <row r="29" spans="2:20" ht="14.45" customHeight="1">
      <c r="B29" s="98" t="s">
        <v>90</v>
      </c>
      <c r="C29" s="98"/>
      <c r="D29" s="98"/>
      <c r="E29" s="98"/>
      <c r="F29" s="98"/>
      <c r="G29" s="98"/>
      <c r="H29" s="98"/>
      <c r="I29" s="98"/>
      <c r="J29" s="98"/>
      <c r="K29" s="98"/>
      <c r="L29" s="98"/>
      <c r="M29" s="98"/>
      <c r="N29" s="98"/>
      <c r="O29" s="98"/>
      <c r="P29" s="98"/>
      <c r="Q29" s="98"/>
      <c r="R29" s="98"/>
      <c r="S29" s="98"/>
      <c r="T29" s="98"/>
    </row>
    <row r="30" spans="2:20">
      <c r="B30" s="98"/>
      <c r="C30" s="98"/>
      <c r="D30" s="98"/>
      <c r="E30" s="98"/>
      <c r="F30" s="98"/>
      <c r="G30" s="98"/>
      <c r="H30" s="98"/>
      <c r="I30" s="98"/>
      <c r="J30" s="98"/>
      <c r="K30" s="98"/>
      <c r="L30" s="98"/>
      <c r="M30" s="98"/>
      <c r="N30" s="98"/>
      <c r="O30" s="98"/>
      <c r="P30" s="98"/>
      <c r="Q30" s="98"/>
      <c r="R30" s="98"/>
      <c r="S30" s="98"/>
      <c r="T30" s="98"/>
    </row>
    <row r="31" spans="2:20">
      <c r="B31" s="98"/>
      <c r="C31" s="98"/>
      <c r="D31" s="98"/>
      <c r="E31" s="98"/>
      <c r="F31" s="98"/>
      <c r="G31" s="98"/>
      <c r="H31" s="98"/>
      <c r="I31" s="98"/>
      <c r="J31" s="98"/>
      <c r="K31" s="98"/>
      <c r="L31" s="98"/>
      <c r="M31" s="98"/>
      <c r="N31" s="98"/>
      <c r="O31" s="98"/>
      <c r="P31" s="98"/>
      <c r="Q31" s="98"/>
      <c r="R31" s="98"/>
      <c r="S31" s="98"/>
      <c r="T31" s="98"/>
    </row>
    <row r="32" spans="2:20">
      <c r="B32" s="99" t="s">
        <v>91</v>
      </c>
      <c r="C32" s="99"/>
      <c r="D32" s="99"/>
      <c r="E32" s="99"/>
      <c r="F32" s="99"/>
      <c r="G32" s="99"/>
      <c r="H32" s="99"/>
      <c r="I32" s="99"/>
      <c r="J32" s="99"/>
      <c r="K32" s="99"/>
      <c r="L32" s="99"/>
      <c r="M32" s="99"/>
      <c r="N32" s="99"/>
      <c r="O32" s="99"/>
      <c r="P32" s="99"/>
      <c r="Q32" s="99"/>
      <c r="R32" s="99"/>
      <c r="S32" s="99"/>
      <c r="T32" s="99"/>
    </row>
    <row r="33" spans="2:20">
      <c r="B33" s="99"/>
      <c r="C33" s="99"/>
      <c r="D33" s="99"/>
      <c r="E33" s="99"/>
      <c r="F33" s="99"/>
      <c r="G33" s="99"/>
      <c r="H33" s="99"/>
      <c r="I33" s="99"/>
      <c r="J33" s="99"/>
      <c r="K33" s="99"/>
      <c r="L33" s="99"/>
      <c r="M33" s="99"/>
      <c r="N33" s="99"/>
      <c r="O33" s="99"/>
      <c r="P33" s="99"/>
      <c r="Q33" s="99"/>
      <c r="R33" s="99"/>
      <c r="S33" s="99"/>
      <c r="T33" s="99"/>
    </row>
    <row r="34" spans="2:20">
      <c r="B34" s="99"/>
      <c r="C34" s="99"/>
      <c r="D34" s="99"/>
      <c r="E34" s="99"/>
      <c r="F34" s="99"/>
      <c r="G34" s="99"/>
      <c r="H34" s="99"/>
      <c r="I34" s="99"/>
      <c r="J34" s="99"/>
      <c r="K34" s="99"/>
      <c r="L34" s="99"/>
      <c r="M34" s="99"/>
      <c r="N34" s="99"/>
      <c r="O34" s="99"/>
      <c r="P34" s="99"/>
      <c r="Q34" s="99"/>
      <c r="R34" s="99"/>
      <c r="S34" s="99"/>
      <c r="T34" s="99"/>
    </row>
  </sheetData>
  <mergeCells count="2">
    <mergeCell ref="B29:T31"/>
    <mergeCell ref="B32:T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8E7AB-3342-442F-899A-C57972FB4A90}">
  <dimension ref="B28:T33"/>
  <sheetViews>
    <sheetView workbookViewId="0">
      <selection activeCell="B28" sqref="B28:T33"/>
    </sheetView>
  </sheetViews>
  <sheetFormatPr defaultColWidth="11.42578125" defaultRowHeight="15"/>
  <sheetData>
    <row r="28" spans="2:20" ht="15" customHeight="1">
      <c r="B28" s="98" t="s">
        <v>92</v>
      </c>
      <c r="C28" s="98"/>
      <c r="D28" s="98"/>
      <c r="E28" s="98"/>
      <c r="F28" s="98"/>
      <c r="G28" s="98"/>
      <c r="H28" s="98"/>
      <c r="I28" s="98"/>
      <c r="J28" s="98"/>
      <c r="K28" s="98"/>
      <c r="L28" s="98"/>
      <c r="M28" s="98"/>
      <c r="N28" s="98"/>
      <c r="O28" s="98"/>
      <c r="P28" s="98"/>
      <c r="Q28" s="98"/>
      <c r="R28" s="98"/>
      <c r="S28" s="98"/>
      <c r="T28" s="98"/>
    </row>
    <row r="29" spans="2:20">
      <c r="B29" s="98"/>
      <c r="C29" s="98"/>
      <c r="D29" s="98"/>
      <c r="E29" s="98"/>
      <c r="F29" s="98"/>
      <c r="G29" s="98"/>
      <c r="H29" s="98"/>
      <c r="I29" s="98"/>
      <c r="J29" s="98"/>
      <c r="K29" s="98"/>
      <c r="L29" s="98"/>
      <c r="M29" s="98"/>
      <c r="N29" s="98"/>
      <c r="O29" s="98"/>
      <c r="P29" s="98"/>
      <c r="Q29" s="98"/>
      <c r="R29" s="98"/>
      <c r="S29" s="98"/>
      <c r="T29" s="98"/>
    </row>
    <row r="30" spans="2:20">
      <c r="B30" s="98"/>
      <c r="C30" s="98"/>
      <c r="D30" s="98"/>
      <c r="E30" s="98"/>
      <c r="F30" s="98"/>
      <c r="G30" s="98"/>
      <c r="H30" s="98"/>
      <c r="I30" s="98"/>
      <c r="J30" s="98"/>
      <c r="K30" s="98"/>
      <c r="L30" s="98"/>
      <c r="M30" s="98"/>
      <c r="N30" s="98"/>
      <c r="O30" s="98"/>
      <c r="P30" s="98"/>
      <c r="Q30" s="98"/>
      <c r="R30" s="98"/>
      <c r="S30" s="98"/>
      <c r="T30" s="98"/>
    </row>
    <row r="31" spans="2:20">
      <c r="B31" s="99" t="s">
        <v>93</v>
      </c>
      <c r="C31" s="99"/>
      <c r="D31" s="99"/>
      <c r="E31" s="99"/>
      <c r="F31" s="99"/>
      <c r="G31" s="99"/>
      <c r="H31" s="99"/>
      <c r="I31" s="99"/>
      <c r="J31" s="99"/>
      <c r="K31" s="99"/>
      <c r="L31" s="99"/>
      <c r="M31" s="99"/>
      <c r="N31" s="99"/>
      <c r="O31" s="99"/>
      <c r="P31" s="99"/>
      <c r="Q31" s="99"/>
      <c r="R31" s="99"/>
      <c r="S31" s="99"/>
      <c r="T31" s="99"/>
    </row>
    <row r="32" spans="2:20">
      <c r="B32" s="99"/>
      <c r="C32" s="99"/>
      <c r="D32" s="99"/>
      <c r="E32" s="99"/>
      <c r="F32" s="99"/>
      <c r="G32" s="99"/>
      <c r="H32" s="99"/>
      <c r="I32" s="99"/>
      <c r="J32" s="99"/>
      <c r="K32" s="99"/>
      <c r="L32" s="99"/>
      <c r="M32" s="99"/>
      <c r="N32" s="99"/>
      <c r="O32" s="99"/>
      <c r="P32" s="99"/>
      <c r="Q32" s="99"/>
      <c r="R32" s="99"/>
      <c r="S32" s="99"/>
      <c r="T32" s="99"/>
    </row>
    <row r="33" spans="2:20">
      <c r="B33" s="99"/>
      <c r="C33" s="99"/>
      <c r="D33" s="99"/>
      <c r="E33" s="99"/>
      <c r="F33" s="99"/>
      <c r="G33" s="99"/>
      <c r="H33" s="99"/>
      <c r="I33" s="99"/>
      <c r="J33" s="99"/>
      <c r="K33" s="99"/>
      <c r="L33" s="99"/>
      <c r="M33" s="99"/>
      <c r="N33" s="99"/>
      <c r="O33" s="99"/>
      <c r="P33" s="99"/>
      <c r="Q33" s="99"/>
      <c r="R33" s="99"/>
      <c r="S33" s="99"/>
      <c r="T33" s="99"/>
    </row>
  </sheetData>
  <mergeCells count="2">
    <mergeCell ref="B28:T30"/>
    <mergeCell ref="B31:T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78783-58B5-44F1-9EB6-87E0494075EB}">
  <dimension ref="A1:U36"/>
  <sheetViews>
    <sheetView showGridLines="0" zoomScale="80" zoomScaleNormal="80" workbookViewId="0">
      <selection activeCell="C22" sqref="C22"/>
    </sheetView>
  </sheetViews>
  <sheetFormatPr defaultColWidth="11.42578125" defaultRowHeight="15.75"/>
  <cols>
    <col min="1" max="1" width="6.7109375" style="12" customWidth="1"/>
    <col min="2" max="2" width="60.85546875" style="12" bestFit="1" customWidth="1"/>
    <col min="3" max="3" width="10.7109375" style="12" customWidth="1"/>
    <col min="4" max="4" width="8.7109375" style="12" customWidth="1"/>
    <col min="5" max="6" width="11.42578125" style="12"/>
    <col min="7" max="7" width="11.28515625" style="12" customWidth="1"/>
    <col min="8" max="9" width="11.42578125" style="12"/>
    <col min="10" max="10" width="12" style="12" bestFit="1" customWidth="1"/>
    <col min="11" max="13" width="11.42578125" style="12"/>
    <col min="20" max="20" width="22.28515625" bestFit="1" customWidth="1"/>
  </cols>
  <sheetData>
    <row r="1" spans="2:12" s="7" customFormat="1" ht="12.75">
      <c r="B1" s="3"/>
      <c r="C1" s="4"/>
      <c r="D1" s="5"/>
      <c r="E1" s="5"/>
      <c r="F1" s="6"/>
      <c r="G1" s="6"/>
      <c r="H1" s="6"/>
      <c r="I1" s="6"/>
      <c r="J1" s="3"/>
    </row>
    <row r="2" spans="2:12" s="7" customFormat="1" ht="16.5" customHeight="1">
      <c r="B2" s="8" t="s">
        <v>3</v>
      </c>
      <c r="C2" s="9"/>
      <c r="D2" s="9"/>
      <c r="E2" s="9"/>
      <c r="F2" s="9"/>
      <c r="G2" s="9"/>
      <c r="H2" s="9"/>
      <c r="I2" s="9"/>
      <c r="J2" s="9"/>
      <c r="K2" s="9"/>
      <c r="L2" s="9"/>
    </row>
    <row r="3" spans="2:12" s="7" customFormat="1" ht="12.75" customHeight="1"/>
    <row r="4" spans="2:12" s="7" customFormat="1" ht="12.75" customHeight="1">
      <c r="B4" s="94" t="s">
        <v>4</v>
      </c>
      <c r="C4" s="95"/>
      <c r="D4" s="95"/>
      <c r="E4" s="95"/>
      <c r="F4" s="95"/>
      <c r="G4" s="95"/>
      <c r="H4" s="95"/>
      <c r="I4" s="95"/>
      <c r="J4" s="95"/>
      <c r="K4" s="96"/>
    </row>
    <row r="5" spans="2:12" s="7" customFormat="1" ht="12.75">
      <c r="B5" s="3"/>
      <c r="C5" s="4"/>
      <c r="D5" s="5"/>
      <c r="E5" s="5"/>
      <c r="F5" s="6"/>
      <c r="G5" s="6"/>
      <c r="H5" s="6"/>
      <c r="I5" s="6"/>
      <c r="J5" s="3"/>
    </row>
    <row r="6" spans="2:12" s="7" customFormat="1" ht="16.5" customHeight="1">
      <c r="B6" s="8" t="s">
        <v>5</v>
      </c>
      <c r="C6" s="9"/>
      <c r="D6" s="9"/>
      <c r="E6" s="9"/>
      <c r="F6" s="9"/>
      <c r="G6" s="9"/>
      <c r="H6" s="9"/>
      <c r="I6" s="9"/>
      <c r="J6" s="9"/>
      <c r="K6" s="9"/>
      <c r="L6" s="9"/>
    </row>
    <row r="7" spans="2:12" s="7" customFormat="1" ht="12.75">
      <c r="B7" s="3"/>
      <c r="C7" s="4"/>
      <c r="D7" s="5"/>
      <c r="E7" s="5"/>
      <c r="F7" s="6"/>
      <c r="G7" s="3"/>
      <c r="H7" s="3"/>
    </row>
    <row r="8" spans="2:12">
      <c r="B8" s="10"/>
      <c r="C8" s="11" t="s">
        <v>6</v>
      </c>
      <c r="D8" s="11"/>
      <c r="E8" s="11"/>
      <c r="F8" s="11"/>
      <c r="G8" s="11" t="s">
        <v>7</v>
      </c>
      <c r="H8" s="11"/>
    </row>
    <row r="9" spans="2:12" ht="2.25" customHeight="1"/>
    <row r="10" spans="2:12">
      <c r="C10" s="13" t="s">
        <v>8</v>
      </c>
      <c r="D10" s="14"/>
      <c r="E10" s="15">
        <v>162</v>
      </c>
      <c r="G10" s="16" t="s">
        <v>9</v>
      </c>
      <c r="H10" s="14"/>
      <c r="I10" s="17">
        <v>0.03</v>
      </c>
    </row>
    <row r="11" spans="2:12">
      <c r="C11" s="13" t="s">
        <v>10</v>
      </c>
      <c r="D11" s="14"/>
      <c r="E11" s="18">
        <v>160</v>
      </c>
      <c r="G11" s="16" t="s">
        <v>11</v>
      </c>
      <c r="H11" s="14"/>
      <c r="I11" s="19">
        <v>2</v>
      </c>
    </row>
    <row r="12" spans="2:12">
      <c r="C12" s="13" t="s">
        <v>12</v>
      </c>
      <c r="D12" s="14"/>
      <c r="E12" s="17">
        <v>0.25</v>
      </c>
      <c r="G12" s="20" t="s">
        <v>13</v>
      </c>
      <c r="H12" s="14"/>
      <c r="I12" s="17">
        <v>1.4999999999999999E-2</v>
      </c>
    </row>
    <row r="13" spans="2:12">
      <c r="D13" s="21" t="s">
        <v>14</v>
      </c>
      <c r="E13" s="22">
        <f>E12^2</f>
        <v>6.25E-2</v>
      </c>
      <c r="J13" s="11"/>
    </row>
    <row r="14" spans="2:12" ht="7.5" customHeight="1">
      <c r="J14" s="23"/>
    </row>
    <row r="15" spans="2:12" s="7" customFormat="1" ht="12.75">
      <c r="B15" s="3"/>
      <c r="C15" s="4"/>
      <c r="D15" s="5"/>
      <c r="E15" s="5"/>
      <c r="F15" s="6"/>
      <c r="G15" s="6"/>
      <c r="H15" s="6"/>
      <c r="I15" s="6"/>
      <c r="J15" s="3"/>
    </row>
    <row r="16" spans="2:12" s="7" customFormat="1" ht="16.5" customHeight="1">
      <c r="B16" s="9" t="s">
        <v>15</v>
      </c>
      <c r="C16" s="9"/>
      <c r="D16" s="9"/>
      <c r="E16" s="9"/>
      <c r="F16" s="9"/>
      <c r="G16" s="9"/>
      <c r="H16" s="9"/>
      <c r="I16" s="9"/>
      <c r="J16" s="9"/>
      <c r="K16" s="9"/>
      <c r="L16" s="9"/>
    </row>
    <row r="17" spans="1:21" s="7" customFormat="1" ht="12.75">
      <c r="B17" s="3"/>
      <c r="C17" s="4"/>
      <c r="D17" s="5"/>
      <c r="E17" s="5"/>
      <c r="F17" s="6"/>
      <c r="G17" s="3"/>
      <c r="H17" s="3"/>
      <c r="I17" s="3"/>
    </row>
    <row r="18" spans="1:21" ht="9" customHeight="1">
      <c r="C18"/>
      <c r="D18"/>
      <c r="E18"/>
      <c r="F18" s="11"/>
      <c r="G18" s="11"/>
      <c r="I18" s="11"/>
      <c r="J18" s="11"/>
      <c r="K18" s="11"/>
      <c r="L18" s="11"/>
      <c r="M18" s="11"/>
      <c r="N18" s="24"/>
      <c r="O18" s="24"/>
      <c r="P18" s="24"/>
      <c r="Q18" s="24"/>
      <c r="R18" s="24"/>
      <c r="S18" s="24"/>
      <c r="T18" s="24"/>
      <c r="U18" s="24"/>
    </row>
    <row r="19" spans="1:21" s="29" customFormat="1" ht="57" customHeight="1">
      <c r="A19" s="12"/>
      <c r="B19" s="12"/>
      <c r="C19" s="25" t="s">
        <v>16</v>
      </c>
      <c r="D19" s="25" t="s">
        <v>17</v>
      </c>
      <c r="E19" s="25" t="s">
        <v>18</v>
      </c>
      <c r="F19" s="25" t="s">
        <v>19</v>
      </c>
      <c r="G19" s="26" t="s">
        <v>20</v>
      </c>
      <c r="H19" s="12"/>
      <c r="I19" s="27" t="s">
        <v>21</v>
      </c>
      <c r="J19" s="28" t="s">
        <v>22</v>
      </c>
      <c r="K19" s="28" t="s">
        <v>23</v>
      </c>
      <c r="M19" s="30"/>
      <c r="N19" s="31"/>
      <c r="O19" s="31"/>
      <c r="P19" s="31"/>
      <c r="Q19" s="31"/>
      <c r="R19" s="31"/>
      <c r="S19" s="31"/>
      <c r="T19" s="31"/>
      <c r="U19" s="31"/>
    </row>
    <row r="20" spans="1:21">
      <c r="B20" s="32" t="s">
        <v>55</v>
      </c>
      <c r="C20" s="33">
        <f>C21*(1+'Criterio 1 Adidas'!D12)</f>
        <v>140.28168046842626</v>
      </c>
      <c r="D20" s="34">
        <f>(LN(C20*EXP(-$I$12*$I$11)/$E$11)+($I$10+($E$13/2))*$I$11)/(($E$12)*SQRT($I$11))</f>
        <v>-0.11036921631834781</v>
      </c>
      <c r="E20" s="34">
        <f>NORMSDIST(D20)</f>
        <v>0.45605828288457645</v>
      </c>
      <c r="F20" s="34">
        <f>D20-$E$12*SQRT($I$11)</f>
        <v>-0.46392260691162157</v>
      </c>
      <c r="G20" s="35">
        <f>NORMSDIST(F20)</f>
        <v>0.32135159765951771</v>
      </c>
      <c r="I20" s="36">
        <f>(C20*(EXP((-$I$12*$I$11))*E20)-($E$11*(EXP((-$I$10*$I$11))*G20)))</f>
        <v>13.663821378897879</v>
      </c>
      <c r="J20" s="37">
        <f>($E$11*(EXP(-$I$10*$I$11)*(1-G20))-(C20*EXP(-$I$12*$I$11)*(1-E20)))</f>
        <v>28.21041650311443</v>
      </c>
      <c r="K20" s="38">
        <f>I20-C20*EXP(-$I$12*$I$11)+$E$11*EXP(-$I$10*$I$11)</f>
        <v>28.210416503114416</v>
      </c>
      <c r="L20" s="11"/>
      <c r="M20" s="11"/>
      <c r="N20" s="24"/>
      <c r="O20" s="24"/>
      <c r="P20" s="24"/>
      <c r="Q20" s="24"/>
      <c r="R20" s="24"/>
      <c r="S20" s="24"/>
      <c r="T20" s="24"/>
      <c r="U20" s="24"/>
    </row>
    <row r="21" spans="1:21">
      <c r="B21" s="32" t="s">
        <v>56</v>
      </c>
      <c r="C21" s="39">
        <f>E10</f>
        <v>162</v>
      </c>
      <c r="D21" s="40">
        <f>(LN(C21*EXP(-$I$12*$I$11)/$E$11)+($I$10+($E$13/2))*$I$11)/(($E$12)*SQRT($I$11))</f>
        <v>0.29676570156064369</v>
      </c>
      <c r="E21" s="40">
        <f>NORMSDIST(D21)</f>
        <v>0.61667730369441354</v>
      </c>
      <c r="F21" s="40">
        <f>D21-$E$12*SQRT($I$11)</f>
        <v>-5.6787689032630095E-2</v>
      </c>
      <c r="G21" s="41">
        <f>NORMSDIST(F21)</f>
        <v>0.477357160420744</v>
      </c>
      <c r="I21" s="42">
        <f>(C21*(EXP((-$I$12*$I$11))*E21)-($E$11*(EXP((-$I$10*$I$11))*G21)))</f>
        <v>25.019894105899908</v>
      </c>
      <c r="J21" s="43">
        <f>($E$11*(EXP(-$I$10*$I$11)*(1-G21))-(C21*EXP(-$I$12*$I$11)*(1-E21)))</f>
        <v>18.490043044521379</v>
      </c>
      <c r="K21" s="44">
        <f>I21-C21*EXP(-$I$12*$I$11)+$E$11*EXP(-$I$10*$I$11)</f>
        <v>18.490043044521371</v>
      </c>
      <c r="L21" s="11"/>
      <c r="M21" s="11" t="s">
        <v>58</v>
      </c>
      <c r="N21" s="24"/>
      <c r="O21" s="24"/>
      <c r="P21" s="24"/>
      <c r="Q21" s="24"/>
      <c r="R21" s="24"/>
      <c r="S21" s="24"/>
      <c r="T21" s="24"/>
      <c r="U21" s="24"/>
    </row>
    <row r="22" spans="1:21">
      <c r="B22" s="32" t="s">
        <v>57</v>
      </c>
      <c r="C22" s="45">
        <f>C21*(1+'Criterio 1 Adidas'!D13)</f>
        <v>196.64161676973768</v>
      </c>
      <c r="D22" s="46">
        <f>(LN(C22*EXP(-$I$12*$I$11)/$E$11)+($I$10+($E$13/2))*$I$11)/(($E$12)*SQRT($I$11))</f>
        <v>0.84487678657747212</v>
      </c>
      <c r="E22" s="46">
        <f>NORMSDIST(D22)</f>
        <v>0.80091018176997553</v>
      </c>
      <c r="F22" s="46">
        <f>D22-$E$12*SQRT($I$11)</f>
        <v>0.49132339598419833</v>
      </c>
      <c r="G22" s="47">
        <f>NORMSDIST(F22)</f>
        <v>0.68840113253267543</v>
      </c>
      <c r="H22" s="48"/>
      <c r="I22" s="49">
        <f>(C22*(EXP((-$I$12*$I$11))*E22)-($E$11*(EXP((-$I$10*$I$11))*G22)))</f>
        <v>49.107789491180014</v>
      </c>
      <c r="J22" s="50">
        <f>($E$11*(EXP(-$I$10*$I$11)*(1-G22))-(C22*EXP(-$I$12*$I$11)*(1-E22)))</f>
        <v>8.9601361607104835</v>
      </c>
      <c r="K22" s="51">
        <f>I22-C22*EXP(-$I$12*$I$11)+$E$11*EXP(-$I$10*$I$11)</f>
        <v>8.9601361607104195</v>
      </c>
      <c r="L22" s="11"/>
      <c r="N22" s="24"/>
      <c r="O22" s="24"/>
      <c r="P22" s="24"/>
      <c r="Q22" s="24"/>
      <c r="R22" s="24"/>
      <c r="S22" s="24"/>
      <c r="T22" s="24"/>
      <c r="U22" s="24"/>
    </row>
    <row r="23" spans="1:21" ht="7.5" customHeight="1">
      <c r="G23" s="48"/>
      <c r="H23" s="48"/>
      <c r="I23" s="43"/>
      <c r="J23" s="30"/>
      <c r="K23" s="24"/>
      <c r="L23" s="11"/>
      <c r="M23" s="11"/>
      <c r="N23" s="24"/>
      <c r="O23" s="24"/>
      <c r="P23" s="24"/>
      <c r="Q23" s="24"/>
      <c r="R23" s="24"/>
      <c r="S23" s="24"/>
      <c r="T23" s="24"/>
      <c r="U23" s="24"/>
    </row>
    <row r="24" spans="1:21">
      <c r="B24" s="11"/>
      <c r="C24" s="11"/>
      <c r="D24" s="11"/>
      <c r="E24" s="40"/>
      <c r="F24" s="11"/>
      <c r="G24" s="11"/>
      <c r="H24" s="11"/>
      <c r="I24" s="11"/>
      <c r="J24" s="11"/>
      <c r="K24" s="11"/>
      <c r="M24" s="11"/>
      <c r="N24" s="24"/>
      <c r="O24" s="24"/>
      <c r="P24" s="24"/>
      <c r="Q24" s="24"/>
      <c r="R24" s="24"/>
      <c r="S24" s="24"/>
      <c r="T24" s="24"/>
      <c r="U24" s="24"/>
    </row>
    <row r="25" spans="1:21">
      <c r="B25" s="8" t="s">
        <v>24</v>
      </c>
      <c r="C25" s="9"/>
      <c r="D25" s="9"/>
      <c r="E25" s="9"/>
      <c r="F25" s="9"/>
      <c r="G25" s="9"/>
      <c r="H25" s="9"/>
      <c r="I25" s="9"/>
      <c r="J25" s="9"/>
      <c r="K25" s="9"/>
      <c r="L25" s="9"/>
      <c r="M25" s="11"/>
      <c r="N25" s="24"/>
      <c r="O25" s="24"/>
      <c r="P25" s="24"/>
      <c r="Q25" s="24"/>
      <c r="R25" s="24"/>
      <c r="S25" s="24"/>
      <c r="T25" s="24"/>
      <c r="U25" s="24"/>
    </row>
    <row r="26" spans="1:21">
      <c r="B26"/>
      <c r="C26"/>
      <c r="D26"/>
      <c r="E26"/>
      <c r="F26"/>
      <c r="G26"/>
      <c r="H26"/>
      <c r="I26"/>
      <c r="J26"/>
      <c r="K26"/>
      <c r="L26"/>
      <c r="M26" s="11"/>
      <c r="N26" s="24"/>
      <c r="O26" s="24"/>
      <c r="P26" s="24"/>
      <c r="Q26" s="24"/>
      <c r="R26" s="24"/>
      <c r="S26" s="24"/>
      <c r="T26" s="24"/>
      <c r="U26" s="24"/>
    </row>
    <row r="36" ht="15.75" customHeight="1"/>
  </sheetData>
  <mergeCells count="1">
    <mergeCell ref="B4:K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Equation.DSMT4" shapeId="4097" r:id="rId4">
          <objectPr defaultSize="0" autoPict="0" r:id="rId5">
            <anchor moveWithCells="1" sizeWithCells="1">
              <from>
                <xdr:col>7</xdr:col>
                <xdr:colOff>381000</xdr:colOff>
                <xdr:row>26</xdr:row>
                <xdr:rowOff>95250</xdr:rowOff>
              </from>
              <to>
                <xdr:col>13</xdr:col>
                <xdr:colOff>66675</xdr:colOff>
                <xdr:row>31</xdr:row>
                <xdr:rowOff>95250</xdr:rowOff>
              </to>
            </anchor>
          </objectPr>
        </oleObject>
      </mc:Choice>
      <mc:Fallback>
        <oleObject progId="Equation.DSMT4" shapeId="4097" r:id="rId4"/>
      </mc:Fallback>
    </mc:AlternateContent>
    <mc:AlternateContent xmlns:mc="http://schemas.openxmlformats.org/markup-compatibility/2006">
      <mc:Choice Requires="x14">
        <oleObject progId="Equation.DSMT4" shapeId="4098" r:id="rId6">
          <objectPr defaultSize="0" autoPict="0" r:id="rId7">
            <anchor moveWithCells="1" sizeWithCells="1">
              <from>
                <xdr:col>0</xdr:col>
                <xdr:colOff>352425</xdr:colOff>
                <xdr:row>26</xdr:row>
                <xdr:rowOff>95250</xdr:rowOff>
              </from>
              <to>
                <xdr:col>7</xdr:col>
                <xdr:colOff>285750</xdr:colOff>
                <xdr:row>31</xdr:row>
                <xdr:rowOff>38100</xdr:rowOff>
              </to>
            </anchor>
          </objectPr>
        </oleObject>
      </mc:Choice>
      <mc:Fallback>
        <oleObject progId="Equation.DSMT4" shapeId="4098" r:id="rId6"/>
      </mc:Fallback>
    </mc:AlternateContent>
    <mc:AlternateContent xmlns:mc="http://schemas.openxmlformats.org/markup-compatibility/2006">
      <mc:Choice Requires="x14">
        <oleObject progId="Equation.DSMT4" shapeId="4099" r:id="rId8">
          <objectPr defaultSize="0" autoPict="0" r:id="rId9">
            <anchor moveWithCells="1" sizeWithCells="1">
              <from>
                <xdr:col>7</xdr:col>
                <xdr:colOff>400050</xdr:colOff>
                <xdr:row>31</xdr:row>
                <xdr:rowOff>171450</xdr:rowOff>
              </from>
              <to>
                <xdr:col>11</xdr:col>
                <xdr:colOff>0</xdr:colOff>
                <xdr:row>33</xdr:row>
                <xdr:rowOff>171450</xdr:rowOff>
              </to>
            </anchor>
          </objectPr>
        </oleObject>
      </mc:Choice>
      <mc:Fallback>
        <oleObject progId="Equation.DSMT4" shapeId="4099" r:id="rId8"/>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4DCC-DFDE-4289-BA81-81543AE4A09F}">
  <dimension ref="A1:U36"/>
  <sheetViews>
    <sheetView showGridLines="0" topLeftCell="C1" zoomScale="80" zoomScaleNormal="80" workbookViewId="0">
      <selection activeCell="C20" sqref="C20"/>
    </sheetView>
  </sheetViews>
  <sheetFormatPr defaultColWidth="11.42578125" defaultRowHeight="15.75"/>
  <cols>
    <col min="1" max="1" width="6.7109375" style="12" customWidth="1"/>
    <col min="2" max="2" width="60.85546875" style="12" bestFit="1" customWidth="1"/>
    <col min="3" max="3" width="10.7109375" style="12" customWidth="1"/>
    <col min="4" max="4" width="8.7109375" style="12" customWidth="1"/>
    <col min="5" max="6" width="11.42578125" style="12"/>
    <col min="7" max="7" width="11.28515625" style="12" customWidth="1"/>
    <col min="8" max="9" width="11.42578125" style="12"/>
    <col min="10" max="10" width="12" style="12" bestFit="1" customWidth="1"/>
    <col min="11" max="13" width="11.42578125" style="12"/>
    <col min="20" max="20" width="22.28515625" bestFit="1" customWidth="1"/>
  </cols>
  <sheetData>
    <row r="1" spans="2:12" s="7" customFormat="1" ht="12.75">
      <c r="B1" s="3"/>
      <c r="C1" s="4"/>
      <c r="D1" s="5"/>
      <c r="E1" s="5"/>
      <c r="F1" s="6"/>
      <c r="G1" s="6"/>
      <c r="H1" s="6"/>
      <c r="I1" s="6"/>
      <c r="J1" s="3"/>
    </row>
    <row r="2" spans="2:12" s="7" customFormat="1" ht="16.5" customHeight="1">
      <c r="B2" s="8" t="s">
        <v>3</v>
      </c>
      <c r="C2" s="9"/>
      <c r="D2" s="9"/>
      <c r="E2" s="9"/>
      <c r="F2" s="9"/>
      <c r="G2" s="9"/>
      <c r="H2" s="9"/>
      <c r="I2" s="9"/>
      <c r="J2" s="9"/>
      <c r="K2" s="9"/>
      <c r="L2" s="9"/>
    </row>
    <row r="3" spans="2:12" s="7" customFormat="1" ht="12.75" customHeight="1"/>
    <row r="4" spans="2:12" s="7" customFormat="1" ht="12.75" customHeight="1">
      <c r="B4" s="94" t="s">
        <v>4</v>
      </c>
      <c r="C4" s="95"/>
      <c r="D4" s="95"/>
      <c r="E4" s="95"/>
      <c r="F4" s="95"/>
      <c r="G4" s="95"/>
      <c r="H4" s="95"/>
      <c r="I4" s="95"/>
      <c r="J4" s="95"/>
      <c r="K4" s="96"/>
    </row>
    <row r="5" spans="2:12" s="7" customFormat="1" ht="12.75">
      <c r="B5" s="3"/>
      <c r="C5" s="4"/>
      <c r="D5" s="5"/>
      <c r="E5" s="5"/>
      <c r="F5" s="6"/>
      <c r="G5" s="6"/>
      <c r="H5" s="6"/>
      <c r="I5" s="6"/>
      <c r="J5" s="3"/>
    </row>
    <row r="6" spans="2:12" s="7" customFormat="1" ht="16.5" customHeight="1">
      <c r="B6" s="8" t="s">
        <v>5</v>
      </c>
      <c r="C6" s="9"/>
      <c r="D6" s="9"/>
      <c r="E6" s="9"/>
      <c r="F6" s="9"/>
      <c r="G6" s="9"/>
      <c r="H6" s="9"/>
      <c r="I6" s="9"/>
      <c r="J6" s="9"/>
      <c r="K6" s="9"/>
      <c r="L6" s="9"/>
    </row>
    <row r="7" spans="2:12" s="7" customFormat="1" ht="12.75">
      <c r="B7" s="3"/>
      <c r="C7" s="4"/>
      <c r="D7" s="5"/>
      <c r="E7" s="5"/>
      <c r="F7" s="6"/>
      <c r="G7" s="3"/>
      <c r="H7" s="3"/>
    </row>
    <row r="8" spans="2:12">
      <c r="B8" s="10"/>
      <c r="C8" s="11" t="s">
        <v>6</v>
      </c>
      <c r="D8" s="11"/>
      <c r="E8" s="11"/>
      <c r="F8" s="11"/>
      <c r="G8" s="11" t="s">
        <v>7</v>
      </c>
      <c r="H8" s="11"/>
    </row>
    <row r="9" spans="2:12" ht="2.25" customHeight="1"/>
    <row r="10" spans="2:12">
      <c r="C10" s="13" t="s">
        <v>8</v>
      </c>
      <c r="D10" s="14"/>
      <c r="E10" s="68">
        <v>3.42</v>
      </c>
      <c r="G10" s="16" t="s">
        <v>9</v>
      </c>
      <c r="H10" s="14"/>
      <c r="I10" s="17">
        <v>0.03</v>
      </c>
    </row>
    <row r="11" spans="2:12">
      <c r="C11" s="13" t="s">
        <v>10</v>
      </c>
      <c r="D11" s="14"/>
      <c r="E11" s="19">
        <v>3.5</v>
      </c>
      <c r="G11" s="16" t="s">
        <v>11</v>
      </c>
      <c r="H11" s="14"/>
      <c r="I11" s="19">
        <v>2</v>
      </c>
    </row>
    <row r="12" spans="2:12">
      <c r="C12" s="13" t="s">
        <v>12</v>
      </c>
      <c r="D12" s="14"/>
      <c r="E12" s="17">
        <v>0.24</v>
      </c>
      <c r="G12" s="20" t="s">
        <v>13</v>
      </c>
      <c r="H12" s="14"/>
      <c r="I12" s="17">
        <v>0.02</v>
      </c>
    </row>
    <row r="13" spans="2:12">
      <c r="D13" s="21" t="s">
        <v>14</v>
      </c>
      <c r="E13" s="22">
        <f>E12^2</f>
        <v>5.7599999999999998E-2</v>
      </c>
      <c r="J13" s="11"/>
    </row>
    <row r="14" spans="2:12" ht="7.5" customHeight="1">
      <c r="J14" s="23"/>
    </row>
    <row r="15" spans="2:12" s="7" customFormat="1" ht="12.75">
      <c r="B15" s="3"/>
      <c r="C15" s="4"/>
      <c r="D15" s="5"/>
      <c r="E15" s="5"/>
      <c r="F15" s="6"/>
      <c r="G15" s="6"/>
      <c r="H15" s="6"/>
      <c r="I15" s="6"/>
      <c r="J15" s="3"/>
    </row>
    <row r="16" spans="2:12" s="7" customFormat="1" ht="16.5" customHeight="1">
      <c r="B16" s="9" t="s">
        <v>15</v>
      </c>
      <c r="C16" s="9"/>
      <c r="D16" s="9"/>
      <c r="E16" s="9"/>
      <c r="F16" s="9"/>
      <c r="G16" s="9"/>
      <c r="H16" s="9"/>
      <c r="I16" s="9"/>
      <c r="J16" s="9"/>
      <c r="K16" s="9"/>
      <c r="L16" s="9"/>
    </row>
    <row r="17" spans="1:21" s="7" customFormat="1" ht="12.75">
      <c r="B17" s="3"/>
      <c r="C17" s="4"/>
      <c r="D17" s="5"/>
      <c r="E17" s="5"/>
      <c r="F17" s="6"/>
      <c r="G17" s="3"/>
      <c r="H17" s="3"/>
      <c r="I17" s="3"/>
    </row>
    <row r="18" spans="1:21" ht="9" customHeight="1">
      <c r="C18"/>
      <c r="D18"/>
      <c r="E18"/>
      <c r="F18" s="11"/>
      <c r="G18" s="11"/>
      <c r="I18" s="11"/>
      <c r="J18" s="11"/>
      <c r="K18" s="11"/>
      <c r="L18" s="11"/>
      <c r="M18" s="11"/>
      <c r="N18" s="24"/>
      <c r="O18" s="24"/>
      <c r="P18" s="24"/>
      <c r="Q18" s="24"/>
      <c r="R18" s="24"/>
      <c r="S18" s="24"/>
      <c r="T18" s="24"/>
      <c r="U18" s="24"/>
    </row>
    <row r="19" spans="1:21" s="29" customFormat="1" ht="57" customHeight="1">
      <c r="A19" s="12"/>
      <c r="B19" s="12"/>
      <c r="C19" s="25" t="s">
        <v>16</v>
      </c>
      <c r="D19" s="25" t="s">
        <v>17</v>
      </c>
      <c r="E19" s="25" t="s">
        <v>18</v>
      </c>
      <c r="F19" s="25" t="s">
        <v>19</v>
      </c>
      <c r="G19" s="26" t="s">
        <v>20</v>
      </c>
      <c r="H19" s="12"/>
      <c r="I19" s="27" t="s">
        <v>21</v>
      </c>
      <c r="J19" s="28" t="s">
        <v>22</v>
      </c>
      <c r="K19" s="28" t="s">
        <v>23</v>
      </c>
      <c r="M19" s="30"/>
      <c r="N19" s="31"/>
      <c r="O19" s="31"/>
      <c r="P19" s="31"/>
      <c r="Q19" s="31"/>
      <c r="R19" s="31"/>
      <c r="S19" s="31"/>
      <c r="T19" s="31"/>
      <c r="U19" s="31"/>
    </row>
    <row r="20" spans="1:21">
      <c r="B20" s="32" t="s">
        <v>55</v>
      </c>
      <c r="C20" s="90">
        <f>C21*(1+'Criterio 1 Banco Santander'!D12)</f>
        <v>2.8434480541183138</v>
      </c>
      <c r="D20" s="34">
        <f>(LN(C20*EXP(-$I$12*$I$11)/$E$11)+($I$10+($E$13/2))*$I$11)/(($E$12)*SQRT($I$11))</f>
        <v>-0.38344500154795985</v>
      </c>
      <c r="E20" s="34">
        <f>NORMSDIST(D20)</f>
        <v>0.35069492097328936</v>
      </c>
      <c r="F20" s="34">
        <f>D20-$E$12*SQRT($I$11)</f>
        <v>-0.72285625651750274</v>
      </c>
      <c r="G20" s="35">
        <f>NORMSDIST(F20)</f>
        <v>0.23488410032890064</v>
      </c>
      <c r="I20" s="69">
        <f>(C20*(EXP((-$I$12*$I$11))*E20)-($E$11*(EXP((-$I$10*$I$11))*G20)))</f>
        <v>0.18386339096828475</v>
      </c>
      <c r="J20" s="72">
        <f>($E$11*(EXP(-$I$10*$I$11)*(1-G20))-(C20*EXP(-$I$12*$I$11)*(1-E20)))</f>
        <v>0.74808439733805621</v>
      </c>
      <c r="K20" s="38">
        <f>I20-C20*EXP(-$I$12*$I$11)+$E$11*EXP(-$I$10*$I$11)</f>
        <v>0.74808439733805621</v>
      </c>
      <c r="L20" s="11"/>
      <c r="M20" s="11"/>
      <c r="N20" s="24"/>
      <c r="O20" s="24"/>
      <c r="P20" s="24"/>
      <c r="Q20" s="24"/>
      <c r="R20" s="24"/>
      <c r="S20" s="24"/>
      <c r="T20" s="24"/>
      <c r="U20" s="24"/>
    </row>
    <row r="21" spans="1:21">
      <c r="B21" s="32" t="s">
        <v>56</v>
      </c>
      <c r="C21" s="75">
        <f>E10</f>
        <v>3.42</v>
      </c>
      <c r="D21" s="40">
        <f>(LN(C21*EXP(-$I$12*$I$11)/$E$11)+($I$10+($E$13/2))*$I$11)/(($E$12)*SQRT($I$11))</f>
        <v>0.16050611693485051</v>
      </c>
      <c r="E21" s="40">
        <f>NORMSDIST(D21)</f>
        <v>0.56375879825974484</v>
      </c>
      <c r="F21" s="40">
        <f>D21-$E$12*SQRT($I$11)</f>
        <v>-0.17890513803469232</v>
      </c>
      <c r="G21" s="41">
        <f>NORMSDIST(F21)</f>
        <v>0.42900609415533769</v>
      </c>
      <c r="I21" s="70">
        <f>(C21*(EXP((-$I$12*$I$11))*E21)-($E$11*(EXP((-$I$10*$I$11))*G21)))</f>
        <v>0.43837543403780743</v>
      </c>
      <c r="J21" s="73">
        <f>($E$11*(EXP(-$I$10*$I$11)*(1-G21))-(C21*EXP(-$I$12*$I$11)*(1-E21)))</f>
        <v>0.44865141968173305</v>
      </c>
      <c r="K21" s="44">
        <f>I21-C21*EXP(-$I$12*$I$11)+$E$11*EXP(-$I$10*$I$11)</f>
        <v>0.44865141968173283</v>
      </c>
      <c r="L21" s="11" t="s">
        <v>59</v>
      </c>
      <c r="M21" s="11"/>
      <c r="N21" s="24"/>
      <c r="O21" s="24"/>
      <c r="P21" s="24"/>
      <c r="Q21" s="24"/>
      <c r="R21" s="24"/>
      <c r="S21" s="24"/>
      <c r="T21" s="24"/>
      <c r="U21" s="24"/>
    </row>
    <row r="22" spans="1:21">
      <c r="B22" s="32" t="s">
        <v>57</v>
      </c>
      <c r="C22" s="76">
        <f>C21*(1+'Criterio 1 Banco Santander'!D13)</f>
        <v>4.077397194327407</v>
      </c>
      <c r="D22" s="46">
        <f>(LN(C22*EXP(-$I$12*$I$11)/$E$11)+($I$10+($E$13/2))*$I$11)/(($E$12)*SQRT($I$11))</f>
        <v>0.67851572512707059</v>
      </c>
      <c r="E22" s="46">
        <f>NORMSDIST(D22)</f>
        <v>0.75127762159927625</v>
      </c>
      <c r="F22" s="46">
        <f>D22-$E$12*SQRT($I$11)</f>
        <v>0.33910447015752776</v>
      </c>
      <c r="G22" s="47">
        <f>NORMSDIST(F22)</f>
        <v>0.63273448447528424</v>
      </c>
      <c r="H22" s="48"/>
      <c r="I22" s="71">
        <f>(C22*(EXP((-$I$12*$I$11))*E22)-($E$11*(EXP((-$I$10*$I$11))*G22)))</f>
        <v>0.85754109273997559</v>
      </c>
      <c r="J22" s="74">
        <f>($E$11*(EXP(-$I$10*$I$11)*(1-G22))-(C22*EXP(-$I$12*$I$11)*(1-E22)))</f>
        <v>0.23619679674576033</v>
      </c>
      <c r="K22" s="51">
        <f>I22-C22*EXP(-$I$12*$I$11)+$E$11*EXP(-$I$10*$I$11)</f>
        <v>0.23619679674576055</v>
      </c>
      <c r="L22" s="11"/>
      <c r="M22" s="11"/>
      <c r="N22" s="24"/>
      <c r="O22" s="24"/>
      <c r="P22" s="24"/>
      <c r="Q22" s="24"/>
      <c r="R22" s="24"/>
      <c r="S22" s="24"/>
      <c r="T22" s="24"/>
      <c r="U22" s="24"/>
    </row>
    <row r="23" spans="1:21" ht="7.5" customHeight="1">
      <c r="G23" s="48"/>
      <c r="H23" s="48"/>
      <c r="I23" s="43"/>
      <c r="J23" s="30"/>
      <c r="K23" s="24"/>
      <c r="L23" s="11"/>
      <c r="M23" s="11"/>
      <c r="N23" s="24"/>
      <c r="O23" s="24"/>
      <c r="P23" s="24"/>
      <c r="Q23" s="24"/>
      <c r="R23" s="24"/>
      <c r="S23" s="24"/>
      <c r="T23" s="24"/>
      <c r="U23" s="24"/>
    </row>
    <row r="24" spans="1:21">
      <c r="B24" s="11"/>
      <c r="C24" s="11"/>
      <c r="D24" s="11"/>
      <c r="E24" s="40"/>
      <c r="F24" s="11"/>
      <c r="G24" s="11"/>
      <c r="H24" s="11"/>
      <c r="I24" s="11"/>
      <c r="J24" s="11"/>
      <c r="K24" s="11"/>
      <c r="M24" s="11"/>
      <c r="N24" s="24"/>
      <c r="O24" s="24"/>
      <c r="P24" s="24"/>
      <c r="Q24" s="24"/>
      <c r="R24" s="24"/>
      <c r="S24" s="24"/>
      <c r="T24" s="24"/>
      <c r="U24" s="24"/>
    </row>
    <row r="25" spans="1:21">
      <c r="B25" s="8" t="s">
        <v>24</v>
      </c>
      <c r="C25" s="9"/>
      <c r="D25" s="9"/>
      <c r="E25" s="9"/>
      <c r="F25" s="9"/>
      <c r="G25" s="9"/>
      <c r="H25" s="9"/>
      <c r="I25" s="9"/>
      <c r="J25" s="9"/>
      <c r="K25" s="9"/>
      <c r="L25" s="9"/>
      <c r="M25" s="11"/>
      <c r="N25" s="24"/>
      <c r="O25" s="24"/>
      <c r="P25" s="24"/>
      <c r="Q25" s="24"/>
      <c r="R25" s="24"/>
      <c r="S25" s="24"/>
      <c r="T25" s="24"/>
      <c r="U25" s="24"/>
    </row>
    <row r="26" spans="1:21">
      <c r="B26"/>
      <c r="C26"/>
      <c r="D26"/>
      <c r="E26"/>
      <c r="F26"/>
      <c r="G26"/>
      <c r="H26"/>
      <c r="I26"/>
      <c r="J26"/>
      <c r="K26"/>
      <c r="L26"/>
      <c r="M26" s="11"/>
      <c r="N26" s="24"/>
      <c r="O26" s="24"/>
      <c r="P26" s="24"/>
      <c r="Q26" s="24"/>
      <c r="R26" s="24"/>
      <c r="S26" s="24"/>
      <c r="T26" s="24"/>
      <c r="U26" s="24"/>
    </row>
    <row r="36" ht="15.75" customHeight="1"/>
  </sheetData>
  <mergeCells count="1">
    <mergeCell ref="B4:K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Equation.DSMT4" shapeId="8193" r:id="rId4">
          <objectPr defaultSize="0" autoPict="0" r:id="rId5">
            <anchor moveWithCells="1" sizeWithCells="1">
              <from>
                <xdr:col>7</xdr:col>
                <xdr:colOff>381000</xdr:colOff>
                <xdr:row>26</xdr:row>
                <xdr:rowOff>95250</xdr:rowOff>
              </from>
              <to>
                <xdr:col>13</xdr:col>
                <xdr:colOff>66675</xdr:colOff>
                <xdr:row>31</xdr:row>
                <xdr:rowOff>95250</xdr:rowOff>
              </to>
            </anchor>
          </objectPr>
        </oleObject>
      </mc:Choice>
      <mc:Fallback>
        <oleObject progId="Equation.DSMT4" shapeId="8193" r:id="rId4"/>
      </mc:Fallback>
    </mc:AlternateContent>
    <mc:AlternateContent xmlns:mc="http://schemas.openxmlformats.org/markup-compatibility/2006">
      <mc:Choice Requires="x14">
        <oleObject progId="Equation.DSMT4" shapeId="8194" r:id="rId6">
          <objectPr defaultSize="0" autoPict="0" r:id="rId7">
            <anchor moveWithCells="1" sizeWithCells="1">
              <from>
                <xdr:col>0</xdr:col>
                <xdr:colOff>352425</xdr:colOff>
                <xdr:row>26</xdr:row>
                <xdr:rowOff>95250</xdr:rowOff>
              </from>
              <to>
                <xdr:col>7</xdr:col>
                <xdr:colOff>285750</xdr:colOff>
                <xdr:row>31</xdr:row>
                <xdr:rowOff>38100</xdr:rowOff>
              </to>
            </anchor>
          </objectPr>
        </oleObject>
      </mc:Choice>
      <mc:Fallback>
        <oleObject progId="Equation.DSMT4" shapeId="8194" r:id="rId6"/>
      </mc:Fallback>
    </mc:AlternateContent>
    <mc:AlternateContent xmlns:mc="http://schemas.openxmlformats.org/markup-compatibility/2006">
      <mc:Choice Requires="x14">
        <oleObject progId="Equation.DSMT4" shapeId="8195" r:id="rId8">
          <objectPr defaultSize="0" autoPict="0" r:id="rId9">
            <anchor moveWithCells="1" sizeWithCells="1">
              <from>
                <xdr:col>7</xdr:col>
                <xdr:colOff>400050</xdr:colOff>
                <xdr:row>31</xdr:row>
                <xdr:rowOff>171450</xdr:rowOff>
              </from>
              <to>
                <xdr:col>11</xdr:col>
                <xdr:colOff>0</xdr:colOff>
                <xdr:row>33</xdr:row>
                <xdr:rowOff>171450</xdr:rowOff>
              </to>
            </anchor>
          </objectPr>
        </oleObject>
      </mc:Choice>
      <mc:Fallback>
        <oleObject progId="Equation.DSMT4" shapeId="8195"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B30B-0656-4390-AEA3-A085ABAD56A8}">
  <dimension ref="I9:M23"/>
  <sheetViews>
    <sheetView topLeftCell="A4" workbookViewId="0">
      <selection activeCell="I13" sqref="I13:L23"/>
    </sheetView>
  </sheetViews>
  <sheetFormatPr defaultColWidth="11.42578125" defaultRowHeight="15"/>
  <cols>
    <col min="1" max="8" width="11.42578125" style="86"/>
    <col min="9" max="9" width="22.28515625" style="86" bestFit="1" customWidth="1"/>
    <col min="10" max="10" width="11.42578125" style="86"/>
    <col min="11" max="11" width="35.7109375" style="86" bestFit="1" customWidth="1"/>
    <col min="12" max="16384" width="11.42578125" style="86"/>
  </cols>
  <sheetData>
    <row r="9" spans="9:13">
      <c r="I9" s="86" t="s">
        <v>73</v>
      </c>
    </row>
    <row r="10" spans="9:13" ht="30">
      <c r="I10" s="86" t="s">
        <v>55</v>
      </c>
      <c r="J10" s="87">
        <f>'Criterio 3 Adidas'!I20/'Criterio 3 Adidas'!I21-1</f>
        <v>-0.45388172623497114</v>
      </c>
      <c r="K10" s="29" t="s">
        <v>74</v>
      </c>
      <c r="M10" s="88"/>
    </row>
    <row r="11" spans="9:13" ht="30">
      <c r="I11" s="86" t="s">
        <v>57</v>
      </c>
      <c r="J11" s="87">
        <f>'Criterio 3 Adidas'!I22/'Criterio 3 Adidas'!I21-1</f>
        <v>0.96274969363679164</v>
      </c>
      <c r="K11" s="29" t="s">
        <v>75</v>
      </c>
      <c r="M11" s="88"/>
    </row>
    <row r="13" spans="9:13">
      <c r="I13" s="97" t="s">
        <v>79</v>
      </c>
      <c r="J13" s="97"/>
      <c r="K13" s="97"/>
      <c r="L13" s="97"/>
    </row>
    <row r="14" spans="9:13">
      <c r="I14" s="97"/>
      <c r="J14" s="97"/>
      <c r="K14" s="97"/>
      <c r="L14" s="97"/>
    </row>
    <row r="15" spans="9:13">
      <c r="I15" s="97"/>
      <c r="J15" s="97"/>
      <c r="K15" s="97"/>
      <c r="L15" s="97"/>
    </row>
    <row r="16" spans="9:13">
      <c r="I16" s="97"/>
      <c r="J16" s="97"/>
      <c r="K16" s="97"/>
      <c r="L16" s="97"/>
    </row>
    <row r="17" spans="9:12">
      <c r="I17" s="97"/>
      <c r="J17" s="97"/>
      <c r="K17" s="97"/>
      <c r="L17" s="97"/>
    </row>
    <row r="18" spans="9:12">
      <c r="I18" s="97"/>
      <c r="J18" s="97"/>
      <c r="K18" s="97"/>
      <c r="L18" s="97"/>
    </row>
    <row r="19" spans="9:12">
      <c r="I19" s="97"/>
      <c r="J19" s="97"/>
      <c r="K19" s="97"/>
      <c r="L19" s="97"/>
    </row>
    <row r="20" spans="9:12">
      <c r="I20" s="97"/>
      <c r="J20" s="97"/>
      <c r="K20" s="97"/>
      <c r="L20" s="97"/>
    </row>
    <row r="21" spans="9:12">
      <c r="I21" s="97"/>
      <c r="J21" s="97"/>
      <c r="K21" s="97"/>
      <c r="L21" s="97"/>
    </row>
    <row r="22" spans="9:12">
      <c r="I22" s="97"/>
      <c r="J22" s="97"/>
      <c r="K22" s="97"/>
      <c r="L22" s="97"/>
    </row>
    <row r="23" spans="9:12">
      <c r="I23" s="97"/>
      <c r="J23" s="97"/>
      <c r="K23" s="97"/>
      <c r="L23" s="97"/>
    </row>
  </sheetData>
  <mergeCells count="1">
    <mergeCell ref="I13:L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8C09-CF4B-45A8-BE39-3B15B72418F9}">
  <dimension ref="I5:N19"/>
  <sheetViews>
    <sheetView topLeftCell="A4" workbookViewId="0">
      <selection activeCell="I9" sqref="I9:L19"/>
    </sheetView>
  </sheetViews>
  <sheetFormatPr defaultColWidth="11.42578125" defaultRowHeight="15"/>
  <cols>
    <col min="1" max="8" width="11.42578125" style="86"/>
    <col min="9" max="9" width="22.28515625" style="86" bestFit="1" customWidth="1"/>
    <col min="10" max="10" width="11.42578125" style="86"/>
    <col min="11" max="11" width="31.85546875" style="86" customWidth="1"/>
    <col min="12" max="16384" width="11.42578125" style="86"/>
  </cols>
  <sheetData>
    <row r="5" spans="9:14">
      <c r="I5" s="86" t="s">
        <v>73</v>
      </c>
      <c r="K5" s="29"/>
    </row>
    <row r="6" spans="9:14" ht="45">
      <c r="I6" s="86" t="s">
        <v>55</v>
      </c>
      <c r="J6" s="87">
        <f>'Criterio 3 Banco Santander'!J20/'Criterio 3 Banco Santander'!J21-1</f>
        <v>0.66740673164198761</v>
      </c>
      <c r="K6" s="29" t="s">
        <v>76</v>
      </c>
      <c r="N6" s="89"/>
    </row>
    <row r="7" spans="9:14" ht="45">
      <c r="I7" s="86" t="s">
        <v>57</v>
      </c>
      <c r="J7" s="87">
        <f>'Criterio 3 Banco Santander'!J22/'Criterio 3 Banco Santander'!J21-1</f>
        <v>-0.47354051188935276</v>
      </c>
      <c r="K7" s="29" t="s">
        <v>77</v>
      </c>
      <c r="N7" s="89"/>
    </row>
    <row r="9" spans="9:14" ht="14.45" customHeight="1">
      <c r="I9" s="97" t="s">
        <v>78</v>
      </c>
      <c r="J9" s="97"/>
      <c r="K9" s="97"/>
      <c r="L9" s="97"/>
    </row>
    <row r="10" spans="9:14">
      <c r="I10" s="97"/>
      <c r="J10" s="97"/>
      <c r="K10" s="97"/>
      <c r="L10" s="97"/>
    </row>
    <row r="11" spans="9:14">
      <c r="I11" s="97"/>
      <c r="J11" s="97"/>
      <c r="K11" s="97"/>
      <c r="L11" s="97"/>
    </row>
    <row r="12" spans="9:14">
      <c r="I12" s="97"/>
      <c r="J12" s="97"/>
      <c r="K12" s="97"/>
      <c r="L12" s="97"/>
    </row>
    <row r="13" spans="9:14">
      <c r="I13" s="97"/>
      <c r="J13" s="97"/>
      <c r="K13" s="97"/>
      <c r="L13" s="97"/>
    </row>
    <row r="14" spans="9:14">
      <c r="I14" s="97"/>
      <c r="J14" s="97"/>
      <c r="K14" s="97"/>
      <c r="L14" s="97"/>
    </row>
    <row r="15" spans="9:14">
      <c r="I15" s="97"/>
      <c r="J15" s="97"/>
      <c r="K15" s="97"/>
      <c r="L15" s="97"/>
    </row>
    <row r="16" spans="9:14">
      <c r="I16" s="97"/>
      <c r="J16" s="97"/>
      <c r="K16" s="97"/>
      <c r="L16" s="97"/>
    </row>
    <row r="17" spans="9:12">
      <c r="I17" s="97"/>
      <c r="J17" s="97"/>
      <c r="K17" s="97"/>
      <c r="L17" s="97"/>
    </row>
    <row r="18" spans="9:12">
      <c r="I18" s="97"/>
      <c r="J18" s="97"/>
      <c r="K18" s="97"/>
      <c r="L18" s="97"/>
    </row>
    <row r="19" spans="9:12">
      <c r="I19" s="97"/>
      <c r="J19" s="97"/>
      <c r="K19" s="97"/>
      <c r="L19" s="97"/>
    </row>
  </sheetData>
  <mergeCells count="1">
    <mergeCell ref="I9:L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Integrantes</vt:lpstr>
      <vt:lpstr>Criterio 1 Adidas</vt:lpstr>
      <vt:lpstr>Criterio 1 Banco Santander</vt:lpstr>
      <vt:lpstr>Criterio 2 Adidas</vt:lpstr>
      <vt:lpstr>Criterio 2 Banco Santander</vt:lpstr>
      <vt:lpstr>Criterio 3 Adidas</vt:lpstr>
      <vt:lpstr>Criterio 3 Banco Santander</vt:lpstr>
      <vt:lpstr>Criterio 4 Adidas</vt:lpstr>
      <vt:lpstr>Criterio 4 Banco Santander</vt:lpstr>
      <vt:lpstr>Criterio 5 Adidas</vt:lpstr>
      <vt:lpstr>Criterio 5 Banco Santander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 RIERA GUARDIA</dc:creator>
  <cp:lastModifiedBy>Eduardo Daniel López Vila</cp:lastModifiedBy>
  <dcterms:created xsi:type="dcterms:W3CDTF">2024-04-23T17:08:18Z</dcterms:created>
  <dcterms:modified xsi:type="dcterms:W3CDTF">2024-04-28T08:56:41Z</dcterms:modified>
</cp:coreProperties>
</file>