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mc:AlternateContent xmlns:mc="http://schemas.openxmlformats.org/markup-compatibility/2006">
    <mc:Choice Requires="x15">
      <x15ac:absPath xmlns:x15ac="http://schemas.microsoft.com/office/spreadsheetml/2010/11/ac" url="https://d.docs.live.net/5e1a7edefa746d31/डेस्कटॉप/"/>
    </mc:Choice>
  </mc:AlternateContent>
  <xr:revisionPtr revIDLastSave="99" documentId="13_ncr:1_{B9BAF4A2-563D-4A65-98F2-D8A99D1D766A}" xr6:coauthVersionLast="47" xr6:coauthVersionMax="47" xr10:uidLastSave="{23348840-A8B1-4CBE-90AA-9171FA140BD5}"/>
  <bookViews>
    <workbookView xWindow="-28920" yWindow="-120" windowWidth="29040" windowHeight="15720" xr2:uid="{F4B5841A-0EA4-4D8F-ACA4-FA47A54C416C}"/>
  </bookViews>
  <sheets>
    <sheet name="Datos Grupo" sheetId="1" r:id="rId1"/>
    <sheet name="Datos Actividad" sheetId="2" r:id="rId2"/>
    <sheet name="Pregunta 1" sheetId="3" r:id="rId3"/>
    <sheet name="Pregunta 2" sheetId="4" r:id="rId4"/>
    <sheet name="Pregunta 3" sheetId="5" r:id="rId5"/>
    <sheet name="Pregunta 4" sheetId="6" r:id="rId6"/>
    <sheet name="Pregunta 5" sheetId="7" r:id="rId7"/>
  </sheets>
  <definedNames>
    <definedName name="_xlchart.v1.0" hidden="1">'Datos Actividad'!$C$5:$C$66</definedName>
    <definedName name="_xlchart.v1.1" hidden="1">'Pregunta 1'!$B$7</definedName>
    <definedName name="_xlchart.v1.2" hidden="1">'Datos Actividad'!$C$5:$C$66</definedName>
    <definedName name="_xlchart.v1.3" hidden="1">'Pregunta 1'!$B$4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6" l="1"/>
  <c r="D7" i="5"/>
  <c r="D6" i="5"/>
  <c r="D5" i="5"/>
  <c r="C6" i="4"/>
  <c r="C5" i="5" s="1"/>
  <c r="C8" i="3" l="1"/>
  <c r="D8" i="3" s="1"/>
  <c r="C9" i="3"/>
  <c r="D9" i="3" s="1"/>
  <c r="C10" i="3"/>
  <c r="D10" i="3" s="1"/>
  <c r="C11" i="3"/>
  <c r="D11" i="3" s="1"/>
  <c r="C12" i="3"/>
  <c r="D12" i="3" s="1"/>
  <c r="C13" i="3"/>
  <c r="D13" i="3" s="1"/>
  <c r="C14" i="3"/>
  <c r="D14" i="3" s="1"/>
  <c r="C15" i="3"/>
  <c r="D15" i="3" s="1"/>
  <c r="C16" i="3"/>
  <c r="D16" i="3" s="1"/>
  <c r="C17" i="3"/>
  <c r="D17" i="3" s="1"/>
  <c r="C18" i="3"/>
  <c r="D18" i="3" s="1"/>
  <c r="C19" i="3"/>
  <c r="D19" i="3" s="1"/>
  <c r="C20" i="3"/>
  <c r="D20" i="3" s="1"/>
  <c r="C21" i="3"/>
  <c r="D21" i="3" s="1"/>
  <c r="C22" i="3"/>
  <c r="D22" i="3" s="1"/>
  <c r="C23" i="3"/>
  <c r="D23" i="3" s="1"/>
  <c r="C24" i="3"/>
  <c r="D24" i="3" s="1"/>
  <c r="C25" i="3"/>
  <c r="D25" i="3" s="1"/>
  <c r="C26" i="3"/>
  <c r="D26" i="3" s="1"/>
  <c r="C27" i="3"/>
  <c r="D27" i="3" s="1"/>
  <c r="C28" i="3"/>
  <c r="D28" i="3" s="1"/>
  <c r="C29" i="3"/>
  <c r="D29" i="3" s="1"/>
  <c r="C30" i="3"/>
  <c r="D30" i="3" s="1"/>
  <c r="C31" i="3"/>
  <c r="D31" i="3" s="1"/>
  <c r="C32" i="3"/>
  <c r="D32" i="3" s="1"/>
  <c r="C33" i="3"/>
  <c r="D33" i="3" s="1"/>
  <c r="C34" i="3"/>
  <c r="D34" i="3" s="1"/>
  <c r="C35" i="3"/>
  <c r="D35" i="3" s="1"/>
  <c r="C36" i="3"/>
  <c r="D36" i="3" s="1"/>
  <c r="C37" i="3"/>
  <c r="D37" i="3" s="1"/>
  <c r="C38" i="3"/>
  <c r="D38" i="3" s="1"/>
  <c r="C39" i="3"/>
  <c r="D39" i="3" s="1"/>
  <c r="C7" i="3"/>
  <c r="D7" i="3" s="1"/>
  <c r="E7" i="3" s="1"/>
  <c r="C7" i="6"/>
  <c r="I4" i="5"/>
  <c r="D6" i="4"/>
  <c r="E6" i="4"/>
  <c r="E6" i="6" l="1"/>
  <c r="E7" i="6" s="1"/>
  <c r="C7" i="5"/>
  <c r="D6" i="6"/>
  <c r="D7" i="6" s="1"/>
  <c r="C6" i="5"/>
  <c r="E8" i="3"/>
  <c r="E9" i="3" s="1"/>
  <c r="E10" i="3" s="1"/>
  <c r="E11" i="3" s="1"/>
  <c r="E12" i="3" s="1"/>
  <c r="E13" i="3" s="1"/>
  <c r="E14" i="3" s="1"/>
  <c r="E15" i="3" s="1"/>
  <c r="E16" i="3" s="1"/>
  <c r="E17" i="3" s="1"/>
  <c r="E18" i="3" s="1"/>
  <c r="E19" i="3" s="1"/>
  <c r="E20" i="3" s="1"/>
  <c r="E21" i="3" s="1"/>
  <c r="E22" i="3" s="1"/>
  <c r="E23" i="3" s="1"/>
  <c r="E24" i="3" s="1"/>
  <c r="E25" i="3" s="1"/>
  <c r="E26" i="3" s="1"/>
  <c r="E27" i="3" s="1"/>
  <c r="E28" i="3" s="1"/>
  <c r="E29" i="3" s="1"/>
  <c r="E30" i="3" s="1"/>
  <c r="E31" i="3" s="1"/>
  <c r="E32" i="3" s="1"/>
  <c r="E33" i="3" s="1"/>
  <c r="E34" i="3" s="1"/>
  <c r="E35" i="3" s="1"/>
  <c r="E36" i="3" s="1"/>
  <c r="E37" i="3" s="1"/>
  <c r="E38" i="3" s="1"/>
  <c r="E39" i="3" s="1"/>
</calcChain>
</file>

<file path=xl/sharedStrings.xml><?xml version="1.0" encoding="utf-8"?>
<sst xmlns="http://schemas.openxmlformats.org/spreadsheetml/2006/main" count="52" uniqueCount="44">
  <si>
    <t>Altura del individuo (centímetros)</t>
  </si>
  <si>
    <t>Renta de la unidad familiar (miles de u. m.)</t>
  </si>
  <si>
    <t>Miembros de la unidad familiar (número de personas)</t>
  </si>
  <si>
    <t>Años de escolarización de los padres de la unidad familiar</t>
  </si>
  <si>
    <t>Grupo 5</t>
  </si>
  <si>
    <t>Análisis Quantitativo</t>
  </si>
  <si>
    <t>Apellidos</t>
  </si>
  <si>
    <t>Nombre</t>
  </si>
  <si>
    <t>Frament Diaz</t>
  </si>
  <si>
    <t>Diego William</t>
  </si>
  <si>
    <t>López Vila</t>
  </si>
  <si>
    <t>Eduardo Daniel</t>
  </si>
  <si>
    <t>Orue Sangroniz</t>
  </si>
  <si>
    <t>Markel</t>
  </si>
  <si>
    <t>Riera Guardia</t>
  </si>
  <si>
    <t>Pau</t>
  </si>
  <si>
    <t>Frecuencias Absolutas</t>
  </si>
  <si>
    <t>Frecuencias Relativas</t>
  </si>
  <si>
    <t>Coeficiente Pearson</t>
  </si>
  <si>
    <t xml:space="preserve"> 2. El cálculo del estimador muestral del coeficiente de correlación de Pearson de la variable de la estatura del individuo y las variables de la renta de la unidad familiar, de los miembros de la unidad familiar y de los años de escolarización de los padres de la unidad familiar.</t>
  </si>
  <si>
    <t>3. Pruebas para comprobar si los estimadores muestrales de los coeficientes de correlación anteriores son significativos al 90 %, 95 % y 99 %.</t>
  </si>
  <si>
    <t>4. El cálculo del coeficiente de determinación y del coeficiente de alineación de la variable de la estatura del individuo y las variables de la renta de la unidad familiar, de los miembros de la unidad familiar y de los años de escolarización de los padres de la unidad familiar.</t>
  </si>
  <si>
    <t>5.  Analizar el vínculo entre correlación y causalidad de los pares de variables estudiados.</t>
  </si>
  <si>
    <t>t-student</t>
  </si>
  <si>
    <t>Altura del individuo - Renta de la unidad familiar</t>
  </si>
  <si>
    <t>Altura del individuo - Miembros de la unidad familiar</t>
  </si>
  <si>
    <t>Altura del individuo - Años de escolarización de los padres de la unidad familiar</t>
  </si>
  <si>
    <t>Grados de Libertad</t>
  </si>
  <si>
    <t>t</t>
  </si>
  <si>
    <t>Unsando la función T.DIST.2T</t>
  </si>
  <si>
    <t>Comparando con los valores críticos de la t de student</t>
  </si>
  <si>
    <t>Se ha decidido optar por las dos colas al estar analizando tanto correlaciones positivas como negativas</t>
  </si>
  <si>
    <t>Por lo que tanto viendo los valores críticos, como usando la función en excel T.DIST.2T observamos que los tres coefficientes de correlación son significativos incluso al 99.99%</t>
  </si>
  <si>
    <t>Coef. determinación</t>
  </si>
  <si>
    <t>Coef. alineación</t>
  </si>
  <si>
    <t>Siendo el coeficiente de determinación el cual explica la variabilidad compartida, mientras que el coeficiente de alineación representa la proporción de variación de una variable laeatoria no explicada por la otra variable</t>
  </si>
  <si>
    <t>Sobre el 54% de la variabilidad en la altura se explica por la renta de la unidad familiar, mientras que el otro 46% se explica por otros efectos</t>
  </si>
  <si>
    <t>Sobre el 22% de la variabilidad en la altura se explica por la cantidad de miembros en la unidad familiar, mientras que el 78% se explica por otros efectos</t>
  </si>
  <si>
    <t>Sobre el 56% de la variabilidad en la altura se explica por los años de escolarización de los padres en la unidad familiar, mientras que el 44% restante se explica por otros efectos</t>
  </si>
  <si>
    <t>Frecuencias relativas acumuladas</t>
  </si>
  <si>
    <t xml:space="preserve">Tendremos que hacer uso del segundo grupo para analizar correlación y causalidad, es decir, el estudio de campo. La razón de la selección de este grupo es debido a que los valores de las variables están ya asignados y no pueden modificarse, como son la renta de la unidad familiar, los miembros de la unidad familiar, los años de escolarización de los padres y la altura del individuo. </t>
  </si>
  <si>
    <t>Fuente: https://www.ncbi.nlm.nih.gov/pmc/articles/PMC4892290/</t>
  </si>
  <si>
    <r>
      <t>Consideremos como principales factores no incluidos y que tienen relevancia  a la hora de explicar la altura de un individuo</t>
    </r>
    <r>
      <rPr>
        <b/>
        <u/>
        <sz val="11"/>
        <color theme="1"/>
        <rFont val="Aptos Narrow"/>
        <family val="2"/>
        <scheme val="minor"/>
      </rPr>
      <t xml:space="preserve"> la genética, y la nutrición</t>
    </r>
    <r>
      <rPr>
        <sz val="11"/>
        <color theme="1"/>
        <rFont val="Aptos Narrow"/>
        <family val="2"/>
        <scheme val="minor"/>
      </rPr>
      <t xml:space="preserve"> entre otros factores. El primer factor es considerado el determinante más importante, con la genética representando aproximadamente el 80%, el cual, no podemos controlar y que dependerá de la herencia genética recibida por parte de sus antecedentes familiares. La nutrición juega un papel vital en el correcto desarrollo físico y que por ende puede influir en la altura del individuo, siendo está afectada de manera directa por la renta de la unidad familiar, ya que a mayor renta mayores recursos disponibles para llevar una correcta alimentación. Así mismo, otros factores pueden ser relevantes como puede ser el llevar un estilo de vida saludable (deporte, atención sanitaria, etc.) y que también es influenciado por el nivel de renta. Sin embargo, los dos factore más importantes son la genética y la nutrición.</t>
    </r>
  </si>
  <si>
    <r>
      <t xml:space="preserve">1. </t>
    </r>
    <r>
      <rPr>
        <b/>
        <sz val="12"/>
        <color rgb="FF333333"/>
        <rFont val="Calibri"/>
        <family val="2"/>
      </rPr>
      <t>La representación de la distribución de frecuencias y el histograma de la variable de la altura del individuo.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</si>
</sst>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
    <numFmt numFmtId="165" formatCode="0.0000"/>
    <numFmt numFmtId="166" formatCode="0.0%"/>
  </numFmts>
  <fonts count="12" x14ac:knownFonts="1">
    <font>
      <sz val="11"/>
      <color theme="1"/>
      <name val="Aptos Narrow"/>
      <family val="2"/>
      <scheme val="minor"/>
    </font>
    <font>
      <sz val="11"/>
      <color rgb="FF000000"/>
      <name val="Calibri"/>
      <family val="2"/>
    </font>
    <font>
      <b/>
      <sz val="10"/>
      <color rgb="FFFFFFFF"/>
      <name val="Calibri"/>
      <family val="2"/>
    </font>
    <font>
      <sz val="12"/>
      <color theme="1"/>
      <name val="Aptos Narrow"/>
      <family val="2"/>
      <scheme val="minor"/>
    </font>
    <font>
      <b/>
      <sz val="12"/>
      <color theme="1"/>
      <name val="Aptos Narrow"/>
      <family val="2"/>
      <scheme val="minor"/>
    </font>
    <font>
      <sz val="11"/>
      <color theme="1"/>
      <name val="Aptos Narrow"/>
      <family val="2"/>
      <scheme val="minor"/>
    </font>
    <font>
      <sz val="11"/>
      <color theme="1"/>
      <name val="Calibri"/>
      <family val="2"/>
    </font>
    <font>
      <b/>
      <u/>
      <sz val="11"/>
      <color theme="1"/>
      <name val="Aptos Narrow"/>
      <family val="2"/>
      <scheme val="minor"/>
    </font>
    <font>
      <b/>
      <sz val="11"/>
      <color theme="1"/>
      <name val="Aptos Narrow"/>
      <family val="2"/>
      <scheme val="minor"/>
    </font>
    <font>
      <b/>
      <sz val="11"/>
      <color theme="1"/>
      <name val="Calibri"/>
      <family val="2"/>
    </font>
    <font>
      <b/>
      <sz val="12"/>
      <color rgb="FF333333"/>
      <name val="Calibri"/>
      <family val="2"/>
    </font>
    <font>
      <i/>
      <sz val="11"/>
      <color theme="1"/>
      <name val="Aptos Narrow"/>
      <family val="2"/>
      <scheme val="minor"/>
    </font>
  </fonts>
  <fills count="5">
    <fill>
      <patternFill patternType="none"/>
    </fill>
    <fill>
      <patternFill patternType="gray125"/>
    </fill>
    <fill>
      <patternFill patternType="solid">
        <fgColor rgb="FFFFFFFF"/>
        <bgColor indexed="64"/>
      </patternFill>
    </fill>
    <fill>
      <patternFill patternType="solid">
        <fgColor rgb="FF0098CD"/>
        <bgColor indexed="64"/>
      </patternFill>
    </fill>
    <fill>
      <patternFill patternType="solid">
        <fgColor theme="0"/>
        <bgColor indexed="64"/>
      </patternFill>
    </fill>
  </fills>
  <borders count="9">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s>
  <cellStyleXfs count="2">
    <xf numFmtId="0" fontId="0" fillId="0" borderId="0"/>
    <xf numFmtId="9" fontId="5" fillId="0" borderId="0" applyFont="0" applyFill="0" applyBorder="0" applyAlignment="0" applyProtection="0"/>
  </cellStyleXfs>
  <cellXfs count="39">
    <xf numFmtId="0" fontId="0" fillId="0" borderId="0" xfId="0"/>
    <xf numFmtId="0" fontId="1" fillId="2" borderId="0" xfId="0" applyFont="1" applyFill="1" applyAlignment="1">
      <alignment horizontal="left" vertical="center"/>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0" fillId="4" borderId="0" xfId="0" applyFill="1"/>
    <xf numFmtId="0" fontId="3" fillId="4" borderId="0" xfId="0" applyFont="1" applyFill="1"/>
    <xf numFmtId="0" fontId="4" fillId="4" borderId="0" xfId="0" applyFont="1" applyFill="1"/>
    <xf numFmtId="165" fontId="0" fillId="0" borderId="0" xfId="0" applyNumberFormat="1" applyAlignment="1">
      <alignment horizontal="center"/>
    </xf>
    <xf numFmtId="0" fontId="0" fillId="0" borderId="0" xfId="0" applyAlignment="1">
      <alignment wrapText="1"/>
    </xf>
    <xf numFmtId="9" fontId="0" fillId="0" borderId="0" xfId="0" applyNumberFormat="1"/>
    <xf numFmtId="10" fontId="0" fillId="0" borderId="0" xfId="1" applyNumberFormat="1" applyFont="1"/>
    <xf numFmtId="164" fontId="0" fillId="0" borderId="0" xfId="0" applyNumberFormat="1"/>
    <xf numFmtId="0" fontId="0" fillId="0" borderId="0" xfId="0" applyAlignment="1">
      <alignment horizontal="center" vertical="center" wrapText="1"/>
    </xf>
    <xf numFmtId="0" fontId="2" fillId="3" borderId="1" xfId="0" applyFont="1" applyFill="1" applyBorder="1" applyAlignment="1">
      <alignment vertical="center"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164" fontId="0" fillId="0" borderId="0" xfId="0" applyNumberFormat="1" applyAlignment="1">
      <alignment horizontal="center"/>
    </xf>
    <xf numFmtId="166" fontId="0" fillId="0" borderId="7" xfId="0" applyNumberFormat="1" applyBorder="1"/>
    <xf numFmtId="166" fontId="0" fillId="0" borderId="8" xfId="0" applyNumberFormat="1" applyBorder="1"/>
    <xf numFmtId="166" fontId="0" fillId="0" borderId="5" xfId="0" applyNumberFormat="1" applyBorder="1"/>
    <xf numFmtId="0" fontId="6" fillId="0" borderId="0" xfId="0" applyFont="1" applyAlignment="1">
      <alignment vertical="center"/>
    </xf>
    <xf numFmtId="0" fontId="9" fillId="0" borderId="0" xfId="0" applyFont="1" applyAlignment="1">
      <alignment vertical="center"/>
    </xf>
    <xf numFmtId="0" fontId="8"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wrapText="1"/>
    </xf>
    <xf numFmtId="0" fontId="11" fillId="0" borderId="0" xfId="0" applyFont="1"/>
    <xf numFmtId="0" fontId="0" fillId="0" borderId="0" xfId="0" applyAlignment="1">
      <alignment horizontal="left"/>
    </xf>
    <xf numFmtId="0" fontId="8" fillId="0" borderId="0" xfId="0" applyFont="1" applyAlignment="1">
      <alignment horizontal="left" vertical="top"/>
    </xf>
    <xf numFmtId="0" fontId="0" fillId="0" borderId="1" xfId="0" applyBorder="1"/>
    <xf numFmtId="0" fontId="0" fillId="0" borderId="2" xfId="0" applyBorder="1"/>
    <xf numFmtId="0" fontId="0" fillId="0" borderId="6" xfId="0" applyBorder="1"/>
    <xf numFmtId="166" fontId="0" fillId="0" borderId="1" xfId="1" applyNumberFormat="1" applyFont="1" applyBorder="1"/>
    <xf numFmtId="166" fontId="0" fillId="0" borderId="2" xfId="1" applyNumberFormat="1" applyFont="1" applyBorder="1"/>
    <xf numFmtId="166" fontId="0" fillId="0" borderId="6" xfId="1" applyNumberFormat="1" applyFont="1" applyBorder="1"/>
    <xf numFmtId="0" fontId="0" fillId="0" borderId="0" xfId="0" applyAlignment="1">
      <alignment horizontal="left" wrapText="1"/>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'Pregunta 1'!$C$6</c:f>
              <c:strCache>
                <c:ptCount val="1"/>
                <c:pt idx="0">
                  <c:v>Frecuencias Absolutas</c:v>
                </c:pt>
              </c:strCache>
            </c:strRef>
          </c:tx>
          <c:spPr>
            <a:solidFill>
              <a:schemeClr val="accent1"/>
            </a:solidFill>
            <a:ln>
              <a:noFill/>
            </a:ln>
            <a:effectLst/>
          </c:spPr>
          <c:invertIfNegative val="0"/>
          <c:cat>
            <c:numRef>
              <c:f>'Pregunta 1'!$B$7:$B$39</c:f>
              <c:numCache>
                <c:formatCode>General</c:formatCode>
                <c:ptCount val="33"/>
                <c:pt idx="0">
                  <c:v>137</c:v>
                </c:pt>
                <c:pt idx="1">
                  <c:v>138</c:v>
                </c:pt>
                <c:pt idx="2">
                  <c:v>139</c:v>
                </c:pt>
                <c:pt idx="3">
                  <c:v>142</c:v>
                </c:pt>
                <c:pt idx="4">
                  <c:v>144</c:v>
                </c:pt>
                <c:pt idx="5">
                  <c:v>145</c:v>
                </c:pt>
                <c:pt idx="6">
                  <c:v>147</c:v>
                </c:pt>
                <c:pt idx="7">
                  <c:v>148</c:v>
                </c:pt>
                <c:pt idx="8">
                  <c:v>149</c:v>
                </c:pt>
                <c:pt idx="9">
                  <c:v>154</c:v>
                </c:pt>
                <c:pt idx="10">
                  <c:v>155</c:v>
                </c:pt>
                <c:pt idx="11">
                  <c:v>156</c:v>
                </c:pt>
                <c:pt idx="12">
                  <c:v>157</c:v>
                </c:pt>
                <c:pt idx="13">
                  <c:v>159</c:v>
                </c:pt>
                <c:pt idx="14">
                  <c:v>160</c:v>
                </c:pt>
                <c:pt idx="15">
                  <c:v>162</c:v>
                </c:pt>
                <c:pt idx="16">
                  <c:v>163</c:v>
                </c:pt>
                <c:pt idx="17">
                  <c:v>164</c:v>
                </c:pt>
                <c:pt idx="18">
                  <c:v>165</c:v>
                </c:pt>
                <c:pt idx="19">
                  <c:v>166</c:v>
                </c:pt>
                <c:pt idx="20">
                  <c:v>167</c:v>
                </c:pt>
                <c:pt idx="21">
                  <c:v>170</c:v>
                </c:pt>
                <c:pt idx="22">
                  <c:v>173</c:v>
                </c:pt>
                <c:pt idx="23">
                  <c:v>175</c:v>
                </c:pt>
                <c:pt idx="24">
                  <c:v>176</c:v>
                </c:pt>
                <c:pt idx="25">
                  <c:v>177</c:v>
                </c:pt>
                <c:pt idx="26">
                  <c:v>178</c:v>
                </c:pt>
                <c:pt idx="27">
                  <c:v>179</c:v>
                </c:pt>
                <c:pt idx="28">
                  <c:v>180</c:v>
                </c:pt>
                <c:pt idx="29">
                  <c:v>181</c:v>
                </c:pt>
                <c:pt idx="30">
                  <c:v>182</c:v>
                </c:pt>
                <c:pt idx="31">
                  <c:v>187</c:v>
                </c:pt>
                <c:pt idx="32">
                  <c:v>188</c:v>
                </c:pt>
              </c:numCache>
            </c:numRef>
          </c:cat>
          <c:val>
            <c:numRef>
              <c:f>'Pregunta 1'!$C$7:$C$39</c:f>
              <c:numCache>
                <c:formatCode>General</c:formatCode>
                <c:ptCount val="33"/>
                <c:pt idx="0">
                  <c:v>1</c:v>
                </c:pt>
                <c:pt idx="1">
                  <c:v>1</c:v>
                </c:pt>
                <c:pt idx="2">
                  <c:v>1</c:v>
                </c:pt>
                <c:pt idx="3">
                  <c:v>1</c:v>
                </c:pt>
                <c:pt idx="4">
                  <c:v>1</c:v>
                </c:pt>
                <c:pt idx="5">
                  <c:v>3</c:v>
                </c:pt>
                <c:pt idx="6">
                  <c:v>2</c:v>
                </c:pt>
                <c:pt idx="7">
                  <c:v>4</c:v>
                </c:pt>
                <c:pt idx="8">
                  <c:v>3</c:v>
                </c:pt>
                <c:pt idx="9">
                  <c:v>1</c:v>
                </c:pt>
                <c:pt idx="10">
                  <c:v>3</c:v>
                </c:pt>
                <c:pt idx="11">
                  <c:v>4</c:v>
                </c:pt>
                <c:pt idx="12">
                  <c:v>4</c:v>
                </c:pt>
                <c:pt idx="13">
                  <c:v>1</c:v>
                </c:pt>
                <c:pt idx="14">
                  <c:v>1</c:v>
                </c:pt>
                <c:pt idx="15">
                  <c:v>2</c:v>
                </c:pt>
                <c:pt idx="16">
                  <c:v>1</c:v>
                </c:pt>
                <c:pt idx="17">
                  <c:v>1</c:v>
                </c:pt>
                <c:pt idx="18">
                  <c:v>3</c:v>
                </c:pt>
                <c:pt idx="19">
                  <c:v>1</c:v>
                </c:pt>
                <c:pt idx="20">
                  <c:v>5</c:v>
                </c:pt>
                <c:pt idx="21">
                  <c:v>2</c:v>
                </c:pt>
                <c:pt idx="22">
                  <c:v>2</c:v>
                </c:pt>
                <c:pt idx="23">
                  <c:v>1</c:v>
                </c:pt>
                <c:pt idx="24">
                  <c:v>1</c:v>
                </c:pt>
                <c:pt idx="25">
                  <c:v>1</c:v>
                </c:pt>
                <c:pt idx="26">
                  <c:v>2</c:v>
                </c:pt>
                <c:pt idx="27">
                  <c:v>1</c:v>
                </c:pt>
                <c:pt idx="28">
                  <c:v>1</c:v>
                </c:pt>
                <c:pt idx="29">
                  <c:v>2</c:v>
                </c:pt>
                <c:pt idx="30">
                  <c:v>1</c:v>
                </c:pt>
                <c:pt idx="31">
                  <c:v>2</c:v>
                </c:pt>
                <c:pt idx="32">
                  <c:v>2</c:v>
                </c:pt>
              </c:numCache>
            </c:numRef>
          </c:val>
          <c:extLst>
            <c:ext xmlns:c16="http://schemas.microsoft.com/office/drawing/2014/chart" uri="{C3380CC4-5D6E-409C-BE32-E72D297353CC}">
              <c16:uniqueId val="{00000000-F186-4837-AC05-0809058D14E9}"/>
            </c:ext>
          </c:extLst>
        </c:ser>
        <c:dLbls>
          <c:showLegendKey val="0"/>
          <c:showVal val="0"/>
          <c:showCatName val="0"/>
          <c:showSerName val="0"/>
          <c:showPercent val="0"/>
          <c:showBubbleSize val="0"/>
        </c:dLbls>
        <c:gapWidth val="219"/>
        <c:overlap val="-27"/>
        <c:axId val="2022900511"/>
        <c:axId val="2022912991"/>
      </c:barChart>
      <c:catAx>
        <c:axId val="2022900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22912991"/>
        <c:crosses val="autoZero"/>
        <c:auto val="1"/>
        <c:lblAlgn val="ctr"/>
        <c:lblOffset val="100"/>
        <c:noMultiLvlLbl val="0"/>
      </c:catAx>
      <c:valAx>
        <c:axId val="2022912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22900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_xlchart.v1.0</cx:f>
      </cx:numDim>
    </cx:data>
  </cx:chartData>
  <cx:chart>
    <cx:title pos="t" align="ctr" overlay="0">
      <cx:tx>
        <cx:txData>
          <cx:v>Altura del individuo</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Altura del individuo</a:t>
          </a:r>
        </a:p>
      </cx:txPr>
    </cx:title>
    <cx:plotArea>
      <cx:plotAreaRegion>
        <cx:series layoutId="clusteredColumn" uniqueId="{808F4AB7-C284-4F94-BC30-58CA46572175}">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106680</xdr:colOff>
      <xdr:row>4</xdr:row>
      <xdr:rowOff>169545</xdr:rowOff>
    </xdr:from>
    <xdr:to>
      <xdr:col>13</xdr:col>
      <xdr:colOff>411480</xdr:colOff>
      <xdr:row>17</xdr:row>
      <xdr:rowOff>140970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767307A-A3CE-4F28-A382-1DCCAEB55A6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117205" y="1017270"/>
              <a:ext cx="4572000" cy="2619375"/>
            </a:xfrm>
            <a:prstGeom prst="rect">
              <a:avLst/>
            </a:prstGeom>
            <a:solidFill>
              <a:prstClr val="white"/>
            </a:solidFill>
            <a:ln w="1">
              <a:solidFill>
                <a:prstClr val="green"/>
              </a:solidFill>
            </a:ln>
          </xdr:spPr>
          <xdr:txBody>
            <a:bodyPr vertOverflow="clip" horzOverflow="clip"/>
            <a:lstStyle/>
            <a:p>
              <a:r>
                <a:rPr lang="es-ES"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6</xdr:col>
      <xdr:colOff>133350</xdr:colOff>
      <xdr:row>18</xdr:row>
      <xdr:rowOff>113347</xdr:rowOff>
    </xdr:from>
    <xdr:to>
      <xdr:col>13</xdr:col>
      <xdr:colOff>438150</xdr:colOff>
      <xdr:row>32</xdr:row>
      <xdr:rowOff>65722</xdr:rowOff>
    </xdr:to>
    <xdr:graphicFrame macro="">
      <xdr:nvGraphicFramePr>
        <xdr:cNvPr id="5" name="Chart 4">
          <a:extLst>
            <a:ext uri="{FF2B5EF4-FFF2-40B4-BE49-F238E27FC236}">
              <a16:creationId xmlns:a16="http://schemas.microsoft.com/office/drawing/2014/main" id="{13A28FF8-FFB7-0123-5E8A-6BC880290A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304800</xdr:colOff>
      <xdr:row>1</xdr:row>
      <xdr:rowOff>19050</xdr:rowOff>
    </xdr:from>
    <xdr:to>
      <xdr:col>18</xdr:col>
      <xdr:colOff>132761</xdr:colOff>
      <xdr:row>24</xdr:row>
      <xdr:rowOff>75471</xdr:rowOff>
    </xdr:to>
    <xdr:pic>
      <xdr:nvPicPr>
        <xdr:cNvPr id="3" name="Picture 2">
          <a:extLst>
            <a:ext uri="{FF2B5EF4-FFF2-40B4-BE49-F238E27FC236}">
              <a16:creationId xmlns:a16="http://schemas.microsoft.com/office/drawing/2014/main" id="{697A29E6-C29C-CCA1-BED8-A0AD1B0B405E}"/>
            </a:ext>
          </a:extLst>
        </xdr:cNvPr>
        <xdr:cNvPicPr>
          <a:picLocks noChangeAspect="1"/>
        </xdr:cNvPicPr>
      </xdr:nvPicPr>
      <xdr:blipFill>
        <a:blip xmlns:r="http://schemas.openxmlformats.org/officeDocument/2006/relationships" r:embed="rId1"/>
        <a:stretch>
          <a:fillRect/>
        </a:stretch>
      </xdr:blipFill>
      <xdr:spPr>
        <a:xfrm>
          <a:off x="10334625" y="209550"/>
          <a:ext cx="4714286" cy="58285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741A5-5597-4BD2-AAE8-993E74EA22CF}">
  <dimension ref="B2:C7"/>
  <sheetViews>
    <sheetView tabSelected="1" workbookViewId="0">
      <selection activeCell="E2" sqref="E2"/>
    </sheetView>
  </sheetViews>
  <sheetFormatPr baseColWidth="10" defaultColWidth="9.109375" defaultRowHeight="14.4" x14ac:dyDescent="0.3"/>
  <cols>
    <col min="1" max="1" width="9.109375" style="5"/>
    <col min="2" max="2" width="15" style="5" bestFit="1" customWidth="1"/>
    <col min="3" max="3" width="20.5546875" style="5" bestFit="1" customWidth="1"/>
    <col min="4" max="16384" width="9.109375" style="5"/>
  </cols>
  <sheetData>
    <row r="2" spans="2:3" ht="15.6" x14ac:dyDescent="0.3">
      <c r="B2" s="7" t="s">
        <v>4</v>
      </c>
      <c r="C2" s="7" t="s">
        <v>5</v>
      </c>
    </row>
    <row r="3" spans="2:3" ht="15.6" x14ac:dyDescent="0.3">
      <c r="B3" s="7" t="s">
        <v>6</v>
      </c>
      <c r="C3" s="7" t="s">
        <v>7</v>
      </c>
    </row>
    <row r="4" spans="2:3" ht="15.6" x14ac:dyDescent="0.3">
      <c r="B4" s="6" t="s">
        <v>8</v>
      </c>
      <c r="C4" s="6" t="s">
        <v>9</v>
      </c>
    </row>
    <row r="5" spans="2:3" ht="15.6" x14ac:dyDescent="0.3">
      <c r="B5" s="6" t="s">
        <v>10</v>
      </c>
      <c r="C5" s="6" t="s">
        <v>11</v>
      </c>
    </row>
    <row r="6" spans="2:3" ht="15.6" x14ac:dyDescent="0.3">
      <c r="B6" s="6" t="s">
        <v>12</v>
      </c>
      <c r="C6" s="6" t="s">
        <v>13</v>
      </c>
    </row>
    <row r="7" spans="2:3" ht="15.6" x14ac:dyDescent="0.3">
      <c r="B7" s="6" t="s">
        <v>14</v>
      </c>
      <c r="C7" s="6"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7A95C-A536-4257-87CF-E5D4CDA087C1}">
  <dimension ref="B1:F66"/>
  <sheetViews>
    <sheetView workbookViewId="0">
      <selection activeCell="K13" sqref="K13"/>
    </sheetView>
  </sheetViews>
  <sheetFormatPr baseColWidth="10" defaultColWidth="8.88671875" defaultRowHeight="14.4" x14ac:dyDescent="0.3"/>
  <cols>
    <col min="2" max="2" width="3" bestFit="1" customWidth="1"/>
    <col min="3" max="3" width="14.6640625" customWidth="1"/>
    <col min="4" max="4" width="17.33203125" customWidth="1"/>
    <col min="5" max="5" width="19.33203125" customWidth="1"/>
    <col min="6" max="6" width="18.6640625" customWidth="1"/>
  </cols>
  <sheetData>
    <row r="1" spans="2:6" ht="15" thickBot="1" x14ac:dyDescent="0.35"/>
    <row r="2" spans="2:6" ht="58.5" customHeight="1" x14ac:dyDescent="0.3">
      <c r="B2" s="1"/>
      <c r="C2" s="15" t="s">
        <v>0</v>
      </c>
      <c r="D2" s="15" t="s">
        <v>1</v>
      </c>
      <c r="E2" s="15" t="s">
        <v>2</v>
      </c>
      <c r="F2" s="15" t="s">
        <v>3</v>
      </c>
    </row>
    <row r="3" spans="2:6" x14ac:dyDescent="0.3">
      <c r="B3" s="1"/>
      <c r="C3" s="16"/>
      <c r="D3" s="16"/>
      <c r="E3" s="16"/>
      <c r="F3" s="16"/>
    </row>
    <row r="4" spans="2:6" ht="15" thickBot="1" x14ac:dyDescent="0.35">
      <c r="B4" s="1"/>
      <c r="C4" s="17"/>
      <c r="D4" s="17"/>
      <c r="E4" s="17"/>
      <c r="F4" s="17"/>
    </row>
    <row r="5" spans="2:6" ht="15" thickBot="1" x14ac:dyDescent="0.35">
      <c r="B5" s="2">
        <v>1</v>
      </c>
      <c r="C5" s="3">
        <v>175</v>
      </c>
      <c r="D5" s="3">
        <v>50</v>
      </c>
      <c r="E5" s="3">
        <v>3</v>
      </c>
      <c r="F5" s="3">
        <v>18</v>
      </c>
    </row>
    <row r="6" spans="2:6" ht="15" thickBot="1" x14ac:dyDescent="0.35">
      <c r="B6" s="4">
        <v>2</v>
      </c>
      <c r="C6" s="3">
        <v>170</v>
      </c>
      <c r="D6" s="3">
        <v>43</v>
      </c>
      <c r="E6" s="3">
        <v>3</v>
      </c>
      <c r="F6" s="3">
        <v>14</v>
      </c>
    </row>
    <row r="7" spans="2:6" ht="15" thickBot="1" x14ac:dyDescent="0.35">
      <c r="B7" s="4">
        <v>3</v>
      </c>
      <c r="C7" s="3">
        <v>182</v>
      </c>
      <c r="D7" s="3">
        <v>53</v>
      </c>
      <c r="E7" s="3">
        <v>4</v>
      </c>
      <c r="F7" s="3">
        <v>17</v>
      </c>
    </row>
    <row r="8" spans="2:6" ht="15" thickBot="1" x14ac:dyDescent="0.35">
      <c r="B8" s="4">
        <v>4</v>
      </c>
      <c r="C8" s="3">
        <v>166</v>
      </c>
      <c r="D8" s="3">
        <v>35</v>
      </c>
      <c r="E8" s="3">
        <v>4</v>
      </c>
      <c r="F8" s="3">
        <v>17</v>
      </c>
    </row>
    <row r="9" spans="2:6" ht="15" thickBot="1" x14ac:dyDescent="0.35">
      <c r="B9" s="4">
        <v>5</v>
      </c>
      <c r="C9" s="3">
        <v>155</v>
      </c>
      <c r="D9" s="3">
        <v>36</v>
      </c>
      <c r="E9" s="3">
        <v>5</v>
      </c>
      <c r="F9" s="3">
        <v>13</v>
      </c>
    </row>
    <row r="10" spans="2:6" ht="15" thickBot="1" x14ac:dyDescent="0.35">
      <c r="B10" s="4">
        <v>6</v>
      </c>
      <c r="C10" s="3">
        <v>148</v>
      </c>
      <c r="D10" s="3">
        <v>31</v>
      </c>
      <c r="E10" s="3">
        <v>5</v>
      </c>
      <c r="F10" s="3">
        <v>12</v>
      </c>
    </row>
    <row r="11" spans="2:6" ht="15" thickBot="1" x14ac:dyDescent="0.35">
      <c r="B11" s="4">
        <v>7</v>
      </c>
      <c r="C11" s="3">
        <v>167</v>
      </c>
      <c r="D11" s="3">
        <v>39</v>
      </c>
      <c r="E11" s="3">
        <v>4</v>
      </c>
      <c r="F11" s="3">
        <v>16</v>
      </c>
    </row>
    <row r="12" spans="2:6" ht="15" thickBot="1" x14ac:dyDescent="0.35">
      <c r="B12" s="4">
        <v>8</v>
      </c>
      <c r="C12" s="3">
        <v>173</v>
      </c>
      <c r="D12" s="3">
        <v>60</v>
      </c>
      <c r="E12" s="3">
        <v>4</v>
      </c>
      <c r="F12" s="3">
        <v>18</v>
      </c>
    </row>
    <row r="13" spans="2:6" ht="15" thickBot="1" x14ac:dyDescent="0.35">
      <c r="B13" s="4">
        <v>9</v>
      </c>
      <c r="C13" s="3">
        <v>176</v>
      </c>
      <c r="D13" s="3">
        <v>50</v>
      </c>
      <c r="E13" s="3">
        <v>4</v>
      </c>
      <c r="F13" s="3">
        <v>18</v>
      </c>
    </row>
    <row r="14" spans="2:6" ht="15" thickBot="1" x14ac:dyDescent="0.35">
      <c r="B14" s="4">
        <v>10</v>
      </c>
      <c r="C14" s="3">
        <v>181</v>
      </c>
      <c r="D14" s="3">
        <v>55</v>
      </c>
      <c r="E14" s="3">
        <v>3</v>
      </c>
      <c r="F14" s="3">
        <v>20</v>
      </c>
    </row>
    <row r="15" spans="2:6" ht="15" thickBot="1" x14ac:dyDescent="0.35">
      <c r="B15" s="4">
        <v>11</v>
      </c>
      <c r="C15" s="3">
        <v>162</v>
      </c>
      <c r="D15" s="3">
        <v>44</v>
      </c>
      <c r="E15" s="3">
        <v>3</v>
      </c>
      <c r="F15" s="3">
        <v>16</v>
      </c>
    </row>
    <row r="16" spans="2:6" ht="15" thickBot="1" x14ac:dyDescent="0.35">
      <c r="B16" s="4">
        <v>12</v>
      </c>
      <c r="C16" s="3">
        <v>155</v>
      </c>
      <c r="D16" s="3">
        <v>32</v>
      </c>
      <c r="E16" s="3">
        <v>4</v>
      </c>
      <c r="F16" s="3">
        <v>13</v>
      </c>
    </row>
    <row r="17" spans="2:6" ht="15" thickBot="1" x14ac:dyDescent="0.35">
      <c r="B17" s="4">
        <v>13</v>
      </c>
      <c r="C17" s="3">
        <v>142</v>
      </c>
      <c r="D17" s="3">
        <v>27</v>
      </c>
      <c r="E17" s="3">
        <v>5</v>
      </c>
      <c r="F17" s="3">
        <v>12</v>
      </c>
    </row>
    <row r="18" spans="2:6" ht="15" thickBot="1" x14ac:dyDescent="0.35">
      <c r="B18" s="4">
        <v>14</v>
      </c>
      <c r="C18" s="3">
        <v>165</v>
      </c>
      <c r="D18" s="3">
        <v>35</v>
      </c>
      <c r="E18" s="3">
        <v>4</v>
      </c>
      <c r="F18" s="3">
        <v>15</v>
      </c>
    </row>
    <row r="19" spans="2:6" ht="15" thickBot="1" x14ac:dyDescent="0.35">
      <c r="B19" s="4">
        <v>15</v>
      </c>
      <c r="C19" s="3">
        <v>187</v>
      </c>
      <c r="D19" s="3">
        <v>98</v>
      </c>
      <c r="E19" s="3">
        <v>3</v>
      </c>
      <c r="F19" s="3">
        <v>19</v>
      </c>
    </row>
    <row r="20" spans="2:6" ht="15" thickBot="1" x14ac:dyDescent="0.35">
      <c r="B20" s="4">
        <v>16</v>
      </c>
      <c r="C20" s="3">
        <v>164</v>
      </c>
      <c r="D20" s="3">
        <v>32</v>
      </c>
      <c r="E20" s="3">
        <v>6</v>
      </c>
      <c r="F20" s="3">
        <v>18</v>
      </c>
    </row>
    <row r="21" spans="2:6" ht="15" thickBot="1" x14ac:dyDescent="0.35">
      <c r="B21" s="4">
        <v>17</v>
      </c>
      <c r="C21" s="3">
        <v>155</v>
      </c>
      <c r="D21" s="3">
        <v>32</v>
      </c>
      <c r="E21" s="3">
        <v>4</v>
      </c>
      <c r="F21" s="3">
        <v>14</v>
      </c>
    </row>
    <row r="22" spans="2:6" ht="15" thickBot="1" x14ac:dyDescent="0.35">
      <c r="B22" s="4">
        <v>18</v>
      </c>
      <c r="C22" s="3">
        <v>149</v>
      </c>
      <c r="D22" s="3">
        <v>33</v>
      </c>
      <c r="E22" s="3">
        <v>4</v>
      </c>
      <c r="F22" s="3">
        <v>13</v>
      </c>
    </row>
    <row r="23" spans="2:6" ht="15" thickBot="1" x14ac:dyDescent="0.35">
      <c r="B23" s="4">
        <v>19</v>
      </c>
      <c r="C23" s="3">
        <v>180</v>
      </c>
      <c r="D23" s="3">
        <v>57</v>
      </c>
      <c r="E23" s="3">
        <v>5</v>
      </c>
      <c r="F23" s="3">
        <v>18</v>
      </c>
    </row>
    <row r="24" spans="2:6" ht="15" thickBot="1" x14ac:dyDescent="0.35">
      <c r="B24" s="4">
        <v>20</v>
      </c>
      <c r="C24" s="3">
        <v>170</v>
      </c>
      <c r="D24" s="3">
        <v>54</v>
      </c>
      <c r="E24" s="3">
        <v>3</v>
      </c>
      <c r="F24" s="3">
        <v>17</v>
      </c>
    </row>
    <row r="25" spans="2:6" ht="15" thickBot="1" x14ac:dyDescent="0.35">
      <c r="B25" s="4">
        <v>21</v>
      </c>
      <c r="C25" s="3">
        <v>173</v>
      </c>
      <c r="D25" s="3">
        <v>31</v>
      </c>
      <c r="E25" s="3">
        <v>3</v>
      </c>
      <c r="F25" s="3">
        <v>15</v>
      </c>
    </row>
    <row r="26" spans="2:6" ht="15" thickBot="1" x14ac:dyDescent="0.35">
      <c r="B26" s="4">
        <v>22</v>
      </c>
      <c r="C26" s="3">
        <v>145</v>
      </c>
      <c r="D26" s="3">
        <v>34</v>
      </c>
      <c r="E26" s="3">
        <v>4</v>
      </c>
      <c r="F26" s="3">
        <v>12</v>
      </c>
    </row>
    <row r="27" spans="2:6" ht="15" thickBot="1" x14ac:dyDescent="0.35">
      <c r="B27" s="4">
        <v>23</v>
      </c>
      <c r="C27" s="3">
        <v>167</v>
      </c>
      <c r="D27" s="3">
        <v>45</v>
      </c>
      <c r="E27" s="3">
        <v>5</v>
      </c>
      <c r="F27" s="3">
        <v>17</v>
      </c>
    </row>
    <row r="28" spans="2:6" ht="15" thickBot="1" x14ac:dyDescent="0.35">
      <c r="B28" s="4">
        <v>24</v>
      </c>
      <c r="C28" s="3">
        <v>177</v>
      </c>
      <c r="D28" s="3">
        <v>75</v>
      </c>
      <c r="E28" s="3">
        <v>3</v>
      </c>
      <c r="F28" s="3">
        <v>18</v>
      </c>
    </row>
    <row r="29" spans="2:6" ht="15" thickBot="1" x14ac:dyDescent="0.35">
      <c r="B29" s="4">
        <v>25</v>
      </c>
      <c r="C29" s="3">
        <v>156</v>
      </c>
      <c r="D29" s="3">
        <v>35</v>
      </c>
      <c r="E29" s="3">
        <v>3</v>
      </c>
      <c r="F29" s="3">
        <v>15</v>
      </c>
    </row>
    <row r="30" spans="2:6" ht="15" thickBot="1" x14ac:dyDescent="0.35">
      <c r="B30" s="4">
        <v>26</v>
      </c>
      <c r="C30" s="3">
        <v>165</v>
      </c>
      <c r="D30" s="3">
        <v>38</v>
      </c>
      <c r="E30" s="3">
        <v>4</v>
      </c>
      <c r="F30" s="3">
        <v>16</v>
      </c>
    </row>
    <row r="31" spans="2:6" ht="15" thickBot="1" x14ac:dyDescent="0.35">
      <c r="B31" s="4">
        <v>27</v>
      </c>
      <c r="C31" s="3">
        <v>157</v>
      </c>
      <c r="D31" s="3">
        <v>32</v>
      </c>
      <c r="E31" s="3">
        <v>5</v>
      </c>
      <c r="F31" s="3">
        <v>14</v>
      </c>
    </row>
    <row r="32" spans="2:6" ht="15" thickBot="1" x14ac:dyDescent="0.35">
      <c r="B32" s="4">
        <v>28</v>
      </c>
      <c r="C32" s="3">
        <v>149</v>
      </c>
      <c r="D32" s="3">
        <v>26</v>
      </c>
      <c r="E32" s="3">
        <v>4</v>
      </c>
      <c r="F32" s="3">
        <v>14</v>
      </c>
    </row>
    <row r="33" spans="2:6" ht="15" thickBot="1" x14ac:dyDescent="0.35">
      <c r="B33" s="4">
        <v>29</v>
      </c>
      <c r="C33" s="3">
        <v>162</v>
      </c>
      <c r="D33" s="3">
        <v>48</v>
      </c>
      <c r="E33" s="3">
        <v>3</v>
      </c>
      <c r="F33" s="3">
        <v>16</v>
      </c>
    </row>
    <row r="34" spans="2:6" ht="15" thickBot="1" x14ac:dyDescent="0.35">
      <c r="B34" s="4">
        <v>30</v>
      </c>
      <c r="C34" s="3">
        <v>167</v>
      </c>
      <c r="D34" s="3">
        <v>73</v>
      </c>
      <c r="E34" s="3">
        <v>6</v>
      </c>
      <c r="F34" s="3">
        <v>15</v>
      </c>
    </row>
    <row r="35" spans="2:6" ht="15" thickBot="1" x14ac:dyDescent="0.35">
      <c r="B35" s="4">
        <v>31</v>
      </c>
      <c r="C35" s="3">
        <v>148</v>
      </c>
      <c r="D35" s="3">
        <v>31</v>
      </c>
      <c r="E35" s="3">
        <v>3</v>
      </c>
      <c r="F35" s="3">
        <v>14</v>
      </c>
    </row>
    <row r="36" spans="2:6" ht="15" thickBot="1" x14ac:dyDescent="0.35">
      <c r="B36" s="4">
        <v>32</v>
      </c>
      <c r="C36" s="3">
        <v>179</v>
      </c>
      <c r="D36" s="3">
        <v>56</v>
      </c>
      <c r="E36" s="3">
        <v>3</v>
      </c>
      <c r="F36" s="3">
        <v>18</v>
      </c>
    </row>
    <row r="37" spans="2:6" ht="15" thickBot="1" x14ac:dyDescent="0.35">
      <c r="B37" s="4">
        <v>33</v>
      </c>
      <c r="C37" s="3">
        <v>157</v>
      </c>
      <c r="D37" s="3">
        <v>48</v>
      </c>
      <c r="E37" s="3">
        <v>6</v>
      </c>
      <c r="F37" s="3">
        <v>15</v>
      </c>
    </row>
    <row r="38" spans="2:6" ht="15" thickBot="1" x14ac:dyDescent="0.35">
      <c r="B38" s="4">
        <v>34</v>
      </c>
      <c r="C38" s="3">
        <v>188</v>
      </c>
      <c r="D38" s="3">
        <v>85</v>
      </c>
      <c r="E38" s="3">
        <v>3</v>
      </c>
      <c r="F38" s="3">
        <v>17</v>
      </c>
    </row>
    <row r="39" spans="2:6" ht="15" thickBot="1" x14ac:dyDescent="0.35">
      <c r="B39" s="4">
        <v>35</v>
      </c>
      <c r="C39" s="3">
        <v>139</v>
      </c>
      <c r="D39" s="3">
        <v>31</v>
      </c>
      <c r="E39" s="3">
        <v>5</v>
      </c>
      <c r="F39" s="3">
        <v>14</v>
      </c>
    </row>
    <row r="40" spans="2:6" ht="15" thickBot="1" x14ac:dyDescent="0.35">
      <c r="B40" s="4">
        <v>36</v>
      </c>
      <c r="C40" s="3">
        <v>144</v>
      </c>
      <c r="D40" s="3">
        <v>29</v>
      </c>
      <c r="E40" s="3">
        <v>4</v>
      </c>
      <c r="F40" s="3">
        <v>16</v>
      </c>
    </row>
    <row r="41" spans="2:6" ht="15" thickBot="1" x14ac:dyDescent="0.35">
      <c r="B41" s="4">
        <v>37</v>
      </c>
      <c r="C41" s="3">
        <v>154</v>
      </c>
      <c r="D41" s="3">
        <v>36</v>
      </c>
      <c r="E41" s="3">
        <v>3</v>
      </c>
      <c r="F41" s="3">
        <v>17</v>
      </c>
    </row>
    <row r="42" spans="2:6" ht="15" thickBot="1" x14ac:dyDescent="0.35">
      <c r="B42" s="4">
        <v>38</v>
      </c>
      <c r="C42" s="3">
        <v>147</v>
      </c>
      <c r="D42" s="3">
        <v>33</v>
      </c>
      <c r="E42" s="3">
        <v>4</v>
      </c>
      <c r="F42" s="3">
        <v>14</v>
      </c>
    </row>
    <row r="43" spans="2:6" ht="15" thickBot="1" x14ac:dyDescent="0.35">
      <c r="B43" s="4">
        <v>39</v>
      </c>
      <c r="C43" s="3">
        <v>165</v>
      </c>
      <c r="D43" s="3">
        <v>37</v>
      </c>
      <c r="E43" s="3">
        <v>3</v>
      </c>
      <c r="F43" s="3">
        <v>16</v>
      </c>
    </row>
    <row r="44" spans="2:6" ht="15" thickBot="1" x14ac:dyDescent="0.35">
      <c r="B44" s="4">
        <v>40</v>
      </c>
      <c r="C44" s="3">
        <v>157</v>
      </c>
      <c r="D44" s="3">
        <v>29</v>
      </c>
      <c r="E44" s="3">
        <v>4</v>
      </c>
      <c r="F44" s="3">
        <v>16</v>
      </c>
    </row>
    <row r="45" spans="2:6" ht="15" thickBot="1" x14ac:dyDescent="0.35">
      <c r="B45" s="4">
        <v>41</v>
      </c>
      <c r="C45" s="3">
        <v>159</v>
      </c>
      <c r="D45" s="3">
        <v>45</v>
      </c>
      <c r="E45" s="3">
        <v>3</v>
      </c>
      <c r="F45" s="3">
        <v>17</v>
      </c>
    </row>
    <row r="46" spans="2:6" ht="15" thickBot="1" x14ac:dyDescent="0.35">
      <c r="B46" s="4">
        <v>42</v>
      </c>
      <c r="C46" s="3">
        <v>160</v>
      </c>
      <c r="D46" s="3">
        <v>67</v>
      </c>
      <c r="E46" s="3">
        <v>4</v>
      </c>
      <c r="F46" s="3">
        <v>16</v>
      </c>
    </row>
    <row r="47" spans="2:6" ht="15" thickBot="1" x14ac:dyDescent="0.35">
      <c r="B47" s="4">
        <v>43</v>
      </c>
      <c r="C47" s="3">
        <v>138</v>
      </c>
      <c r="D47" s="3">
        <v>34</v>
      </c>
      <c r="E47" s="3">
        <v>5</v>
      </c>
      <c r="F47" s="3">
        <v>14</v>
      </c>
    </row>
    <row r="48" spans="2:6" ht="15" thickBot="1" x14ac:dyDescent="0.35">
      <c r="B48" s="4">
        <v>44</v>
      </c>
      <c r="C48" s="3">
        <v>178</v>
      </c>
      <c r="D48" s="3">
        <v>69</v>
      </c>
      <c r="E48" s="3">
        <v>3</v>
      </c>
      <c r="F48" s="3">
        <v>20</v>
      </c>
    </row>
    <row r="49" spans="2:6" ht="15" thickBot="1" x14ac:dyDescent="0.35">
      <c r="B49" s="4">
        <v>45</v>
      </c>
      <c r="C49" s="3">
        <v>181</v>
      </c>
      <c r="D49" s="3">
        <v>67</v>
      </c>
      <c r="E49" s="3">
        <v>4</v>
      </c>
      <c r="F49" s="3">
        <v>18</v>
      </c>
    </row>
    <row r="50" spans="2:6" ht="15" thickBot="1" x14ac:dyDescent="0.35">
      <c r="B50" s="4">
        <v>46</v>
      </c>
      <c r="C50" s="3">
        <v>167</v>
      </c>
      <c r="D50" s="3">
        <v>46</v>
      </c>
      <c r="E50" s="3">
        <v>3</v>
      </c>
      <c r="F50" s="3">
        <v>15</v>
      </c>
    </row>
    <row r="51" spans="2:6" ht="15" thickBot="1" x14ac:dyDescent="0.35">
      <c r="B51" s="4">
        <v>47</v>
      </c>
      <c r="C51" s="3">
        <v>145</v>
      </c>
      <c r="D51" s="3">
        <v>34</v>
      </c>
      <c r="E51" s="3">
        <v>5</v>
      </c>
      <c r="F51" s="3">
        <v>16</v>
      </c>
    </row>
    <row r="52" spans="2:6" ht="15" thickBot="1" x14ac:dyDescent="0.35">
      <c r="B52" s="4">
        <v>48</v>
      </c>
      <c r="C52" s="3">
        <v>156</v>
      </c>
      <c r="D52" s="3">
        <v>47</v>
      </c>
      <c r="E52" s="3">
        <v>4</v>
      </c>
      <c r="F52" s="3">
        <v>17</v>
      </c>
    </row>
    <row r="53" spans="2:6" ht="15" thickBot="1" x14ac:dyDescent="0.35">
      <c r="B53" s="4">
        <v>49</v>
      </c>
      <c r="C53" s="3">
        <v>178</v>
      </c>
      <c r="D53" s="3">
        <v>65</v>
      </c>
      <c r="E53" s="3">
        <v>3</v>
      </c>
      <c r="F53" s="3">
        <v>21</v>
      </c>
    </row>
    <row r="54" spans="2:6" ht="15" thickBot="1" x14ac:dyDescent="0.35">
      <c r="B54" s="4">
        <v>50</v>
      </c>
      <c r="C54" s="3">
        <v>148</v>
      </c>
      <c r="D54" s="3">
        <v>38</v>
      </c>
      <c r="E54" s="3">
        <v>4</v>
      </c>
      <c r="F54" s="3">
        <v>10</v>
      </c>
    </row>
    <row r="55" spans="2:6" ht="15" thickBot="1" x14ac:dyDescent="0.35">
      <c r="B55" s="4">
        <v>51</v>
      </c>
      <c r="C55" s="3">
        <v>188</v>
      </c>
      <c r="D55" s="3">
        <v>69</v>
      </c>
      <c r="E55" s="3">
        <v>2</v>
      </c>
      <c r="F55" s="3">
        <v>16</v>
      </c>
    </row>
    <row r="56" spans="2:6" ht="15" thickBot="1" x14ac:dyDescent="0.35">
      <c r="B56" s="4">
        <v>52</v>
      </c>
      <c r="C56" s="3">
        <v>148</v>
      </c>
      <c r="D56" s="3">
        <v>32</v>
      </c>
      <c r="E56" s="3">
        <v>5</v>
      </c>
      <c r="F56" s="3">
        <v>14</v>
      </c>
    </row>
    <row r="57" spans="2:6" ht="15" thickBot="1" x14ac:dyDescent="0.35">
      <c r="B57" s="4">
        <v>53</v>
      </c>
      <c r="C57" s="3">
        <v>156</v>
      </c>
      <c r="D57" s="3">
        <v>41</v>
      </c>
      <c r="E57" s="3">
        <v>4</v>
      </c>
      <c r="F57" s="3">
        <v>15</v>
      </c>
    </row>
    <row r="58" spans="2:6" ht="15" thickBot="1" x14ac:dyDescent="0.35">
      <c r="B58" s="4">
        <v>54</v>
      </c>
      <c r="C58" s="3">
        <v>187</v>
      </c>
      <c r="D58" s="3">
        <v>49</v>
      </c>
      <c r="E58" s="3">
        <v>3</v>
      </c>
      <c r="F58" s="3">
        <v>19</v>
      </c>
    </row>
    <row r="59" spans="2:6" ht="15" thickBot="1" x14ac:dyDescent="0.35">
      <c r="B59" s="4">
        <v>55</v>
      </c>
      <c r="C59" s="3">
        <v>156</v>
      </c>
      <c r="D59" s="3">
        <v>28</v>
      </c>
      <c r="E59" s="3">
        <v>3</v>
      </c>
      <c r="F59" s="3">
        <v>17</v>
      </c>
    </row>
    <row r="60" spans="2:6" ht="15" thickBot="1" x14ac:dyDescent="0.35">
      <c r="B60" s="4">
        <v>56</v>
      </c>
      <c r="C60" s="3">
        <v>137</v>
      </c>
      <c r="D60" s="3">
        <v>48</v>
      </c>
      <c r="E60" s="3">
        <v>5</v>
      </c>
      <c r="F60" s="3">
        <v>12</v>
      </c>
    </row>
    <row r="61" spans="2:6" ht="15" thickBot="1" x14ac:dyDescent="0.35">
      <c r="B61" s="4">
        <v>57</v>
      </c>
      <c r="C61" s="3">
        <v>167</v>
      </c>
      <c r="D61" s="3">
        <v>39</v>
      </c>
      <c r="E61" s="3">
        <v>3</v>
      </c>
      <c r="F61" s="3">
        <v>15</v>
      </c>
    </row>
    <row r="62" spans="2:6" ht="15" thickBot="1" x14ac:dyDescent="0.35">
      <c r="B62" s="4">
        <v>58</v>
      </c>
      <c r="C62" s="3">
        <v>145</v>
      </c>
      <c r="D62" s="3">
        <v>35</v>
      </c>
      <c r="E62" s="3">
        <v>4</v>
      </c>
      <c r="F62" s="3">
        <v>14</v>
      </c>
    </row>
    <row r="63" spans="2:6" ht="15" thickBot="1" x14ac:dyDescent="0.35">
      <c r="B63" s="4">
        <v>59</v>
      </c>
      <c r="C63" s="3">
        <v>157</v>
      </c>
      <c r="D63" s="3">
        <v>38</v>
      </c>
      <c r="E63" s="3">
        <v>3</v>
      </c>
      <c r="F63" s="3">
        <v>16</v>
      </c>
    </row>
    <row r="64" spans="2:6" ht="15" thickBot="1" x14ac:dyDescent="0.35">
      <c r="B64" s="4">
        <v>60</v>
      </c>
      <c r="C64" s="3">
        <v>163</v>
      </c>
      <c r="D64" s="3">
        <v>47</v>
      </c>
      <c r="E64" s="3">
        <v>3</v>
      </c>
      <c r="F64" s="3">
        <v>14</v>
      </c>
    </row>
    <row r="65" spans="2:6" ht="15" thickBot="1" x14ac:dyDescent="0.35">
      <c r="B65" s="4">
        <v>61</v>
      </c>
      <c r="C65" s="3">
        <v>147</v>
      </c>
      <c r="D65" s="3">
        <v>32</v>
      </c>
      <c r="E65" s="3">
        <v>5</v>
      </c>
      <c r="F65" s="3">
        <v>13</v>
      </c>
    </row>
    <row r="66" spans="2:6" ht="15" thickBot="1" x14ac:dyDescent="0.35">
      <c r="B66" s="4">
        <v>62</v>
      </c>
      <c r="C66" s="3">
        <v>149</v>
      </c>
      <c r="D66" s="3">
        <v>39</v>
      </c>
      <c r="E66" s="3">
        <v>4</v>
      </c>
      <c r="F66" s="3">
        <v>14</v>
      </c>
    </row>
  </sheetData>
  <mergeCells count="4">
    <mergeCell ref="C2:C4"/>
    <mergeCell ref="D2:D4"/>
    <mergeCell ref="E2:E4"/>
    <mergeCell ref="F2:F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B8A4A-4A66-413D-AE7E-7D91711A50C1}">
  <dimension ref="B2:E39"/>
  <sheetViews>
    <sheetView topLeftCell="B1" workbookViewId="0">
      <selection activeCell="I3" sqref="I3"/>
    </sheetView>
  </sheetViews>
  <sheetFormatPr baseColWidth="10" defaultColWidth="8.88671875" defaultRowHeight="14.4" x14ac:dyDescent="0.3"/>
  <cols>
    <col min="2" max="2" width="34.5546875" customWidth="1"/>
    <col min="3" max="4" width="20.44140625" bestFit="1" customWidth="1"/>
    <col min="5" max="5" width="23.6640625" bestFit="1" customWidth="1"/>
  </cols>
  <sheetData>
    <row r="2" spans="2:5" ht="24" customHeight="1" x14ac:dyDescent="0.3">
      <c r="B2" s="25" t="s">
        <v>43</v>
      </c>
    </row>
    <row r="4" spans="2:5" x14ac:dyDescent="0.3">
      <c r="C4" s="24"/>
    </row>
    <row r="5" spans="2:5" ht="15" thickBot="1" x14ac:dyDescent="0.35"/>
    <row r="6" spans="2:5" ht="28.2" thickBot="1" x14ac:dyDescent="0.35">
      <c r="B6" s="14" t="s">
        <v>0</v>
      </c>
      <c r="C6" s="14" t="s">
        <v>16</v>
      </c>
      <c r="D6" s="14" t="s">
        <v>17</v>
      </c>
      <c r="E6" s="14" t="s">
        <v>39</v>
      </c>
    </row>
    <row r="7" spans="2:5" ht="15" thickBot="1" x14ac:dyDescent="0.35">
      <c r="B7" s="3">
        <v>137</v>
      </c>
      <c r="C7" s="32">
        <f>COUNTIF('Datos Actividad'!$C$5:$C$66,'Pregunta 1'!B7)</f>
        <v>1</v>
      </c>
      <c r="D7" s="35">
        <f>C7/COUNT('Datos Actividad'!$C$5:$C$66)</f>
        <v>1.6129032258064516E-2</v>
      </c>
      <c r="E7" s="21">
        <f>D7</f>
        <v>1.6129032258064516E-2</v>
      </c>
    </row>
    <row r="8" spans="2:5" ht="15" thickBot="1" x14ac:dyDescent="0.35">
      <c r="B8" s="3">
        <v>138</v>
      </c>
      <c r="C8" s="33">
        <f>COUNTIF('Datos Actividad'!$C$5:$C$66,'Pregunta 1'!B8)</f>
        <v>1</v>
      </c>
      <c r="D8" s="36">
        <f>C8/COUNT('Datos Actividad'!$C$5:$C$66)</f>
        <v>1.6129032258064516E-2</v>
      </c>
      <c r="E8" s="22">
        <f>D8+E7</f>
        <v>3.2258064516129031E-2</v>
      </c>
    </row>
    <row r="9" spans="2:5" ht="15" thickBot="1" x14ac:dyDescent="0.35">
      <c r="B9" s="3">
        <v>139</v>
      </c>
      <c r="C9" s="33">
        <f>COUNTIF('Datos Actividad'!$C$5:$C$66,'Pregunta 1'!B9)</f>
        <v>1</v>
      </c>
      <c r="D9" s="36">
        <f>C9/COUNT('Datos Actividad'!$C$5:$C$66)</f>
        <v>1.6129032258064516E-2</v>
      </c>
      <c r="E9" s="22">
        <f t="shared" ref="E9:E39" si="0">D9+E8</f>
        <v>4.8387096774193547E-2</v>
      </c>
    </row>
    <row r="10" spans="2:5" ht="15" thickBot="1" x14ac:dyDescent="0.35">
      <c r="B10" s="3">
        <v>142</v>
      </c>
      <c r="C10" s="33">
        <f>COUNTIF('Datos Actividad'!$C$5:$C$66,'Pregunta 1'!B10)</f>
        <v>1</v>
      </c>
      <c r="D10" s="36">
        <f>C10/COUNT('Datos Actividad'!$C$5:$C$66)</f>
        <v>1.6129032258064516E-2</v>
      </c>
      <c r="E10" s="22">
        <f t="shared" si="0"/>
        <v>6.4516129032258063E-2</v>
      </c>
    </row>
    <row r="11" spans="2:5" ht="15" thickBot="1" x14ac:dyDescent="0.35">
      <c r="B11" s="3">
        <v>144</v>
      </c>
      <c r="C11" s="33">
        <f>COUNTIF('Datos Actividad'!$C$5:$C$66,'Pregunta 1'!B11)</f>
        <v>1</v>
      </c>
      <c r="D11" s="36">
        <f>C11/COUNT('Datos Actividad'!$C$5:$C$66)</f>
        <v>1.6129032258064516E-2</v>
      </c>
      <c r="E11" s="22">
        <f t="shared" si="0"/>
        <v>8.0645161290322578E-2</v>
      </c>
    </row>
    <row r="12" spans="2:5" ht="15" thickBot="1" x14ac:dyDescent="0.35">
      <c r="B12" s="3">
        <v>145</v>
      </c>
      <c r="C12" s="33">
        <f>COUNTIF('Datos Actividad'!$C$5:$C$66,'Pregunta 1'!B12)</f>
        <v>3</v>
      </c>
      <c r="D12" s="36">
        <f>C12/COUNT('Datos Actividad'!$C$5:$C$66)</f>
        <v>4.8387096774193547E-2</v>
      </c>
      <c r="E12" s="22">
        <f t="shared" si="0"/>
        <v>0.12903225806451613</v>
      </c>
    </row>
    <row r="13" spans="2:5" ht="15" thickBot="1" x14ac:dyDescent="0.35">
      <c r="B13" s="3">
        <v>147</v>
      </c>
      <c r="C13" s="33">
        <f>COUNTIF('Datos Actividad'!$C$5:$C$66,'Pregunta 1'!B13)</f>
        <v>2</v>
      </c>
      <c r="D13" s="36">
        <f>C13/COUNT('Datos Actividad'!$C$5:$C$66)</f>
        <v>3.2258064516129031E-2</v>
      </c>
      <c r="E13" s="22">
        <f t="shared" si="0"/>
        <v>0.16129032258064516</v>
      </c>
    </row>
    <row r="14" spans="2:5" ht="15" thickBot="1" x14ac:dyDescent="0.35">
      <c r="B14" s="3">
        <v>148</v>
      </c>
      <c r="C14" s="33">
        <f>COUNTIF('Datos Actividad'!$C$5:$C$66,'Pregunta 1'!B14)</f>
        <v>4</v>
      </c>
      <c r="D14" s="36">
        <f>C14/COUNT('Datos Actividad'!$C$5:$C$66)</f>
        <v>6.4516129032258063E-2</v>
      </c>
      <c r="E14" s="22">
        <f t="shared" si="0"/>
        <v>0.22580645161290322</v>
      </c>
    </row>
    <row r="15" spans="2:5" ht="15" thickBot="1" x14ac:dyDescent="0.35">
      <c r="B15" s="3">
        <v>149</v>
      </c>
      <c r="C15" s="33">
        <f>COUNTIF('Datos Actividad'!$C$5:$C$66,'Pregunta 1'!B15)</f>
        <v>3</v>
      </c>
      <c r="D15" s="36">
        <f>C15/COUNT('Datos Actividad'!$C$5:$C$66)</f>
        <v>4.8387096774193547E-2</v>
      </c>
      <c r="E15" s="22">
        <f t="shared" si="0"/>
        <v>0.27419354838709675</v>
      </c>
    </row>
    <row r="16" spans="2:5" ht="15" thickBot="1" x14ac:dyDescent="0.35">
      <c r="B16" s="3">
        <v>154</v>
      </c>
      <c r="C16" s="33">
        <f>COUNTIF('Datos Actividad'!$C$5:$C$66,'Pregunta 1'!B16)</f>
        <v>1</v>
      </c>
      <c r="D16" s="36">
        <f>C16/COUNT('Datos Actividad'!$C$5:$C$66)</f>
        <v>1.6129032258064516E-2</v>
      </c>
      <c r="E16" s="22">
        <f t="shared" si="0"/>
        <v>0.29032258064516125</v>
      </c>
    </row>
    <row r="17" spans="2:5" ht="15" thickBot="1" x14ac:dyDescent="0.35">
      <c r="B17" s="3">
        <v>155</v>
      </c>
      <c r="C17" s="33">
        <f>COUNTIF('Datos Actividad'!$C$5:$C$66,'Pregunta 1'!B17)</f>
        <v>3</v>
      </c>
      <c r="D17" s="36">
        <f>C17/COUNT('Datos Actividad'!$C$5:$C$66)</f>
        <v>4.8387096774193547E-2</v>
      </c>
      <c r="E17" s="22">
        <f t="shared" si="0"/>
        <v>0.33870967741935482</v>
      </c>
    </row>
    <row r="18" spans="2:5" ht="15" thickBot="1" x14ac:dyDescent="0.35">
      <c r="B18" s="3">
        <v>156</v>
      </c>
      <c r="C18" s="33">
        <f>COUNTIF('Datos Actividad'!$C$5:$C$66,'Pregunta 1'!B18)</f>
        <v>4</v>
      </c>
      <c r="D18" s="36">
        <f>C18/COUNT('Datos Actividad'!$C$5:$C$66)</f>
        <v>6.4516129032258063E-2</v>
      </c>
      <c r="E18" s="22">
        <f t="shared" si="0"/>
        <v>0.40322580645161288</v>
      </c>
    </row>
    <row r="19" spans="2:5" ht="15" thickBot="1" x14ac:dyDescent="0.35">
      <c r="B19" s="3">
        <v>157</v>
      </c>
      <c r="C19" s="33">
        <f>COUNTIF('Datos Actividad'!$C$5:$C$66,'Pregunta 1'!B19)</f>
        <v>4</v>
      </c>
      <c r="D19" s="36">
        <f>C19/COUNT('Datos Actividad'!$C$5:$C$66)</f>
        <v>6.4516129032258063E-2</v>
      </c>
      <c r="E19" s="22">
        <f t="shared" si="0"/>
        <v>0.46774193548387094</v>
      </c>
    </row>
    <row r="20" spans="2:5" ht="15" thickBot="1" x14ac:dyDescent="0.35">
      <c r="B20" s="3">
        <v>159</v>
      </c>
      <c r="C20" s="33">
        <f>COUNTIF('Datos Actividad'!$C$5:$C$66,'Pregunta 1'!B20)</f>
        <v>1</v>
      </c>
      <c r="D20" s="36">
        <f>C20/COUNT('Datos Actividad'!$C$5:$C$66)</f>
        <v>1.6129032258064516E-2</v>
      </c>
      <c r="E20" s="22">
        <f t="shared" si="0"/>
        <v>0.48387096774193544</v>
      </c>
    </row>
    <row r="21" spans="2:5" ht="15" thickBot="1" x14ac:dyDescent="0.35">
      <c r="B21" s="3">
        <v>160</v>
      </c>
      <c r="C21" s="33">
        <f>COUNTIF('Datos Actividad'!$C$5:$C$66,'Pregunta 1'!B21)</f>
        <v>1</v>
      </c>
      <c r="D21" s="36">
        <f>C21/COUNT('Datos Actividad'!$C$5:$C$66)</f>
        <v>1.6129032258064516E-2</v>
      </c>
      <c r="E21" s="22">
        <f t="shared" si="0"/>
        <v>0.49999999999999994</v>
      </c>
    </row>
    <row r="22" spans="2:5" ht="15" thickBot="1" x14ac:dyDescent="0.35">
      <c r="B22" s="3">
        <v>162</v>
      </c>
      <c r="C22" s="33">
        <f>COUNTIF('Datos Actividad'!$C$5:$C$66,'Pregunta 1'!B22)</f>
        <v>2</v>
      </c>
      <c r="D22" s="36">
        <f>C22/COUNT('Datos Actividad'!$C$5:$C$66)</f>
        <v>3.2258064516129031E-2</v>
      </c>
      <c r="E22" s="22">
        <f t="shared" si="0"/>
        <v>0.532258064516129</v>
      </c>
    </row>
    <row r="23" spans="2:5" ht="15" thickBot="1" x14ac:dyDescent="0.35">
      <c r="B23" s="3">
        <v>163</v>
      </c>
      <c r="C23" s="33">
        <f>COUNTIF('Datos Actividad'!$C$5:$C$66,'Pregunta 1'!B23)</f>
        <v>1</v>
      </c>
      <c r="D23" s="36">
        <f>C23/COUNT('Datos Actividad'!$C$5:$C$66)</f>
        <v>1.6129032258064516E-2</v>
      </c>
      <c r="E23" s="22">
        <f t="shared" si="0"/>
        <v>0.54838709677419351</v>
      </c>
    </row>
    <row r="24" spans="2:5" ht="15" thickBot="1" x14ac:dyDescent="0.35">
      <c r="B24" s="3">
        <v>164</v>
      </c>
      <c r="C24" s="33">
        <f>COUNTIF('Datos Actividad'!$C$5:$C$66,'Pregunta 1'!B24)</f>
        <v>1</v>
      </c>
      <c r="D24" s="36">
        <f>C24/COUNT('Datos Actividad'!$C$5:$C$66)</f>
        <v>1.6129032258064516E-2</v>
      </c>
      <c r="E24" s="22">
        <f t="shared" si="0"/>
        <v>0.56451612903225801</v>
      </c>
    </row>
    <row r="25" spans="2:5" ht="15" thickBot="1" x14ac:dyDescent="0.35">
      <c r="B25" s="3">
        <v>165</v>
      </c>
      <c r="C25" s="33">
        <f>COUNTIF('Datos Actividad'!$C$5:$C$66,'Pregunta 1'!B25)</f>
        <v>3</v>
      </c>
      <c r="D25" s="36">
        <f>C25/COUNT('Datos Actividad'!$C$5:$C$66)</f>
        <v>4.8387096774193547E-2</v>
      </c>
      <c r="E25" s="22">
        <f t="shared" si="0"/>
        <v>0.61290322580645151</v>
      </c>
    </row>
    <row r="26" spans="2:5" ht="15" thickBot="1" x14ac:dyDescent="0.35">
      <c r="B26" s="3">
        <v>166</v>
      </c>
      <c r="C26" s="33">
        <f>COUNTIF('Datos Actividad'!$C$5:$C$66,'Pregunta 1'!B26)</f>
        <v>1</v>
      </c>
      <c r="D26" s="36">
        <f>C26/COUNT('Datos Actividad'!$C$5:$C$66)</f>
        <v>1.6129032258064516E-2</v>
      </c>
      <c r="E26" s="22">
        <f t="shared" si="0"/>
        <v>0.62903225806451601</v>
      </c>
    </row>
    <row r="27" spans="2:5" ht="15" thickBot="1" x14ac:dyDescent="0.35">
      <c r="B27" s="3">
        <v>167</v>
      </c>
      <c r="C27" s="33">
        <f>COUNTIF('Datos Actividad'!$C$5:$C$66,'Pregunta 1'!B27)</f>
        <v>5</v>
      </c>
      <c r="D27" s="36">
        <f>C27/COUNT('Datos Actividad'!$C$5:$C$66)</f>
        <v>8.0645161290322578E-2</v>
      </c>
      <c r="E27" s="22">
        <f t="shared" si="0"/>
        <v>0.70967741935483863</v>
      </c>
    </row>
    <row r="28" spans="2:5" ht="15" thickBot="1" x14ac:dyDescent="0.35">
      <c r="B28" s="3">
        <v>170</v>
      </c>
      <c r="C28" s="33">
        <f>COUNTIF('Datos Actividad'!$C$5:$C$66,'Pregunta 1'!B28)</f>
        <v>2</v>
      </c>
      <c r="D28" s="36">
        <f>C28/COUNT('Datos Actividad'!$C$5:$C$66)</f>
        <v>3.2258064516129031E-2</v>
      </c>
      <c r="E28" s="22">
        <f t="shared" si="0"/>
        <v>0.74193548387096764</v>
      </c>
    </row>
    <row r="29" spans="2:5" ht="15" thickBot="1" x14ac:dyDescent="0.35">
      <c r="B29" s="3">
        <v>173</v>
      </c>
      <c r="C29" s="33">
        <f>COUNTIF('Datos Actividad'!$C$5:$C$66,'Pregunta 1'!B29)</f>
        <v>2</v>
      </c>
      <c r="D29" s="36">
        <f>C29/COUNT('Datos Actividad'!$C$5:$C$66)</f>
        <v>3.2258064516129031E-2</v>
      </c>
      <c r="E29" s="22">
        <f t="shared" si="0"/>
        <v>0.77419354838709664</v>
      </c>
    </row>
    <row r="30" spans="2:5" ht="15" thickBot="1" x14ac:dyDescent="0.35">
      <c r="B30" s="3">
        <v>175</v>
      </c>
      <c r="C30" s="33">
        <f>COUNTIF('Datos Actividad'!$C$5:$C$66,'Pregunta 1'!B30)</f>
        <v>1</v>
      </c>
      <c r="D30" s="36">
        <f>C30/COUNT('Datos Actividad'!$C$5:$C$66)</f>
        <v>1.6129032258064516E-2</v>
      </c>
      <c r="E30" s="22">
        <f t="shared" si="0"/>
        <v>0.79032258064516114</v>
      </c>
    </row>
    <row r="31" spans="2:5" ht="15" thickBot="1" x14ac:dyDescent="0.35">
      <c r="B31" s="3">
        <v>176</v>
      </c>
      <c r="C31" s="33">
        <f>COUNTIF('Datos Actividad'!$C$5:$C$66,'Pregunta 1'!B31)</f>
        <v>1</v>
      </c>
      <c r="D31" s="36">
        <f>C31/COUNT('Datos Actividad'!$C$5:$C$66)</f>
        <v>1.6129032258064516E-2</v>
      </c>
      <c r="E31" s="22">
        <f t="shared" si="0"/>
        <v>0.80645161290322565</v>
      </c>
    </row>
    <row r="32" spans="2:5" ht="15" thickBot="1" x14ac:dyDescent="0.35">
      <c r="B32" s="3">
        <v>177</v>
      </c>
      <c r="C32" s="33">
        <f>COUNTIF('Datos Actividad'!$C$5:$C$66,'Pregunta 1'!B32)</f>
        <v>1</v>
      </c>
      <c r="D32" s="36">
        <f>C32/COUNT('Datos Actividad'!$C$5:$C$66)</f>
        <v>1.6129032258064516E-2</v>
      </c>
      <c r="E32" s="22">
        <f t="shared" si="0"/>
        <v>0.82258064516129015</v>
      </c>
    </row>
    <row r="33" spans="2:5" ht="15" thickBot="1" x14ac:dyDescent="0.35">
      <c r="B33" s="3">
        <v>178</v>
      </c>
      <c r="C33" s="33">
        <f>COUNTIF('Datos Actividad'!$C$5:$C$66,'Pregunta 1'!B33)</f>
        <v>2</v>
      </c>
      <c r="D33" s="36">
        <f>C33/COUNT('Datos Actividad'!$C$5:$C$66)</f>
        <v>3.2258064516129031E-2</v>
      </c>
      <c r="E33" s="22">
        <f t="shared" si="0"/>
        <v>0.85483870967741915</v>
      </c>
    </row>
    <row r="34" spans="2:5" ht="15" thickBot="1" x14ac:dyDescent="0.35">
      <c r="B34" s="3">
        <v>179</v>
      </c>
      <c r="C34" s="33">
        <f>COUNTIF('Datos Actividad'!$C$5:$C$66,'Pregunta 1'!B34)</f>
        <v>1</v>
      </c>
      <c r="D34" s="36">
        <f>C34/COUNT('Datos Actividad'!$C$5:$C$66)</f>
        <v>1.6129032258064516E-2</v>
      </c>
      <c r="E34" s="22">
        <f t="shared" si="0"/>
        <v>0.87096774193548365</v>
      </c>
    </row>
    <row r="35" spans="2:5" ht="15" thickBot="1" x14ac:dyDescent="0.35">
      <c r="B35" s="3">
        <v>180</v>
      </c>
      <c r="C35" s="33">
        <f>COUNTIF('Datos Actividad'!$C$5:$C$66,'Pregunta 1'!B35)</f>
        <v>1</v>
      </c>
      <c r="D35" s="36">
        <f>C35/COUNT('Datos Actividad'!$C$5:$C$66)</f>
        <v>1.6129032258064516E-2</v>
      </c>
      <c r="E35" s="22">
        <f t="shared" si="0"/>
        <v>0.88709677419354815</v>
      </c>
    </row>
    <row r="36" spans="2:5" ht="15" thickBot="1" x14ac:dyDescent="0.35">
      <c r="B36" s="3">
        <v>181</v>
      </c>
      <c r="C36" s="33">
        <f>COUNTIF('Datos Actividad'!$C$5:$C$66,'Pregunta 1'!B36)</f>
        <v>2</v>
      </c>
      <c r="D36" s="36">
        <f>C36/COUNT('Datos Actividad'!$C$5:$C$66)</f>
        <v>3.2258064516129031E-2</v>
      </c>
      <c r="E36" s="22">
        <f t="shared" si="0"/>
        <v>0.91935483870967716</v>
      </c>
    </row>
    <row r="37" spans="2:5" ht="15" thickBot="1" x14ac:dyDescent="0.35">
      <c r="B37" s="3">
        <v>182</v>
      </c>
      <c r="C37" s="33">
        <f>COUNTIF('Datos Actividad'!$C$5:$C$66,'Pregunta 1'!B37)</f>
        <v>1</v>
      </c>
      <c r="D37" s="36">
        <f>C37/COUNT('Datos Actividad'!$C$5:$C$66)</f>
        <v>1.6129032258064516E-2</v>
      </c>
      <c r="E37" s="22">
        <f t="shared" si="0"/>
        <v>0.93548387096774166</v>
      </c>
    </row>
    <row r="38" spans="2:5" ht="15" thickBot="1" x14ac:dyDescent="0.35">
      <c r="B38" s="3">
        <v>187</v>
      </c>
      <c r="C38" s="33">
        <f>COUNTIF('Datos Actividad'!$C$5:$C$66,'Pregunta 1'!B38)</f>
        <v>2</v>
      </c>
      <c r="D38" s="36">
        <f>C38/COUNT('Datos Actividad'!$C$5:$C$66)</f>
        <v>3.2258064516129031E-2</v>
      </c>
      <c r="E38" s="22">
        <f t="shared" si="0"/>
        <v>0.96774193548387066</v>
      </c>
    </row>
    <row r="39" spans="2:5" ht="15" thickBot="1" x14ac:dyDescent="0.35">
      <c r="B39" s="3">
        <v>188</v>
      </c>
      <c r="C39" s="34">
        <f>COUNTIF('Datos Actividad'!$C$5:$C$66,'Pregunta 1'!B39)</f>
        <v>2</v>
      </c>
      <c r="D39" s="37">
        <f>C39/COUNT('Datos Actividad'!$C$5:$C$66)</f>
        <v>3.2258064516129031E-2</v>
      </c>
      <c r="E39" s="23">
        <f t="shared" si="0"/>
        <v>0.99999999999999967</v>
      </c>
    </row>
  </sheetData>
  <sortState xmlns:xlrd2="http://schemas.microsoft.com/office/spreadsheetml/2017/richdata2" ref="B7:D39">
    <sortCondition ref="B6:B39"/>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A8043-190B-4D83-AE3E-35A1A02B3E6C}">
  <dimension ref="B2:E6"/>
  <sheetViews>
    <sheetView workbookViewId="0">
      <selection activeCell="B9" sqref="B9"/>
    </sheetView>
  </sheetViews>
  <sheetFormatPr baseColWidth="10" defaultColWidth="8.88671875" defaultRowHeight="14.4" x14ac:dyDescent="0.3"/>
  <cols>
    <col min="2" max="2" width="56.6640625" customWidth="1"/>
    <col min="3" max="3" width="40" bestFit="1" customWidth="1"/>
    <col min="4" max="4" width="50" bestFit="1" customWidth="1"/>
    <col min="5" max="5" width="54" bestFit="1" customWidth="1"/>
  </cols>
  <sheetData>
    <row r="2" spans="2:5" ht="39.6" customHeight="1" x14ac:dyDescent="0.3">
      <c r="B2" s="26" t="s">
        <v>19</v>
      </c>
      <c r="C2" s="26"/>
      <c r="D2" s="26"/>
      <c r="E2" s="26"/>
    </row>
    <row r="5" spans="2:5" x14ac:dyDescent="0.3">
      <c r="B5" t="s">
        <v>18</v>
      </c>
      <c r="C5" t="s">
        <v>1</v>
      </c>
      <c r="D5" t="s">
        <v>2</v>
      </c>
      <c r="E5" t="s">
        <v>3</v>
      </c>
    </row>
    <row r="6" spans="2:5" x14ac:dyDescent="0.3">
      <c r="B6" t="s">
        <v>0</v>
      </c>
      <c r="C6" s="20">
        <f>PEARSON('Datos Actividad'!$C$5:$C$66,'Datos Actividad'!D5:D66)</f>
        <v>0.73327095804968889</v>
      </c>
      <c r="D6" s="8">
        <f>PEARSON('Datos Actividad'!$C$5:$C$66,'Datos Actividad'!E5:E66)</f>
        <v>-0.47276005638194574</v>
      </c>
      <c r="E6" s="8">
        <f>PEARSON('Datos Actividad'!$C$5:$C$66,'Datos Actividad'!F5:F66)</f>
        <v>0.7512553749547336</v>
      </c>
    </row>
  </sheetData>
  <mergeCells count="1">
    <mergeCell ref="B2:E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6288B-36F8-4B58-B780-1528A0C3742E}">
  <dimension ref="B2:I15"/>
  <sheetViews>
    <sheetView workbookViewId="0">
      <selection activeCell="J20" sqref="J20"/>
    </sheetView>
  </sheetViews>
  <sheetFormatPr baseColWidth="10" defaultColWidth="8.88671875" defaultRowHeight="14.4" x14ac:dyDescent="0.3"/>
  <cols>
    <col min="2" max="2" width="48.6640625" bestFit="1" customWidth="1"/>
    <col min="3" max="3" width="8.33203125" bestFit="1" customWidth="1"/>
    <col min="4" max="4" width="14.44140625" bestFit="1" customWidth="1"/>
    <col min="5" max="5" width="15.44140625" customWidth="1"/>
    <col min="8" max="8" width="17.88671875" bestFit="1" customWidth="1"/>
  </cols>
  <sheetData>
    <row r="2" spans="2:9" ht="43.2" customHeight="1" x14ac:dyDescent="0.3">
      <c r="B2" s="26" t="s">
        <v>20</v>
      </c>
      <c r="C2" s="26"/>
      <c r="D2" s="26"/>
    </row>
    <row r="3" spans="2:9" ht="27" customHeight="1" x14ac:dyDescent="0.3">
      <c r="E3" s="18" t="s">
        <v>30</v>
      </c>
      <c r="F3" s="18"/>
      <c r="G3" s="18"/>
    </row>
    <row r="4" spans="2:9" ht="43.2" x14ac:dyDescent="0.3">
      <c r="B4" t="s">
        <v>23</v>
      </c>
      <c r="C4" s="10" t="s">
        <v>28</v>
      </c>
      <c r="D4" s="9" t="s">
        <v>29</v>
      </c>
      <c r="E4" s="10">
        <v>0.9</v>
      </c>
      <c r="F4" s="10">
        <v>0.95</v>
      </c>
      <c r="G4" s="10">
        <v>0.99</v>
      </c>
      <c r="H4" t="s">
        <v>27</v>
      </c>
      <c r="I4">
        <f>COUNT('Datos Actividad'!B5:B66)-2</f>
        <v>60</v>
      </c>
    </row>
    <row r="5" spans="2:9" x14ac:dyDescent="0.3">
      <c r="B5" s="30" t="s">
        <v>24</v>
      </c>
      <c r="C5" s="12">
        <f>('Pregunta 2'!C6-0)/SQRT((1-('Pregunta 2'!C6^2))/'Pregunta 3'!$I$4)</f>
        <v>8.3535625179425921</v>
      </c>
      <c r="D5" s="11">
        <f>_xlfn.T.DIST.2T(C5,$I$4)</f>
        <v>1.2247848222859193E-11</v>
      </c>
      <c r="E5">
        <v>1.67</v>
      </c>
      <c r="F5">
        <v>2</v>
      </c>
      <c r="G5">
        <v>2.66</v>
      </c>
    </row>
    <row r="6" spans="2:9" x14ac:dyDescent="0.3">
      <c r="B6" s="30" t="s">
        <v>25</v>
      </c>
      <c r="C6" s="12">
        <f>('Pregunta 2'!D6-0)/SQRT((1-('Pregunta 2'!D6^2))/'Pregunta 3'!$I$4)</f>
        <v>-4.155719728752139</v>
      </c>
      <c r="D6" s="11">
        <f>_xlfn.T.DIST.2T(ABS(C6),$I$4)</f>
        <v>1.0445686794939117E-4</v>
      </c>
      <c r="E6">
        <v>1.67</v>
      </c>
      <c r="F6">
        <v>2</v>
      </c>
      <c r="G6">
        <v>2.66</v>
      </c>
    </row>
    <row r="7" spans="2:9" ht="28.8" x14ac:dyDescent="0.3">
      <c r="B7" s="38" t="s">
        <v>26</v>
      </c>
      <c r="C7" s="12">
        <f>('Pregunta 2'!E6-0)/SQRT((1-('Pregunta 2'!E6^2))/'Pregunta 3'!$I$4)</f>
        <v>8.8168128885800172</v>
      </c>
      <c r="D7" s="11">
        <f>_xlfn.T.DIST.2T(C7,$I$4)</f>
        <v>2.0096006378903656E-12</v>
      </c>
      <c r="E7">
        <v>1.67</v>
      </c>
      <c r="F7">
        <v>2</v>
      </c>
      <c r="G7">
        <v>2.66</v>
      </c>
    </row>
    <row r="9" spans="2:9" x14ac:dyDescent="0.3">
      <c r="D9" s="18" t="s">
        <v>32</v>
      </c>
      <c r="E9" s="18"/>
      <c r="F9" s="18"/>
      <c r="G9" s="18"/>
    </row>
    <row r="10" spans="2:9" x14ac:dyDescent="0.3">
      <c r="D10" s="18"/>
      <c r="E10" s="18"/>
      <c r="F10" s="18"/>
      <c r="G10" s="18"/>
    </row>
    <row r="11" spans="2:9" ht="37.5" customHeight="1" x14ac:dyDescent="0.3">
      <c r="D11" s="18"/>
      <c r="E11" s="18"/>
      <c r="F11" s="18"/>
      <c r="G11" s="18"/>
    </row>
    <row r="12" spans="2:9" x14ac:dyDescent="0.3">
      <c r="D12" s="19" t="s">
        <v>31</v>
      </c>
      <c r="E12" s="19"/>
      <c r="F12" s="19"/>
      <c r="G12" s="19"/>
    </row>
    <row r="13" spans="2:9" x14ac:dyDescent="0.3">
      <c r="D13" s="19"/>
      <c r="E13" s="19"/>
      <c r="F13" s="19"/>
      <c r="G13" s="19"/>
    </row>
    <row r="14" spans="2:9" x14ac:dyDescent="0.3">
      <c r="D14" s="19"/>
      <c r="E14" s="19"/>
      <c r="F14" s="19"/>
      <c r="G14" s="19"/>
    </row>
    <row r="15" spans="2:9" x14ac:dyDescent="0.3">
      <c r="D15" s="19"/>
      <c r="E15" s="19"/>
      <c r="F15" s="19"/>
      <c r="G15" s="19"/>
    </row>
  </sheetData>
  <mergeCells count="4">
    <mergeCell ref="E3:G3"/>
    <mergeCell ref="D9:G11"/>
    <mergeCell ref="D12:G15"/>
    <mergeCell ref="B2:D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BC96D-7584-4921-992A-63CD16B03322}">
  <dimension ref="B2:E9"/>
  <sheetViews>
    <sheetView workbookViewId="0">
      <selection activeCell="E21" sqref="E21"/>
    </sheetView>
  </sheetViews>
  <sheetFormatPr baseColWidth="10" defaultColWidth="8.88671875" defaultRowHeight="14.4" x14ac:dyDescent="0.3"/>
  <cols>
    <col min="2" max="2" width="38.44140625" customWidth="1"/>
    <col min="3" max="3" width="18.109375" customWidth="1"/>
    <col min="4" max="5" width="21.5546875" customWidth="1"/>
  </cols>
  <sheetData>
    <row r="2" spans="2:5" ht="46.8" customHeight="1" x14ac:dyDescent="0.3">
      <c r="B2" s="26" t="s">
        <v>21</v>
      </c>
      <c r="C2" s="26"/>
      <c r="D2" s="26"/>
      <c r="E2" s="26"/>
    </row>
    <row r="5" spans="2:5" ht="57.6" x14ac:dyDescent="0.3">
      <c r="C5" s="13" t="s">
        <v>24</v>
      </c>
      <c r="D5" s="13" t="s">
        <v>25</v>
      </c>
      <c r="E5" s="13" t="s">
        <v>26</v>
      </c>
    </row>
    <row r="6" spans="2:5" x14ac:dyDescent="0.3">
      <c r="B6" t="s">
        <v>33</v>
      </c>
      <c r="C6">
        <f>'Pregunta 2'!C6^2</f>
        <v>0.5376862979191086</v>
      </c>
      <c r="D6">
        <f>'Pregunta 2'!D6^2</f>
        <v>0.2235020709102605</v>
      </c>
      <c r="E6">
        <f>'Pregunta 2'!E6^2</f>
        <v>0.56438463839837738</v>
      </c>
    </row>
    <row r="7" spans="2:5" x14ac:dyDescent="0.3">
      <c r="B7" t="s">
        <v>34</v>
      </c>
      <c r="C7">
        <f>1-C6</f>
        <v>0.4623137020808914</v>
      </c>
      <c r="D7">
        <f t="shared" ref="D7:E7" si="0">1-D6</f>
        <v>0.77649792908973947</v>
      </c>
      <c r="E7">
        <f t="shared" si="0"/>
        <v>0.43561536160162262</v>
      </c>
    </row>
    <row r="9" spans="2:5" ht="115.2" x14ac:dyDescent="0.3">
      <c r="B9" s="28" t="s">
        <v>35</v>
      </c>
      <c r="C9" s="13" t="s">
        <v>36</v>
      </c>
      <c r="D9" s="13" t="s">
        <v>37</v>
      </c>
      <c r="E9" s="13" t="s">
        <v>38</v>
      </c>
    </row>
  </sheetData>
  <mergeCells count="1">
    <mergeCell ref="B2:E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60767-24D5-4967-BBE9-00579BD38683}">
  <dimension ref="B2:L19"/>
  <sheetViews>
    <sheetView workbookViewId="0">
      <selection activeCell="M23" sqref="M23"/>
    </sheetView>
  </sheetViews>
  <sheetFormatPr baseColWidth="10" defaultColWidth="8.88671875" defaultRowHeight="14.4" x14ac:dyDescent="0.3"/>
  <cols>
    <col min="2" max="2" width="23.5546875" customWidth="1"/>
  </cols>
  <sheetData>
    <row r="2" spans="2:12" ht="26.4" customHeight="1" x14ac:dyDescent="0.3">
      <c r="B2" s="31" t="s">
        <v>22</v>
      </c>
      <c r="C2" s="31"/>
      <c r="D2" s="31"/>
      <c r="E2" s="31"/>
      <c r="F2" s="30"/>
      <c r="G2" s="30"/>
      <c r="H2" s="30"/>
    </row>
    <row r="4" spans="2:12" x14ac:dyDescent="0.3">
      <c r="B4" s="27" t="s">
        <v>40</v>
      </c>
      <c r="C4" s="27"/>
      <c r="D4" s="27"/>
      <c r="E4" s="27"/>
      <c r="F4" s="27"/>
      <c r="G4" s="27"/>
      <c r="H4" s="27"/>
      <c r="I4" s="27"/>
      <c r="J4" s="27"/>
      <c r="K4" s="27"/>
      <c r="L4" s="27"/>
    </row>
    <row r="5" spans="2:12" x14ac:dyDescent="0.3">
      <c r="B5" s="27"/>
      <c r="C5" s="27"/>
      <c r="D5" s="27"/>
      <c r="E5" s="27"/>
      <c r="F5" s="27"/>
      <c r="G5" s="27"/>
      <c r="H5" s="27"/>
      <c r="I5" s="27"/>
      <c r="J5" s="27"/>
      <c r="K5" s="27"/>
      <c r="L5" s="27"/>
    </row>
    <row r="6" spans="2:12" x14ac:dyDescent="0.3">
      <c r="B6" s="27"/>
      <c r="C6" s="27"/>
      <c r="D6" s="27"/>
      <c r="E6" s="27"/>
      <c r="F6" s="27"/>
      <c r="G6" s="27"/>
      <c r="H6" s="27"/>
      <c r="I6" s="27"/>
      <c r="J6" s="27"/>
      <c r="K6" s="27"/>
      <c r="L6" s="27"/>
    </row>
    <row r="7" spans="2:12" ht="9.6" customHeight="1" x14ac:dyDescent="0.3">
      <c r="B7" s="27"/>
      <c r="C7" s="27"/>
      <c r="D7" s="27"/>
      <c r="E7" s="27"/>
      <c r="F7" s="27"/>
      <c r="G7" s="27"/>
      <c r="H7" s="27"/>
      <c r="I7" s="27"/>
      <c r="J7" s="27"/>
      <c r="K7" s="27"/>
      <c r="L7" s="27"/>
    </row>
    <row r="8" spans="2:12" hidden="1" x14ac:dyDescent="0.3">
      <c r="B8" s="27"/>
      <c r="C8" s="27"/>
      <c r="D8" s="27"/>
      <c r="E8" s="27"/>
      <c r="F8" s="27"/>
      <c r="G8" s="27"/>
      <c r="H8" s="27"/>
      <c r="I8" s="27"/>
      <c r="J8" s="27"/>
      <c r="K8" s="27"/>
      <c r="L8" s="27"/>
    </row>
    <row r="9" spans="2:12" hidden="1" x14ac:dyDescent="0.3">
      <c r="B9" s="27"/>
      <c r="C9" s="27"/>
      <c r="D9" s="27"/>
      <c r="E9" s="27"/>
      <c r="F9" s="27"/>
      <c r="G9" s="27"/>
      <c r="H9" s="27"/>
      <c r="I9" s="27"/>
      <c r="J9" s="27"/>
      <c r="K9" s="27"/>
      <c r="L9" s="27"/>
    </row>
    <row r="10" spans="2:12" ht="14.4" customHeight="1" x14ac:dyDescent="0.3"/>
    <row r="11" spans="2:12" ht="121.8" customHeight="1" x14ac:dyDescent="0.3">
      <c r="B11" s="27" t="s">
        <v>42</v>
      </c>
      <c r="C11" s="27"/>
      <c r="D11" s="27"/>
      <c r="E11" s="27"/>
      <c r="F11" s="27"/>
      <c r="G11" s="27"/>
      <c r="H11" s="27"/>
      <c r="I11" s="27"/>
      <c r="J11" s="27"/>
      <c r="K11" s="27"/>
      <c r="L11" s="27"/>
    </row>
    <row r="12" spans="2:12" hidden="1" x14ac:dyDescent="0.3">
      <c r="B12" s="27"/>
      <c r="C12" s="27"/>
      <c r="D12" s="27"/>
      <c r="E12" s="27"/>
      <c r="F12" s="27"/>
      <c r="G12" s="27"/>
      <c r="H12" s="27"/>
      <c r="I12" s="27"/>
      <c r="J12" s="27"/>
      <c r="K12" s="27"/>
      <c r="L12" s="27"/>
    </row>
    <row r="13" spans="2:12" hidden="1" x14ac:dyDescent="0.3">
      <c r="B13" s="27"/>
      <c r="C13" s="27"/>
      <c r="D13" s="27"/>
      <c r="E13" s="27"/>
      <c r="F13" s="27"/>
      <c r="G13" s="27"/>
      <c r="H13" s="27"/>
      <c r="I13" s="27"/>
      <c r="J13" s="27"/>
      <c r="K13" s="27"/>
      <c r="L13" s="27"/>
    </row>
    <row r="14" spans="2:12" hidden="1" x14ac:dyDescent="0.3">
      <c r="B14" s="27"/>
      <c r="C14" s="27"/>
      <c r="D14" s="27"/>
      <c r="E14" s="27"/>
      <c r="F14" s="27"/>
      <c r="G14" s="27"/>
      <c r="H14" s="27"/>
      <c r="I14" s="27"/>
      <c r="J14" s="27"/>
      <c r="K14" s="27"/>
      <c r="L14" s="27"/>
    </row>
    <row r="15" spans="2:12" ht="31.8" hidden="1" customHeight="1" x14ac:dyDescent="0.3">
      <c r="B15" s="27"/>
      <c r="C15" s="27"/>
      <c r="D15" s="27"/>
      <c r="E15" s="27"/>
      <c r="F15" s="27"/>
      <c r="G15" s="27"/>
      <c r="H15" s="27"/>
      <c r="I15" s="27"/>
      <c r="J15" s="27"/>
      <c r="K15" s="27"/>
      <c r="L15" s="27"/>
    </row>
    <row r="16" spans="2:12" hidden="1" x14ac:dyDescent="0.3">
      <c r="B16" s="27"/>
      <c r="C16" s="27"/>
      <c r="D16" s="27"/>
      <c r="E16" s="27"/>
      <c r="F16" s="27"/>
      <c r="G16" s="27"/>
      <c r="H16" s="27"/>
      <c r="I16" s="27"/>
      <c r="J16" s="27"/>
      <c r="K16" s="27"/>
      <c r="L16" s="27"/>
    </row>
    <row r="17" spans="2:12" hidden="1" x14ac:dyDescent="0.3">
      <c r="B17" s="27"/>
      <c r="C17" s="27"/>
      <c r="D17" s="27"/>
      <c r="E17" s="27"/>
      <c r="F17" s="27"/>
      <c r="G17" s="27"/>
      <c r="H17" s="27"/>
      <c r="I17" s="27"/>
      <c r="J17" s="27"/>
      <c r="K17" s="27"/>
      <c r="L17" s="27"/>
    </row>
    <row r="19" spans="2:12" x14ac:dyDescent="0.3">
      <c r="B19" s="29" t="s">
        <v>41</v>
      </c>
    </row>
  </sheetData>
  <mergeCells count="2">
    <mergeCell ref="B4:L9"/>
    <mergeCell ref="B11:L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Datos Grupo</vt:lpstr>
      <vt:lpstr>Datos Actividad</vt:lpstr>
      <vt:lpstr>Pregunta 1</vt:lpstr>
      <vt:lpstr>Pregunta 2</vt:lpstr>
      <vt:lpstr>Pregunta 3</vt:lpstr>
      <vt:lpstr>Pregunta 4</vt:lpstr>
      <vt:lpstr>Pregunta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Eduardo Daniel López Vila</dc:creator>
  <cp:lastModifiedBy>PAU RIERA GUARDIA</cp:lastModifiedBy>
  <dcterms:created xsi:type="dcterms:W3CDTF">2024-05-02T09:37:41Z</dcterms:created>
  <dcterms:modified xsi:type="dcterms:W3CDTF">2024-05-08T18:05:37Z</dcterms:modified>
</cp:coreProperties>
</file>