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1a7edefa746d31/डेस्कटॉप/"/>
    </mc:Choice>
  </mc:AlternateContent>
  <xr:revisionPtr revIDLastSave="142" documentId="13_ncr:1_{B7F065F7-4A6F-2547-BD6F-9D4ECF639C1E}" xr6:coauthVersionLast="47" xr6:coauthVersionMax="47" xr10:uidLastSave="{2E2689C8-9250-40EC-88FD-299DD472990B}"/>
  <bookViews>
    <workbookView xWindow="-108" yWindow="-108" windowWidth="23256" windowHeight="12456" activeTab="1" xr2:uid="{80F11CC3-0ADA-0A48-AA42-2FD76C21A4D4}"/>
  </bookViews>
  <sheets>
    <sheet name="Sheet1" sheetId="1" r:id="rId1"/>
    <sheet name="VaR Parámetrico" sheetId="2" r:id="rId2"/>
  </sheets>
  <definedNames>
    <definedName name="_xlchart.v1.0" hidden="1">Sheet1!$D$7:$D$494</definedName>
    <definedName name="_xlchart.v1.1" hidden="1">'VaR Parámetrico'!$F$7:$F$494</definedName>
    <definedName name="app">Sheet1!$D$7:$D$494</definedName>
    <definedName name="appl">'VaR Parámetrico'!$F$7:$F$494</definedName>
  </definedName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3" i="2"/>
  <c r="H12" i="2"/>
  <c r="G10" i="2"/>
  <c r="I13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7" i="2"/>
  <c r="G8" i="2" s="1"/>
  <c r="B5" i="2" l="1"/>
  <c r="G7" i="1"/>
  <c r="B496" i="1"/>
  <c r="B497" i="1" s="1"/>
  <c r="G6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D7" i="1"/>
  <c r="G5" i="1" s="1"/>
  <c r="H5" i="1" s="1"/>
  <c r="C7" i="1"/>
  <c r="B5" i="1"/>
  <c r="B4" i="1" s="1"/>
  <c r="D4" i="1"/>
  <c r="C4" i="1"/>
  <c r="B4" i="2" l="1"/>
  <c r="G2" i="1"/>
  <c r="G4" i="1"/>
  <c r="H4" i="1" s="1"/>
  <c r="G3" i="1"/>
</calcChain>
</file>

<file path=xl/sharedStrings.xml><?xml version="1.0" encoding="utf-8"?>
<sst xmlns="http://schemas.openxmlformats.org/spreadsheetml/2006/main" count="32" uniqueCount="27">
  <si>
    <t>Nominal</t>
  </si>
  <si>
    <t>Nº titulos</t>
  </si>
  <si>
    <t>Precios en FV</t>
  </si>
  <si>
    <t>Apple</t>
  </si>
  <si>
    <t>Discreta</t>
  </si>
  <si>
    <t>Continua</t>
  </si>
  <si>
    <t>Media</t>
  </si>
  <si>
    <t>Volatilidad</t>
  </si>
  <si>
    <t>Percentil</t>
  </si>
  <si>
    <t>Inversión</t>
  </si>
  <si>
    <t>VaR % 95%</t>
  </si>
  <si>
    <t>EaR % 95%</t>
  </si>
  <si>
    <t>ESF</t>
  </si>
  <si>
    <t xml:space="preserve">media perdidas peores </t>
  </si>
  <si>
    <t>que el VaR</t>
  </si>
  <si>
    <t>1) Valor</t>
  </si>
  <si>
    <t>2) Parametros: VaR diario, NC:95%, VT: 489 precios</t>
  </si>
  <si>
    <t>3) Variaciones</t>
  </si>
  <si>
    <t>2) Parametros: VaR diario normalidad.D Normal 95%, VT:489 precios</t>
  </si>
  <si>
    <t>3) Caluclar la volatididad</t>
  </si>
  <si>
    <t>1) Valorar la cartera</t>
  </si>
  <si>
    <t>VaR Paramétrico</t>
  </si>
  <si>
    <t>*Media variaciones tiende a cero</t>
  </si>
  <si>
    <t>Normalizar la volatilidad</t>
  </si>
  <si>
    <t>Diaria</t>
  </si>
  <si>
    <t>* En el caso de que fuera semanal habria que multiplizarlo por raiz de 5…</t>
  </si>
  <si>
    <t>* No tiene nada que ver con la volatildiad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</si>
</sst>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[$$-409]#,##0.00_ ;[Red]\-[$$-409]#,##0.00\ "/>
    <numFmt numFmtId="165" formatCode="0.000%"/>
    <numFmt numFmtId="166" formatCode="0.0000%"/>
    <numFmt numFmtId="167" formatCode="[$$-C09]#,##0.00;[Red]\-[$$-C09]#,##0.00"/>
    <numFmt numFmtId="168" formatCode="[$$-C09]#,##0;[Red]\-[$$-C09]#,##0"/>
    <numFmt numFmtId="169" formatCode="[$$-409]#,##0_ ;[Red]\-[$$-409]#,##0\ 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1"/>
      <color rgb="FFFF0000"/>
      <name val="Arial"/>
      <family val="2"/>
    </font>
    <font>
      <sz val="12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b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165" fontId="4" fillId="0" borderId="0" xfId="1" applyNumberFormat="1" applyFont="1"/>
    <xf numFmtId="166" fontId="4" fillId="0" borderId="0" xfId="1" applyNumberFormat="1" applyFont="1"/>
    <xf numFmtId="10" fontId="4" fillId="0" borderId="0" xfId="0" applyNumberFormat="1" applyFont="1"/>
    <xf numFmtId="167" fontId="4" fillId="0" borderId="0" xfId="1" applyNumberFormat="1" applyFont="1"/>
    <xf numFmtId="0" fontId="5" fillId="2" borderId="0" xfId="0" applyFont="1" applyFill="1"/>
    <xf numFmtId="6" fontId="6" fillId="2" borderId="0" xfId="0" applyNumberFormat="1" applyFont="1" applyFill="1"/>
    <xf numFmtId="1" fontId="6" fillId="2" borderId="2" xfId="0" applyNumberFormat="1" applyFont="1" applyFill="1" applyBorder="1"/>
    <xf numFmtId="164" fontId="6" fillId="2" borderId="0" xfId="0" applyNumberFormat="1" applyFont="1" applyFill="1"/>
    <xf numFmtId="9" fontId="2" fillId="0" borderId="0" xfId="0" applyNumberFormat="1" applyFont="1"/>
    <xf numFmtId="165" fontId="4" fillId="0" borderId="0" xfId="0" applyNumberFormat="1" applyFont="1"/>
    <xf numFmtId="168" fontId="4" fillId="0" borderId="0" xfId="0" applyNumberFormat="1" applyFont="1"/>
    <xf numFmtId="0" fontId="4" fillId="0" borderId="3" xfId="0" applyFont="1" applyBorder="1"/>
    <xf numFmtId="168" fontId="6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 applyAlignment="1">
      <alignment horizontal="center"/>
    </xf>
    <xf numFmtId="166" fontId="9" fillId="2" borderId="3" xfId="1" applyNumberFormat="1" applyFont="1" applyFill="1" applyBorder="1"/>
    <xf numFmtId="164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0" xfId="0" applyFont="1"/>
    <xf numFmtId="0" fontId="11" fillId="0" borderId="0" xfId="0" applyFont="1"/>
    <xf numFmtId="164" fontId="12" fillId="0" borderId="0" xfId="0" applyNumberFormat="1" applyFont="1"/>
    <xf numFmtId="169" fontId="12" fillId="0" borderId="0" xfId="0" applyNumberFormat="1" applyFont="1"/>
    <xf numFmtId="168" fontId="11" fillId="0" borderId="0" xfId="0" applyNumberFormat="1" applyFont="1"/>
    <xf numFmtId="165" fontId="11" fillId="0" borderId="0" xfId="0" applyNumberFormat="1" applyFont="1"/>
    <xf numFmtId="44" fontId="4" fillId="0" borderId="0" xfId="2" applyFont="1"/>
    <xf numFmtId="0" fontId="13" fillId="0" borderId="0" xfId="0" applyFont="1"/>
    <xf numFmtId="10" fontId="4" fillId="0" borderId="0" xfId="1" applyNumberFormat="1" applyFont="1" applyAlignment="1">
      <alignment horizontal="center"/>
    </xf>
    <xf numFmtId="9" fontId="4" fillId="0" borderId="0" xfId="1" applyFont="1"/>
    <xf numFmtId="0" fontId="2" fillId="0" borderId="0" xfId="0" applyFont="1" applyAlignment="1">
      <alignment horizontal="center"/>
    </xf>
    <xf numFmtId="169" fontId="10" fillId="0" borderId="0" xfId="0" applyNumberFormat="1" applyFont="1" applyAlignment="1">
      <alignment horizontal="left" vertical="top"/>
    </xf>
    <xf numFmtId="164" fontId="2" fillId="3" borderId="0" xfId="0" applyNumberFormat="1" applyFont="1" applyFill="1" applyAlignment="1">
      <alignment horizontal="center"/>
    </xf>
    <xf numFmtId="169" fontId="3" fillId="0" borderId="0" xfId="0" applyNumberFormat="1" applyFont="1" applyAlignment="1">
      <alignment horizontal="left" vertical="top"/>
    </xf>
    <xf numFmtId="0" fontId="4" fillId="3" borderId="0" xfId="0" applyFont="1" applyFill="1"/>
    <xf numFmtId="0" fontId="2" fillId="3" borderId="0" xfId="0" applyFont="1" applyFill="1"/>
    <xf numFmtId="166" fontId="4" fillId="3" borderId="0" xfId="1" applyNumberFormat="1" applyFont="1" applyFill="1"/>
    <xf numFmtId="165" fontId="11" fillId="4" borderId="0" xfId="0" applyNumberFormat="1" applyFont="1" applyFill="1"/>
    <xf numFmtId="3" fontId="4" fillId="4" borderId="0" xfId="0" applyNumberFormat="1" applyFont="1" applyFill="1"/>
    <xf numFmtId="0" fontId="4" fillId="4" borderId="0" xfId="0" applyFont="1" applyFill="1"/>
    <xf numFmtId="168" fontId="8" fillId="4" borderId="0" xfId="0" applyNumberFormat="1" applyFont="1" applyFill="1"/>
    <xf numFmtId="0" fontId="4" fillId="0" borderId="0" xfId="0" applyFont="1" applyBorder="1"/>
    <xf numFmtId="0" fontId="4" fillId="0" borderId="0" xfId="0" applyFont="1" applyFill="1" applyBorder="1"/>
    <xf numFmtId="168" fontId="8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9" fontId="4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165" fontId="11" fillId="0" borderId="0" xfId="1" applyNumberFormat="1" applyFont="1" applyFill="1" applyBorder="1"/>
    <xf numFmtId="168" fontId="8" fillId="0" borderId="0" xfId="0" applyNumberFormat="1" applyFont="1" applyFill="1"/>
    <xf numFmtId="10" fontId="8" fillId="0" borderId="0" xfId="0" applyNumberFormat="1" applyFont="1" applyFill="1"/>
    <xf numFmtId="0" fontId="4" fillId="0" borderId="0" xfId="0" applyFont="1" applyFill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Sheet1!$A$6:$A$494</c:f>
              <c:numCache>
                <c:formatCode>m/d/yyyy</c:formatCode>
                <c:ptCount val="489"/>
                <c:pt idx="0">
                  <c:v>44699</c:v>
                </c:pt>
                <c:pt idx="1">
                  <c:v>44700</c:v>
                </c:pt>
                <c:pt idx="2">
                  <c:v>44701</c:v>
                </c:pt>
                <c:pt idx="3">
                  <c:v>44704</c:v>
                </c:pt>
                <c:pt idx="4">
                  <c:v>44705</c:v>
                </c:pt>
                <c:pt idx="5">
                  <c:v>44706</c:v>
                </c:pt>
                <c:pt idx="6">
                  <c:v>44707</c:v>
                </c:pt>
                <c:pt idx="7">
                  <c:v>44708</c:v>
                </c:pt>
                <c:pt idx="8">
                  <c:v>44711</c:v>
                </c:pt>
                <c:pt idx="9">
                  <c:v>44712</c:v>
                </c:pt>
                <c:pt idx="10">
                  <c:v>44713</c:v>
                </c:pt>
                <c:pt idx="11">
                  <c:v>44714</c:v>
                </c:pt>
                <c:pt idx="12">
                  <c:v>44715</c:v>
                </c:pt>
                <c:pt idx="13">
                  <c:v>44718</c:v>
                </c:pt>
                <c:pt idx="14">
                  <c:v>44719</c:v>
                </c:pt>
                <c:pt idx="15">
                  <c:v>44720</c:v>
                </c:pt>
                <c:pt idx="16">
                  <c:v>44721</c:v>
                </c:pt>
                <c:pt idx="17">
                  <c:v>44722</c:v>
                </c:pt>
                <c:pt idx="18">
                  <c:v>44725</c:v>
                </c:pt>
                <c:pt idx="19">
                  <c:v>44726</c:v>
                </c:pt>
                <c:pt idx="20">
                  <c:v>44727</c:v>
                </c:pt>
                <c:pt idx="21">
                  <c:v>44728</c:v>
                </c:pt>
                <c:pt idx="22">
                  <c:v>44729</c:v>
                </c:pt>
                <c:pt idx="23">
                  <c:v>44732</c:v>
                </c:pt>
                <c:pt idx="24">
                  <c:v>44733</c:v>
                </c:pt>
                <c:pt idx="25">
                  <c:v>44734</c:v>
                </c:pt>
                <c:pt idx="26">
                  <c:v>44735</c:v>
                </c:pt>
                <c:pt idx="27">
                  <c:v>44736</c:v>
                </c:pt>
                <c:pt idx="28">
                  <c:v>44739</c:v>
                </c:pt>
                <c:pt idx="29">
                  <c:v>44740</c:v>
                </c:pt>
                <c:pt idx="30">
                  <c:v>44741</c:v>
                </c:pt>
                <c:pt idx="31">
                  <c:v>44742</c:v>
                </c:pt>
                <c:pt idx="32">
                  <c:v>44743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44753</c:v>
                </c:pt>
                <c:pt idx="39">
                  <c:v>44754</c:v>
                </c:pt>
                <c:pt idx="40">
                  <c:v>44755</c:v>
                </c:pt>
                <c:pt idx="41">
                  <c:v>44756</c:v>
                </c:pt>
                <c:pt idx="42">
                  <c:v>44757</c:v>
                </c:pt>
                <c:pt idx="43">
                  <c:v>44760</c:v>
                </c:pt>
                <c:pt idx="44">
                  <c:v>44761</c:v>
                </c:pt>
                <c:pt idx="45">
                  <c:v>44762</c:v>
                </c:pt>
                <c:pt idx="46">
                  <c:v>44763</c:v>
                </c:pt>
                <c:pt idx="47">
                  <c:v>44764</c:v>
                </c:pt>
                <c:pt idx="48">
                  <c:v>44767</c:v>
                </c:pt>
                <c:pt idx="49">
                  <c:v>44768</c:v>
                </c:pt>
                <c:pt idx="50">
                  <c:v>44769</c:v>
                </c:pt>
                <c:pt idx="51">
                  <c:v>44770</c:v>
                </c:pt>
                <c:pt idx="52">
                  <c:v>44771</c:v>
                </c:pt>
                <c:pt idx="53">
                  <c:v>44774</c:v>
                </c:pt>
                <c:pt idx="54">
                  <c:v>44775</c:v>
                </c:pt>
                <c:pt idx="55">
                  <c:v>44776</c:v>
                </c:pt>
                <c:pt idx="56">
                  <c:v>44777</c:v>
                </c:pt>
                <c:pt idx="57">
                  <c:v>44778</c:v>
                </c:pt>
                <c:pt idx="58">
                  <c:v>44781</c:v>
                </c:pt>
                <c:pt idx="59">
                  <c:v>44782</c:v>
                </c:pt>
                <c:pt idx="60">
                  <c:v>44783</c:v>
                </c:pt>
                <c:pt idx="61">
                  <c:v>44784</c:v>
                </c:pt>
                <c:pt idx="62">
                  <c:v>44785</c:v>
                </c:pt>
                <c:pt idx="63">
                  <c:v>44788</c:v>
                </c:pt>
                <c:pt idx="64">
                  <c:v>44789</c:v>
                </c:pt>
                <c:pt idx="65">
                  <c:v>44790</c:v>
                </c:pt>
                <c:pt idx="66">
                  <c:v>44791</c:v>
                </c:pt>
                <c:pt idx="67">
                  <c:v>44792</c:v>
                </c:pt>
                <c:pt idx="68">
                  <c:v>44795</c:v>
                </c:pt>
                <c:pt idx="69">
                  <c:v>44796</c:v>
                </c:pt>
                <c:pt idx="70">
                  <c:v>44797</c:v>
                </c:pt>
                <c:pt idx="71">
                  <c:v>44798</c:v>
                </c:pt>
                <c:pt idx="72">
                  <c:v>44799</c:v>
                </c:pt>
                <c:pt idx="73">
                  <c:v>44802</c:v>
                </c:pt>
                <c:pt idx="74">
                  <c:v>44803</c:v>
                </c:pt>
                <c:pt idx="75">
                  <c:v>44804</c:v>
                </c:pt>
                <c:pt idx="76">
                  <c:v>44805</c:v>
                </c:pt>
                <c:pt idx="77">
                  <c:v>44806</c:v>
                </c:pt>
                <c:pt idx="78">
                  <c:v>44809</c:v>
                </c:pt>
                <c:pt idx="79">
                  <c:v>44810</c:v>
                </c:pt>
                <c:pt idx="80">
                  <c:v>44811</c:v>
                </c:pt>
                <c:pt idx="81">
                  <c:v>44812</c:v>
                </c:pt>
                <c:pt idx="82">
                  <c:v>44813</c:v>
                </c:pt>
                <c:pt idx="83">
                  <c:v>44816</c:v>
                </c:pt>
                <c:pt idx="84">
                  <c:v>44817</c:v>
                </c:pt>
                <c:pt idx="85">
                  <c:v>44818</c:v>
                </c:pt>
                <c:pt idx="86">
                  <c:v>44819</c:v>
                </c:pt>
                <c:pt idx="87">
                  <c:v>44820</c:v>
                </c:pt>
                <c:pt idx="88">
                  <c:v>44823</c:v>
                </c:pt>
                <c:pt idx="89">
                  <c:v>44824</c:v>
                </c:pt>
                <c:pt idx="90">
                  <c:v>44825</c:v>
                </c:pt>
                <c:pt idx="91">
                  <c:v>44826</c:v>
                </c:pt>
                <c:pt idx="92">
                  <c:v>44827</c:v>
                </c:pt>
                <c:pt idx="93">
                  <c:v>44830</c:v>
                </c:pt>
                <c:pt idx="94">
                  <c:v>44831</c:v>
                </c:pt>
                <c:pt idx="95">
                  <c:v>44832</c:v>
                </c:pt>
                <c:pt idx="96">
                  <c:v>44833</c:v>
                </c:pt>
                <c:pt idx="97">
                  <c:v>44834</c:v>
                </c:pt>
                <c:pt idx="98">
                  <c:v>44837</c:v>
                </c:pt>
                <c:pt idx="99">
                  <c:v>44838</c:v>
                </c:pt>
                <c:pt idx="100">
                  <c:v>44839</c:v>
                </c:pt>
                <c:pt idx="101">
                  <c:v>44840</c:v>
                </c:pt>
                <c:pt idx="102">
                  <c:v>44841</c:v>
                </c:pt>
                <c:pt idx="103">
                  <c:v>44844</c:v>
                </c:pt>
                <c:pt idx="104">
                  <c:v>44845</c:v>
                </c:pt>
                <c:pt idx="105">
                  <c:v>44846</c:v>
                </c:pt>
                <c:pt idx="106">
                  <c:v>44847</c:v>
                </c:pt>
                <c:pt idx="107">
                  <c:v>44848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44858</c:v>
                </c:pt>
                <c:pt idx="114">
                  <c:v>44859</c:v>
                </c:pt>
                <c:pt idx="115">
                  <c:v>44860</c:v>
                </c:pt>
                <c:pt idx="116">
                  <c:v>44861</c:v>
                </c:pt>
                <c:pt idx="117">
                  <c:v>44862</c:v>
                </c:pt>
                <c:pt idx="118">
                  <c:v>44865</c:v>
                </c:pt>
                <c:pt idx="119">
                  <c:v>44866</c:v>
                </c:pt>
                <c:pt idx="120">
                  <c:v>44867</c:v>
                </c:pt>
                <c:pt idx="121">
                  <c:v>44868</c:v>
                </c:pt>
                <c:pt idx="122">
                  <c:v>44869</c:v>
                </c:pt>
                <c:pt idx="123">
                  <c:v>44872</c:v>
                </c:pt>
                <c:pt idx="124">
                  <c:v>44873</c:v>
                </c:pt>
                <c:pt idx="125">
                  <c:v>44874</c:v>
                </c:pt>
                <c:pt idx="126">
                  <c:v>44875</c:v>
                </c:pt>
                <c:pt idx="127">
                  <c:v>44876</c:v>
                </c:pt>
                <c:pt idx="128">
                  <c:v>44879</c:v>
                </c:pt>
                <c:pt idx="129">
                  <c:v>44880</c:v>
                </c:pt>
                <c:pt idx="130">
                  <c:v>44881</c:v>
                </c:pt>
                <c:pt idx="131">
                  <c:v>44882</c:v>
                </c:pt>
                <c:pt idx="132">
                  <c:v>44883</c:v>
                </c:pt>
                <c:pt idx="133">
                  <c:v>44886</c:v>
                </c:pt>
                <c:pt idx="134">
                  <c:v>44887</c:v>
                </c:pt>
                <c:pt idx="135">
                  <c:v>44888</c:v>
                </c:pt>
                <c:pt idx="136">
                  <c:v>44889</c:v>
                </c:pt>
                <c:pt idx="137">
                  <c:v>44890</c:v>
                </c:pt>
                <c:pt idx="138">
                  <c:v>44893</c:v>
                </c:pt>
                <c:pt idx="139">
                  <c:v>44894</c:v>
                </c:pt>
                <c:pt idx="140">
                  <c:v>44895</c:v>
                </c:pt>
                <c:pt idx="141">
                  <c:v>44896</c:v>
                </c:pt>
                <c:pt idx="142">
                  <c:v>44897</c:v>
                </c:pt>
                <c:pt idx="143">
                  <c:v>44900</c:v>
                </c:pt>
                <c:pt idx="144">
                  <c:v>44901</c:v>
                </c:pt>
                <c:pt idx="145">
                  <c:v>44902</c:v>
                </c:pt>
                <c:pt idx="146">
                  <c:v>44903</c:v>
                </c:pt>
                <c:pt idx="147">
                  <c:v>44904</c:v>
                </c:pt>
                <c:pt idx="148">
                  <c:v>44907</c:v>
                </c:pt>
                <c:pt idx="149">
                  <c:v>44908</c:v>
                </c:pt>
                <c:pt idx="150">
                  <c:v>44909</c:v>
                </c:pt>
                <c:pt idx="151">
                  <c:v>44910</c:v>
                </c:pt>
                <c:pt idx="152">
                  <c:v>44911</c:v>
                </c:pt>
                <c:pt idx="153">
                  <c:v>44914</c:v>
                </c:pt>
                <c:pt idx="154">
                  <c:v>44915</c:v>
                </c:pt>
                <c:pt idx="155">
                  <c:v>44916</c:v>
                </c:pt>
                <c:pt idx="156">
                  <c:v>44917</c:v>
                </c:pt>
                <c:pt idx="157">
                  <c:v>44918</c:v>
                </c:pt>
                <c:pt idx="158">
                  <c:v>44921</c:v>
                </c:pt>
                <c:pt idx="159">
                  <c:v>44922</c:v>
                </c:pt>
                <c:pt idx="160">
                  <c:v>44923</c:v>
                </c:pt>
                <c:pt idx="161">
                  <c:v>44924</c:v>
                </c:pt>
                <c:pt idx="162">
                  <c:v>44925</c:v>
                </c:pt>
                <c:pt idx="163">
                  <c:v>44928</c:v>
                </c:pt>
                <c:pt idx="164">
                  <c:v>44929</c:v>
                </c:pt>
                <c:pt idx="165">
                  <c:v>44930</c:v>
                </c:pt>
                <c:pt idx="166">
                  <c:v>44931</c:v>
                </c:pt>
                <c:pt idx="167">
                  <c:v>44932</c:v>
                </c:pt>
                <c:pt idx="168">
                  <c:v>44935</c:v>
                </c:pt>
                <c:pt idx="169">
                  <c:v>44936</c:v>
                </c:pt>
                <c:pt idx="170">
                  <c:v>44937</c:v>
                </c:pt>
                <c:pt idx="171">
                  <c:v>44938</c:v>
                </c:pt>
                <c:pt idx="172">
                  <c:v>44939</c:v>
                </c:pt>
                <c:pt idx="173">
                  <c:v>44942</c:v>
                </c:pt>
                <c:pt idx="174">
                  <c:v>44943</c:v>
                </c:pt>
                <c:pt idx="175">
                  <c:v>44944</c:v>
                </c:pt>
                <c:pt idx="176">
                  <c:v>44945</c:v>
                </c:pt>
                <c:pt idx="177">
                  <c:v>44946</c:v>
                </c:pt>
                <c:pt idx="178">
                  <c:v>44949</c:v>
                </c:pt>
                <c:pt idx="179">
                  <c:v>44950</c:v>
                </c:pt>
                <c:pt idx="180">
                  <c:v>44951</c:v>
                </c:pt>
                <c:pt idx="181">
                  <c:v>44952</c:v>
                </c:pt>
                <c:pt idx="182">
                  <c:v>44953</c:v>
                </c:pt>
                <c:pt idx="183">
                  <c:v>44956</c:v>
                </c:pt>
                <c:pt idx="184">
                  <c:v>44957</c:v>
                </c:pt>
                <c:pt idx="185">
                  <c:v>44958</c:v>
                </c:pt>
                <c:pt idx="186">
                  <c:v>44959</c:v>
                </c:pt>
                <c:pt idx="187">
                  <c:v>44960</c:v>
                </c:pt>
                <c:pt idx="188">
                  <c:v>44963</c:v>
                </c:pt>
                <c:pt idx="189">
                  <c:v>44964</c:v>
                </c:pt>
                <c:pt idx="190">
                  <c:v>44965</c:v>
                </c:pt>
                <c:pt idx="191">
                  <c:v>44966</c:v>
                </c:pt>
                <c:pt idx="192">
                  <c:v>44967</c:v>
                </c:pt>
                <c:pt idx="193">
                  <c:v>44970</c:v>
                </c:pt>
                <c:pt idx="194">
                  <c:v>44971</c:v>
                </c:pt>
                <c:pt idx="195">
                  <c:v>44972</c:v>
                </c:pt>
                <c:pt idx="196">
                  <c:v>44973</c:v>
                </c:pt>
                <c:pt idx="197">
                  <c:v>44974</c:v>
                </c:pt>
                <c:pt idx="198">
                  <c:v>44977</c:v>
                </c:pt>
                <c:pt idx="199">
                  <c:v>44978</c:v>
                </c:pt>
                <c:pt idx="200">
                  <c:v>44979</c:v>
                </c:pt>
                <c:pt idx="201">
                  <c:v>44980</c:v>
                </c:pt>
                <c:pt idx="202">
                  <c:v>44981</c:v>
                </c:pt>
                <c:pt idx="203">
                  <c:v>44984</c:v>
                </c:pt>
                <c:pt idx="204">
                  <c:v>44985</c:v>
                </c:pt>
                <c:pt idx="205">
                  <c:v>44986</c:v>
                </c:pt>
                <c:pt idx="206">
                  <c:v>44987</c:v>
                </c:pt>
                <c:pt idx="207">
                  <c:v>44988</c:v>
                </c:pt>
                <c:pt idx="208">
                  <c:v>44991</c:v>
                </c:pt>
                <c:pt idx="209">
                  <c:v>44992</c:v>
                </c:pt>
                <c:pt idx="210">
                  <c:v>44993</c:v>
                </c:pt>
                <c:pt idx="211">
                  <c:v>44994</c:v>
                </c:pt>
                <c:pt idx="212">
                  <c:v>44995</c:v>
                </c:pt>
                <c:pt idx="213">
                  <c:v>44998</c:v>
                </c:pt>
                <c:pt idx="214">
                  <c:v>44999</c:v>
                </c:pt>
                <c:pt idx="215">
                  <c:v>45000</c:v>
                </c:pt>
                <c:pt idx="216">
                  <c:v>45001</c:v>
                </c:pt>
                <c:pt idx="217">
                  <c:v>45002</c:v>
                </c:pt>
                <c:pt idx="218">
                  <c:v>45005</c:v>
                </c:pt>
                <c:pt idx="219">
                  <c:v>45006</c:v>
                </c:pt>
                <c:pt idx="220">
                  <c:v>45007</c:v>
                </c:pt>
                <c:pt idx="221">
                  <c:v>45008</c:v>
                </c:pt>
                <c:pt idx="222">
                  <c:v>45009</c:v>
                </c:pt>
                <c:pt idx="223">
                  <c:v>45012</c:v>
                </c:pt>
                <c:pt idx="224">
                  <c:v>45013</c:v>
                </c:pt>
                <c:pt idx="225">
                  <c:v>45014</c:v>
                </c:pt>
                <c:pt idx="226">
                  <c:v>45015</c:v>
                </c:pt>
                <c:pt idx="227">
                  <c:v>45016</c:v>
                </c:pt>
                <c:pt idx="228">
                  <c:v>45019</c:v>
                </c:pt>
                <c:pt idx="229">
                  <c:v>45020</c:v>
                </c:pt>
                <c:pt idx="230">
                  <c:v>45021</c:v>
                </c:pt>
                <c:pt idx="231">
                  <c:v>45022</c:v>
                </c:pt>
                <c:pt idx="232">
                  <c:v>45023</c:v>
                </c:pt>
                <c:pt idx="233">
                  <c:v>45026</c:v>
                </c:pt>
                <c:pt idx="234">
                  <c:v>45027</c:v>
                </c:pt>
                <c:pt idx="235">
                  <c:v>45028</c:v>
                </c:pt>
                <c:pt idx="236">
                  <c:v>45029</c:v>
                </c:pt>
                <c:pt idx="237">
                  <c:v>45030</c:v>
                </c:pt>
                <c:pt idx="238">
                  <c:v>45033</c:v>
                </c:pt>
                <c:pt idx="239">
                  <c:v>45034</c:v>
                </c:pt>
                <c:pt idx="240">
                  <c:v>45035</c:v>
                </c:pt>
                <c:pt idx="241">
                  <c:v>45036</c:v>
                </c:pt>
                <c:pt idx="242">
                  <c:v>45037</c:v>
                </c:pt>
                <c:pt idx="243">
                  <c:v>45040</c:v>
                </c:pt>
                <c:pt idx="244">
                  <c:v>45041</c:v>
                </c:pt>
                <c:pt idx="245">
                  <c:v>45042</c:v>
                </c:pt>
                <c:pt idx="246">
                  <c:v>45043</c:v>
                </c:pt>
                <c:pt idx="247">
                  <c:v>45044</c:v>
                </c:pt>
                <c:pt idx="248">
                  <c:v>45047</c:v>
                </c:pt>
                <c:pt idx="249">
                  <c:v>45048</c:v>
                </c:pt>
                <c:pt idx="250">
                  <c:v>45049</c:v>
                </c:pt>
                <c:pt idx="251">
                  <c:v>45050</c:v>
                </c:pt>
                <c:pt idx="252">
                  <c:v>45051</c:v>
                </c:pt>
                <c:pt idx="253">
                  <c:v>45054</c:v>
                </c:pt>
                <c:pt idx="254">
                  <c:v>45055</c:v>
                </c:pt>
                <c:pt idx="255">
                  <c:v>45056</c:v>
                </c:pt>
                <c:pt idx="256">
                  <c:v>45057</c:v>
                </c:pt>
                <c:pt idx="257">
                  <c:v>45058</c:v>
                </c:pt>
                <c:pt idx="258">
                  <c:v>45061</c:v>
                </c:pt>
                <c:pt idx="259">
                  <c:v>45062</c:v>
                </c:pt>
                <c:pt idx="260">
                  <c:v>45063</c:v>
                </c:pt>
                <c:pt idx="261">
                  <c:v>45064</c:v>
                </c:pt>
                <c:pt idx="262">
                  <c:v>45065</c:v>
                </c:pt>
                <c:pt idx="263">
                  <c:v>45068</c:v>
                </c:pt>
                <c:pt idx="264">
                  <c:v>45069</c:v>
                </c:pt>
                <c:pt idx="265">
                  <c:v>45070</c:v>
                </c:pt>
                <c:pt idx="266">
                  <c:v>45071</c:v>
                </c:pt>
                <c:pt idx="267">
                  <c:v>45072</c:v>
                </c:pt>
                <c:pt idx="268">
                  <c:v>45075</c:v>
                </c:pt>
                <c:pt idx="269">
                  <c:v>45076</c:v>
                </c:pt>
                <c:pt idx="270">
                  <c:v>45077</c:v>
                </c:pt>
                <c:pt idx="271">
                  <c:v>45078</c:v>
                </c:pt>
                <c:pt idx="272">
                  <c:v>45079</c:v>
                </c:pt>
                <c:pt idx="273">
                  <c:v>45082</c:v>
                </c:pt>
                <c:pt idx="274">
                  <c:v>45083</c:v>
                </c:pt>
                <c:pt idx="275">
                  <c:v>45084</c:v>
                </c:pt>
                <c:pt idx="276">
                  <c:v>45085</c:v>
                </c:pt>
                <c:pt idx="277">
                  <c:v>45086</c:v>
                </c:pt>
                <c:pt idx="278">
                  <c:v>45089</c:v>
                </c:pt>
                <c:pt idx="279">
                  <c:v>45090</c:v>
                </c:pt>
                <c:pt idx="280">
                  <c:v>45091</c:v>
                </c:pt>
                <c:pt idx="281">
                  <c:v>45092</c:v>
                </c:pt>
                <c:pt idx="282">
                  <c:v>45093</c:v>
                </c:pt>
                <c:pt idx="283">
                  <c:v>45096</c:v>
                </c:pt>
                <c:pt idx="284">
                  <c:v>45097</c:v>
                </c:pt>
                <c:pt idx="285">
                  <c:v>45098</c:v>
                </c:pt>
                <c:pt idx="286">
                  <c:v>45099</c:v>
                </c:pt>
                <c:pt idx="287">
                  <c:v>45100</c:v>
                </c:pt>
                <c:pt idx="288">
                  <c:v>45103</c:v>
                </c:pt>
                <c:pt idx="289">
                  <c:v>45104</c:v>
                </c:pt>
                <c:pt idx="290">
                  <c:v>45105</c:v>
                </c:pt>
                <c:pt idx="291">
                  <c:v>45106</c:v>
                </c:pt>
                <c:pt idx="292">
                  <c:v>45107</c:v>
                </c:pt>
                <c:pt idx="293">
                  <c:v>45110</c:v>
                </c:pt>
                <c:pt idx="294">
                  <c:v>45111</c:v>
                </c:pt>
                <c:pt idx="295">
                  <c:v>45112</c:v>
                </c:pt>
                <c:pt idx="296">
                  <c:v>45113</c:v>
                </c:pt>
                <c:pt idx="297">
                  <c:v>45114</c:v>
                </c:pt>
                <c:pt idx="298">
                  <c:v>45117</c:v>
                </c:pt>
                <c:pt idx="299">
                  <c:v>45118</c:v>
                </c:pt>
                <c:pt idx="300">
                  <c:v>45119</c:v>
                </c:pt>
                <c:pt idx="301">
                  <c:v>45120</c:v>
                </c:pt>
                <c:pt idx="302">
                  <c:v>45121</c:v>
                </c:pt>
                <c:pt idx="303">
                  <c:v>45124</c:v>
                </c:pt>
                <c:pt idx="304">
                  <c:v>45125</c:v>
                </c:pt>
                <c:pt idx="305">
                  <c:v>45126</c:v>
                </c:pt>
                <c:pt idx="306">
                  <c:v>45127</c:v>
                </c:pt>
                <c:pt idx="307">
                  <c:v>45128</c:v>
                </c:pt>
                <c:pt idx="308">
                  <c:v>45131</c:v>
                </c:pt>
                <c:pt idx="309">
                  <c:v>45132</c:v>
                </c:pt>
                <c:pt idx="310">
                  <c:v>45133</c:v>
                </c:pt>
                <c:pt idx="311">
                  <c:v>45134</c:v>
                </c:pt>
                <c:pt idx="312">
                  <c:v>45135</c:v>
                </c:pt>
                <c:pt idx="313">
                  <c:v>45138</c:v>
                </c:pt>
                <c:pt idx="314">
                  <c:v>45139</c:v>
                </c:pt>
                <c:pt idx="315">
                  <c:v>45140</c:v>
                </c:pt>
                <c:pt idx="316">
                  <c:v>45141</c:v>
                </c:pt>
                <c:pt idx="317">
                  <c:v>45142</c:v>
                </c:pt>
                <c:pt idx="318">
                  <c:v>45145</c:v>
                </c:pt>
                <c:pt idx="319">
                  <c:v>45146</c:v>
                </c:pt>
                <c:pt idx="320">
                  <c:v>45147</c:v>
                </c:pt>
                <c:pt idx="321">
                  <c:v>45148</c:v>
                </c:pt>
                <c:pt idx="322">
                  <c:v>45149</c:v>
                </c:pt>
                <c:pt idx="323">
                  <c:v>45152</c:v>
                </c:pt>
                <c:pt idx="324">
                  <c:v>45153</c:v>
                </c:pt>
                <c:pt idx="325">
                  <c:v>45154</c:v>
                </c:pt>
                <c:pt idx="326">
                  <c:v>45155</c:v>
                </c:pt>
                <c:pt idx="327">
                  <c:v>45156</c:v>
                </c:pt>
                <c:pt idx="328">
                  <c:v>45159</c:v>
                </c:pt>
                <c:pt idx="329">
                  <c:v>45160</c:v>
                </c:pt>
                <c:pt idx="330">
                  <c:v>45161</c:v>
                </c:pt>
                <c:pt idx="331">
                  <c:v>45162</c:v>
                </c:pt>
                <c:pt idx="332">
                  <c:v>45163</c:v>
                </c:pt>
                <c:pt idx="333">
                  <c:v>45166</c:v>
                </c:pt>
                <c:pt idx="334">
                  <c:v>45167</c:v>
                </c:pt>
                <c:pt idx="335">
                  <c:v>45168</c:v>
                </c:pt>
                <c:pt idx="336">
                  <c:v>45169</c:v>
                </c:pt>
                <c:pt idx="337">
                  <c:v>45170</c:v>
                </c:pt>
                <c:pt idx="338">
                  <c:v>45173</c:v>
                </c:pt>
                <c:pt idx="339">
                  <c:v>45174</c:v>
                </c:pt>
                <c:pt idx="340">
                  <c:v>45175</c:v>
                </c:pt>
                <c:pt idx="341">
                  <c:v>45176</c:v>
                </c:pt>
                <c:pt idx="342">
                  <c:v>45177</c:v>
                </c:pt>
                <c:pt idx="343">
                  <c:v>45180</c:v>
                </c:pt>
                <c:pt idx="344">
                  <c:v>45181</c:v>
                </c:pt>
                <c:pt idx="345">
                  <c:v>45182</c:v>
                </c:pt>
                <c:pt idx="346">
                  <c:v>45183</c:v>
                </c:pt>
                <c:pt idx="347">
                  <c:v>45184</c:v>
                </c:pt>
                <c:pt idx="348">
                  <c:v>45187</c:v>
                </c:pt>
                <c:pt idx="349">
                  <c:v>45188</c:v>
                </c:pt>
                <c:pt idx="350">
                  <c:v>45189</c:v>
                </c:pt>
                <c:pt idx="351">
                  <c:v>45190</c:v>
                </c:pt>
                <c:pt idx="352">
                  <c:v>45191</c:v>
                </c:pt>
                <c:pt idx="353">
                  <c:v>45194</c:v>
                </c:pt>
                <c:pt idx="354">
                  <c:v>45195</c:v>
                </c:pt>
                <c:pt idx="355">
                  <c:v>45196</c:v>
                </c:pt>
                <c:pt idx="356">
                  <c:v>45197</c:v>
                </c:pt>
                <c:pt idx="357">
                  <c:v>45198</c:v>
                </c:pt>
                <c:pt idx="358">
                  <c:v>45201</c:v>
                </c:pt>
                <c:pt idx="359">
                  <c:v>45202</c:v>
                </c:pt>
                <c:pt idx="360">
                  <c:v>45203</c:v>
                </c:pt>
                <c:pt idx="361">
                  <c:v>45204</c:v>
                </c:pt>
                <c:pt idx="362">
                  <c:v>45205</c:v>
                </c:pt>
                <c:pt idx="363">
                  <c:v>45208</c:v>
                </c:pt>
                <c:pt idx="364">
                  <c:v>45209</c:v>
                </c:pt>
                <c:pt idx="365">
                  <c:v>45210</c:v>
                </c:pt>
                <c:pt idx="366">
                  <c:v>45211</c:v>
                </c:pt>
                <c:pt idx="367">
                  <c:v>45212</c:v>
                </c:pt>
                <c:pt idx="368">
                  <c:v>45215</c:v>
                </c:pt>
                <c:pt idx="369">
                  <c:v>45216</c:v>
                </c:pt>
                <c:pt idx="370">
                  <c:v>45217</c:v>
                </c:pt>
                <c:pt idx="371">
                  <c:v>45218</c:v>
                </c:pt>
                <c:pt idx="372">
                  <c:v>45219</c:v>
                </c:pt>
                <c:pt idx="373">
                  <c:v>45222</c:v>
                </c:pt>
                <c:pt idx="374">
                  <c:v>45223</c:v>
                </c:pt>
                <c:pt idx="375">
                  <c:v>45224</c:v>
                </c:pt>
                <c:pt idx="376">
                  <c:v>45225</c:v>
                </c:pt>
                <c:pt idx="377">
                  <c:v>45226</c:v>
                </c:pt>
                <c:pt idx="378">
                  <c:v>45229</c:v>
                </c:pt>
                <c:pt idx="379">
                  <c:v>45230</c:v>
                </c:pt>
                <c:pt idx="380">
                  <c:v>45231</c:v>
                </c:pt>
                <c:pt idx="381">
                  <c:v>45232</c:v>
                </c:pt>
                <c:pt idx="382">
                  <c:v>45233</c:v>
                </c:pt>
                <c:pt idx="383">
                  <c:v>45236</c:v>
                </c:pt>
                <c:pt idx="384">
                  <c:v>45237</c:v>
                </c:pt>
                <c:pt idx="385">
                  <c:v>45238</c:v>
                </c:pt>
                <c:pt idx="386">
                  <c:v>45239</c:v>
                </c:pt>
                <c:pt idx="387">
                  <c:v>45240</c:v>
                </c:pt>
                <c:pt idx="388">
                  <c:v>45243</c:v>
                </c:pt>
                <c:pt idx="389">
                  <c:v>45244</c:v>
                </c:pt>
                <c:pt idx="390">
                  <c:v>45245</c:v>
                </c:pt>
                <c:pt idx="391">
                  <c:v>45246</c:v>
                </c:pt>
                <c:pt idx="392">
                  <c:v>45247</c:v>
                </c:pt>
                <c:pt idx="393">
                  <c:v>45250</c:v>
                </c:pt>
                <c:pt idx="394">
                  <c:v>45251</c:v>
                </c:pt>
                <c:pt idx="395">
                  <c:v>45252</c:v>
                </c:pt>
                <c:pt idx="396">
                  <c:v>45253</c:v>
                </c:pt>
                <c:pt idx="397">
                  <c:v>45254</c:v>
                </c:pt>
                <c:pt idx="398">
                  <c:v>45257</c:v>
                </c:pt>
                <c:pt idx="399">
                  <c:v>45258</c:v>
                </c:pt>
                <c:pt idx="400">
                  <c:v>45259</c:v>
                </c:pt>
                <c:pt idx="401">
                  <c:v>45260</c:v>
                </c:pt>
                <c:pt idx="402">
                  <c:v>45261</c:v>
                </c:pt>
                <c:pt idx="403">
                  <c:v>45264</c:v>
                </c:pt>
                <c:pt idx="404">
                  <c:v>45265</c:v>
                </c:pt>
                <c:pt idx="405">
                  <c:v>45266</c:v>
                </c:pt>
                <c:pt idx="406">
                  <c:v>45267</c:v>
                </c:pt>
                <c:pt idx="407">
                  <c:v>45268</c:v>
                </c:pt>
                <c:pt idx="408">
                  <c:v>45271</c:v>
                </c:pt>
                <c:pt idx="409">
                  <c:v>45272</c:v>
                </c:pt>
                <c:pt idx="410">
                  <c:v>45273</c:v>
                </c:pt>
                <c:pt idx="411">
                  <c:v>45274</c:v>
                </c:pt>
                <c:pt idx="412">
                  <c:v>45275</c:v>
                </c:pt>
                <c:pt idx="413">
                  <c:v>45278</c:v>
                </c:pt>
                <c:pt idx="414">
                  <c:v>45279</c:v>
                </c:pt>
                <c:pt idx="415">
                  <c:v>45280</c:v>
                </c:pt>
                <c:pt idx="416">
                  <c:v>45281</c:v>
                </c:pt>
                <c:pt idx="417">
                  <c:v>45282</c:v>
                </c:pt>
                <c:pt idx="418">
                  <c:v>45285</c:v>
                </c:pt>
                <c:pt idx="419">
                  <c:v>45286</c:v>
                </c:pt>
                <c:pt idx="420">
                  <c:v>45287</c:v>
                </c:pt>
                <c:pt idx="421">
                  <c:v>45288</c:v>
                </c:pt>
                <c:pt idx="422">
                  <c:v>45289</c:v>
                </c:pt>
                <c:pt idx="423">
                  <c:v>45292</c:v>
                </c:pt>
                <c:pt idx="424">
                  <c:v>45293</c:v>
                </c:pt>
                <c:pt idx="425">
                  <c:v>45294</c:v>
                </c:pt>
                <c:pt idx="426">
                  <c:v>45295</c:v>
                </c:pt>
                <c:pt idx="427">
                  <c:v>45296</c:v>
                </c:pt>
                <c:pt idx="428">
                  <c:v>45299</c:v>
                </c:pt>
                <c:pt idx="429">
                  <c:v>45300</c:v>
                </c:pt>
                <c:pt idx="430">
                  <c:v>45301</c:v>
                </c:pt>
                <c:pt idx="431">
                  <c:v>45302</c:v>
                </c:pt>
                <c:pt idx="432">
                  <c:v>45303</c:v>
                </c:pt>
                <c:pt idx="433">
                  <c:v>45306</c:v>
                </c:pt>
                <c:pt idx="434">
                  <c:v>45307</c:v>
                </c:pt>
                <c:pt idx="435">
                  <c:v>45308</c:v>
                </c:pt>
                <c:pt idx="436">
                  <c:v>45309</c:v>
                </c:pt>
                <c:pt idx="437">
                  <c:v>45310</c:v>
                </c:pt>
                <c:pt idx="438">
                  <c:v>45313</c:v>
                </c:pt>
                <c:pt idx="439">
                  <c:v>45314</c:v>
                </c:pt>
                <c:pt idx="440">
                  <c:v>45315</c:v>
                </c:pt>
                <c:pt idx="441">
                  <c:v>45316</c:v>
                </c:pt>
                <c:pt idx="442">
                  <c:v>45317</c:v>
                </c:pt>
                <c:pt idx="443">
                  <c:v>45320</c:v>
                </c:pt>
                <c:pt idx="444">
                  <c:v>45321</c:v>
                </c:pt>
                <c:pt idx="445">
                  <c:v>45322</c:v>
                </c:pt>
                <c:pt idx="446">
                  <c:v>45323</c:v>
                </c:pt>
                <c:pt idx="447">
                  <c:v>45324</c:v>
                </c:pt>
                <c:pt idx="448">
                  <c:v>45327</c:v>
                </c:pt>
                <c:pt idx="449">
                  <c:v>45328</c:v>
                </c:pt>
                <c:pt idx="450">
                  <c:v>45329</c:v>
                </c:pt>
                <c:pt idx="451">
                  <c:v>45330</c:v>
                </c:pt>
                <c:pt idx="452">
                  <c:v>45331</c:v>
                </c:pt>
                <c:pt idx="453">
                  <c:v>45334</c:v>
                </c:pt>
                <c:pt idx="454">
                  <c:v>45335</c:v>
                </c:pt>
                <c:pt idx="455">
                  <c:v>45336</c:v>
                </c:pt>
                <c:pt idx="456">
                  <c:v>45337</c:v>
                </c:pt>
                <c:pt idx="457">
                  <c:v>45338</c:v>
                </c:pt>
                <c:pt idx="458">
                  <c:v>45341</c:v>
                </c:pt>
                <c:pt idx="459">
                  <c:v>45342</c:v>
                </c:pt>
                <c:pt idx="460">
                  <c:v>45343</c:v>
                </c:pt>
                <c:pt idx="461">
                  <c:v>45344</c:v>
                </c:pt>
                <c:pt idx="462">
                  <c:v>45345</c:v>
                </c:pt>
                <c:pt idx="463">
                  <c:v>45348</c:v>
                </c:pt>
                <c:pt idx="464">
                  <c:v>45349</c:v>
                </c:pt>
                <c:pt idx="465">
                  <c:v>45350</c:v>
                </c:pt>
                <c:pt idx="466">
                  <c:v>45351</c:v>
                </c:pt>
                <c:pt idx="467">
                  <c:v>45352</c:v>
                </c:pt>
                <c:pt idx="468">
                  <c:v>45355</c:v>
                </c:pt>
                <c:pt idx="469">
                  <c:v>45356</c:v>
                </c:pt>
                <c:pt idx="470">
                  <c:v>45357</c:v>
                </c:pt>
                <c:pt idx="471">
                  <c:v>45358</c:v>
                </c:pt>
                <c:pt idx="472">
                  <c:v>45359</c:v>
                </c:pt>
                <c:pt idx="473">
                  <c:v>45362</c:v>
                </c:pt>
                <c:pt idx="474">
                  <c:v>45363</c:v>
                </c:pt>
                <c:pt idx="475">
                  <c:v>45364</c:v>
                </c:pt>
                <c:pt idx="476">
                  <c:v>45365</c:v>
                </c:pt>
                <c:pt idx="477">
                  <c:v>45366</c:v>
                </c:pt>
                <c:pt idx="478">
                  <c:v>45369</c:v>
                </c:pt>
                <c:pt idx="479">
                  <c:v>45370</c:v>
                </c:pt>
                <c:pt idx="480">
                  <c:v>45371</c:v>
                </c:pt>
                <c:pt idx="481">
                  <c:v>45372</c:v>
                </c:pt>
                <c:pt idx="482">
                  <c:v>45373</c:v>
                </c:pt>
                <c:pt idx="483">
                  <c:v>45376</c:v>
                </c:pt>
                <c:pt idx="484">
                  <c:v>45377</c:v>
                </c:pt>
                <c:pt idx="485">
                  <c:v>45378</c:v>
                </c:pt>
                <c:pt idx="486">
                  <c:v>45379</c:v>
                </c:pt>
                <c:pt idx="487">
                  <c:v>45380</c:v>
                </c:pt>
                <c:pt idx="488">
                  <c:v>45383</c:v>
                </c:pt>
              </c:numCache>
            </c:numRef>
          </c:cat>
          <c:val>
            <c:numRef>
              <c:f>Sheet1!$B$6:$B$494</c:f>
              <c:numCache>
                <c:formatCode>[$$-409]#,##0.00_ ;[Red]\-[$$-409]#,##0.00\ </c:formatCode>
                <c:ptCount val="489"/>
                <c:pt idx="0">
                  <c:v>139.434</c:v>
                </c:pt>
                <c:pt idx="1">
                  <c:v>135.99799999999999</c:v>
                </c:pt>
                <c:pt idx="2">
                  <c:v>136.23500000000001</c:v>
                </c:pt>
                <c:pt idx="3">
                  <c:v>141.70099999999999</c:v>
                </c:pt>
                <c:pt idx="4">
                  <c:v>138.97800000000001</c:v>
                </c:pt>
                <c:pt idx="5">
                  <c:v>139.137</c:v>
                </c:pt>
                <c:pt idx="6">
                  <c:v>142.364</c:v>
                </c:pt>
                <c:pt idx="7">
                  <c:v>148.167</c:v>
                </c:pt>
                <c:pt idx="8">
                  <c:v>148.167</c:v>
                </c:pt>
                <c:pt idx="9">
                  <c:v>147.375</c:v>
                </c:pt>
                <c:pt idx="10">
                  <c:v>147.24600000000001</c:v>
                </c:pt>
                <c:pt idx="11">
                  <c:v>149.721</c:v>
                </c:pt>
                <c:pt idx="12">
                  <c:v>143.94900000000001</c:v>
                </c:pt>
                <c:pt idx="13">
                  <c:v>144.70099999999999</c:v>
                </c:pt>
                <c:pt idx="14">
                  <c:v>147.24600000000001</c:v>
                </c:pt>
                <c:pt idx="15">
                  <c:v>146.50299999999999</c:v>
                </c:pt>
                <c:pt idx="16">
                  <c:v>141.23599999999999</c:v>
                </c:pt>
                <c:pt idx="17">
                  <c:v>135.78</c:v>
                </c:pt>
                <c:pt idx="18">
                  <c:v>130.58199999999999</c:v>
                </c:pt>
                <c:pt idx="19">
                  <c:v>131.453</c:v>
                </c:pt>
                <c:pt idx="20">
                  <c:v>134.09700000000001</c:v>
                </c:pt>
                <c:pt idx="21">
                  <c:v>128.78</c:v>
                </c:pt>
                <c:pt idx="22">
                  <c:v>130.26499999999999</c:v>
                </c:pt>
                <c:pt idx="23">
                  <c:v>130.26499999999999</c:v>
                </c:pt>
                <c:pt idx="24">
                  <c:v>134.53200000000001</c:v>
                </c:pt>
                <c:pt idx="25">
                  <c:v>134.017</c:v>
                </c:pt>
                <c:pt idx="26">
                  <c:v>136.90899999999999</c:v>
                </c:pt>
                <c:pt idx="27">
                  <c:v>140.26499999999999</c:v>
                </c:pt>
                <c:pt idx="28">
                  <c:v>140.26499999999999</c:v>
                </c:pt>
                <c:pt idx="29">
                  <c:v>136.08699999999999</c:v>
                </c:pt>
                <c:pt idx="30">
                  <c:v>137.85900000000001</c:v>
                </c:pt>
                <c:pt idx="31">
                  <c:v>135.374</c:v>
                </c:pt>
                <c:pt idx="32">
                  <c:v>137.56200000000001</c:v>
                </c:pt>
                <c:pt idx="33">
                  <c:v>137.56200000000001</c:v>
                </c:pt>
                <c:pt idx="34">
                  <c:v>140.166</c:v>
                </c:pt>
                <c:pt idx="35">
                  <c:v>141.51300000000001</c:v>
                </c:pt>
                <c:pt idx="36">
                  <c:v>144.90899999999999</c:v>
                </c:pt>
                <c:pt idx="37">
                  <c:v>145.59200000000001</c:v>
                </c:pt>
                <c:pt idx="38">
                  <c:v>143.44399999999999</c:v>
                </c:pt>
                <c:pt idx="39">
                  <c:v>144.42400000000001</c:v>
                </c:pt>
                <c:pt idx="40">
                  <c:v>144.05799999999999</c:v>
                </c:pt>
                <c:pt idx="41">
                  <c:v>147.00800000000001</c:v>
                </c:pt>
                <c:pt idx="42">
                  <c:v>148.69200000000001</c:v>
                </c:pt>
                <c:pt idx="43">
                  <c:v>145.62200000000001</c:v>
                </c:pt>
                <c:pt idx="44">
                  <c:v>149.51300000000001</c:v>
                </c:pt>
                <c:pt idx="45">
                  <c:v>151.53299999999999</c:v>
                </c:pt>
                <c:pt idx="46">
                  <c:v>153.821</c:v>
                </c:pt>
                <c:pt idx="47">
                  <c:v>152.57300000000001</c:v>
                </c:pt>
                <c:pt idx="48">
                  <c:v>151.44399999999999</c:v>
                </c:pt>
                <c:pt idx="49">
                  <c:v>150.107</c:v>
                </c:pt>
                <c:pt idx="50">
                  <c:v>155.24600000000001</c:v>
                </c:pt>
                <c:pt idx="51">
                  <c:v>155.80099999999999</c:v>
                </c:pt>
                <c:pt idx="52">
                  <c:v>160.91</c:v>
                </c:pt>
                <c:pt idx="53">
                  <c:v>159.91999999999999</c:v>
                </c:pt>
                <c:pt idx="54">
                  <c:v>158.435</c:v>
                </c:pt>
                <c:pt idx="55">
                  <c:v>164.494</c:v>
                </c:pt>
                <c:pt idx="56">
                  <c:v>164.178</c:v>
                </c:pt>
                <c:pt idx="57">
                  <c:v>163.94900000000001</c:v>
                </c:pt>
                <c:pt idx="58">
                  <c:v>163.47399999999999</c:v>
                </c:pt>
                <c:pt idx="59">
                  <c:v>163.523</c:v>
                </c:pt>
                <c:pt idx="60">
                  <c:v>167.80699999999999</c:v>
                </c:pt>
                <c:pt idx="61">
                  <c:v>167.06299999999999</c:v>
                </c:pt>
                <c:pt idx="62">
                  <c:v>170.642</c:v>
                </c:pt>
                <c:pt idx="63">
                  <c:v>171.72300000000001</c:v>
                </c:pt>
                <c:pt idx="64">
                  <c:v>171.56399999999999</c:v>
                </c:pt>
                <c:pt idx="65">
                  <c:v>173.072</c:v>
                </c:pt>
                <c:pt idx="66">
                  <c:v>172.67500000000001</c:v>
                </c:pt>
                <c:pt idx="67">
                  <c:v>170.06700000000001</c:v>
                </c:pt>
                <c:pt idx="68">
                  <c:v>166.15100000000001</c:v>
                </c:pt>
                <c:pt idx="69">
                  <c:v>165.81399999999999</c:v>
                </c:pt>
                <c:pt idx="70">
                  <c:v>166.11099999999999</c:v>
                </c:pt>
                <c:pt idx="71">
                  <c:v>168.59</c:v>
                </c:pt>
                <c:pt idx="72">
                  <c:v>162.23400000000001</c:v>
                </c:pt>
                <c:pt idx="73">
                  <c:v>160.01300000000001</c:v>
                </c:pt>
                <c:pt idx="74">
                  <c:v>157.56399999999999</c:v>
                </c:pt>
                <c:pt idx="75">
                  <c:v>155.88800000000001</c:v>
                </c:pt>
                <c:pt idx="76">
                  <c:v>156.62200000000001</c:v>
                </c:pt>
                <c:pt idx="77">
                  <c:v>154.49</c:v>
                </c:pt>
                <c:pt idx="78">
                  <c:v>154.49</c:v>
                </c:pt>
                <c:pt idx="79">
                  <c:v>153.221</c:v>
                </c:pt>
                <c:pt idx="80">
                  <c:v>154.63900000000001</c:v>
                </c:pt>
                <c:pt idx="81">
                  <c:v>153.15199999999999</c:v>
                </c:pt>
                <c:pt idx="82">
                  <c:v>156.03700000000001</c:v>
                </c:pt>
                <c:pt idx="83">
                  <c:v>162.04599999999999</c:v>
                </c:pt>
                <c:pt idx="84">
                  <c:v>152.53700000000001</c:v>
                </c:pt>
                <c:pt idx="85">
                  <c:v>153.995</c:v>
                </c:pt>
                <c:pt idx="86">
                  <c:v>151.07900000000001</c:v>
                </c:pt>
                <c:pt idx="87">
                  <c:v>149.42400000000001</c:v>
                </c:pt>
                <c:pt idx="88">
                  <c:v>153.172</c:v>
                </c:pt>
                <c:pt idx="89">
                  <c:v>155.571</c:v>
                </c:pt>
                <c:pt idx="90">
                  <c:v>152.41800000000001</c:v>
                </c:pt>
                <c:pt idx="91">
                  <c:v>151.446</c:v>
                </c:pt>
                <c:pt idx="92">
                  <c:v>149.15600000000001</c:v>
                </c:pt>
                <c:pt idx="93">
                  <c:v>149.49299999999999</c:v>
                </c:pt>
                <c:pt idx="94">
                  <c:v>150.47499999999999</c:v>
                </c:pt>
                <c:pt idx="95">
                  <c:v>148.571</c:v>
                </c:pt>
                <c:pt idx="96">
                  <c:v>141.273</c:v>
                </c:pt>
                <c:pt idx="97">
                  <c:v>137.029</c:v>
                </c:pt>
                <c:pt idx="98">
                  <c:v>141.24299999999999</c:v>
                </c:pt>
                <c:pt idx="99">
                  <c:v>144.863</c:v>
                </c:pt>
                <c:pt idx="100">
                  <c:v>145.16</c:v>
                </c:pt>
                <c:pt idx="101">
                  <c:v>144.19800000000001</c:v>
                </c:pt>
                <c:pt idx="102">
                  <c:v>138.90299999999999</c:v>
                </c:pt>
                <c:pt idx="103">
                  <c:v>139.23099999999999</c:v>
                </c:pt>
                <c:pt idx="104">
                  <c:v>137.803</c:v>
                </c:pt>
                <c:pt idx="105">
                  <c:v>137.16800000000001</c:v>
                </c:pt>
                <c:pt idx="106">
                  <c:v>141.779</c:v>
                </c:pt>
                <c:pt idx="107">
                  <c:v>137.208</c:v>
                </c:pt>
                <c:pt idx="108">
                  <c:v>141.20400000000001</c:v>
                </c:pt>
                <c:pt idx="109">
                  <c:v>142.53200000000001</c:v>
                </c:pt>
                <c:pt idx="110">
                  <c:v>142.642</c:v>
                </c:pt>
                <c:pt idx="111">
                  <c:v>142.17500000000001</c:v>
                </c:pt>
                <c:pt idx="112">
                  <c:v>146.023</c:v>
                </c:pt>
                <c:pt idx="113">
                  <c:v>148.184</c:v>
                </c:pt>
                <c:pt idx="114">
                  <c:v>151.05000000000001</c:v>
                </c:pt>
                <c:pt idx="115">
                  <c:v>148.08500000000001</c:v>
                </c:pt>
                <c:pt idx="116">
                  <c:v>143.57400000000001</c:v>
                </c:pt>
                <c:pt idx="117">
                  <c:v>154.42099999999999</c:v>
                </c:pt>
                <c:pt idx="118">
                  <c:v>152.041</c:v>
                </c:pt>
                <c:pt idx="119">
                  <c:v>149.374</c:v>
                </c:pt>
                <c:pt idx="120">
                  <c:v>143.80199999999999</c:v>
                </c:pt>
                <c:pt idx="121">
                  <c:v>137.70400000000001</c:v>
                </c:pt>
                <c:pt idx="122">
                  <c:v>137.43600000000001</c:v>
                </c:pt>
                <c:pt idx="123">
                  <c:v>137.97200000000001</c:v>
                </c:pt>
                <c:pt idx="124">
                  <c:v>138.548</c:v>
                </c:pt>
                <c:pt idx="125">
                  <c:v>133.94900000000001</c:v>
                </c:pt>
                <c:pt idx="126">
                  <c:v>145.86799999999999</c:v>
                </c:pt>
                <c:pt idx="127">
                  <c:v>148.678</c:v>
                </c:pt>
                <c:pt idx="128">
                  <c:v>147.268</c:v>
                </c:pt>
                <c:pt idx="129">
                  <c:v>149.01599999999999</c:v>
                </c:pt>
                <c:pt idx="130">
                  <c:v>147.774</c:v>
                </c:pt>
                <c:pt idx="131">
                  <c:v>149.691</c:v>
                </c:pt>
                <c:pt idx="132">
                  <c:v>150.25700000000001</c:v>
                </c:pt>
                <c:pt idx="133">
                  <c:v>147</c:v>
                </c:pt>
                <c:pt idx="134">
                  <c:v>149.155</c:v>
                </c:pt>
                <c:pt idx="135">
                  <c:v>150.03899999999999</c:v>
                </c:pt>
                <c:pt idx="136">
                  <c:v>150.03899999999999</c:v>
                </c:pt>
                <c:pt idx="137">
                  <c:v>147.09899999999999</c:v>
                </c:pt>
                <c:pt idx="138">
                  <c:v>143.23599999999999</c:v>
                </c:pt>
                <c:pt idx="139">
                  <c:v>140.20599999999999</c:v>
                </c:pt>
                <c:pt idx="140">
                  <c:v>147.02000000000001</c:v>
                </c:pt>
                <c:pt idx="141">
                  <c:v>147.298</c:v>
                </c:pt>
                <c:pt idx="142">
                  <c:v>146.80099999999999</c:v>
                </c:pt>
                <c:pt idx="143">
                  <c:v>145.62899999999999</c:v>
                </c:pt>
                <c:pt idx="144">
                  <c:v>141.935</c:v>
                </c:pt>
                <c:pt idx="145">
                  <c:v>139.97800000000001</c:v>
                </c:pt>
                <c:pt idx="146">
                  <c:v>141.67599999999999</c:v>
                </c:pt>
                <c:pt idx="147">
                  <c:v>141.19</c:v>
                </c:pt>
                <c:pt idx="148">
                  <c:v>143.50399999999999</c:v>
                </c:pt>
                <c:pt idx="149">
                  <c:v>144.477</c:v>
                </c:pt>
                <c:pt idx="150">
                  <c:v>142.233</c:v>
                </c:pt>
                <c:pt idx="151">
                  <c:v>135.56800000000001</c:v>
                </c:pt>
                <c:pt idx="152">
                  <c:v>133.59200000000001</c:v>
                </c:pt>
                <c:pt idx="153">
                  <c:v>131.46700000000001</c:v>
                </c:pt>
                <c:pt idx="154">
                  <c:v>131.39699999999999</c:v>
                </c:pt>
                <c:pt idx="155">
                  <c:v>134.52600000000001</c:v>
                </c:pt>
                <c:pt idx="156">
                  <c:v>131.327</c:v>
                </c:pt>
                <c:pt idx="157">
                  <c:v>130.96</c:v>
                </c:pt>
                <c:pt idx="158">
                  <c:v>130.96</c:v>
                </c:pt>
                <c:pt idx="159">
                  <c:v>129.143</c:v>
                </c:pt>
                <c:pt idx="160">
                  <c:v>125.18</c:v>
                </c:pt>
                <c:pt idx="161">
                  <c:v>128.72499999999999</c:v>
                </c:pt>
                <c:pt idx="162">
                  <c:v>129.04300000000001</c:v>
                </c:pt>
                <c:pt idx="163">
                  <c:v>129.04300000000001</c:v>
                </c:pt>
                <c:pt idx="164">
                  <c:v>124.21599999999999</c:v>
                </c:pt>
                <c:pt idx="165">
                  <c:v>125.498</c:v>
                </c:pt>
                <c:pt idx="166">
                  <c:v>124.167</c:v>
                </c:pt>
                <c:pt idx="167">
                  <c:v>128.73500000000001</c:v>
                </c:pt>
                <c:pt idx="168">
                  <c:v>129.262</c:v>
                </c:pt>
                <c:pt idx="169">
                  <c:v>129.83799999999999</c:v>
                </c:pt>
                <c:pt idx="170">
                  <c:v>132.57900000000001</c:v>
                </c:pt>
                <c:pt idx="171">
                  <c:v>132.499</c:v>
                </c:pt>
                <c:pt idx="172">
                  <c:v>133.84</c:v>
                </c:pt>
                <c:pt idx="173">
                  <c:v>133.84</c:v>
                </c:pt>
                <c:pt idx="174">
                  <c:v>135.012</c:v>
                </c:pt>
                <c:pt idx="175">
                  <c:v>134.28700000000001</c:v>
                </c:pt>
                <c:pt idx="176">
                  <c:v>134.34700000000001</c:v>
                </c:pt>
                <c:pt idx="177">
                  <c:v>136.929</c:v>
                </c:pt>
                <c:pt idx="178">
                  <c:v>140.14699999999999</c:v>
                </c:pt>
                <c:pt idx="179">
                  <c:v>141.55699999999999</c:v>
                </c:pt>
                <c:pt idx="180">
                  <c:v>140.892</c:v>
                </c:pt>
                <c:pt idx="181">
                  <c:v>142.977</c:v>
                </c:pt>
                <c:pt idx="182">
                  <c:v>144.934</c:v>
                </c:pt>
                <c:pt idx="183">
                  <c:v>142.024</c:v>
                </c:pt>
                <c:pt idx="184">
                  <c:v>143.30500000000001</c:v>
                </c:pt>
                <c:pt idx="185">
                  <c:v>144.43700000000001</c:v>
                </c:pt>
                <c:pt idx="186">
                  <c:v>149.791</c:v>
                </c:pt>
                <c:pt idx="187">
                  <c:v>153.44499999999999</c:v>
                </c:pt>
                <c:pt idx="188">
                  <c:v>150.69399999999999</c:v>
                </c:pt>
                <c:pt idx="189">
                  <c:v>153.59399999999999</c:v>
                </c:pt>
                <c:pt idx="190">
                  <c:v>150.88300000000001</c:v>
                </c:pt>
                <c:pt idx="191">
                  <c:v>149.84</c:v>
                </c:pt>
                <c:pt idx="192">
                  <c:v>150.208</c:v>
                </c:pt>
                <c:pt idx="193">
                  <c:v>153.03299999999999</c:v>
                </c:pt>
                <c:pt idx="194">
                  <c:v>152.387</c:v>
                </c:pt>
                <c:pt idx="195">
                  <c:v>154.505</c:v>
                </c:pt>
                <c:pt idx="196">
                  <c:v>152.89400000000001</c:v>
                </c:pt>
                <c:pt idx="197">
                  <c:v>151.74</c:v>
                </c:pt>
                <c:pt idx="198">
                  <c:v>151.74</c:v>
                </c:pt>
                <c:pt idx="199">
                  <c:v>147.69200000000001</c:v>
                </c:pt>
                <c:pt idx="200">
                  <c:v>148.119</c:v>
                </c:pt>
                <c:pt idx="201">
                  <c:v>148.607</c:v>
                </c:pt>
                <c:pt idx="202">
                  <c:v>145.93100000000001</c:v>
                </c:pt>
                <c:pt idx="203">
                  <c:v>147.13499999999999</c:v>
                </c:pt>
                <c:pt idx="204">
                  <c:v>146.62700000000001</c:v>
                </c:pt>
                <c:pt idx="205">
                  <c:v>144.53800000000001</c:v>
                </c:pt>
                <c:pt idx="206">
                  <c:v>145.13499999999999</c:v>
                </c:pt>
                <c:pt idx="207">
                  <c:v>150.22800000000001</c:v>
                </c:pt>
                <c:pt idx="208">
                  <c:v>153.01300000000001</c:v>
                </c:pt>
                <c:pt idx="209">
                  <c:v>150.79499999999999</c:v>
                </c:pt>
                <c:pt idx="210">
                  <c:v>152.05799999999999</c:v>
                </c:pt>
                <c:pt idx="211">
                  <c:v>149.79</c:v>
                </c:pt>
                <c:pt idx="212">
                  <c:v>147.71199999999999</c:v>
                </c:pt>
                <c:pt idx="213">
                  <c:v>149.67099999999999</c:v>
                </c:pt>
                <c:pt idx="214">
                  <c:v>151.78</c:v>
                </c:pt>
                <c:pt idx="215">
                  <c:v>152.178</c:v>
                </c:pt>
                <c:pt idx="216">
                  <c:v>155.023</c:v>
                </c:pt>
                <c:pt idx="217">
                  <c:v>154.17699999999999</c:v>
                </c:pt>
                <c:pt idx="218">
                  <c:v>156.56399999999999</c:v>
                </c:pt>
                <c:pt idx="219">
                  <c:v>158.434</c:v>
                </c:pt>
                <c:pt idx="220">
                  <c:v>156.99199999999999</c:v>
                </c:pt>
                <c:pt idx="221">
                  <c:v>158.08600000000001</c:v>
                </c:pt>
                <c:pt idx="222">
                  <c:v>159.399</c:v>
                </c:pt>
                <c:pt idx="223">
                  <c:v>157.44</c:v>
                </c:pt>
                <c:pt idx="224">
                  <c:v>156.81299999999999</c:v>
                </c:pt>
                <c:pt idx="225">
                  <c:v>159.916</c:v>
                </c:pt>
                <c:pt idx="226">
                  <c:v>161.49799999999999</c:v>
                </c:pt>
                <c:pt idx="227">
                  <c:v>164.024</c:v>
                </c:pt>
                <c:pt idx="228">
                  <c:v>165.28800000000001</c:v>
                </c:pt>
                <c:pt idx="229">
                  <c:v>164.751</c:v>
                </c:pt>
                <c:pt idx="230">
                  <c:v>162.89099999999999</c:v>
                </c:pt>
                <c:pt idx="231">
                  <c:v>163.786</c:v>
                </c:pt>
                <c:pt idx="232">
                  <c:v>163.786</c:v>
                </c:pt>
                <c:pt idx="233">
                  <c:v>161.16999999999999</c:v>
                </c:pt>
                <c:pt idx="234">
                  <c:v>159.946</c:v>
                </c:pt>
                <c:pt idx="235">
                  <c:v>159.25</c:v>
                </c:pt>
                <c:pt idx="236">
                  <c:v>164.68100000000001</c:v>
                </c:pt>
                <c:pt idx="237">
                  <c:v>164.333</c:v>
                </c:pt>
                <c:pt idx="238">
                  <c:v>164.35300000000001</c:v>
                </c:pt>
                <c:pt idx="239">
                  <c:v>165.58600000000001</c:v>
                </c:pt>
                <c:pt idx="240">
                  <c:v>166.74</c:v>
                </c:pt>
                <c:pt idx="241">
                  <c:v>165.76499999999999</c:v>
                </c:pt>
                <c:pt idx="242">
                  <c:v>164.14400000000001</c:v>
                </c:pt>
                <c:pt idx="243">
                  <c:v>164.452</c:v>
                </c:pt>
                <c:pt idx="244">
                  <c:v>162.9</c:v>
                </c:pt>
                <c:pt idx="245">
                  <c:v>162.89099999999999</c:v>
                </c:pt>
                <c:pt idx="246">
                  <c:v>167.51599999999999</c:v>
                </c:pt>
                <c:pt idx="247">
                  <c:v>168.779</c:v>
                </c:pt>
                <c:pt idx="248">
                  <c:v>168.69</c:v>
                </c:pt>
                <c:pt idx="249">
                  <c:v>167.64500000000001</c:v>
                </c:pt>
                <c:pt idx="250">
                  <c:v>166.56100000000001</c:v>
                </c:pt>
                <c:pt idx="251">
                  <c:v>164.91</c:v>
                </c:pt>
                <c:pt idx="252">
                  <c:v>172.648</c:v>
                </c:pt>
                <c:pt idx="253">
                  <c:v>172.57900000000001</c:v>
                </c:pt>
                <c:pt idx="254">
                  <c:v>170.858</c:v>
                </c:pt>
                <c:pt idx="255">
                  <c:v>172.63399999999999</c:v>
                </c:pt>
                <c:pt idx="256">
                  <c:v>172.827</c:v>
                </c:pt>
                <c:pt idx="257">
                  <c:v>171.89099999999999</c:v>
                </c:pt>
                <c:pt idx="258">
                  <c:v>171.393</c:v>
                </c:pt>
                <c:pt idx="259">
                  <c:v>171.393</c:v>
                </c:pt>
                <c:pt idx="260">
                  <c:v>172.011</c:v>
                </c:pt>
                <c:pt idx="261">
                  <c:v>174.36099999999999</c:v>
                </c:pt>
                <c:pt idx="262">
                  <c:v>174.471</c:v>
                </c:pt>
                <c:pt idx="263">
                  <c:v>173.51499999999999</c:v>
                </c:pt>
                <c:pt idx="264">
                  <c:v>170.88499999999999</c:v>
                </c:pt>
                <c:pt idx="265">
                  <c:v>171.16399999999999</c:v>
                </c:pt>
                <c:pt idx="266">
                  <c:v>172.309</c:v>
                </c:pt>
                <c:pt idx="267">
                  <c:v>174.74</c:v>
                </c:pt>
                <c:pt idx="268">
                  <c:v>174.74</c:v>
                </c:pt>
                <c:pt idx="269">
                  <c:v>176.60300000000001</c:v>
                </c:pt>
                <c:pt idx="270">
                  <c:v>176.553</c:v>
                </c:pt>
                <c:pt idx="271">
                  <c:v>179.38200000000001</c:v>
                </c:pt>
                <c:pt idx="272">
                  <c:v>180.238</c:v>
                </c:pt>
                <c:pt idx="273">
                  <c:v>178.874</c:v>
                </c:pt>
                <c:pt idx="274">
                  <c:v>178.505</c:v>
                </c:pt>
                <c:pt idx="275">
                  <c:v>177.12</c:v>
                </c:pt>
                <c:pt idx="276">
                  <c:v>179.86</c:v>
                </c:pt>
                <c:pt idx="277">
                  <c:v>180.24799999999999</c:v>
                </c:pt>
                <c:pt idx="278">
                  <c:v>183.06700000000001</c:v>
                </c:pt>
                <c:pt idx="279">
                  <c:v>182.589</c:v>
                </c:pt>
                <c:pt idx="280">
                  <c:v>183.226</c:v>
                </c:pt>
                <c:pt idx="281">
                  <c:v>185.27799999999999</c:v>
                </c:pt>
                <c:pt idx="282">
                  <c:v>184.19300000000001</c:v>
                </c:pt>
                <c:pt idx="283">
                  <c:v>184.19300000000001</c:v>
                </c:pt>
                <c:pt idx="284">
                  <c:v>184.28200000000001</c:v>
                </c:pt>
                <c:pt idx="285">
                  <c:v>183.23599999999999</c:v>
                </c:pt>
                <c:pt idx="286">
                  <c:v>186.26400000000001</c:v>
                </c:pt>
                <c:pt idx="287">
                  <c:v>185.946</c:v>
                </c:pt>
                <c:pt idx="288">
                  <c:v>184.541</c:v>
                </c:pt>
                <c:pt idx="289">
                  <c:v>187.32</c:v>
                </c:pt>
                <c:pt idx="290">
                  <c:v>188.506</c:v>
                </c:pt>
                <c:pt idx="291">
                  <c:v>188.84399999999999</c:v>
                </c:pt>
                <c:pt idx="292">
                  <c:v>193.20699999999999</c:v>
                </c:pt>
                <c:pt idx="293">
                  <c:v>191.703</c:v>
                </c:pt>
                <c:pt idx="294">
                  <c:v>191.703</c:v>
                </c:pt>
                <c:pt idx="295">
                  <c:v>190.577</c:v>
                </c:pt>
                <c:pt idx="296">
                  <c:v>191.05500000000001</c:v>
                </c:pt>
                <c:pt idx="297">
                  <c:v>189.93</c:v>
                </c:pt>
                <c:pt idx="298">
                  <c:v>187.86799999999999</c:v>
                </c:pt>
                <c:pt idx="299">
                  <c:v>187.34</c:v>
                </c:pt>
                <c:pt idx="300">
                  <c:v>189.023</c:v>
                </c:pt>
                <c:pt idx="301">
                  <c:v>189.79</c:v>
                </c:pt>
                <c:pt idx="302">
                  <c:v>189.94</c:v>
                </c:pt>
                <c:pt idx="303">
                  <c:v>193.227</c:v>
                </c:pt>
                <c:pt idx="304">
                  <c:v>192.96799999999999</c:v>
                </c:pt>
                <c:pt idx="305">
                  <c:v>194.333</c:v>
                </c:pt>
                <c:pt idx="306">
                  <c:v>192.37</c:v>
                </c:pt>
                <c:pt idx="307">
                  <c:v>191.185</c:v>
                </c:pt>
                <c:pt idx="308">
                  <c:v>191.99199999999999</c:v>
                </c:pt>
                <c:pt idx="309">
                  <c:v>192.858</c:v>
                </c:pt>
                <c:pt idx="310">
                  <c:v>193.73500000000001</c:v>
                </c:pt>
                <c:pt idx="311">
                  <c:v>192.46</c:v>
                </c:pt>
                <c:pt idx="312">
                  <c:v>195.06</c:v>
                </c:pt>
                <c:pt idx="313">
                  <c:v>195.67699999999999</c:v>
                </c:pt>
                <c:pt idx="314">
                  <c:v>194.83600000000001</c:v>
                </c:pt>
                <c:pt idx="315">
                  <c:v>191.822</c:v>
                </c:pt>
                <c:pt idx="316">
                  <c:v>190.41800000000001</c:v>
                </c:pt>
                <c:pt idx="317">
                  <c:v>181.274</c:v>
                </c:pt>
                <c:pt idx="318">
                  <c:v>178.14599999999999</c:v>
                </c:pt>
                <c:pt idx="319">
                  <c:v>179.09299999999999</c:v>
                </c:pt>
                <c:pt idx="320">
                  <c:v>177.489</c:v>
                </c:pt>
                <c:pt idx="321">
                  <c:v>177.27</c:v>
                </c:pt>
                <c:pt idx="322">
                  <c:v>177.33</c:v>
                </c:pt>
                <c:pt idx="323">
                  <c:v>178.995</c:v>
                </c:pt>
                <c:pt idx="324">
                  <c:v>176.99100000000001</c:v>
                </c:pt>
                <c:pt idx="325">
                  <c:v>176.113</c:v>
                </c:pt>
                <c:pt idx="326">
                  <c:v>173.55</c:v>
                </c:pt>
                <c:pt idx="327">
                  <c:v>174.03800000000001</c:v>
                </c:pt>
                <c:pt idx="328">
                  <c:v>175.38499999999999</c:v>
                </c:pt>
                <c:pt idx="329">
                  <c:v>176.77099999999999</c:v>
                </c:pt>
                <c:pt idx="330">
                  <c:v>180.65100000000001</c:v>
                </c:pt>
                <c:pt idx="331">
                  <c:v>175.923</c:v>
                </c:pt>
                <c:pt idx="332">
                  <c:v>178.148</c:v>
                </c:pt>
                <c:pt idx="333">
                  <c:v>179.72399999999999</c:v>
                </c:pt>
                <c:pt idx="334">
                  <c:v>183.643</c:v>
                </c:pt>
                <c:pt idx="335">
                  <c:v>187.16399999999999</c:v>
                </c:pt>
                <c:pt idx="336">
                  <c:v>187.38399999999999</c:v>
                </c:pt>
                <c:pt idx="337">
                  <c:v>188.97</c:v>
                </c:pt>
                <c:pt idx="338">
                  <c:v>188.97</c:v>
                </c:pt>
                <c:pt idx="339">
                  <c:v>189.209</c:v>
                </c:pt>
                <c:pt idx="340">
                  <c:v>182.43700000000001</c:v>
                </c:pt>
                <c:pt idx="341">
                  <c:v>177.1</c:v>
                </c:pt>
                <c:pt idx="342">
                  <c:v>177.71899999999999</c:v>
                </c:pt>
                <c:pt idx="343">
                  <c:v>178.89599999999999</c:v>
                </c:pt>
                <c:pt idx="344">
                  <c:v>175.84399999999999</c:v>
                </c:pt>
                <c:pt idx="345">
                  <c:v>173.75899999999999</c:v>
                </c:pt>
                <c:pt idx="346">
                  <c:v>175.285</c:v>
                </c:pt>
                <c:pt idx="347">
                  <c:v>174.55699999999999</c:v>
                </c:pt>
                <c:pt idx="348">
                  <c:v>177.50899999999999</c:v>
                </c:pt>
                <c:pt idx="349">
                  <c:v>178.607</c:v>
                </c:pt>
                <c:pt idx="350">
                  <c:v>175.036</c:v>
                </c:pt>
                <c:pt idx="351">
                  <c:v>173.48</c:v>
                </c:pt>
                <c:pt idx="352">
                  <c:v>174.33799999999999</c:v>
                </c:pt>
                <c:pt idx="353">
                  <c:v>175.624</c:v>
                </c:pt>
                <c:pt idx="354">
                  <c:v>171.51499999999999</c:v>
                </c:pt>
                <c:pt idx="355">
                  <c:v>169.989</c:v>
                </c:pt>
                <c:pt idx="356">
                  <c:v>170.24799999999999</c:v>
                </c:pt>
                <c:pt idx="357">
                  <c:v>170.767</c:v>
                </c:pt>
                <c:pt idx="358">
                  <c:v>173.3</c:v>
                </c:pt>
                <c:pt idx="359">
                  <c:v>171.95400000000001</c:v>
                </c:pt>
                <c:pt idx="360">
                  <c:v>173.21100000000001</c:v>
                </c:pt>
                <c:pt idx="361">
                  <c:v>174.45699999999999</c:v>
                </c:pt>
                <c:pt idx="362">
                  <c:v>177.03100000000001</c:v>
                </c:pt>
                <c:pt idx="363">
                  <c:v>178.52699999999999</c:v>
                </c:pt>
                <c:pt idx="364">
                  <c:v>177.928</c:v>
                </c:pt>
                <c:pt idx="365">
                  <c:v>179.33500000000001</c:v>
                </c:pt>
                <c:pt idx="366">
                  <c:v>180.24199999999999</c:v>
                </c:pt>
                <c:pt idx="367">
                  <c:v>178.387</c:v>
                </c:pt>
                <c:pt idx="368">
                  <c:v>178.25700000000001</c:v>
                </c:pt>
                <c:pt idx="369">
                  <c:v>176.691</c:v>
                </c:pt>
                <c:pt idx="370">
                  <c:v>175.38499999999999</c:v>
                </c:pt>
                <c:pt idx="371">
                  <c:v>175.006</c:v>
                </c:pt>
                <c:pt idx="372">
                  <c:v>172.43299999999999</c:v>
                </c:pt>
                <c:pt idx="373">
                  <c:v>172.55199999999999</c:v>
                </c:pt>
                <c:pt idx="374">
                  <c:v>172.99100000000001</c:v>
                </c:pt>
                <c:pt idx="375">
                  <c:v>170.65700000000001</c:v>
                </c:pt>
                <c:pt idx="376">
                  <c:v>166.458</c:v>
                </c:pt>
                <c:pt idx="377">
                  <c:v>167.785</c:v>
                </c:pt>
                <c:pt idx="378">
                  <c:v>169.84899999999999</c:v>
                </c:pt>
                <c:pt idx="379">
                  <c:v>170.328</c:v>
                </c:pt>
                <c:pt idx="380">
                  <c:v>173.52</c:v>
                </c:pt>
                <c:pt idx="381">
                  <c:v>177.11</c:v>
                </c:pt>
                <c:pt idx="382">
                  <c:v>176.19300000000001</c:v>
                </c:pt>
                <c:pt idx="383">
                  <c:v>178.76599999999999</c:v>
                </c:pt>
                <c:pt idx="384">
                  <c:v>181.34899999999999</c:v>
                </c:pt>
                <c:pt idx="385">
                  <c:v>182.417</c:v>
                </c:pt>
                <c:pt idx="386">
                  <c:v>181.93799999999999</c:v>
                </c:pt>
                <c:pt idx="387">
                  <c:v>186.16300000000001</c:v>
                </c:pt>
                <c:pt idx="388">
                  <c:v>184.565</c:v>
                </c:pt>
                <c:pt idx="389">
                  <c:v>187.20099999999999</c:v>
                </c:pt>
                <c:pt idx="390">
                  <c:v>187.77</c:v>
                </c:pt>
                <c:pt idx="391">
                  <c:v>189.46799999999999</c:v>
                </c:pt>
                <c:pt idx="392">
                  <c:v>189.44800000000001</c:v>
                </c:pt>
                <c:pt idx="393">
                  <c:v>191.20599999999999</c:v>
                </c:pt>
                <c:pt idx="394">
                  <c:v>190.39699999999999</c:v>
                </c:pt>
                <c:pt idx="395">
                  <c:v>191.066</c:v>
                </c:pt>
                <c:pt idx="396">
                  <c:v>191.066</c:v>
                </c:pt>
                <c:pt idx="397">
                  <c:v>189.72800000000001</c:v>
                </c:pt>
                <c:pt idx="398">
                  <c:v>189.548</c:v>
                </c:pt>
                <c:pt idx="399">
                  <c:v>190.15700000000001</c:v>
                </c:pt>
                <c:pt idx="400">
                  <c:v>189.12899999999999</c:v>
                </c:pt>
                <c:pt idx="401">
                  <c:v>189.708</c:v>
                </c:pt>
                <c:pt idx="402">
                  <c:v>190.99600000000001</c:v>
                </c:pt>
                <c:pt idx="403">
                  <c:v>189.18899999999999</c:v>
                </c:pt>
                <c:pt idx="404">
                  <c:v>193.17400000000001</c:v>
                </c:pt>
                <c:pt idx="405">
                  <c:v>192.07499999999999</c:v>
                </c:pt>
                <c:pt idx="406">
                  <c:v>194.023</c:v>
                </c:pt>
                <c:pt idx="407">
                  <c:v>195.46100000000001</c:v>
                </c:pt>
                <c:pt idx="408">
                  <c:v>192.934</c:v>
                </c:pt>
                <c:pt idx="409">
                  <c:v>194.46199999999999</c:v>
                </c:pt>
                <c:pt idx="410">
                  <c:v>197.708</c:v>
                </c:pt>
                <c:pt idx="411">
                  <c:v>197.858</c:v>
                </c:pt>
                <c:pt idx="412">
                  <c:v>197.31800000000001</c:v>
                </c:pt>
                <c:pt idx="413">
                  <c:v>195.64</c:v>
                </c:pt>
                <c:pt idx="414">
                  <c:v>196.68899999999999</c:v>
                </c:pt>
                <c:pt idx="415">
                  <c:v>194.58199999999999</c:v>
                </c:pt>
                <c:pt idx="416">
                  <c:v>194.43199999999999</c:v>
                </c:pt>
                <c:pt idx="417">
                  <c:v>193.35300000000001</c:v>
                </c:pt>
                <c:pt idx="418">
                  <c:v>193.35300000000001</c:v>
                </c:pt>
                <c:pt idx="419">
                  <c:v>192.804</c:v>
                </c:pt>
                <c:pt idx="420">
                  <c:v>192.904</c:v>
                </c:pt>
                <c:pt idx="421">
                  <c:v>193.333</c:v>
                </c:pt>
                <c:pt idx="422">
                  <c:v>192.285</c:v>
                </c:pt>
                <c:pt idx="423">
                  <c:v>192.285</c:v>
                </c:pt>
                <c:pt idx="424">
                  <c:v>185.40299999999999</c:v>
                </c:pt>
                <c:pt idx="425">
                  <c:v>184.01499999999999</c:v>
                </c:pt>
                <c:pt idx="426">
                  <c:v>181.678</c:v>
                </c:pt>
                <c:pt idx="427">
                  <c:v>180.94900000000001</c:v>
                </c:pt>
                <c:pt idx="428">
                  <c:v>185.32400000000001</c:v>
                </c:pt>
                <c:pt idx="429">
                  <c:v>184.904</c:v>
                </c:pt>
                <c:pt idx="430">
                  <c:v>185.953</c:v>
                </c:pt>
                <c:pt idx="431">
                  <c:v>185.35400000000001</c:v>
                </c:pt>
                <c:pt idx="432">
                  <c:v>185.68299999999999</c:v>
                </c:pt>
                <c:pt idx="433">
                  <c:v>185.68299999999999</c:v>
                </c:pt>
                <c:pt idx="434">
                  <c:v>183.39599999999999</c:v>
                </c:pt>
                <c:pt idx="435">
                  <c:v>182.447</c:v>
                </c:pt>
                <c:pt idx="436">
                  <c:v>188.39</c:v>
                </c:pt>
                <c:pt idx="437">
                  <c:v>191.316</c:v>
                </c:pt>
                <c:pt idx="438">
                  <c:v>193.643</c:v>
                </c:pt>
                <c:pt idx="439">
                  <c:v>194.93100000000001</c:v>
                </c:pt>
                <c:pt idx="440">
                  <c:v>194.25200000000001</c:v>
                </c:pt>
                <c:pt idx="441">
                  <c:v>193.923</c:v>
                </c:pt>
                <c:pt idx="442">
                  <c:v>192.17500000000001</c:v>
                </c:pt>
                <c:pt idx="443">
                  <c:v>191.48599999999999</c:v>
                </c:pt>
                <c:pt idx="444">
                  <c:v>187.8</c:v>
                </c:pt>
                <c:pt idx="445">
                  <c:v>184.16499999999999</c:v>
                </c:pt>
                <c:pt idx="446">
                  <c:v>186.62200000000001</c:v>
                </c:pt>
                <c:pt idx="447">
                  <c:v>185.613</c:v>
                </c:pt>
                <c:pt idx="448">
                  <c:v>187.441</c:v>
                </c:pt>
                <c:pt idx="449">
                  <c:v>189.059</c:v>
                </c:pt>
                <c:pt idx="450">
                  <c:v>189.16900000000001</c:v>
                </c:pt>
                <c:pt idx="451">
                  <c:v>188.08</c:v>
                </c:pt>
                <c:pt idx="452">
                  <c:v>188.85</c:v>
                </c:pt>
                <c:pt idx="453">
                  <c:v>187.15</c:v>
                </c:pt>
                <c:pt idx="454">
                  <c:v>185.04</c:v>
                </c:pt>
                <c:pt idx="455">
                  <c:v>184.15</c:v>
                </c:pt>
                <c:pt idx="456">
                  <c:v>183.86</c:v>
                </c:pt>
                <c:pt idx="457">
                  <c:v>182.31</c:v>
                </c:pt>
                <c:pt idx="458">
                  <c:v>182.31</c:v>
                </c:pt>
                <c:pt idx="459">
                  <c:v>181.56</c:v>
                </c:pt>
                <c:pt idx="460">
                  <c:v>182.32</c:v>
                </c:pt>
                <c:pt idx="461">
                  <c:v>184.37</c:v>
                </c:pt>
                <c:pt idx="462">
                  <c:v>182.52</c:v>
                </c:pt>
                <c:pt idx="463">
                  <c:v>181.16</c:v>
                </c:pt>
                <c:pt idx="464">
                  <c:v>182.63</c:v>
                </c:pt>
                <c:pt idx="465">
                  <c:v>181.42</c:v>
                </c:pt>
                <c:pt idx="466">
                  <c:v>180.75</c:v>
                </c:pt>
                <c:pt idx="467">
                  <c:v>179.66</c:v>
                </c:pt>
                <c:pt idx="468">
                  <c:v>175.1</c:v>
                </c:pt>
                <c:pt idx="469">
                  <c:v>170.12</c:v>
                </c:pt>
                <c:pt idx="470">
                  <c:v>169.12</c:v>
                </c:pt>
                <c:pt idx="471">
                  <c:v>169</c:v>
                </c:pt>
                <c:pt idx="472">
                  <c:v>170.73</c:v>
                </c:pt>
                <c:pt idx="473">
                  <c:v>172.75</c:v>
                </c:pt>
                <c:pt idx="474">
                  <c:v>173.23</c:v>
                </c:pt>
                <c:pt idx="475">
                  <c:v>171.13</c:v>
                </c:pt>
                <c:pt idx="476">
                  <c:v>173</c:v>
                </c:pt>
                <c:pt idx="477">
                  <c:v>172.62</c:v>
                </c:pt>
                <c:pt idx="478">
                  <c:v>173.72</c:v>
                </c:pt>
                <c:pt idx="479">
                  <c:v>176.08</c:v>
                </c:pt>
                <c:pt idx="480">
                  <c:v>178.67</c:v>
                </c:pt>
                <c:pt idx="481">
                  <c:v>171.37</c:v>
                </c:pt>
                <c:pt idx="482">
                  <c:v>172.28</c:v>
                </c:pt>
                <c:pt idx="483">
                  <c:v>170.85</c:v>
                </c:pt>
                <c:pt idx="484">
                  <c:v>169.71</c:v>
                </c:pt>
                <c:pt idx="485">
                  <c:v>173.31</c:v>
                </c:pt>
                <c:pt idx="486">
                  <c:v>171.48</c:v>
                </c:pt>
                <c:pt idx="487">
                  <c:v>171.48</c:v>
                </c:pt>
                <c:pt idx="488">
                  <c:v>171.4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A-FC4A-8F68-158CFF45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612384"/>
        <c:axId val="1739614112"/>
      </c:lineChart>
      <c:dateAx>
        <c:axId val="1739612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9614112"/>
        <c:crosses val="autoZero"/>
        <c:auto val="1"/>
        <c:lblOffset val="100"/>
        <c:baseTimeUnit val="days"/>
      </c:dateAx>
      <c:valAx>
        <c:axId val="1739614112"/>
        <c:scaling>
          <c:orientation val="minMax"/>
          <c:max val="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961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Sheet1!$D$7:$D$494</c:f>
              <c:numCache>
                <c:formatCode>0.000%</c:formatCode>
                <c:ptCount val="488"/>
                <c:pt idx="0">
                  <c:v>-2.4951191280517163E-2</c:v>
                </c:pt>
                <c:pt idx="1">
                  <c:v>1.741155994127059E-3</c:v>
                </c:pt>
                <c:pt idx="2">
                  <c:v>3.9337868095059993E-2</c:v>
                </c:pt>
                <c:pt idx="3">
                  <c:v>-1.9403556611910011E-2</c:v>
                </c:pt>
                <c:pt idx="4">
                  <c:v>1.1434120225295886E-3</c:v>
                </c:pt>
                <c:pt idx="5">
                  <c:v>2.2928098782158832E-2</c:v>
                </c:pt>
                <c:pt idx="6">
                  <c:v>3.9952857974571994E-2</c:v>
                </c:pt>
                <c:pt idx="7">
                  <c:v>0</c:v>
                </c:pt>
                <c:pt idx="8">
                  <c:v>-5.3596571445691079E-3</c:v>
                </c:pt>
                <c:pt idx="9">
                  <c:v>-8.7570138071393628E-4</c:v>
                </c:pt>
                <c:pt idx="10">
                  <c:v>1.6668904671485962E-2</c:v>
                </c:pt>
                <c:pt idx="11">
                  <c:v>-3.9314491970799038E-2</c:v>
                </c:pt>
                <c:pt idx="12">
                  <c:v>5.2104742860848647E-3</c:v>
                </c:pt>
                <c:pt idx="13">
                  <c:v>1.743511301322825E-2</c:v>
                </c:pt>
                <c:pt idx="14">
                  <c:v>-5.0587514136671216E-3</c:v>
                </c:pt>
                <c:pt idx="15">
                  <c:v>-3.661365599307205E-2</c:v>
                </c:pt>
                <c:pt idx="16">
                  <c:v>-3.9396321196580847E-2</c:v>
                </c:pt>
                <c:pt idx="17">
                  <c:v>-3.903454695109973E-2</c:v>
                </c:pt>
                <c:pt idx="18">
                  <c:v>6.6479913589814563E-3</c:v>
                </c:pt>
                <c:pt idx="19">
                  <c:v>1.9914045391354315E-2</c:v>
                </c:pt>
                <c:pt idx="20">
                  <c:v>-4.0457896562699457E-2</c:v>
                </c:pt>
                <c:pt idx="21">
                  <c:v>1.1465315040465128E-2</c:v>
                </c:pt>
                <c:pt idx="22">
                  <c:v>0</c:v>
                </c:pt>
                <c:pt idx="23">
                  <c:v>3.2231251808954288E-2</c:v>
                </c:pt>
                <c:pt idx="24">
                  <c:v>-3.8354313836725215E-3</c:v>
                </c:pt>
                <c:pt idx="25">
                  <c:v>2.1349813974839371E-2</c:v>
                </c:pt>
                <c:pt idx="26">
                  <c:v>2.4217019004896107E-2</c:v>
                </c:pt>
                <c:pt idx="27">
                  <c:v>0</c:v>
                </c:pt>
                <c:pt idx="28">
                  <c:v>-3.0239103461703679E-2</c:v>
                </c:pt>
                <c:pt idx="29">
                  <c:v>1.2937036601707442E-2</c:v>
                </c:pt>
                <c:pt idx="30">
                  <c:v>-1.8190105289925363E-2</c:v>
                </c:pt>
                <c:pt idx="31">
                  <c:v>1.6033406162981913E-2</c:v>
                </c:pt>
                <c:pt idx="32">
                  <c:v>0</c:v>
                </c:pt>
                <c:pt idx="33">
                  <c:v>1.8752709922433539E-2</c:v>
                </c:pt>
                <c:pt idx="34">
                  <c:v>9.5641511637515851E-3</c:v>
                </c:pt>
                <c:pt idx="35">
                  <c:v>2.3714373544255457E-2</c:v>
                </c:pt>
                <c:pt idx="36">
                  <c:v>4.7022299990850417E-3</c:v>
                </c:pt>
                <c:pt idx="37">
                  <c:v>-1.4863474065836723E-2</c:v>
                </c:pt>
                <c:pt idx="38">
                  <c:v>6.8087025020879422E-3</c:v>
                </c:pt>
                <c:pt idx="39">
                  <c:v>-2.5374213737735236E-3</c:v>
                </c:pt>
                <c:pt idx="40">
                  <c:v>2.0271010806049549E-2</c:v>
                </c:pt>
                <c:pt idx="41">
                  <c:v>1.1390045355723077E-2</c:v>
                </c:pt>
                <c:pt idx="42">
                  <c:v>-2.0862829172960787E-2</c:v>
                </c:pt>
                <c:pt idx="43">
                  <c:v>2.6369122322585592E-2</c:v>
                </c:pt>
                <c:pt idx="44">
                  <c:v>1.3420077439900795E-2</c:v>
                </c:pt>
                <c:pt idx="45">
                  <c:v>1.4986165701081638E-2</c:v>
                </c:pt>
                <c:pt idx="46">
                  <c:v>-8.1464186757092463E-3</c:v>
                </c:pt>
                <c:pt idx="47">
                  <c:v>-7.4272503841087247E-3</c:v>
                </c:pt>
                <c:pt idx="48">
                  <c:v>-8.867546524851562E-3</c:v>
                </c:pt>
                <c:pt idx="49">
                  <c:v>3.3662582458043488E-2</c:v>
                </c:pt>
                <c:pt idx="50">
                  <c:v>3.5685963149494557E-3</c:v>
                </c:pt>
                <c:pt idx="51">
                  <c:v>3.2265650569771979E-2</c:v>
                </c:pt>
                <c:pt idx="52">
                  <c:v>-6.1715122789142351E-3</c:v>
                </c:pt>
                <c:pt idx="53">
                  <c:v>-9.3292756238356443E-3</c:v>
                </c:pt>
                <c:pt idx="54">
                  <c:v>3.752968080778548E-2</c:v>
                </c:pt>
                <c:pt idx="55">
                  <c:v>-1.9228902819082997E-3</c:v>
                </c:pt>
                <c:pt idx="56">
                  <c:v>-1.3958012426852548E-3</c:v>
                </c:pt>
                <c:pt idx="57">
                  <c:v>-2.9014475661650568E-3</c:v>
                </c:pt>
                <c:pt idx="58">
                  <c:v>2.9969694135890279E-4</c:v>
                </c:pt>
                <c:pt idx="59">
                  <c:v>2.5860856265272292E-2</c:v>
                </c:pt>
                <c:pt idx="60">
                  <c:v>-4.4435227054261828E-3</c:v>
                </c:pt>
                <c:pt idx="61">
                  <c:v>2.119680788920969E-2</c:v>
                </c:pt>
                <c:pt idx="62">
                  <c:v>6.3149188284947842E-3</c:v>
                </c:pt>
                <c:pt idx="63">
                  <c:v>-9.2633866921784202E-4</c:v>
                </c:pt>
                <c:pt idx="64">
                  <c:v>8.7513180529065118E-3</c:v>
                </c:pt>
                <c:pt idx="65">
                  <c:v>-2.2964779128971232E-3</c:v>
                </c:pt>
                <c:pt idx="66">
                  <c:v>-1.5218737921675949E-2</c:v>
                </c:pt>
                <c:pt idx="67">
                  <c:v>-2.3295463613030074E-2</c:v>
                </c:pt>
                <c:pt idx="68">
                  <c:v>-2.03033522068197E-3</c:v>
                </c:pt>
                <c:pt idx="69">
                  <c:v>1.7895613723739705E-3</c:v>
                </c:pt>
                <c:pt idx="70">
                  <c:v>1.4813492235687184E-2</c:v>
                </c:pt>
                <c:pt idx="71">
                  <c:v>-3.8429994357272408E-2</c:v>
                </c:pt>
                <c:pt idx="72">
                  <c:v>-1.3784675537213036E-2</c:v>
                </c:pt>
                <c:pt idx="73">
                  <c:v>-1.542333699866771E-2</c:v>
                </c:pt>
                <c:pt idx="74">
                  <c:v>-1.0693924251571322E-2</c:v>
                </c:pt>
                <c:pt idx="75">
                  <c:v>4.6974583194791123E-3</c:v>
                </c:pt>
                <c:pt idx="76">
                  <c:v>-1.3705889678506106E-2</c:v>
                </c:pt>
                <c:pt idx="77">
                  <c:v>0</c:v>
                </c:pt>
                <c:pt idx="78">
                  <c:v>-8.2480456934696193E-3</c:v>
                </c:pt>
                <c:pt idx="79">
                  <c:v>9.2120446165000376E-3</c:v>
                </c:pt>
                <c:pt idx="80">
                  <c:v>-9.6624759610808141E-3</c:v>
                </c:pt>
                <c:pt idx="81">
                  <c:v>1.8662266328200599E-2</c:v>
                </c:pt>
                <c:pt idx="82">
                  <c:v>3.7787086929212538E-2</c:v>
                </c:pt>
                <c:pt idx="83">
                  <c:v>-6.0473055973223458E-2</c:v>
                </c:pt>
                <c:pt idx="84">
                  <c:v>9.512944783982076E-3</c:v>
                </c:pt>
                <c:pt idx="85">
                  <c:v>-1.9117255541525616E-2</c:v>
                </c:pt>
                <c:pt idx="86">
                  <c:v>-1.1014976445192183E-2</c:v>
                </c:pt>
                <c:pt idx="87">
                  <c:v>2.4773570611070456E-2</c:v>
                </c:pt>
                <c:pt idx="88">
                  <c:v>1.5540746074483535E-2</c:v>
                </c:pt>
                <c:pt idx="89">
                  <c:v>-2.0475472538614314E-2</c:v>
                </c:pt>
                <c:pt idx="90">
                  <c:v>-6.3976207467247685E-3</c:v>
                </c:pt>
                <c:pt idx="91">
                  <c:v>-1.5236387657510782E-2</c:v>
                </c:pt>
                <c:pt idx="92">
                  <c:v>2.2568308819812914E-3</c:v>
                </c:pt>
                <c:pt idx="93">
                  <c:v>6.5473884417870734E-3</c:v>
                </c:pt>
                <c:pt idx="94">
                  <c:v>-1.2733998973274593E-2</c:v>
                </c:pt>
                <c:pt idx="95">
                  <c:v>-5.0368769831270629E-2</c:v>
                </c:pt>
                <c:pt idx="96">
                  <c:v>-3.0501606369850488E-2</c:v>
                </c:pt>
                <c:pt idx="97">
                  <c:v>3.0289229016973108E-2</c:v>
                </c:pt>
                <c:pt idx="98">
                  <c:v>2.5306656927023479E-2</c:v>
                </c:pt>
                <c:pt idx="99">
                  <c:v>2.0481141414341944E-3</c:v>
                </c:pt>
                <c:pt idx="100">
                  <c:v>-6.6492272157251085E-3</c:v>
                </c:pt>
                <c:pt idx="101">
                  <c:v>-3.7411507329947524E-2</c:v>
                </c:pt>
                <c:pt idx="102">
                  <c:v>2.3585764563276005E-3</c:v>
                </c:pt>
                <c:pt idx="103">
                  <c:v>-1.0309295230796293E-2</c:v>
                </c:pt>
                <c:pt idx="104">
                  <c:v>-4.6186770883281554E-3</c:v>
                </c:pt>
                <c:pt idx="105">
                  <c:v>3.3063055284612855E-2</c:v>
                </c:pt>
                <c:pt idx="106">
                  <c:v>-3.2771484591233128E-2</c:v>
                </c:pt>
                <c:pt idx="107">
                  <c:v>2.8707630640012364E-2</c:v>
                </c:pt>
                <c:pt idx="108">
                  <c:v>9.3608826322839865E-3</c:v>
                </c:pt>
                <c:pt idx="109">
                  <c:v>7.7145886690589542E-4</c:v>
                </c:pt>
                <c:pt idx="110">
                  <c:v>-3.2793015761186073E-3</c:v>
                </c:pt>
                <c:pt idx="111">
                  <c:v>2.6705450354831971E-2</c:v>
                </c:pt>
                <c:pt idx="112">
                  <c:v>1.4690601272726582E-2</c:v>
                </c:pt>
                <c:pt idx="113">
                  <c:v>1.9156163012259104E-2</c:v>
                </c:pt>
                <c:pt idx="114">
                  <c:v>-1.9824474605336879E-2</c:v>
                </c:pt>
                <c:pt idx="115">
                  <c:v>-3.0935851502110236E-2</c:v>
                </c:pt>
                <c:pt idx="116">
                  <c:v>7.2832056979565393E-2</c:v>
                </c:pt>
                <c:pt idx="117">
                  <c:v>-1.5532417388859085E-2</c:v>
                </c:pt>
                <c:pt idx="118">
                  <c:v>-1.7696993213243147E-2</c:v>
                </c:pt>
                <c:pt idx="119">
                  <c:v>-3.8015874706627401E-2</c:v>
                </c:pt>
                <c:pt idx="120">
                  <c:v>-4.3330899426864744E-2</c:v>
                </c:pt>
                <c:pt idx="121">
                  <c:v>-1.9480997656252418E-3</c:v>
                </c:pt>
                <c:pt idx="122">
                  <c:v>3.8924118162048291E-3</c:v>
                </c:pt>
                <c:pt idx="123">
                  <c:v>4.1660699630726569E-3</c:v>
                </c:pt>
                <c:pt idx="124">
                  <c:v>-3.3757705492297174E-2</c:v>
                </c:pt>
                <c:pt idx="125">
                  <c:v>8.5242972675149659E-2</c:v>
                </c:pt>
                <c:pt idx="126">
                  <c:v>1.9080790464499793E-2</c:v>
                </c:pt>
                <c:pt idx="127">
                  <c:v>-9.5288374827586023E-3</c:v>
                </c:pt>
                <c:pt idx="128">
                  <c:v>1.1799626583250566E-2</c:v>
                </c:pt>
                <c:pt idx="129">
                  <c:v>-8.3696030876579258E-3</c:v>
                </c:pt>
                <c:pt idx="130">
                  <c:v>1.2889089734764228E-2</c:v>
                </c:pt>
                <c:pt idx="131">
                  <c:v>3.7739919705776282E-3</c:v>
                </c:pt>
                <c:pt idx="132">
                  <c:v>-2.1914574569648942E-2</c:v>
                </c:pt>
                <c:pt idx="133">
                  <c:v>1.4553446918820529E-2</c:v>
                </c:pt>
                <c:pt idx="134">
                  <c:v>5.9092266045563807E-3</c:v>
                </c:pt>
                <c:pt idx="135">
                  <c:v>0</c:v>
                </c:pt>
                <c:pt idx="136">
                  <c:v>-1.9789430814361582E-2</c:v>
                </c:pt>
                <c:pt idx="137">
                  <c:v>-2.6612209908003961E-2</c:v>
                </c:pt>
                <c:pt idx="138">
                  <c:v>-2.1380849889274859E-2</c:v>
                </c:pt>
                <c:pt idx="139">
                  <c:v>4.7455862255468821E-2</c:v>
                </c:pt>
                <c:pt idx="140">
                  <c:v>1.8891136979460393E-3</c:v>
                </c:pt>
                <c:pt idx="141">
                  <c:v>-3.3798174975732524E-3</c:v>
                </c:pt>
                <c:pt idx="142">
                  <c:v>-8.0156363924241275E-3</c:v>
                </c:pt>
                <c:pt idx="143">
                  <c:v>-2.5693085429404041E-2</c:v>
                </c:pt>
                <c:pt idx="144">
                  <c:v>-1.3883938920557179E-2</c:v>
                </c:pt>
                <c:pt idx="145">
                  <c:v>1.2057493035172312E-2</c:v>
                </c:pt>
                <c:pt idx="146">
                  <c:v>-3.4362594176675851E-3</c:v>
                </c:pt>
                <c:pt idx="147">
                  <c:v>1.6256408354213558E-2</c:v>
                </c:pt>
                <c:pt idx="148">
                  <c:v>6.7574159578495099E-3</c:v>
                </c:pt>
                <c:pt idx="149">
                  <c:v>-1.5653767377307028E-2</c:v>
                </c:pt>
                <c:pt idx="150">
                  <c:v>-4.7993198500081283E-2</c:v>
                </c:pt>
                <c:pt idx="151">
                  <c:v>-1.4682980385977E-2</c:v>
                </c:pt>
                <c:pt idx="152">
                  <c:v>-1.6034509516017599E-2</c:v>
                </c:pt>
                <c:pt idx="153">
                  <c:v>-5.3259481446438109E-4</c:v>
                </c:pt>
                <c:pt idx="154">
                  <c:v>2.3534214170740156E-2</c:v>
                </c:pt>
                <c:pt idx="155">
                  <c:v>-2.4067092793602307E-2</c:v>
                </c:pt>
                <c:pt idx="156">
                  <c:v>-2.7984630539076047E-3</c:v>
                </c:pt>
                <c:pt idx="157">
                  <c:v>0</c:v>
                </c:pt>
                <c:pt idx="158">
                  <c:v>-1.3971615531937896E-2</c:v>
                </c:pt>
                <c:pt idx="159">
                  <c:v>-3.1167616034386218E-2</c:v>
                </c:pt>
                <c:pt idx="160">
                  <c:v>2.7925644435649544E-2</c:v>
                </c:pt>
                <c:pt idx="161">
                  <c:v>2.4673362195876264E-3</c:v>
                </c:pt>
                <c:pt idx="162">
                  <c:v>0</c:v>
                </c:pt>
                <c:pt idx="163">
                  <c:v>-3.8123696472923969E-2</c:v>
                </c:pt>
                <c:pt idx="164">
                  <c:v>1.0267836511006387E-2</c:v>
                </c:pt>
                <c:pt idx="165">
                  <c:v>-1.066238847821561E-2</c:v>
                </c:pt>
                <c:pt idx="166">
                  <c:v>3.6128594190599488E-2</c:v>
                </c:pt>
                <c:pt idx="167">
                  <c:v>4.0853245034905335E-3</c:v>
                </c:pt>
                <c:pt idx="168">
                  <c:v>4.4461671083209191E-3</c:v>
                </c:pt>
                <c:pt idx="169">
                  <c:v>2.0891174654950245E-2</c:v>
                </c:pt>
                <c:pt idx="170">
                  <c:v>-6.0359594103520111E-4</c:v>
                </c:pt>
                <c:pt idx="171">
                  <c:v>1.0069958450583139E-2</c:v>
                </c:pt>
                <c:pt idx="172">
                  <c:v>0</c:v>
                </c:pt>
                <c:pt idx="173">
                  <c:v>8.718606698366561E-3</c:v>
                </c:pt>
                <c:pt idx="174">
                  <c:v>-5.3843627459486884E-3</c:v>
                </c:pt>
                <c:pt idx="175">
                  <c:v>4.4670444543676438E-4</c:v>
                </c:pt>
                <c:pt idx="176">
                  <c:v>1.9036538239518414E-2</c:v>
                </c:pt>
                <c:pt idx="177">
                  <c:v>2.3229328428933899E-2</c:v>
                </c:pt>
                <c:pt idx="178">
                  <c:v>1.0010591080584942E-2</c:v>
                </c:pt>
                <c:pt idx="179">
                  <c:v>-4.7088233893854935E-3</c:v>
                </c:pt>
                <c:pt idx="180">
                  <c:v>1.4690138726988041E-2</c:v>
                </c:pt>
                <c:pt idx="181">
                  <c:v>1.3594688221309707E-2</c:v>
                </c:pt>
                <c:pt idx="182">
                  <c:v>-2.0282408979876411E-2</c:v>
                </c:pt>
                <c:pt idx="183">
                  <c:v>8.9791686562342363E-3</c:v>
                </c:pt>
                <c:pt idx="184">
                  <c:v>7.8682002629873356E-3</c:v>
                </c:pt>
                <c:pt idx="185">
                  <c:v>3.6397562847709911E-2</c:v>
                </c:pt>
                <c:pt idx="186">
                  <c:v>2.4101207459898515E-2</c:v>
                </c:pt>
                <c:pt idx="187">
                  <c:v>-1.8090905991881324E-2</c:v>
                </c:pt>
                <c:pt idx="188">
                  <c:v>1.9061466811167188E-2</c:v>
                </c:pt>
                <c:pt idx="189">
                  <c:v>-1.7808055412128779E-2</c:v>
                </c:pt>
                <c:pt idx="190">
                  <c:v>-6.9366439026505144E-3</c:v>
                </c:pt>
                <c:pt idx="191">
                  <c:v>2.4529420927251397E-3</c:v>
                </c:pt>
                <c:pt idx="192">
                  <c:v>1.8632584181446404E-2</c:v>
                </c:pt>
                <c:pt idx="193">
                  <c:v>-4.2302466331378399E-3</c:v>
                </c:pt>
                <c:pt idx="194">
                  <c:v>1.3803120496827043E-2</c:v>
                </c:pt>
                <c:pt idx="195">
                  <c:v>-1.0481587442843955E-2</c:v>
                </c:pt>
                <c:pt idx="196">
                  <c:v>-7.5763409209211804E-3</c:v>
                </c:pt>
                <c:pt idx="197">
                  <c:v>0</c:v>
                </c:pt>
                <c:pt idx="198">
                  <c:v>-2.7039505685141744E-2</c:v>
                </c:pt>
                <c:pt idx="199">
                  <c:v>2.8869805150912252E-3</c:v>
                </c:pt>
                <c:pt idx="200">
                  <c:v>3.2892327600191084E-3</c:v>
                </c:pt>
                <c:pt idx="201">
                  <c:v>-1.8171330243159874E-2</c:v>
                </c:pt>
                <c:pt idx="202">
                  <c:v>8.2166254276512651E-3</c:v>
                </c:pt>
                <c:pt idx="203">
                  <c:v>-3.4585855650720444E-3</c:v>
                </c:pt>
                <c:pt idx="204">
                  <c:v>-1.4349498360352032E-2</c:v>
                </c:pt>
                <c:pt idx="205">
                  <c:v>4.1218950005913538E-3</c:v>
                </c:pt>
                <c:pt idx="206">
                  <c:v>3.448979630596969E-2</c:v>
                </c:pt>
                <c:pt idx="207">
                  <c:v>1.8368745037653084E-2</c:v>
                </c:pt>
                <c:pt idx="208">
                  <c:v>-1.4601586577685659E-2</c:v>
                </c:pt>
                <c:pt idx="209">
                  <c:v>8.3407284854195123E-3</c:v>
                </c:pt>
                <c:pt idx="210">
                  <c:v>-1.5027713830284976E-2</c:v>
                </c:pt>
                <c:pt idx="211">
                  <c:v>-1.3969881175102609E-2</c:v>
                </c:pt>
                <c:pt idx="212">
                  <c:v>1.3175119878881578E-2</c:v>
                </c:pt>
                <c:pt idx="213">
                  <c:v>1.3992552091360298E-2</c:v>
                </c:pt>
                <c:pt idx="214">
                  <c:v>2.6187843547990646E-3</c:v>
                </c:pt>
                <c:pt idx="215">
                  <c:v>1.8522604677178565E-2</c:v>
                </c:pt>
                <c:pt idx="216">
                  <c:v>-5.4721999425581284E-3</c:v>
                </c:pt>
                <c:pt idx="217">
                  <c:v>1.5363579006424929E-2</c:v>
                </c:pt>
                <c:pt idx="218">
                  <c:v>1.1873230740104124E-2</c:v>
                </c:pt>
                <c:pt idx="219">
                  <c:v>-9.1432541756914596E-3</c:v>
                </c:pt>
                <c:pt idx="220">
                  <c:v>6.9443401088302081E-3</c:v>
                </c:pt>
                <c:pt idx="221">
                  <c:v>8.271304065860326E-3</c:v>
                </c:pt>
                <c:pt idx="222">
                  <c:v>-1.2366059506771309E-2</c:v>
                </c:pt>
                <c:pt idx="223">
                  <c:v>-3.9904206610623721E-3</c:v>
                </c:pt>
                <c:pt idx="224">
                  <c:v>1.9594664730192571E-2</c:v>
                </c:pt>
                <c:pt idx="225">
                  <c:v>9.8440813120277346E-3</c:v>
                </c:pt>
                <c:pt idx="226">
                  <c:v>1.5519999895644407E-2</c:v>
                </c:pt>
                <c:pt idx="227">
                  <c:v>7.676648329761112E-3</c:v>
                </c:pt>
                <c:pt idx="228">
                  <c:v>-3.2541637435800678E-3</c:v>
                </c:pt>
                <c:pt idx="229">
                  <c:v>-1.1353977703973192E-2</c:v>
                </c:pt>
                <c:pt idx="230">
                  <c:v>5.4794322177694286E-3</c:v>
                </c:pt>
                <c:pt idx="231">
                  <c:v>0</c:v>
                </c:pt>
                <c:pt idx="232">
                  <c:v>-1.6100989146096419E-2</c:v>
                </c:pt>
                <c:pt idx="233">
                  <c:v>-7.6234502667423864E-3</c:v>
                </c:pt>
                <c:pt idx="234">
                  <c:v>-4.3609638156115174E-3</c:v>
                </c:pt>
                <c:pt idx="235">
                  <c:v>3.3534974813797545E-2</c:v>
                </c:pt>
                <c:pt idx="236">
                  <c:v>-2.1154122911129407E-3</c:v>
                </c:pt>
                <c:pt idx="237">
                  <c:v>1.2169669547644235E-4</c:v>
                </c:pt>
                <c:pt idx="238">
                  <c:v>7.4741436441265099E-3</c:v>
                </c:pt>
                <c:pt idx="239">
                  <c:v>6.9450156679070714E-3</c:v>
                </c:pt>
                <c:pt idx="240">
                  <c:v>-5.8645902736122113E-3</c:v>
                </c:pt>
                <c:pt idx="241">
                  <c:v>-9.8270313634982419E-3</c:v>
                </c:pt>
                <c:pt idx="242">
                  <c:v>1.8746429670476296E-3</c:v>
                </c:pt>
                <c:pt idx="243">
                  <c:v>-9.4822187044051529E-3</c:v>
                </c:pt>
                <c:pt idx="244">
                  <c:v>-5.525014504574181E-5</c:v>
                </c:pt>
                <c:pt idx="245">
                  <c:v>2.799760362825416E-2</c:v>
                </c:pt>
                <c:pt idx="246">
                  <c:v>7.5112977484450248E-3</c:v>
                </c:pt>
                <c:pt idx="247">
                  <c:v>-5.2745586743303482E-4</c:v>
                </c:pt>
                <c:pt idx="248">
                  <c:v>-6.2140625429026788E-3</c:v>
                </c:pt>
                <c:pt idx="249">
                  <c:v>-6.4870397382223929E-3</c:v>
                </c:pt>
                <c:pt idx="250">
                  <c:v>-9.9617381504163455E-3</c:v>
                </c:pt>
                <c:pt idx="251">
                  <c:v>4.5854969098483807E-2</c:v>
                </c:pt>
                <c:pt idx="252">
                  <c:v>-3.9973698997337713E-4</c:v>
                </c:pt>
                <c:pt idx="253">
                  <c:v>-1.002230048410096E-2</c:v>
                </c:pt>
                <c:pt idx="254">
                  <c:v>1.0340944338563945E-2</c:v>
                </c:pt>
                <c:pt idx="255">
                  <c:v>1.1173476605435676E-3</c:v>
                </c:pt>
                <c:pt idx="256">
                  <c:v>-5.4305391669585952E-3</c:v>
                </c:pt>
                <c:pt idx="257">
                  <c:v>-2.901389807561953E-3</c:v>
                </c:pt>
                <c:pt idx="258">
                  <c:v>0</c:v>
                </c:pt>
                <c:pt idx="259">
                  <c:v>3.5992630672131943E-3</c:v>
                </c:pt>
                <c:pt idx="260">
                  <c:v>1.3569434357238012E-2</c:v>
                </c:pt>
                <c:pt idx="261">
                  <c:v>6.3067610566734428E-4</c:v>
                </c:pt>
                <c:pt idx="262">
                  <c:v>-5.4944877385142716E-3</c:v>
                </c:pt>
                <c:pt idx="263">
                  <c:v>-1.527323533789789E-2</c:v>
                </c:pt>
                <c:pt idx="264">
                  <c:v>1.6313455784110259E-3</c:v>
                </c:pt>
                <c:pt idx="265">
                  <c:v>6.6672154226724177E-3</c:v>
                </c:pt>
                <c:pt idx="266">
                  <c:v>1.4009778225484054E-2</c:v>
                </c:pt>
                <c:pt idx="267">
                  <c:v>0</c:v>
                </c:pt>
                <c:pt idx="268">
                  <c:v>1.060512069809323E-2</c:v>
                </c:pt>
                <c:pt idx="269">
                  <c:v>-2.8316098457396112E-4</c:v>
                </c:pt>
                <c:pt idx="270">
                  <c:v>1.5896495559229871E-2</c:v>
                </c:pt>
                <c:pt idx="271">
                  <c:v>4.7605896037035394E-3</c:v>
                </c:pt>
                <c:pt idx="272">
                  <c:v>-7.5965523815697666E-3</c:v>
                </c:pt>
                <c:pt idx="273">
                  <c:v>-2.06503533296241E-3</c:v>
                </c:pt>
                <c:pt idx="274">
                  <c:v>-7.7891430715422748E-3</c:v>
                </c:pt>
                <c:pt idx="275">
                  <c:v>1.5351301526042624E-2</c:v>
                </c:pt>
                <c:pt idx="276">
                  <c:v>2.1549099167150324E-3</c:v>
                </c:pt>
                <c:pt idx="277">
                  <c:v>1.5518525651262681E-2</c:v>
                </c:pt>
                <c:pt idx="278">
                  <c:v>-2.6144806718942644E-3</c:v>
                </c:pt>
                <c:pt idx="279">
                  <c:v>3.4826381850680431E-3</c:v>
                </c:pt>
                <c:pt idx="280">
                  <c:v>1.1137036285618952E-2</c:v>
                </c:pt>
                <c:pt idx="281">
                  <c:v>-5.8732789255868442E-3</c:v>
                </c:pt>
                <c:pt idx="282">
                  <c:v>0</c:v>
                </c:pt>
                <c:pt idx="283">
                  <c:v>4.830721309762712E-4</c:v>
                </c:pt>
                <c:pt idx="284">
                  <c:v>-5.6922535731643341E-3</c:v>
                </c:pt>
                <c:pt idx="285">
                  <c:v>1.6390082734582524E-2</c:v>
                </c:pt>
                <c:pt idx="286">
                  <c:v>-1.7087132391503902E-3</c:v>
                </c:pt>
                <c:pt idx="287">
                  <c:v>-7.5846479656936612E-3</c:v>
                </c:pt>
                <c:pt idx="288">
                  <c:v>1.4946723300237469E-2</c:v>
                </c:pt>
                <c:pt idx="289">
                  <c:v>6.311452304879916E-3</c:v>
                </c:pt>
                <c:pt idx="290">
                  <c:v>1.7914407865066513E-3</c:v>
                </c:pt>
                <c:pt idx="291">
                  <c:v>2.2840875599389115E-2</c:v>
                </c:pt>
                <c:pt idx="292">
                  <c:v>-7.814853624700158E-3</c:v>
                </c:pt>
                <c:pt idx="293">
                  <c:v>0</c:v>
                </c:pt>
                <c:pt idx="294">
                  <c:v>-5.8909870061975341E-3</c:v>
                </c:pt>
                <c:pt idx="295">
                  <c:v>2.5050323346133664E-3</c:v>
                </c:pt>
                <c:pt idx="296">
                  <c:v>-5.9057614856875967E-3</c:v>
                </c:pt>
                <c:pt idx="297">
                  <c:v>-1.0915994660835246E-2</c:v>
                </c:pt>
                <c:pt idx="298">
                  <c:v>-2.81444078232517E-3</c:v>
                </c:pt>
                <c:pt idx="299">
                  <c:v>8.9435529963437163E-3</c:v>
                </c:pt>
                <c:pt idx="300">
                  <c:v>4.0494969715001265E-3</c:v>
                </c:pt>
                <c:pt idx="301">
                  <c:v>7.9003506597814549E-4</c:v>
                </c:pt>
                <c:pt idx="302">
                  <c:v>1.7157430752067677E-2</c:v>
                </c:pt>
                <c:pt idx="303">
                  <c:v>-1.3412915176518726E-3</c:v>
                </c:pt>
                <c:pt idx="304">
                  <c:v>7.0488103658231573E-3</c:v>
                </c:pt>
                <c:pt idx="305">
                  <c:v>-1.0152581496955292E-2</c:v>
                </c:pt>
                <c:pt idx="306">
                  <c:v>-6.1790552611442227E-3</c:v>
                </c:pt>
                <c:pt idx="307">
                  <c:v>4.2121588360892991E-3</c:v>
                </c:pt>
                <c:pt idx="308">
                  <c:v>4.5004623186946716E-3</c:v>
                </c:pt>
                <c:pt idx="309">
                  <c:v>4.5370790698549181E-3</c:v>
                </c:pt>
                <c:pt idx="310">
                  <c:v>-6.6029059533299298E-3</c:v>
                </c:pt>
                <c:pt idx="311">
                  <c:v>1.3418863615614238E-2</c:v>
                </c:pt>
                <c:pt idx="312">
                  <c:v>3.1581371245670846E-3</c:v>
                </c:pt>
                <c:pt idx="313">
                  <c:v>-4.3071616061971007E-3</c:v>
                </c:pt>
                <c:pt idx="314">
                  <c:v>-1.5590320375333375E-2</c:v>
                </c:pt>
                <c:pt idx="315">
                  <c:v>-7.3462029829322846E-3</c:v>
                </c:pt>
                <c:pt idx="316">
                  <c:v>-4.9211956942018277E-2</c:v>
                </c:pt>
                <c:pt idx="317">
                  <c:v>-1.7406259951236465E-2</c:v>
                </c:pt>
                <c:pt idx="318">
                  <c:v>5.3017851816946019E-3</c:v>
                </c:pt>
                <c:pt idx="319">
                  <c:v>-8.9965888282620508E-3</c:v>
                </c:pt>
                <c:pt idx="320">
                  <c:v>-1.2346411384583493E-3</c:v>
                </c:pt>
                <c:pt idx="321">
                  <c:v>3.3840947869496167E-4</c:v>
                </c:pt>
                <c:pt idx="322">
                  <c:v>9.345468985340926E-3</c:v>
                </c:pt>
                <c:pt idx="323">
                  <c:v>-1.125898866630245E-2</c:v>
                </c:pt>
                <c:pt idx="324">
                  <c:v>-4.9730493537325521E-3</c:v>
                </c:pt>
                <c:pt idx="325">
                  <c:v>-1.4660092161898362E-2</c:v>
                </c:pt>
                <c:pt idx="326">
                  <c:v>2.8079238675310608E-3</c:v>
                </c:pt>
                <c:pt idx="327">
                  <c:v>7.7098912916747494E-3</c:v>
                </c:pt>
                <c:pt idx="328">
                  <c:v>7.8715521332963778E-3</c:v>
                </c:pt>
                <c:pt idx="329">
                  <c:v>2.1711883544042153E-2</c:v>
                </c:pt>
                <c:pt idx="330">
                  <c:v>-2.6520593837235561E-2</c:v>
                </c:pt>
                <c:pt idx="331">
                  <c:v>1.2568266187196111E-2</c:v>
                </c:pt>
                <c:pt idx="332">
                  <c:v>8.8076753039583091E-3</c:v>
                </c:pt>
                <c:pt idx="333">
                  <c:v>2.1571314759498521E-2</c:v>
                </c:pt>
                <c:pt idx="334">
                  <c:v>1.8991582299931281E-2</c:v>
                </c:pt>
                <c:pt idx="335">
                  <c:v>1.1747494329200445E-3</c:v>
                </c:pt>
                <c:pt idx="336">
                  <c:v>8.4282850113387101E-3</c:v>
                </c:pt>
                <c:pt idx="337">
                  <c:v>0</c:v>
                </c:pt>
                <c:pt idx="338">
                  <c:v>1.2639518948348259E-3</c:v>
                </c:pt>
                <c:pt idx="339">
                  <c:v>-3.6447316250815327E-2</c:v>
                </c:pt>
                <c:pt idx="340">
                  <c:v>-2.9690363157178917E-2</c:v>
                </c:pt>
                <c:pt idx="341">
                  <c:v>3.4891064343698201E-3</c:v>
                </c:pt>
                <c:pt idx="342">
                  <c:v>6.6009801818544727E-3</c:v>
                </c:pt>
                <c:pt idx="343">
                  <c:v>-1.7207393055747498E-2</c:v>
                </c:pt>
                <c:pt idx="344">
                  <c:v>-1.1927956684711319E-2</c:v>
                </c:pt>
                <c:pt idx="345">
                  <c:v>8.7439390031167959E-3</c:v>
                </c:pt>
                <c:pt idx="346">
                  <c:v>-4.1618847984194523E-3</c:v>
                </c:pt>
                <c:pt idx="347">
                  <c:v>1.6769975986155965E-2</c:v>
                </c:pt>
                <c:pt idx="348">
                  <c:v>6.1665495479412144E-3</c:v>
                </c:pt>
                <c:pt idx="349">
                  <c:v>-2.0196194350401882E-2</c:v>
                </c:pt>
                <c:pt idx="350">
                  <c:v>-8.9293480857806813E-3</c:v>
                </c:pt>
                <c:pt idx="351">
                  <c:v>4.9336247138214067E-3</c:v>
                </c:pt>
                <c:pt idx="352">
                  <c:v>7.3494024406348529E-3</c:v>
                </c:pt>
                <c:pt idx="353">
                  <c:v>-2.3674619783489687E-2</c:v>
                </c:pt>
                <c:pt idx="354">
                  <c:v>-8.9369972637389789E-3</c:v>
                </c:pt>
                <c:pt idx="355">
                  <c:v>1.5224684559774176E-3</c:v>
                </c:pt>
                <c:pt idx="356">
                  <c:v>3.0438567260322328E-3</c:v>
                </c:pt>
                <c:pt idx="357">
                  <c:v>1.472414246515775E-2</c:v>
                </c:pt>
                <c:pt idx="358">
                  <c:v>-7.7971975375244499E-3</c:v>
                </c:pt>
                <c:pt idx="359">
                  <c:v>7.2835053202089791E-3</c:v>
                </c:pt>
                <c:pt idx="360">
                  <c:v>7.1677884341407715E-3</c:v>
                </c:pt>
                <c:pt idx="361">
                  <c:v>1.4646565542944493E-2</c:v>
                </c:pt>
                <c:pt idx="362">
                  <c:v>8.4149918038486076E-3</c:v>
                </c:pt>
                <c:pt idx="363">
                  <c:v>-3.3608762050359349E-3</c:v>
                </c:pt>
                <c:pt idx="364">
                  <c:v>7.8765910506432731E-3</c:v>
                </c:pt>
                <c:pt idx="365">
                  <c:v>5.0448272476621842E-3</c:v>
                </c:pt>
                <c:pt idx="366">
                  <c:v>-1.0345044842840457E-2</c:v>
                </c:pt>
                <c:pt idx="367">
                  <c:v>-7.2901832503873009E-4</c:v>
                </c:pt>
                <c:pt idx="368">
                  <c:v>-8.8238849681658571E-3</c:v>
                </c:pt>
                <c:pt idx="369">
                  <c:v>-7.4188867754020407E-3</c:v>
                </c:pt>
                <c:pt idx="370">
                  <c:v>-2.1632984169431151E-3</c:v>
                </c:pt>
                <c:pt idx="371">
                  <c:v>-1.4811503824814011E-2</c:v>
                </c:pt>
                <c:pt idx="372">
                  <c:v>6.8988509482886698E-4</c:v>
                </c:pt>
                <c:pt idx="373">
                  <c:v>2.5409297030693297E-3</c:v>
                </c:pt>
                <c:pt idx="374">
                  <c:v>-1.3583875880884824E-2</c:v>
                </c:pt>
                <c:pt idx="375">
                  <c:v>-2.4912668794961877E-2</c:v>
                </c:pt>
                <c:pt idx="376">
                  <c:v>7.940372556603157E-3</c:v>
                </c:pt>
                <c:pt idx="377">
                  <c:v>1.2226409137526274E-2</c:v>
                </c:pt>
                <c:pt idx="378">
                  <c:v>2.8161828493667032E-3</c:v>
                </c:pt>
                <c:pt idx="379">
                  <c:v>1.856687662782748E-2</c:v>
                </c:pt>
                <c:pt idx="380">
                  <c:v>2.0478141949921855E-2</c:v>
                </c:pt>
                <c:pt idx="381">
                  <c:v>-5.1910233379159282E-3</c:v>
                </c:pt>
                <c:pt idx="382">
                  <c:v>1.4497702927177489E-2</c:v>
                </c:pt>
                <c:pt idx="383">
                  <c:v>1.4345663456842744E-2</c:v>
                </c:pt>
                <c:pt idx="384">
                  <c:v>5.8719235369578118E-3</c:v>
                </c:pt>
                <c:pt idx="385">
                  <c:v>-2.6293053530416464E-3</c:v>
                </c:pt>
                <c:pt idx="386">
                  <c:v>2.2956664335373123E-2</c:v>
                </c:pt>
                <c:pt idx="387">
                  <c:v>-8.6209290746321159E-3</c:v>
                </c:pt>
                <c:pt idx="388">
                  <c:v>1.4181200950262873E-2</c:v>
                </c:pt>
                <c:pt idx="389">
                  <c:v>3.0349036951541112E-3</c:v>
                </c:pt>
                <c:pt idx="390">
                  <c:v>9.0023352230320392E-3</c:v>
                </c:pt>
                <c:pt idx="391">
                  <c:v>-1.0556429403112801E-4</c:v>
                </c:pt>
                <c:pt idx="392">
                  <c:v>9.2368003443526938E-3</c:v>
                </c:pt>
                <c:pt idx="393">
                  <c:v>-4.2400149474613241E-3</c:v>
                </c:pt>
                <c:pt idx="394">
                  <c:v>3.5075521656767529E-3</c:v>
                </c:pt>
                <c:pt idx="395">
                  <c:v>0</c:v>
                </c:pt>
                <c:pt idx="396">
                  <c:v>-7.0274505713316072E-3</c:v>
                </c:pt>
                <c:pt idx="397">
                  <c:v>-9.491769240029225E-4</c:v>
                </c:pt>
                <c:pt idx="398">
                  <c:v>3.2077561380660083E-3</c:v>
                </c:pt>
                <c:pt idx="399">
                  <c:v>-5.4207248211122433E-3</c:v>
                </c:pt>
                <c:pt idx="400">
                  <c:v>3.056725984142937E-3</c:v>
                </c:pt>
                <c:pt idx="401">
                  <c:v>6.7664375169067554E-3</c:v>
                </c:pt>
                <c:pt idx="402">
                  <c:v>-9.5059700262317779E-3</c:v>
                </c:pt>
                <c:pt idx="403">
                  <c:v>2.084482176022923E-2</c:v>
                </c:pt>
                <c:pt idx="404">
                  <c:v>-5.7054163992565033E-3</c:v>
                </c:pt>
                <c:pt idx="405">
                  <c:v>1.0090787983370222E-2</c:v>
                </c:pt>
                <c:pt idx="406">
                  <c:v>7.384162296827544E-3</c:v>
                </c:pt>
                <c:pt idx="407">
                  <c:v>-1.301270952562979E-2</c:v>
                </c:pt>
                <c:pt idx="408">
                  <c:v>7.8886097118497644E-3</c:v>
                </c:pt>
                <c:pt idx="409">
                  <c:v>1.6554423489297403E-2</c:v>
                </c:pt>
                <c:pt idx="410">
                  <c:v>7.584069772921375E-4</c:v>
                </c:pt>
                <c:pt idx="411">
                  <c:v>-2.732961192523834E-3</c:v>
                </c:pt>
                <c:pt idx="412">
                  <c:v>-8.5404048230255294E-3</c:v>
                </c:pt>
                <c:pt idx="413">
                  <c:v>5.3475654351612702E-3</c:v>
                </c:pt>
                <c:pt idx="414">
                  <c:v>-1.0770133063190974E-2</c:v>
                </c:pt>
                <c:pt idx="415">
                  <c:v>-7.7118050987370543E-4</c:v>
                </c:pt>
                <c:pt idx="416">
                  <c:v>-5.5649536965157835E-3</c:v>
                </c:pt>
                <c:pt idx="417">
                  <c:v>0</c:v>
                </c:pt>
                <c:pt idx="418">
                  <c:v>-2.8434049875387564E-3</c:v>
                </c:pt>
                <c:pt idx="419">
                  <c:v>5.1852698020558483E-4</c:v>
                </c:pt>
                <c:pt idx="420">
                  <c:v>2.2214349035338532E-3</c:v>
                </c:pt>
                <c:pt idx="421">
                  <c:v>-5.4354443007303688E-3</c:v>
                </c:pt>
                <c:pt idx="422">
                  <c:v>0</c:v>
                </c:pt>
                <c:pt idx="423">
                  <c:v>-3.6446812201594112E-2</c:v>
                </c:pt>
                <c:pt idx="424">
                  <c:v>-7.5145582052139484E-3</c:v>
                </c:pt>
                <c:pt idx="425">
                  <c:v>-1.2781386655047567E-2</c:v>
                </c:pt>
                <c:pt idx="426">
                  <c:v>-4.0206657643762347E-3</c:v>
                </c:pt>
                <c:pt idx="427">
                  <c:v>2.3890420996173806E-2</c:v>
                </c:pt>
                <c:pt idx="428">
                  <c:v>-2.2688731277617368E-3</c:v>
                </c:pt>
                <c:pt idx="429">
                  <c:v>5.6571821357349799E-3</c:v>
                </c:pt>
                <c:pt idx="430">
                  <c:v>-3.2264434531494037E-3</c:v>
                </c:pt>
                <c:pt idx="431">
                  <c:v>1.7734085076408291E-3</c:v>
                </c:pt>
                <c:pt idx="432">
                  <c:v>0</c:v>
                </c:pt>
                <c:pt idx="433">
                  <c:v>-1.2393169330914895E-2</c:v>
                </c:pt>
                <c:pt idx="434">
                  <c:v>-5.188029447486019E-3</c:v>
                </c:pt>
                <c:pt idx="435">
                  <c:v>3.2054562291069337E-2</c:v>
                </c:pt>
                <c:pt idx="436">
                  <c:v>1.5412229035945654E-2</c:v>
                </c:pt>
                <c:pt idx="437">
                  <c:v>1.2089746405059202E-2</c:v>
                </c:pt>
                <c:pt idx="438">
                  <c:v>6.6293921732906141E-3</c:v>
                </c:pt>
                <c:pt idx="439">
                  <c:v>-3.4893645865291629E-3</c:v>
                </c:pt>
                <c:pt idx="440">
                  <c:v>-1.6951121467338169E-3</c:v>
                </c:pt>
                <c:pt idx="441">
                  <c:v>-9.0547578231197755E-3</c:v>
                </c:pt>
                <c:pt idx="442">
                  <c:v>-3.5917163365541058E-3</c:v>
                </c:pt>
                <c:pt idx="443">
                  <c:v>-1.9437132124479041E-2</c:v>
                </c:pt>
                <c:pt idx="444">
                  <c:v>-1.954547186506958E-2</c:v>
                </c:pt>
                <c:pt idx="445">
                  <c:v>1.3253085804312148E-2</c:v>
                </c:pt>
                <c:pt idx="446">
                  <c:v>-5.4213197107604479E-3</c:v>
                </c:pt>
                <c:pt idx="447">
                  <c:v>9.8002682232104423E-3</c:v>
                </c:pt>
                <c:pt idx="448">
                  <c:v>8.5950064312545101E-3</c:v>
                </c:pt>
                <c:pt idx="449">
                  <c:v>5.8165975602743824E-4</c:v>
                </c:pt>
                <c:pt idx="450">
                  <c:v>-5.7733911813230661E-3</c:v>
                </c:pt>
                <c:pt idx="451">
                  <c:v>4.0856449266517643E-3</c:v>
                </c:pt>
                <c:pt idx="452">
                  <c:v>-9.0426148080278088E-3</c:v>
                </c:pt>
                <c:pt idx="453">
                  <c:v>-1.1338416427254269E-2</c:v>
                </c:pt>
                <c:pt idx="454">
                  <c:v>-4.8213750321093058E-3</c:v>
                </c:pt>
                <c:pt idx="455">
                  <c:v>-1.5760444554656545E-3</c:v>
                </c:pt>
                <c:pt idx="456">
                  <c:v>-8.4660636202350554E-3</c:v>
                </c:pt>
                <c:pt idx="457">
                  <c:v>0</c:v>
                </c:pt>
                <c:pt idx="458">
                  <c:v>-4.1223572271086705E-3</c:v>
                </c:pt>
                <c:pt idx="459">
                  <c:v>4.1772073491637982E-3</c:v>
                </c:pt>
                <c:pt idx="460">
                  <c:v>1.1181223144870737E-2</c:v>
                </c:pt>
                <c:pt idx="461">
                  <c:v>-1.0084852023097546E-2</c:v>
                </c:pt>
                <c:pt idx="462">
                  <c:v>-7.4791373711888022E-3</c:v>
                </c:pt>
                <c:pt idx="463">
                  <c:v>8.0816295159372147E-3</c:v>
                </c:pt>
                <c:pt idx="464">
                  <c:v>-6.6474630171523214E-3</c:v>
                </c:pt>
                <c:pt idx="465">
                  <c:v>-3.6999241479239351E-3</c:v>
                </c:pt>
                <c:pt idx="466">
                  <c:v>-6.0486852378135621E-3</c:v>
                </c:pt>
                <c:pt idx="467">
                  <c:v>-2.5708936509254418E-2</c:v>
                </c:pt>
                <c:pt idx="468">
                  <c:v>-2.8853168906373343E-2</c:v>
                </c:pt>
                <c:pt idx="469">
                  <c:v>-5.8955482635053178E-3</c:v>
                </c:pt>
                <c:pt idx="470">
                  <c:v>-7.0980719885401129E-4</c:v>
                </c:pt>
                <c:pt idx="471">
                  <c:v>1.0184646360068749E-2</c:v>
                </c:pt>
                <c:pt idx="472">
                  <c:v>1.1762101364637088E-2</c:v>
                </c:pt>
                <c:pt idx="473">
                  <c:v>2.7747286430700939E-3</c:v>
                </c:pt>
                <c:pt idx="474">
                  <c:v>-1.2196689701489101E-2</c:v>
                </c:pt>
                <c:pt idx="475">
                  <c:v>1.0868092908418524E-2</c:v>
                </c:pt>
                <c:pt idx="476">
                  <c:v>-2.1989477062673733E-3</c:v>
                </c:pt>
                <c:pt idx="477">
                  <c:v>6.3521608751096097E-3</c:v>
                </c:pt>
                <c:pt idx="478">
                  <c:v>1.3493629551585165E-2</c:v>
                </c:pt>
                <c:pt idx="479">
                  <c:v>1.4602091726869399E-2</c:v>
                </c:pt>
                <c:pt idx="480">
                  <c:v>-4.1715567272317969E-2</c:v>
                </c:pt>
                <c:pt idx="481">
                  <c:v>5.2960985131520685E-3</c:v>
                </c:pt>
                <c:pt idx="482">
                  <c:v>-8.3350816246090791E-3</c:v>
                </c:pt>
                <c:pt idx="483">
                  <c:v>-6.6948805381267596E-3</c:v>
                </c:pt>
                <c:pt idx="484">
                  <c:v>2.0990800438109806E-2</c:v>
                </c:pt>
                <c:pt idx="485">
                  <c:v>-1.0615256731507589E-2</c:v>
                </c:pt>
                <c:pt idx="486">
                  <c:v>0</c:v>
                </c:pt>
                <c:pt idx="487">
                  <c:v>-4.6663556609685485E-4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C-1F43-9F52-1973010F0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4591"/>
        <c:axId val="151106303"/>
      </c:lineChart>
      <c:catAx>
        <c:axId val="15110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06303"/>
        <c:crosses val="autoZero"/>
        <c:auto val="1"/>
        <c:lblAlgn val="ctr"/>
        <c:lblOffset val="100"/>
        <c:noMultiLvlLbl val="0"/>
      </c:catAx>
      <c:valAx>
        <c:axId val="1511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0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59A3F19F-3791-834E-A735-EA56BC7A2C53}">
          <cx:dataPt idx="3">
            <cx:spPr>
              <a:solidFill>
                <a:srgbClr val="FF0000"/>
              </a:solidFill>
              <a:ln>
                <a:solidFill>
                  <a:srgbClr val="FF0000"/>
                </a:solidFill>
              </a:ln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52317</xdr:colOff>
      <xdr:row>1</xdr:row>
      <xdr:rowOff>33904</xdr:rowOff>
    </xdr:from>
    <xdr:to>
      <xdr:col>13</xdr:col>
      <xdr:colOff>501639</xdr:colOff>
      <xdr:row>14</xdr:row>
      <xdr:rowOff>100458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8A458-FFF3-0CAB-740A-15CF83BF4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54784</xdr:colOff>
      <xdr:row>15</xdr:row>
      <xdr:rowOff>24901</xdr:rowOff>
    </xdr:from>
    <xdr:to>
      <xdr:col>13</xdr:col>
      <xdr:colOff>493058</xdr:colOff>
      <xdr:row>28</xdr:row>
      <xdr:rowOff>113552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B21B2-EE3A-A847-B794-86AE7FCE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71119</xdr:colOff>
      <xdr:row>29</xdr:row>
      <xdr:rowOff>5080</xdr:rowOff>
    </xdr:from>
    <xdr:to>
      <xdr:col>14</xdr:col>
      <xdr:colOff>15028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24364F6-6A27-EF8D-25C1-A0B2ABF477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5399" y="5544820"/>
              <a:ext cx="4881669" cy="3233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4B0A-AB37-2D42-B923-9438474C1B32}">
  <dimension ref="A1:I497"/>
  <sheetViews>
    <sheetView showGridLines="0" zoomScale="117" zoomScaleNormal="117" workbookViewId="0">
      <pane ySplit="5" topLeftCell="A6" activePane="bottomLeft" state="frozen"/>
      <selection pane="bottomLeft" activeCell="C7" sqref="C7"/>
    </sheetView>
  </sheetViews>
  <sheetFormatPr baseColWidth="10" defaultColWidth="10.796875" defaultRowHeight="15" x14ac:dyDescent="0.25"/>
  <cols>
    <col min="1" max="1" width="13.69921875" style="1" bestFit="1" customWidth="1"/>
    <col min="2" max="2" width="14.19921875" style="1" bestFit="1" customWidth="1"/>
    <col min="3" max="3" width="10.796875" style="6"/>
    <col min="4" max="5" width="12.69921875" style="6" customWidth="1"/>
    <col min="6" max="6" width="12.19921875" style="6" bestFit="1" customWidth="1"/>
    <col min="7" max="7" width="10.796875" style="6"/>
    <col min="8" max="8" width="12.296875" style="6" bestFit="1" customWidth="1"/>
    <col min="9" max="16384" width="10.796875" style="6"/>
  </cols>
  <sheetData>
    <row r="1" spans="1:9" ht="15.6" thickBot="1" x14ac:dyDescent="0.3">
      <c r="H1" s="10">
        <v>1000</v>
      </c>
      <c r="I1" s="6" t="s">
        <v>9</v>
      </c>
    </row>
    <row r="2" spans="1:9" ht="15.6" thickBot="1" x14ac:dyDescent="0.3">
      <c r="A2" s="3"/>
      <c r="B2" s="5" t="s">
        <v>3</v>
      </c>
      <c r="F2" s="6" t="s">
        <v>6</v>
      </c>
      <c r="G2" s="6">
        <f>AVERAGE(app)</f>
        <v>4.2296851462621883E-4</v>
      </c>
    </row>
    <row r="3" spans="1:9" x14ac:dyDescent="0.25">
      <c r="A3" s="11" t="s">
        <v>0</v>
      </c>
      <c r="B3" s="12">
        <v>5000000</v>
      </c>
      <c r="F3" s="6" t="s">
        <v>7</v>
      </c>
      <c r="G3" s="8">
        <f>STDEV(app)</f>
        <v>1.6461323650803588E-2</v>
      </c>
      <c r="H3" s="8"/>
    </row>
    <row r="4" spans="1:9" x14ac:dyDescent="0.25">
      <c r="A4" s="11" t="s">
        <v>1</v>
      </c>
      <c r="B4" s="13">
        <f>+B3/B5</f>
        <v>29171.528588098015</v>
      </c>
      <c r="C4" s="6" t="str">
        <f ca="1">_xlfn.FORMULATEXT(C7)</f>
        <v>=B7/B6-1</v>
      </c>
      <c r="D4" s="6" t="str">
        <f ca="1">_xlfn.FORMULATEXT(D7)</f>
        <v>=+LN(B7/B6)</v>
      </c>
      <c r="F4" s="6" t="s">
        <v>10</v>
      </c>
      <c r="G4" s="7">
        <f>PERCENTILE(app,G6)</f>
        <v>-2.8218386778942242E-2</v>
      </c>
      <c r="H4" s="10">
        <f>+G4*H1</f>
        <v>-28.218386778942243</v>
      </c>
    </row>
    <row r="5" spans="1:9" x14ac:dyDescent="0.25">
      <c r="A5" s="11" t="s">
        <v>2</v>
      </c>
      <c r="B5" s="14">
        <f t="shared" ref="B5" si="0">+B494</f>
        <v>171.4</v>
      </c>
      <c r="C5" s="6" t="s">
        <v>4</v>
      </c>
      <c r="D5" s="6" t="s">
        <v>5</v>
      </c>
      <c r="F5" s="6" t="s">
        <v>11</v>
      </c>
      <c r="G5" s="7">
        <f>PERCENTILE(app,95%)</f>
        <v>2.5120076716439909E-2</v>
      </c>
      <c r="H5" s="10">
        <f>+G5*H1</f>
        <v>25.120076716439907</v>
      </c>
    </row>
    <row r="6" spans="1:9" x14ac:dyDescent="0.25">
      <c r="A6" s="4">
        <v>44699</v>
      </c>
      <c r="B6" s="2">
        <v>139.434</v>
      </c>
      <c r="F6" s="6" t="s">
        <v>8</v>
      </c>
      <c r="G6" s="9">
        <f>100%-95%</f>
        <v>5.0000000000000044E-2</v>
      </c>
    </row>
    <row r="7" spans="1:9" x14ac:dyDescent="0.25">
      <c r="A7" s="4">
        <v>44700</v>
      </c>
      <c r="B7" s="2">
        <v>135.99799999999999</v>
      </c>
      <c r="C7" s="7">
        <f>B7/B6-1</f>
        <v>-2.4642483182007346E-2</v>
      </c>
      <c r="D7" s="7">
        <f>+LN(B7/B6)</f>
        <v>-2.4951191280517163E-2</v>
      </c>
      <c r="E7" s="7">
        <v>-6.0473055973223458E-2</v>
      </c>
      <c r="F7" s="6" t="s">
        <v>12</v>
      </c>
      <c r="G7" s="16">
        <f>AVERAGE(E7:E31)</f>
        <v>-3.8428098458173653E-2</v>
      </c>
    </row>
    <row r="8" spans="1:9" x14ac:dyDescent="0.25">
      <c r="A8" s="4">
        <v>44701</v>
      </c>
      <c r="B8" s="2">
        <v>136.23500000000001</v>
      </c>
      <c r="C8" s="7">
        <f t="shared" ref="C8:C71" si="1">B8/B7-1</f>
        <v>1.7426726863631892E-3</v>
      </c>
      <c r="D8" s="7">
        <f t="shared" ref="D8:D71" si="2">+LN(B8/B7)</f>
        <v>1.741155994127059E-3</v>
      </c>
      <c r="E8" s="7">
        <v>-5.0368769831270629E-2</v>
      </c>
      <c r="G8" s="6" t="s">
        <v>13</v>
      </c>
    </row>
    <row r="9" spans="1:9" x14ac:dyDescent="0.25">
      <c r="A9" s="4">
        <v>44704</v>
      </c>
      <c r="B9" s="2">
        <v>141.70099999999999</v>
      </c>
      <c r="C9" s="7">
        <f t="shared" si="1"/>
        <v>4.0121848276874372E-2</v>
      </c>
      <c r="D9" s="7">
        <f t="shared" si="2"/>
        <v>3.9337868095059993E-2</v>
      </c>
      <c r="E9" s="7">
        <v>-4.9211956942018277E-2</v>
      </c>
      <c r="G9" s="6" t="s">
        <v>14</v>
      </c>
    </row>
    <row r="10" spans="1:9" x14ac:dyDescent="0.25">
      <c r="A10" s="4">
        <v>44705</v>
      </c>
      <c r="B10" s="2">
        <v>138.97800000000001</v>
      </c>
      <c r="C10" s="7">
        <f t="shared" si="1"/>
        <v>-1.921651929061885E-2</v>
      </c>
      <c r="D10" s="7">
        <f t="shared" si="2"/>
        <v>-1.9403556611910011E-2</v>
      </c>
      <c r="E10" s="7">
        <v>-4.7993198500081283E-2</v>
      </c>
    </row>
    <row r="11" spans="1:9" x14ac:dyDescent="0.25">
      <c r="A11" s="4">
        <v>44706</v>
      </c>
      <c r="B11" s="2">
        <v>139.137</v>
      </c>
      <c r="C11" s="7">
        <f t="shared" si="1"/>
        <v>1.1440659672752318E-3</v>
      </c>
      <c r="D11" s="7">
        <f t="shared" si="2"/>
        <v>1.1434120225295886E-3</v>
      </c>
      <c r="E11" s="7">
        <v>-4.3330899426864744E-2</v>
      </c>
    </row>
    <row r="12" spans="1:9" x14ac:dyDescent="0.25">
      <c r="A12" s="4">
        <v>44707</v>
      </c>
      <c r="B12" s="2">
        <v>142.364</v>
      </c>
      <c r="C12" s="7">
        <f t="shared" si="1"/>
        <v>2.3192968081818588E-2</v>
      </c>
      <c r="D12" s="7">
        <f t="shared" si="2"/>
        <v>2.2928098782158832E-2</v>
      </c>
      <c r="E12" s="7">
        <v>-4.1715567272317969E-2</v>
      </c>
    </row>
    <row r="13" spans="1:9" x14ac:dyDescent="0.25">
      <c r="A13" s="4">
        <v>44708</v>
      </c>
      <c r="B13" s="2">
        <v>148.167</v>
      </c>
      <c r="C13" s="7">
        <f t="shared" si="1"/>
        <v>4.0761709420920944E-2</v>
      </c>
      <c r="D13" s="7">
        <f t="shared" si="2"/>
        <v>3.9952857974571994E-2</v>
      </c>
      <c r="E13" s="7">
        <v>-4.0457896562699457E-2</v>
      </c>
    </row>
    <row r="14" spans="1:9" x14ac:dyDescent="0.25">
      <c r="A14" s="4">
        <v>44711</v>
      </c>
      <c r="B14" s="2">
        <v>148.167</v>
      </c>
      <c r="C14" s="7">
        <f t="shared" si="1"/>
        <v>0</v>
      </c>
      <c r="D14" s="7">
        <f t="shared" si="2"/>
        <v>0</v>
      </c>
      <c r="E14" s="7">
        <v>-3.9396321196580847E-2</v>
      </c>
    </row>
    <row r="15" spans="1:9" x14ac:dyDescent="0.25">
      <c r="A15" s="4">
        <v>44712</v>
      </c>
      <c r="B15" s="2">
        <v>147.375</v>
      </c>
      <c r="C15" s="7">
        <f t="shared" si="1"/>
        <v>-5.3453198080544162E-3</v>
      </c>
      <c r="D15" s="7">
        <f t="shared" si="2"/>
        <v>-5.3596571445691079E-3</v>
      </c>
      <c r="E15" s="7">
        <v>-3.9314491970799038E-2</v>
      </c>
    </row>
    <row r="16" spans="1:9" x14ac:dyDescent="0.25">
      <c r="A16" s="4">
        <v>44713</v>
      </c>
      <c r="B16" s="2">
        <v>147.24600000000001</v>
      </c>
      <c r="C16" s="7">
        <f t="shared" si="1"/>
        <v>-8.7531806615770424E-4</v>
      </c>
      <c r="D16" s="7">
        <f t="shared" si="2"/>
        <v>-8.7570138071393628E-4</v>
      </c>
      <c r="E16" s="7">
        <v>-3.903454695109973E-2</v>
      </c>
    </row>
    <row r="17" spans="1:5" x14ac:dyDescent="0.25">
      <c r="A17" s="4">
        <v>44714</v>
      </c>
      <c r="B17" s="2">
        <v>149.721</v>
      </c>
      <c r="C17" s="7">
        <f t="shared" si="1"/>
        <v>1.6808606006275095E-2</v>
      </c>
      <c r="D17" s="7">
        <f t="shared" si="2"/>
        <v>1.6668904671485962E-2</v>
      </c>
      <c r="E17" s="7">
        <v>-3.8429994357272408E-2</v>
      </c>
    </row>
    <row r="18" spans="1:5" x14ac:dyDescent="0.25">
      <c r="A18" s="4">
        <v>44715</v>
      </c>
      <c r="B18" s="2">
        <v>143.94900000000001</v>
      </c>
      <c r="C18" s="7">
        <f t="shared" si="1"/>
        <v>-3.8551706173482581E-2</v>
      </c>
      <c r="D18" s="7">
        <f t="shared" si="2"/>
        <v>-3.9314491970799038E-2</v>
      </c>
      <c r="E18" s="7">
        <v>-3.8123696472923969E-2</v>
      </c>
    </row>
    <row r="19" spans="1:5" x14ac:dyDescent="0.25">
      <c r="A19" s="4">
        <v>44718</v>
      </c>
      <c r="B19" s="2">
        <v>144.70099999999999</v>
      </c>
      <c r="C19" s="7">
        <f t="shared" si="1"/>
        <v>5.2240724145355966E-3</v>
      </c>
      <c r="D19" s="7">
        <f t="shared" si="2"/>
        <v>5.2104742860848647E-3</v>
      </c>
      <c r="E19" s="7">
        <v>-3.8015874706627401E-2</v>
      </c>
    </row>
    <row r="20" spans="1:5" x14ac:dyDescent="0.25">
      <c r="A20" s="4">
        <v>44719</v>
      </c>
      <c r="B20" s="2">
        <v>147.24600000000001</v>
      </c>
      <c r="C20" s="7">
        <f t="shared" si="1"/>
        <v>1.7587991789967061E-2</v>
      </c>
      <c r="D20" s="7">
        <f t="shared" si="2"/>
        <v>1.743511301322825E-2</v>
      </c>
      <c r="E20" s="7">
        <v>-3.7411507329947524E-2</v>
      </c>
    </row>
    <row r="21" spans="1:5" x14ac:dyDescent="0.25">
      <c r="A21" s="4">
        <v>44720</v>
      </c>
      <c r="B21" s="2">
        <v>146.50299999999999</v>
      </c>
      <c r="C21" s="7">
        <f t="shared" si="1"/>
        <v>-5.0459774798637946E-3</v>
      </c>
      <c r="D21" s="7">
        <f t="shared" si="2"/>
        <v>-5.0587514136671216E-3</v>
      </c>
      <c r="E21" s="7">
        <v>-3.661365599307205E-2</v>
      </c>
    </row>
    <row r="22" spans="1:5" x14ac:dyDescent="0.25">
      <c r="A22" s="4">
        <v>44721</v>
      </c>
      <c r="B22" s="2">
        <v>141.23599999999999</v>
      </c>
      <c r="C22" s="7">
        <f t="shared" si="1"/>
        <v>-3.595148222220701E-2</v>
      </c>
      <c r="D22" s="7">
        <f t="shared" si="2"/>
        <v>-3.661365599307205E-2</v>
      </c>
      <c r="E22" s="7">
        <v>-3.6447316250815327E-2</v>
      </c>
    </row>
    <row r="23" spans="1:5" x14ac:dyDescent="0.25">
      <c r="A23" s="4">
        <v>44722</v>
      </c>
      <c r="B23" s="2">
        <v>135.78</v>
      </c>
      <c r="C23" s="7">
        <f t="shared" si="1"/>
        <v>-3.8630377524143888E-2</v>
      </c>
      <c r="D23" s="7">
        <f t="shared" si="2"/>
        <v>-3.9396321196580847E-2</v>
      </c>
      <c r="E23" s="7">
        <v>-3.6446812201594112E-2</v>
      </c>
    </row>
    <row r="24" spans="1:5" x14ac:dyDescent="0.25">
      <c r="A24" s="4">
        <v>44725</v>
      </c>
      <c r="B24" s="2">
        <v>130.58199999999999</v>
      </c>
      <c r="C24" s="7">
        <f t="shared" si="1"/>
        <v>-3.8282515834438091E-2</v>
      </c>
      <c r="D24" s="7">
        <f t="shared" si="2"/>
        <v>-3.903454695109973E-2</v>
      </c>
      <c r="E24" s="7">
        <v>-3.3757705492297174E-2</v>
      </c>
    </row>
    <row r="25" spans="1:5" x14ac:dyDescent="0.25">
      <c r="A25" s="4">
        <v>44726</v>
      </c>
      <c r="B25" s="2">
        <v>131.453</v>
      </c>
      <c r="C25" s="7">
        <f t="shared" si="1"/>
        <v>6.6701383039011741E-3</v>
      </c>
      <c r="D25" s="7">
        <f t="shared" si="2"/>
        <v>6.6479913589814563E-3</v>
      </c>
      <c r="E25" s="7">
        <v>-3.2771484591233128E-2</v>
      </c>
    </row>
    <row r="26" spans="1:5" x14ac:dyDescent="0.25">
      <c r="A26" s="4">
        <v>44727</v>
      </c>
      <c r="B26" s="2">
        <v>134.09700000000001</v>
      </c>
      <c r="C26" s="7">
        <f t="shared" si="1"/>
        <v>2.0113652788449121E-2</v>
      </c>
      <c r="D26" s="7">
        <f t="shared" si="2"/>
        <v>1.9914045391354315E-2</v>
      </c>
      <c r="E26" s="7">
        <v>-3.1167616034386218E-2</v>
      </c>
    </row>
    <row r="27" spans="1:5" x14ac:dyDescent="0.25">
      <c r="A27" s="4">
        <v>44728</v>
      </c>
      <c r="B27" s="2">
        <v>128.78</v>
      </c>
      <c r="C27" s="7">
        <f t="shared" si="1"/>
        <v>-3.9650402320708156E-2</v>
      </c>
      <c r="D27" s="7">
        <f t="shared" si="2"/>
        <v>-4.0457896562699457E-2</v>
      </c>
      <c r="E27" s="7">
        <v>-3.0935851502110236E-2</v>
      </c>
    </row>
    <row r="28" spans="1:5" x14ac:dyDescent="0.25">
      <c r="A28" s="4">
        <v>44729</v>
      </c>
      <c r="B28" s="2">
        <v>130.26499999999999</v>
      </c>
      <c r="C28" s="7">
        <f t="shared" si="1"/>
        <v>1.1531293679142518E-2</v>
      </c>
      <c r="D28" s="7">
        <f t="shared" si="2"/>
        <v>1.1465315040465128E-2</v>
      </c>
      <c r="E28" s="7">
        <v>-3.0501606369850488E-2</v>
      </c>
    </row>
    <row r="29" spans="1:5" x14ac:dyDescent="0.25">
      <c r="A29" s="4">
        <v>44732</v>
      </c>
      <c r="B29" s="2">
        <v>130.26499999999999</v>
      </c>
      <c r="C29" s="7">
        <f t="shared" si="1"/>
        <v>0</v>
      </c>
      <c r="D29" s="7">
        <f t="shared" si="2"/>
        <v>0</v>
      </c>
      <c r="E29" s="7">
        <v>-3.0239103461703679E-2</v>
      </c>
    </row>
    <row r="30" spans="1:5" x14ac:dyDescent="0.25">
      <c r="A30" s="4">
        <v>44733</v>
      </c>
      <c r="B30" s="2">
        <v>134.53200000000001</v>
      </c>
      <c r="C30" s="7">
        <f t="shared" si="1"/>
        <v>3.2756304456300844E-2</v>
      </c>
      <c r="D30" s="7">
        <f t="shared" si="2"/>
        <v>3.2231251808954288E-2</v>
      </c>
      <c r="E30" s="7">
        <v>-2.9690363157178917E-2</v>
      </c>
    </row>
    <row r="31" spans="1:5" x14ac:dyDescent="0.25">
      <c r="A31" s="4">
        <v>44734</v>
      </c>
      <c r="B31" s="2">
        <v>134.017</v>
      </c>
      <c r="C31" s="7">
        <f t="shared" si="1"/>
        <v>-3.8280855112539092E-3</v>
      </c>
      <c r="D31" s="7">
        <f t="shared" si="2"/>
        <v>-3.8354313836725215E-3</v>
      </c>
      <c r="E31" s="7">
        <v>-2.8853168906373343E-2</v>
      </c>
    </row>
    <row r="32" spans="1:5" x14ac:dyDescent="0.25">
      <c r="A32" s="4">
        <v>44735</v>
      </c>
      <c r="B32" s="2">
        <v>136.90899999999999</v>
      </c>
      <c r="C32" s="7">
        <f t="shared" si="1"/>
        <v>2.157935187326987E-2</v>
      </c>
      <c r="D32" s="7">
        <f t="shared" si="2"/>
        <v>2.1349813974839371E-2</v>
      </c>
      <c r="E32" s="7">
        <v>-2.7039505685141744E-2</v>
      </c>
    </row>
    <row r="33" spans="1:5" x14ac:dyDescent="0.25">
      <c r="A33" s="4">
        <v>44736</v>
      </c>
      <c r="B33" s="2">
        <v>140.26499999999999</v>
      </c>
      <c r="C33" s="7">
        <f t="shared" si="1"/>
        <v>2.4512632478507657E-2</v>
      </c>
      <c r="D33" s="7">
        <f t="shared" si="2"/>
        <v>2.4217019004896107E-2</v>
      </c>
      <c r="E33" s="7">
        <v>-2.6612209908003961E-2</v>
      </c>
    </row>
    <row r="34" spans="1:5" x14ac:dyDescent="0.25">
      <c r="A34" s="4">
        <v>44739</v>
      </c>
      <c r="B34" s="2">
        <v>140.26499999999999</v>
      </c>
      <c r="C34" s="7">
        <f t="shared" si="1"/>
        <v>0</v>
      </c>
      <c r="D34" s="7">
        <f t="shared" si="2"/>
        <v>0</v>
      </c>
      <c r="E34" s="7">
        <v>-2.6520593837235561E-2</v>
      </c>
    </row>
    <row r="35" spans="1:5" x14ac:dyDescent="0.25">
      <c r="A35" s="4">
        <v>44740</v>
      </c>
      <c r="B35" s="2">
        <v>136.08699999999999</v>
      </c>
      <c r="C35" s="7">
        <f t="shared" si="1"/>
        <v>-2.9786475599757556E-2</v>
      </c>
      <c r="D35" s="7">
        <f t="shared" si="2"/>
        <v>-3.0239103461703679E-2</v>
      </c>
      <c r="E35" s="7">
        <v>-2.5708936509254418E-2</v>
      </c>
    </row>
    <row r="36" spans="1:5" x14ac:dyDescent="0.25">
      <c r="A36" s="4">
        <v>44741</v>
      </c>
      <c r="B36" s="2">
        <v>137.85900000000001</v>
      </c>
      <c r="C36" s="7">
        <f t="shared" si="1"/>
        <v>1.3021082101890791E-2</v>
      </c>
      <c r="D36" s="7">
        <f t="shared" si="2"/>
        <v>1.2937036601707442E-2</v>
      </c>
      <c r="E36" s="7">
        <v>-2.5693085429404041E-2</v>
      </c>
    </row>
    <row r="37" spans="1:5" x14ac:dyDescent="0.25">
      <c r="A37" s="4">
        <v>44742</v>
      </c>
      <c r="B37" s="2">
        <v>135.374</v>
      </c>
      <c r="C37" s="7">
        <f t="shared" si="1"/>
        <v>-1.8025663902973443E-2</v>
      </c>
      <c r="D37" s="7">
        <f t="shared" si="2"/>
        <v>-1.8190105289925363E-2</v>
      </c>
      <c r="E37" s="7">
        <v>-2.4951191280517163E-2</v>
      </c>
    </row>
    <row r="38" spans="1:5" x14ac:dyDescent="0.25">
      <c r="A38" s="4">
        <v>44743</v>
      </c>
      <c r="B38" s="2">
        <v>137.56200000000001</v>
      </c>
      <c r="C38" s="7">
        <f t="shared" si="1"/>
        <v>1.616263093356185E-2</v>
      </c>
      <c r="D38" s="7">
        <f t="shared" si="2"/>
        <v>1.6033406162981913E-2</v>
      </c>
      <c r="E38" s="7">
        <v>-2.4912668794961877E-2</v>
      </c>
    </row>
    <row r="39" spans="1:5" x14ac:dyDescent="0.25">
      <c r="A39" s="4">
        <v>44746</v>
      </c>
      <c r="B39" s="2">
        <v>137.56200000000001</v>
      </c>
      <c r="C39" s="7">
        <f t="shared" si="1"/>
        <v>0</v>
      </c>
      <c r="D39" s="7">
        <f t="shared" si="2"/>
        <v>0</v>
      </c>
      <c r="E39" s="7">
        <v>-2.4067092793602307E-2</v>
      </c>
    </row>
    <row r="40" spans="1:5" x14ac:dyDescent="0.25">
      <c r="A40" s="4">
        <v>44747</v>
      </c>
      <c r="B40" s="2">
        <v>140.166</v>
      </c>
      <c r="C40" s="7">
        <f t="shared" si="1"/>
        <v>1.8929646268591505E-2</v>
      </c>
      <c r="D40" s="7">
        <f t="shared" si="2"/>
        <v>1.8752709922433539E-2</v>
      </c>
      <c r="E40" s="7">
        <v>-2.3674619783489687E-2</v>
      </c>
    </row>
    <row r="41" spans="1:5" x14ac:dyDescent="0.25">
      <c r="A41" s="4">
        <v>44748</v>
      </c>
      <c r="B41" s="2">
        <v>141.51300000000001</v>
      </c>
      <c r="C41" s="7">
        <f t="shared" si="1"/>
        <v>9.6100338170455046E-3</v>
      </c>
      <c r="D41" s="7">
        <f t="shared" si="2"/>
        <v>9.5641511637515851E-3</v>
      </c>
      <c r="E41" s="7">
        <v>-2.3295463613030074E-2</v>
      </c>
    </row>
    <row r="42" spans="1:5" x14ac:dyDescent="0.25">
      <c r="A42" s="4">
        <v>44749</v>
      </c>
      <c r="B42" s="2">
        <v>144.90899999999999</v>
      </c>
      <c r="C42" s="7">
        <f t="shared" si="1"/>
        <v>2.3997795255559451E-2</v>
      </c>
      <c r="D42" s="7">
        <f t="shared" si="2"/>
        <v>2.3714373544255457E-2</v>
      </c>
      <c r="E42" s="7">
        <v>-2.1914574569648942E-2</v>
      </c>
    </row>
    <row r="43" spans="1:5" x14ac:dyDescent="0.25">
      <c r="A43" s="4">
        <v>44750</v>
      </c>
      <c r="B43" s="2">
        <v>145.59200000000001</v>
      </c>
      <c r="C43" s="7">
        <f t="shared" si="1"/>
        <v>4.7133028314323422E-3</v>
      </c>
      <c r="D43" s="7">
        <f t="shared" si="2"/>
        <v>4.7022299990850417E-3</v>
      </c>
      <c r="E43" s="7">
        <v>-2.1380849889274859E-2</v>
      </c>
    </row>
    <row r="44" spans="1:5" x14ac:dyDescent="0.25">
      <c r="A44" s="4">
        <v>44753</v>
      </c>
      <c r="B44" s="2">
        <v>143.44399999999999</v>
      </c>
      <c r="C44" s="7">
        <f t="shared" si="1"/>
        <v>-1.4753557887796198E-2</v>
      </c>
      <c r="D44" s="7">
        <f t="shared" si="2"/>
        <v>-1.4863474065836723E-2</v>
      </c>
      <c r="E44" s="7">
        <v>-2.0862829172960787E-2</v>
      </c>
    </row>
    <row r="45" spans="1:5" x14ac:dyDescent="0.25">
      <c r="A45" s="4">
        <v>44754</v>
      </c>
      <c r="B45" s="2">
        <v>144.42400000000001</v>
      </c>
      <c r="C45" s="7">
        <f t="shared" si="1"/>
        <v>6.8319344134297744E-3</v>
      </c>
      <c r="D45" s="7">
        <f t="shared" si="2"/>
        <v>6.8087025020879422E-3</v>
      </c>
      <c r="E45" s="7">
        <v>-2.0475472538614314E-2</v>
      </c>
    </row>
    <row r="46" spans="1:5" x14ac:dyDescent="0.25">
      <c r="A46" s="4">
        <v>44755</v>
      </c>
      <c r="B46" s="2">
        <v>144.05799999999999</v>
      </c>
      <c r="C46" s="7">
        <f t="shared" si="1"/>
        <v>-2.5342048413007356E-3</v>
      </c>
      <c r="D46" s="7">
        <f t="shared" si="2"/>
        <v>-2.5374213737735236E-3</v>
      </c>
      <c r="E46" s="7">
        <v>-2.0282408979876411E-2</v>
      </c>
    </row>
    <row r="47" spans="1:5" x14ac:dyDescent="0.25">
      <c r="A47" s="4">
        <v>44756</v>
      </c>
      <c r="B47" s="2">
        <v>147.00800000000001</v>
      </c>
      <c r="C47" s="7">
        <f t="shared" si="1"/>
        <v>2.0477863082924985E-2</v>
      </c>
      <c r="D47" s="7">
        <f t="shared" si="2"/>
        <v>2.0271010806049549E-2</v>
      </c>
      <c r="E47" s="7">
        <v>-2.0196194350401882E-2</v>
      </c>
    </row>
    <row r="48" spans="1:5" x14ac:dyDescent="0.25">
      <c r="A48" s="4">
        <v>44757</v>
      </c>
      <c r="B48" s="2">
        <v>148.69200000000001</v>
      </c>
      <c r="C48" s="7">
        <f t="shared" si="1"/>
        <v>1.1455158902916818E-2</v>
      </c>
      <c r="D48" s="7">
        <f t="shared" si="2"/>
        <v>1.1390045355723077E-2</v>
      </c>
      <c r="E48" s="7">
        <v>-1.9824474605336879E-2</v>
      </c>
    </row>
    <row r="49" spans="1:5" x14ac:dyDescent="0.25">
      <c r="A49" s="4">
        <v>44760</v>
      </c>
      <c r="B49" s="2">
        <v>145.62200000000001</v>
      </c>
      <c r="C49" s="7">
        <f t="shared" si="1"/>
        <v>-2.0646705942485077E-2</v>
      </c>
      <c r="D49" s="7">
        <f t="shared" si="2"/>
        <v>-2.0862829172960787E-2</v>
      </c>
      <c r="E49" s="7">
        <v>-1.9789430814361582E-2</v>
      </c>
    </row>
    <row r="50" spans="1:5" x14ac:dyDescent="0.25">
      <c r="A50" s="4">
        <v>44761</v>
      </c>
      <c r="B50" s="2">
        <v>149.51300000000001</v>
      </c>
      <c r="C50" s="7">
        <f t="shared" si="1"/>
        <v>2.671986375684976E-2</v>
      </c>
      <c r="D50" s="7">
        <f t="shared" si="2"/>
        <v>2.6369122322585592E-2</v>
      </c>
      <c r="E50" s="7">
        <v>-1.954547186506958E-2</v>
      </c>
    </row>
    <row r="51" spans="1:5" x14ac:dyDescent="0.25">
      <c r="A51" s="4">
        <v>44762</v>
      </c>
      <c r="B51" s="2">
        <v>151.53299999999999</v>
      </c>
      <c r="C51" s="7">
        <f t="shared" si="1"/>
        <v>1.3510530856848391E-2</v>
      </c>
      <c r="D51" s="7">
        <f t="shared" si="2"/>
        <v>1.3420077439900795E-2</v>
      </c>
      <c r="E51" s="7">
        <v>-1.9437132124479041E-2</v>
      </c>
    </row>
    <row r="52" spans="1:5" x14ac:dyDescent="0.25">
      <c r="A52" s="4">
        <v>44763</v>
      </c>
      <c r="B52" s="2">
        <v>153.821</v>
      </c>
      <c r="C52" s="7">
        <f t="shared" si="1"/>
        <v>1.5099021335286844E-2</v>
      </c>
      <c r="D52" s="7">
        <f t="shared" si="2"/>
        <v>1.4986165701081638E-2</v>
      </c>
      <c r="E52" s="7">
        <v>-1.9403556611910011E-2</v>
      </c>
    </row>
    <row r="53" spans="1:5" x14ac:dyDescent="0.25">
      <c r="A53" s="4">
        <v>44764</v>
      </c>
      <c r="B53" s="2">
        <v>152.57300000000001</v>
      </c>
      <c r="C53" s="7">
        <f t="shared" si="1"/>
        <v>-8.1133265288874101E-3</v>
      </c>
      <c r="D53" s="7">
        <f t="shared" si="2"/>
        <v>-8.1464186757092463E-3</v>
      </c>
      <c r="E53" s="7">
        <v>-1.9117255541525616E-2</v>
      </c>
    </row>
    <row r="54" spans="1:5" x14ac:dyDescent="0.25">
      <c r="A54" s="4">
        <v>44767</v>
      </c>
      <c r="B54" s="2">
        <v>151.44399999999999</v>
      </c>
      <c r="C54" s="7">
        <f t="shared" si="1"/>
        <v>-7.3997365195678233E-3</v>
      </c>
      <c r="D54" s="7">
        <f t="shared" si="2"/>
        <v>-7.4272503841087247E-3</v>
      </c>
      <c r="E54" s="7">
        <v>-1.8190105289925363E-2</v>
      </c>
    </row>
    <row r="55" spans="1:5" x14ac:dyDescent="0.25">
      <c r="A55" s="4">
        <v>44768</v>
      </c>
      <c r="B55" s="2">
        <v>150.107</v>
      </c>
      <c r="C55" s="7">
        <f t="shared" si="1"/>
        <v>-8.8283457911835228E-3</v>
      </c>
      <c r="D55" s="7">
        <f t="shared" si="2"/>
        <v>-8.867546524851562E-3</v>
      </c>
      <c r="E55" s="7">
        <v>-1.8171330243159874E-2</v>
      </c>
    </row>
    <row r="56" spans="1:5" x14ac:dyDescent="0.25">
      <c r="A56" s="4">
        <v>44769</v>
      </c>
      <c r="B56" s="2">
        <v>155.24600000000001</v>
      </c>
      <c r="C56" s="7">
        <f t="shared" si="1"/>
        <v>3.4235578620584128E-2</v>
      </c>
      <c r="D56" s="7">
        <f t="shared" si="2"/>
        <v>3.3662582458043488E-2</v>
      </c>
      <c r="E56" s="7">
        <v>-1.8090905991881324E-2</v>
      </c>
    </row>
    <row r="57" spans="1:5" x14ac:dyDescent="0.25">
      <c r="A57" s="4">
        <v>44770</v>
      </c>
      <c r="B57" s="2">
        <v>155.80099999999999</v>
      </c>
      <c r="C57" s="7">
        <f t="shared" si="1"/>
        <v>3.5749713358153024E-3</v>
      </c>
      <c r="D57" s="7">
        <f t="shared" si="2"/>
        <v>3.5685963149494557E-3</v>
      </c>
      <c r="E57" s="7">
        <v>-1.7808055412128779E-2</v>
      </c>
    </row>
    <row r="58" spans="1:5" x14ac:dyDescent="0.25">
      <c r="A58" s="4">
        <v>44771</v>
      </c>
      <c r="B58" s="2">
        <v>160.91</v>
      </c>
      <c r="C58" s="7">
        <f t="shared" si="1"/>
        <v>3.2791830604425032E-2</v>
      </c>
      <c r="D58" s="7">
        <f t="shared" si="2"/>
        <v>3.2265650569771979E-2</v>
      </c>
      <c r="E58" s="7">
        <v>-1.7696993213243147E-2</v>
      </c>
    </row>
    <row r="59" spans="1:5" x14ac:dyDescent="0.25">
      <c r="A59" s="4">
        <v>44774</v>
      </c>
      <c r="B59" s="2">
        <v>159.91999999999999</v>
      </c>
      <c r="C59" s="7">
        <f t="shared" si="1"/>
        <v>-6.1525076129513856E-3</v>
      </c>
      <c r="D59" s="7">
        <f t="shared" si="2"/>
        <v>-6.1715122789142351E-3</v>
      </c>
      <c r="E59" s="7">
        <v>-1.7406259951236465E-2</v>
      </c>
    </row>
    <row r="60" spans="1:5" x14ac:dyDescent="0.25">
      <c r="A60" s="4">
        <v>44775</v>
      </c>
      <c r="B60" s="2">
        <v>158.435</v>
      </c>
      <c r="C60" s="7">
        <f t="shared" si="1"/>
        <v>-9.2858929464731954E-3</v>
      </c>
      <c r="D60" s="7">
        <f t="shared" si="2"/>
        <v>-9.3292756238356443E-3</v>
      </c>
      <c r="E60" s="7">
        <v>-1.7207393055747498E-2</v>
      </c>
    </row>
    <row r="61" spans="1:5" x14ac:dyDescent="0.25">
      <c r="A61" s="4">
        <v>44776</v>
      </c>
      <c r="B61" s="2">
        <v>164.494</v>
      </c>
      <c r="C61" s="7">
        <f t="shared" si="1"/>
        <v>3.8242812509862167E-2</v>
      </c>
      <c r="D61" s="7">
        <f t="shared" si="2"/>
        <v>3.752968080778548E-2</v>
      </c>
      <c r="E61" s="7">
        <v>-1.6100989146096419E-2</v>
      </c>
    </row>
    <row r="62" spans="1:5" x14ac:dyDescent="0.25">
      <c r="A62" s="4">
        <v>44777</v>
      </c>
      <c r="B62" s="2">
        <v>164.178</v>
      </c>
      <c r="C62" s="7">
        <f t="shared" si="1"/>
        <v>-1.921042712804133E-3</v>
      </c>
      <c r="D62" s="7">
        <f t="shared" si="2"/>
        <v>-1.9228902819082997E-3</v>
      </c>
      <c r="E62" s="7">
        <v>-1.6034509516017599E-2</v>
      </c>
    </row>
    <row r="63" spans="1:5" x14ac:dyDescent="0.25">
      <c r="A63" s="4">
        <v>44778</v>
      </c>
      <c r="B63" s="2">
        <v>163.94900000000001</v>
      </c>
      <c r="C63" s="7">
        <f t="shared" si="1"/>
        <v>-1.3948275652034825E-3</v>
      </c>
      <c r="D63" s="7">
        <f t="shared" si="2"/>
        <v>-1.3958012426852548E-3</v>
      </c>
      <c r="E63" s="7">
        <v>-1.5653767377307028E-2</v>
      </c>
    </row>
    <row r="64" spans="1:5" x14ac:dyDescent="0.25">
      <c r="A64" s="4">
        <v>44781</v>
      </c>
      <c r="B64" s="2">
        <v>163.47399999999999</v>
      </c>
      <c r="C64" s="7">
        <f t="shared" si="1"/>
        <v>-2.8972424351476622E-3</v>
      </c>
      <c r="D64" s="7">
        <f t="shared" si="2"/>
        <v>-2.9014475661650568E-3</v>
      </c>
      <c r="E64" s="7">
        <v>-1.5590320375333375E-2</v>
      </c>
    </row>
    <row r="65" spans="1:5" x14ac:dyDescent="0.25">
      <c r="A65" s="4">
        <v>44782</v>
      </c>
      <c r="B65" s="2">
        <v>163.523</v>
      </c>
      <c r="C65" s="7">
        <f t="shared" si="1"/>
        <v>2.9974185497394501E-4</v>
      </c>
      <c r="D65" s="7">
        <f t="shared" si="2"/>
        <v>2.9969694135890279E-4</v>
      </c>
      <c r="E65" s="7">
        <v>-1.5532417388859085E-2</v>
      </c>
    </row>
    <row r="66" spans="1:5" x14ac:dyDescent="0.25">
      <c r="A66" s="4">
        <v>44783</v>
      </c>
      <c r="B66" s="2">
        <v>167.80699999999999</v>
      </c>
      <c r="C66" s="7">
        <f t="shared" si="1"/>
        <v>2.6198149495789469E-2</v>
      </c>
      <c r="D66" s="7">
        <f t="shared" si="2"/>
        <v>2.5860856265272292E-2</v>
      </c>
      <c r="E66" s="7">
        <v>-1.542333699866771E-2</v>
      </c>
    </row>
    <row r="67" spans="1:5" x14ac:dyDescent="0.25">
      <c r="A67" s="4">
        <v>44784</v>
      </c>
      <c r="B67" s="2">
        <v>167.06299999999999</v>
      </c>
      <c r="C67" s="7">
        <f t="shared" si="1"/>
        <v>-4.4336648649937471E-3</v>
      </c>
      <c r="D67" s="7">
        <f t="shared" si="2"/>
        <v>-4.4435227054261828E-3</v>
      </c>
      <c r="E67" s="7">
        <v>-1.527323533789789E-2</v>
      </c>
    </row>
    <row r="68" spans="1:5" x14ac:dyDescent="0.25">
      <c r="A68" s="4">
        <v>44785</v>
      </c>
      <c r="B68" s="2">
        <v>170.642</v>
      </c>
      <c r="C68" s="7">
        <f t="shared" si="1"/>
        <v>2.142305597289651E-2</v>
      </c>
      <c r="D68" s="7">
        <f t="shared" si="2"/>
        <v>2.119680788920969E-2</v>
      </c>
      <c r="E68" s="7">
        <v>-1.5236387657510782E-2</v>
      </c>
    </row>
    <row r="69" spans="1:5" x14ac:dyDescent="0.25">
      <c r="A69" s="4">
        <v>44788</v>
      </c>
      <c r="B69" s="2">
        <v>171.72300000000001</v>
      </c>
      <c r="C69" s="7">
        <f t="shared" si="1"/>
        <v>6.3348999660108873E-3</v>
      </c>
      <c r="D69" s="7">
        <f t="shared" si="2"/>
        <v>6.3149188284947842E-3</v>
      </c>
      <c r="E69" s="7">
        <v>-1.5218737921675949E-2</v>
      </c>
    </row>
    <row r="70" spans="1:5" x14ac:dyDescent="0.25">
      <c r="A70" s="4">
        <v>44789</v>
      </c>
      <c r="B70" s="2">
        <v>171.56399999999999</v>
      </c>
      <c r="C70" s="7">
        <f t="shared" si="1"/>
        <v>-9.2590975000450548E-4</v>
      </c>
      <c r="D70" s="7">
        <f t="shared" si="2"/>
        <v>-9.2633866921784202E-4</v>
      </c>
      <c r="E70" s="7">
        <v>-1.5027713830284976E-2</v>
      </c>
    </row>
    <row r="71" spans="1:5" x14ac:dyDescent="0.25">
      <c r="A71" s="4">
        <v>44790</v>
      </c>
      <c r="B71" s="2">
        <v>173.072</v>
      </c>
      <c r="C71" s="7">
        <f t="shared" si="1"/>
        <v>8.7897227856661431E-3</v>
      </c>
      <c r="D71" s="7">
        <f t="shared" si="2"/>
        <v>8.7513180529065118E-3</v>
      </c>
      <c r="E71" s="7">
        <v>-1.4863474065836723E-2</v>
      </c>
    </row>
    <row r="72" spans="1:5" x14ac:dyDescent="0.25">
      <c r="A72" s="4">
        <v>44791</v>
      </c>
      <c r="B72" s="2">
        <v>172.67500000000001</v>
      </c>
      <c r="C72" s="7">
        <f t="shared" ref="C72:C135" si="3">B72/B71-1</f>
        <v>-2.2938430248682362E-3</v>
      </c>
      <c r="D72" s="7">
        <f t="shared" ref="D72:D135" si="4">+LN(B72/B71)</f>
        <v>-2.2964779128971232E-3</v>
      </c>
      <c r="E72" s="7">
        <v>-1.4811503824814011E-2</v>
      </c>
    </row>
    <row r="73" spans="1:5" x14ac:dyDescent="0.25">
      <c r="A73" s="4">
        <v>44792</v>
      </c>
      <c r="B73" s="2">
        <v>170.06700000000001</v>
      </c>
      <c r="C73" s="7">
        <f t="shared" si="3"/>
        <v>-1.5103518169972463E-2</v>
      </c>
      <c r="D73" s="7">
        <f t="shared" si="4"/>
        <v>-1.5218737921675949E-2</v>
      </c>
      <c r="E73" s="7">
        <v>-1.4682980385977E-2</v>
      </c>
    </row>
    <row r="74" spans="1:5" x14ac:dyDescent="0.25">
      <c r="A74" s="4">
        <v>44795</v>
      </c>
      <c r="B74" s="2">
        <v>166.15100000000001</v>
      </c>
      <c r="C74" s="7">
        <f t="shared" si="3"/>
        <v>-2.3026219078363219E-2</v>
      </c>
      <c r="D74" s="7">
        <f t="shared" si="4"/>
        <v>-2.3295463613030074E-2</v>
      </c>
      <c r="E74" s="7">
        <v>-1.4660092161898362E-2</v>
      </c>
    </row>
    <row r="75" spans="1:5" x14ac:dyDescent="0.25">
      <c r="A75" s="4">
        <v>44796</v>
      </c>
      <c r="B75" s="2">
        <v>165.81399999999999</v>
      </c>
      <c r="C75" s="7">
        <f t="shared" si="3"/>
        <v>-2.0282754843486961E-3</v>
      </c>
      <c r="D75" s="7">
        <f t="shared" si="4"/>
        <v>-2.03033522068197E-3</v>
      </c>
      <c r="E75" s="7">
        <v>-1.4601586577685659E-2</v>
      </c>
    </row>
    <row r="76" spans="1:5" x14ac:dyDescent="0.25">
      <c r="A76" s="4">
        <v>44797</v>
      </c>
      <c r="B76" s="2">
        <v>166.11099999999999</v>
      </c>
      <c r="C76" s="7">
        <f t="shared" si="3"/>
        <v>1.7911635929415137E-3</v>
      </c>
      <c r="D76" s="7">
        <f t="shared" si="4"/>
        <v>1.7895613723739705E-3</v>
      </c>
      <c r="E76" s="7">
        <v>-1.4349498360352032E-2</v>
      </c>
    </row>
    <row r="77" spans="1:5" x14ac:dyDescent="0.25">
      <c r="A77" s="4">
        <v>44798</v>
      </c>
      <c r="B77" s="2">
        <v>168.59</v>
      </c>
      <c r="C77" s="7">
        <f t="shared" si="3"/>
        <v>1.4923755801843352E-2</v>
      </c>
      <c r="D77" s="7">
        <f t="shared" si="4"/>
        <v>1.4813492235687184E-2</v>
      </c>
      <c r="E77" s="7">
        <v>-1.3971615531937896E-2</v>
      </c>
    </row>
    <row r="78" spans="1:5" x14ac:dyDescent="0.25">
      <c r="A78" s="4">
        <v>44799</v>
      </c>
      <c r="B78" s="2">
        <v>162.23400000000001</v>
      </c>
      <c r="C78" s="7">
        <f t="shared" si="3"/>
        <v>-3.7700931253336512E-2</v>
      </c>
      <c r="D78" s="7">
        <f t="shared" si="4"/>
        <v>-3.8429994357272408E-2</v>
      </c>
      <c r="E78" s="7">
        <v>-1.3969881175102609E-2</v>
      </c>
    </row>
    <row r="79" spans="1:5" x14ac:dyDescent="0.25">
      <c r="A79" s="4">
        <v>44802</v>
      </c>
      <c r="B79" s="2">
        <v>160.01300000000001</v>
      </c>
      <c r="C79" s="7">
        <f t="shared" si="3"/>
        <v>-1.369010195150222E-2</v>
      </c>
      <c r="D79" s="7">
        <f t="shared" si="4"/>
        <v>-1.3784675537213036E-2</v>
      </c>
      <c r="E79" s="7">
        <v>-1.3883938920557179E-2</v>
      </c>
    </row>
    <row r="80" spans="1:5" x14ac:dyDescent="0.25">
      <c r="A80" s="4">
        <v>44803</v>
      </c>
      <c r="B80" s="2">
        <v>157.56399999999999</v>
      </c>
      <c r="C80" s="7">
        <f t="shared" si="3"/>
        <v>-1.5305006468224525E-2</v>
      </c>
      <c r="D80" s="7">
        <f t="shared" si="4"/>
        <v>-1.542333699866771E-2</v>
      </c>
      <c r="E80" s="7">
        <v>-1.3784675537213036E-2</v>
      </c>
    </row>
    <row r="81" spans="1:5" x14ac:dyDescent="0.25">
      <c r="A81" s="4">
        <v>44804</v>
      </c>
      <c r="B81" s="2">
        <v>155.88800000000001</v>
      </c>
      <c r="C81" s="7">
        <f t="shared" si="3"/>
        <v>-1.0636947526084573E-2</v>
      </c>
      <c r="D81" s="7">
        <f t="shared" si="4"/>
        <v>-1.0693924251571322E-2</v>
      </c>
      <c r="E81" s="7">
        <v>-1.3705889678506106E-2</v>
      </c>
    </row>
    <row r="82" spans="1:5" x14ac:dyDescent="0.25">
      <c r="A82" s="4">
        <v>44805</v>
      </c>
      <c r="B82" s="2">
        <v>156.62200000000001</v>
      </c>
      <c r="C82" s="7">
        <f t="shared" si="3"/>
        <v>4.7085086728935188E-3</v>
      </c>
      <c r="D82" s="7">
        <f t="shared" si="4"/>
        <v>4.6974583194791123E-3</v>
      </c>
      <c r="E82" s="7">
        <v>-1.3583875880884824E-2</v>
      </c>
    </row>
    <row r="83" spans="1:5" x14ac:dyDescent="0.25">
      <c r="A83" s="4">
        <v>44806</v>
      </c>
      <c r="B83" s="2">
        <v>154.49</v>
      </c>
      <c r="C83" s="7">
        <f t="shared" si="3"/>
        <v>-1.3612391618035846E-2</v>
      </c>
      <c r="D83" s="7">
        <f t="shared" si="4"/>
        <v>-1.3705889678506106E-2</v>
      </c>
      <c r="E83" s="7">
        <v>-1.301270952562979E-2</v>
      </c>
    </row>
    <row r="84" spans="1:5" x14ac:dyDescent="0.25">
      <c r="A84" s="4">
        <v>44809</v>
      </c>
      <c r="B84" s="2">
        <v>154.49</v>
      </c>
      <c r="C84" s="7">
        <f t="shared" si="3"/>
        <v>0</v>
      </c>
      <c r="D84" s="7">
        <f t="shared" si="4"/>
        <v>0</v>
      </c>
      <c r="E84" s="7">
        <v>-1.2781386655047567E-2</v>
      </c>
    </row>
    <row r="85" spans="1:5" x14ac:dyDescent="0.25">
      <c r="A85" s="4">
        <v>44810</v>
      </c>
      <c r="B85" s="2">
        <v>153.221</v>
      </c>
      <c r="C85" s="7">
        <f t="shared" si="3"/>
        <v>-8.2141238915141024E-3</v>
      </c>
      <c r="D85" s="7">
        <f t="shared" si="4"/>
        <v>-8.2480456934696193E-3</v>
      </c>
      <c r="E85" s="7">
        <v>-1.2733998973274593E-2</v>
      </c>
    </row>
    <row r="86" spans="1:5" x14ac:dyDescent="0.25">
      <c r="A86" s="4">
        <v>44811</v>
      </c>
      <c r="B86" s="2">
        <v>154.63900000000001</v>
      </c>
      <c r="C86" s="7">
        <f t="shared" si="3"/>
        <v>9.254606091854356E-3</v>
      </c>
      <c r="D86" s="7">
        <f t="shared" si="4"/>
        <v>9.2120446165000376E-3</v>
      </c>
      <c r="E86" s="7">
        <v>-1.2393169330914895E-2</v>
      </c>
    </row>
    <row r="87" spans="1:5" x14ac:dyDescent="0.25">
      <c r="A87" s="4">
        <v>44812</v>
      </c>
      <c r="B87" s="2">
        <v>153.15199999999999</v>
      </c>
      <c r="C87" s="7">
        <f t="shared" si="3"/>
        <v>-9.6159442314036614E-3</v>
      </c>
      <c r="D87" s="7">
        <f t="shared" si="4"/>
        <v>-9.6624759610808141E-3</v>
      </c>
      <c r="E87" s="7">
        <v>-1.2366059506771309E-2</v>
      </c>
    </row>
    <row r="88" spans="1:5" x14ac:dyDescent="0.25">
      <c r="A88" s="4">
        <v>44813</v>
      </c>
      <c r="B88" s="2">
        <v>156.03700000000001</v>
      </c>
      <c r="C88" s="7">
        <f t="shared" si="3"/>
        <v>1.8837494776431374E-2</v>
      </c>
      <c r="D88" s="7">
        <f t="shared" si="4"/>
        <v>1.8662266328200599E-2</v>
      </c>
      <c r="E88" s="7">
        <v>-1.2196689701489101E-2</v>
      </c>
    </row>
    <row r="89" spans="1:5" x14ac:dyDescent="0.25">
      <c r="A89" s="4">
        <v>44816</v>
      </c>
      <c r="B89" s="2">
        <v>162.04599999999999</v>
      </c>
      <c r="C89" s="7">
        <f t="shared" si="3"/>
        <v>3.8510096964181395E-2</v>
      </c>
      <c r="D89" s="7">
        <f t="shared" si="4"/>
        <v>3.7787086929212538E-2</v>
      </c>
      <c r="E89" s="7">
        <v>-1.1927956684711319E-2</v>
      </c>
    </row>
    <row r="90" spans="1:5" x14ac:dyDescent="0.25">
      <c r="A90" s="4">
        <v>44817</v>
      </c>
      <c r="B90" s="2">
        <v>152.53700000000001</v>
      </c>
      <c r="C90" s="7">
        <f t="shared" si="3"/>
        <v>-5.868086839539377E-2</v>
      </c>
      <c r="D90" s="7">
        <f t="shared" si="4"/>
        <v>-6.0473055973223458E-2</v>
      </c>
      <c r="E90" s="7">
        <v>-1.1353977703973192E-2</v>
      </c>
    </row>
    <row r="91" spans="1:5" x14ac:dyDescent="0.25">
      <c r="A91" s="4">
        <v>44818</v>
      </c>
      <c r="B91" s="2">
        <v>153.995</v>
      </c>
      <c r="C91" s="7">
        <f t="shared" si="3"/>
        <v>9.558336665858036E-3</v>
      </c>
      <c r="D91" s="7">
        <f t="shared" si="4"/>
        <v>9.512944783982076E-3</v>
      </c>
      <c r="E91" s="7">
        <v>-1.1338416427254269E-2</v>
      </c>
    </row>
    <row r="92" spans="1:5" x14ac:dyDescent="0.25">
      <c r="A92" s="4">
        <v>44819</v>
      </c>
      <c r="B92" s="2">
        <v>151.07900000000001</v>
      </c>
      <c r="C92" s="7">
        <f t="shared" si="3"/>
        <v>-1.8935679729861321E-2</v>
      </c>
      <c r="D92" s="7">
        <f t="shared" si="4"/>
        <v>-1.9117255541525616E-2</v>
      </c>
      <c r="E92" s="7">
        <v>-1.125898866630245E-2</v>
      </c>
    </row>
    <row r="93" spans="1:5" x14ac:dyDescent="0.25">
      <c r="A93" s="4">
        <v>44820</v>
      </c>
      <c r="B93" s="2">
        <v>149.42400000000001</v>
      </c>
      <c r="C93" s="7">
        <f t="shared" si="3"/>
        <v>-1.09545337207686E-2</v>
      </c>
      <c r="D93" s="7">
        <f t="shared" si="4"/>
        <v>-1.1014976445192183E-2</v>
      </c>
      <c r="E93" s="7">
        <v>-1.1014976445192183E-2</v>
      </c>
    </row>
    <row r="94" spans="1:5" x14ac:dyDescent="0.25">
      <c r="A94" s="4">
        <v>44823</v>
      </c>
      <c r="B94" s="2">
        <v>153.172</v>
      </c>
      <c r="C94" s="7">
        <f t="shared" si="3"/>
        <v>2.508298533033515E-2</v>
      </c>
      <c r="D94" s="7">
        <f t="shared" si="4"/>
        <v>2.4773570611070456E-2</v>
      </c>
      <c r="E94" s="7">
        <v>-1.0915994660835246E-2</v>
      </c>
    </row>
    <row r="95" spans="1:5" x14ac:dyDescent="0.25">
      <c r="A95" s="4">
        <v>44824</v>
      </c>
      <c r="B95" s="2">
        <v>155.571</v>
      </c>
      <c r="C95" s="7">
        <f t="shared" si="3"/>
        <v>1.5662131460058015E-2</v>
      </c>
      <c r="D95" s="7">
        <f t="shared" si="4"/>
        <v>1.5540746074483535E-2</v>
      </c>
      <c r="E95" s="7">
        <v>-1.0770133063190974E-2</v>
      </c>
    </row>
    <row r="96" spans="1:5" x14ac:dyDescent="0.25">
      <c r="A96" s="4">
        <v>44825</v>
      </c>
      <c r="B96" s="2">
        <v>152.41800000000001</v>
      </c>
      <c r="C96" s="7">
        <f t="shared" si="3"/>
        <v>-2.0267273463563162E-2</v>
      </c>
      <c r="D96" s="7">
        <f t="shared" si="4"/>
        <v>-2.0475472538614314E-2</v>
      </c>
      <c r="E96" s="7">
        <v>-1.0693924251571322E-2</v>
      </c>
    </row>
    <row r="97" spans="1:5" x14ac:dyDescent="0.25">
      <c r="A97" s="4">
        <v>44826</v>
      </c>
      <c r="B97" s="2">
        <v>151.446</v>
      </c>
      <c r="C97" s="7">
        <f t="shared" si="3"/>
        <v>-6.3771995433610229E-3</v>
      </c>
      <c r="D97" s="7">
        <f t="shared" si="4"/>
        <v>-6.3976207467247685E-3</v>
      </c>
      <c r="E97" s="7">
        <v>-1.066238847821561E-2</v>
      </c>
    </row>
    <row r="98" spans="1:5" x14ac:dyDescent="0.25">
      <c r="A98" s="4">
        <v>44827</v>
      </c>
      <c r="B98" s="2">
        <v>149.15600000000001</v>
      </c>
      <c r="C98" s="7">
        <f t="shared" si="3"/>
        <v>-1.5120901179298207E-2</v>
      </c>
      <c r="D98" s="7">
        <f t="shared" si="4"/>
        <v>-1.5236387657510782E-2</v>
      </c>
      <c r="E98" s="7">
        <v>-1.0615256731507589E-2</v>
      </c>
    </row>
    <row r="99" spans="1:5" x14ac:dyDescent="0.25">
      <c r="A99" s="4">
        <v>44830</v>
      </c>
      <c r="B99" s="2">
        <v>149.49299999999999</v>
      </c>
      <c r="C99" s="7">
        <f t="shared" si="3"/>
        <v>2.2593794416583268E-3</v>
      </c>
      <c r="D99" s="7">
        <f t="shared" si="4"/>
        <v>2.2568308819812914E-3</v>
      </c>
      <c r="E99" s="7">
        <v>-1.0481587442843955E-2</v>
      </c>
    </row>
    <row r="100" spans="1:5" x14ac:dyDescent="0.25">
      <c r="A100" s="4">
        <v>44831</v>
      </c>
      <c r="B100" s="2">
        <v>150.47499999999999</v>
      </c>
      <c r="C100" s="7">
        <f t="shared" si="3"/>
        <v>6.5688694453920338E-3</v>
      </c>
      <c r="D100" s="7">
        <f t="shared" si="4"/>
        <v>6.5473884417870734E-3</v>
      </c>
      <c r="E100" s="7">
        <v>-1.0345044842840457E-2</v>
      </c>
    </row>
    <row r="101" spans="1:5" x14ac:dyDescent="0.25">
      <c r="A101" s="4">
        <v>44832</v>
      </c>
      <c r="B101" s="2">
        <v>148.571</v>
      </c>
      <c r="C101" s="7">
        <f t="shared" si="3"/>
        <v>-1.2653264661903973E-2</v>
      </c>
      <c r="D101" s="7">
        <f t="shared" si="4"/>
        <v>-1.2733998973274593E-2</v>
      </c>
      <c r="E101" s="7">
        <v>-1.0309295230796293E-2</v>
      </c>
    </row>
    <row r="102" spans="1:5" x14ac:dyDescent="0.25">
      <c r="A102" s="4">
        <v>44833</v>
      </c>
      <c r="B102" s="2">
        <v>141.273</v>
      </c>
      <c r="C102" s="7">
        <f t="shared" si="3"/>
        <v>-4.9121295542198684E-2</v>
      </c>
      <c r="D102" s="7">
        <f t="shared" si="4"/>
        <v>-5.0368769831270629E-2</v>
      </c>
      <c r="E102" s="7">
        <v>-1.0152581496955292E-2</v>
      </c>
    </row>
    <row r="103" spans="1:5" x14ac:dyDescent="0.25">
      <c r="A103" s="4">
        <v>44834</v>
      </c>
      <c r="B103" s="2">
        <v>137.029</v>
      </c>
      <c r="C103" s="7">
        <f t="shared" si="3"/>
        <v>-3.0041126046732258E-2</v>
      </c>
      <c r="D103" s="7">
        <f t="shared" si="4"/>
        <v>-3.0501606369850488E-2</v>
      </c>
      <c r="E103" s="7">
        <v>-1.0084852023097546E-2</v>
      </c>
    </row>
    <row r="104" spans="1:5" x14ac:dyDescent="0.25">
      <c r="A104" s="4">
        <v>44837</v>
      </c>
      <c r="B104" s="2">
        <v>141.24299999999999</v>
      </c>
      <c r="C104" s="7">
        <f t="shared" si="3"/>
        <v>3.0752614410088475E-2</v>
      </c>
      <c r="D104" s="7">
        <f t="shared" si="4"/>
        <v>3.0289229016973108E-2</v>
      </c>
      <c r="E104" s="7">
        <v>-1.002230048410096E-2</v>
      </c>
    </row>
    <row r="105" spans="1:5" x14ac:dyDescent="0.25">
      <c r="A105" s="4">
        <v>44838</v>
      </c>
      <c r="B105" s="2">
        <v>144.863</v>
      </c>
      <c r="C105" s="7">
        <f t="shared" si="3"/>
        <v>2.5629588722980934E-2</v>
      </c>
      <c r="D105" s="7">
        <f t="shared" si="4"/>
        <v>2.5306656927023479E-2</v>
      </c>
      <c r="E105" s="7">
        <v>-9.9617381504163455E-3</v>
      </c>
    </row>
    <row r="106" spans="1:5" x14ac:dyDescent="0.25">
      <c r="A106" s="4">
        <v>44839</v>
      </c>
      <c r="B106" s="2">
        <v>145.16</v>
      </c>
      <c r="C106" s="7">
        <f t="shared" si="3"/>
        <v>2.0502129598309882E-3</v>
      </c>
      <c r="D106" s="7">
        <f t="shared" si="4"/>
        <v>2.0481141414341944E-3</v>
      </c>
      <c r="E106" s="7">
        <v>-9.8270313634982419E-3</v>
      </c>
    </row>
    <row r="107" spans="1:5" x14ac:dyDescent="0.25">
      <c r="A107" s="4">
        <v>44840</v>
      </c>
      <c r="B107" s="2">
        <v>144.19800000000001</v>
      </c>
      <c r="C107" s="7">
        <f t="shared" si="3"/>
        <v>-6.6271700192890304E-3</v>
      </c>
      <c r="D107" s="7">
        <f t="shared" si="4"/>
        <v>-6.6492272157251085E-3</v>
      </c>
      <c r="E107" s="7">
        <v>-9.6624759610808141E-3</v>
      </c>
    </row>
    <row r="108" spans="1:5" x14ac:dyDescent="0.25">
      <c r="A108" s="4">
        <v>44841</v>
      </c>
      <c r="B108" s="2">
        <v>138.90299999999999</v>
      </c>
      <c r="C108" s="7">
        <f t="shared" si="3"/>
        <v>-3.6720342861898292E-2</v>
      </c>
      <c r="D108" s="7">
        <f t="shared" si="4"/>
        <v>-3.7411507329947524E-2</v>
      </c>
      <c r="E108" s="7">
        <v>-9.5288374827586023E-3</v>
      </c>
    </row>
    <row r="109" spans="1:5" x14ac:dyDescent="0.25">
      <c r="A109" s="4">
        <v>44844</v>
      </c>
      <c r="B109" s="2">
        <v>139.23099999999999</v>
      </c>
      <c r="C109" s="7">
        <f t="shared" si="3"/>
        <v>2.3613600858152228E-3</v>
      </c>
      <c r="D109" s="7">
        <f t="shared" si="4"/>
        <v>2.3585764563276005E-3</v>
      </c>
      <c r="E109" s="7">
        <v>-9.5059700262317779E-3</v>
      </c>
    </row>
    <row r="110" spans="1:5" x14ac:dyDescent="0.25">
      <c r="A110" s="4">
        <v>44845</v>
      </c>
      <c r="B110" s="2">
        <v>137.803</v>
      </c>
      <c r="C110" s="7">
        <f t="shared" si="3"/>
        <v>-1.0256336591707327E-2</v>
      </c>
      <c r="D110" s="7">
        <f t="shared" si="4"/>
        <v>-1.0309295230796293E-2</v>
      </c>
      <c r="E110" s="7">
        <v>-9.4822187044051529E-3</v>
      </c>
    </row>
    <row r="111" spans="1:5" x14ac:dyDescent="0.25">
      <c r="A111" s="4">
        <v>44846</v>
      </c>
      <c r="B111" s="2">
        <v>137.16800000000001</v>
      </c>
      <c r="C111" s="7">
        <f t="shared" si="3"/>
        <v>-4.6080274014352884E-3</v>
      </c>
      <c r="D111" s="7">
        <f t="shared" si="4"/>
        <v>-4.6186770883281554E-3</v>
      </c>
      <c r="E111" s="7">
        <v>-9.3292756238356443E-3</v>
      </c>
    </row>
    <row r="112" spans="1:5" x14ac:dyDescent="0.25">
      <c r="A112" s="4">
        <v>44847</v>
      </c>
      <c r="B112" s="2">
        <v>141.779</v>
      </c>
      <c r="C112" s="7">
        <f t="shared" si="3"/>
        <v>3.3615712119444696E-2</v>
      </c>
      <c r="D112" s="7">
        <f t="shared" si="4"/>
        <v>3.3063055284612855E-2</v>
      </c>
      <c r="E112" s="7">
        <v>-9.1432541756914596E-3</v>
      </c>
    </row>
    <row r="113" spans="1:5" x14ac:dyDescent="0.25">
      <c r="A113" s="4">
        <v>44848</v>
      </c>
      <c r="B113" s="2">
        <v>137.208</v>
      </c>
      <c r="C113" s="7">
        <f t="shared" si="3"/>
        <v>-3.224031767751212E-2</v>
      </c>
      <c r="D113" s="7">
        <f t="shared" si="4"/>
        <v>-3.2771484591233128E-2</v>
      </c>
      <c r="E113" s="7">
        <v>-9.0547578231197755E-3</v>
      </c>
    </row>
    <row r="114" spans="1:5" x14ac:dyDescent="0.25">
      <c r="A114" s="4">
        <v>44851</v>
      </c>
      <c r="B114" s="2">
        <v>141.20400000000001</v>
      </c>
      <c r="C114" s="7">
        <f t="shared" si="3"/>
        <v>2.9123666258527248E-2</v>
      </c>
      <c r="D114" s="7">
        <f t="shared" si="4"/>
        <v>2.8707630640012364E-2</v>
      </c>
      <c r="E114" s="7">
        <v>-9.0426148080278088E-3</v>
      </c>
    </row>
    <row r="115" spans="1:5" x14ac:dyDescent="0.25">
      <c r="A115" s="4">
        <v>44852</v>
      </c>
      <c r="B115" s="2">
        <v>142.53200000000001</v>
      </c>
      <c r="C115" s="7">
        <f t="shared" si="3"/>
        <v>9.4048327242854945E-3</v>
      </c>
      <c r="D115" s="7">
        <f t="shared" si="4"/>
        <v>9.3608826322839865E-3</v>
      </c>
      <c r="E115" s="7">
        <v>-8.9965888282620508E-3</v>
      </c>
    </row>
    <row r="116" spans="1:5" x14ac:dyDescent="0.25">
      <c r="A116" s="4">
        <v>44853</v>
      </c>
      <c r="B116" s="2">
        <v>142.642</v>
      </c>
      <c r="C116" s="7">
        <f t="shared" si="3"/>
        <v>7.7175651783445431E-4</v>
      </c>
      <c r="D116" s="7">
        <f t="shared" si="4"/>
        <v>7.7145886690589542E-4</v>
      </c>
      <c r="E116" s="7">
        <v>-8.9369972637389789E-3</v>
      </c>
    </row>
    <row r="117" spans="1:5" x14ac:dyDescent="0.25">
      <c r="A117" s="4">
        <v>44854</v>
      </c>
      <c r="B117" s="2">
        <v>142.17500000000001</v>
      </c>
      <c r="C117" s="7">
        <f t="shared" si="3"/>
        <v>-3.273930539392178E-3</v>
      </c>
      <c r="D117" s="7">
        <f t="shared" si="4"/>
        <v>-3.2793015761186073E-3</v>
      </c>
      <c r="E117" s="7">
        <v>-8.9293480857806813E-3</v>
      </c>
    </row>
    <row r="118" spans="1:5" x14ac:dyDescent="0.25">
      <c r="A118" s="4">
        <v>44855</v>
      </c>
      <c r="B118" s="2">
        <v>146.023</v>
      </c>
      <c r="C118" s="7">
        <f t="shared" si="3"/>
        <v>2.7065236504308032E-2</v>
      </c>
      <c r="D118" s="7">
        <f t="shared" si="4"/>
        <v>2.6705450354831971E-2</v>
      </c>
      <c r="E118" s="7">
        <v>-8.867546524851562E-3</v>
      </c>
    </row>
    <row r="119" spans="1:5" x14ac:dyDescent="0.25">
      <c r="A119" s="4">
        <v>44858</v>
      </c>
      <c r="B119" s="2">
        <v>148.184</v>
      </c>
      <c r="C119" s="7">
        <f t="shared" si="3"/>
        <v>1.4799038507632423E-2</v>
      </c>
      <c r="D119" s="7">
        <f t="shared" si="4"/>
        <v>1.4690601272726582E-2</v>
      </c>
      <c r="E119" s="7">
        <v>-8.8238849681658571E-3</v>
      </c>
    </row>
    <row r="120" spans="1:5" x14ac:dyDescent="0.25">
      <c r="A120" s="4">
        <v>44859</v>
      </c>
      <c r="B120" s="2">
        <v>151.05000000000001</v>
      </c>
      <c r="C120" s="7">
        <f t="shared" si="3"/>
        <v>1.9340819521675767E-2</v>
      </c>
      <c r="D120" s="7">
        <f t="shared" si="4"/>
        <v>1.9156163012259104E-2</v>
      </c>
      <c r="E120" s="7">
        <v>-8.6209290746321159E-3</v>
      </c>
    </row>
    <row r="121" spans="1:5" x14ac:dyDescent="0.25">
      <c r="A121" s="4">
        <v>44860</v>
      </c>
      <c r="B121" s="2">
        <v>148.08500000000001</v>
      </c>
      <c r="C121" s="7">
        <f t="shared" si="3"/>
        <v>-1.9629261833829847E-2</v>
      </c>
      <c r="D121" s="7">
        <f t="shared" si="4"/>
        <v>-1.9824474605336879E-2</v>
      </c>
      <c r="E121" s="7">
        <v>-8.5404048230255294E-3</v>
      </c>
    </row>
    <row r="122" spans="1:5" x14ac:dyDescent="0.25">
      <c r="A122" s="4">
        <v>44861</v>
      </c>
      <c r="B122" s="2">
        <v>143.57400000000001</v>
      </c>
      <c r="C122" s="7">
        <f t="shared" si="3"/>
        <v>-3.0462234527467325E-2</v>
      </c>
      <c r="D122" s="7">
        <f t="shared" si="4"/>
        <v>-3.0935851502110236E-2</v>
      </c>
      <c r="E122" s="7">
        <v>-8.4660636202350554E-3</v>
      </c>
    </row>
    <row r="123" spans="1:5" x14ac:dyDescent="0.25">
      <c r="A123" s="4">
        <v>44862</v>
      </c>
      <c r="B123" s="2">
        <v>154.42099999999999</v>
      </c>
      <c r="C123" s="7">
        <f t="shared" si="3"/>
        <v>7.5549890648724638E-2</v>
      </c>
      <c r="D123" s="7">
        <f t="shared" si="4"/>
        <v>7.2832056979565393E-2</v>
      </c>
      <c r="E123" s="7">
        <v>-8.3696030876579258E-3</v>
      </c>
    </row>
    <row r="124" spans="1:5" x14ac:dyDescent="0.25">
      <c r="A124" s="4">
        <v>44865</v>
      </c>
      <c r="B124" s="2">
        <v>152.041</v>
      </c>
      <c r="C124" s="7">
        <f t="shared" si="3"/>
        <v>-1.5412411524339253E-2</v>
      </c>
      <c r="D124" s="7">
        <f t="shared" si="4"/>
        <v>-1.5532417388859085E-2</v>
      </c>
      <c r="E124" s="7">
        <v>-8.3350816246090791E-3</v>
      </c>
    </row>
    <row r="125" spans="1:5" x14ac:dyDescent="0.25">
      <c r="A125" s="4">
        <v>44866</v>
      </c>
      <c r="B125" s="2">
        <v>149.374</v>
      </c>
      <c r="C125" s="7">
        <f t="shared" si="3"/>
        <v>-1.7541321091021467E-2</v>
      </c>
      <c r="D125" s="7">
        <f t="shared" si="4"/>
        <v>-1.7696993213243147E-2</v>
      </c>
      <c r="E125" s="7">
        <v>-8.2480456934696193E-3</v>
      </c>
    </row>
    <row r="126" spans="1:5" x14ac:dyDescent="0.25">
      <c r="A126" s="4">
        <v>44867</v>
      </c>
      <c r="B126" s="2">
        <v>143.80199999999999</v>
      </c>
      <c r="C126" s="7">
        <f t="shared" si="3"/>
        <v>-3.7302341772999292E-2</v>
      </c>
      <c r="D126" s="7">
        <f t="shared" si="4"/>
        <v>-3.8015874706627401E-2</v>
      </c>
      <c r="E126" s="7">
        <v>-8.1464186757092463E-3</v>
      </c>
    </row>
    <row r="127" spans="1:5" x14ac:dyDescent="0.25">
      <c r="A127" s="4">
        <v>44868</v>
      </c>
      <c r="B127" s="2">
        <v>137.70400000000001</v>
      </c>
      <c r="C127" s="7">
        <f t="shared" si="3"/>
        <v>-4.2405529825732535E-2</v>
      </c>
      <c r="D127" s="7">
        <f t="shared" si="4"/>
        <v>-4.3330899426864744E-2</v>
      </c>
      <c r="E127" s="7">
        <v>-8.0156363924241275E-3</v>
      </c>
    </row>
    <row r="128" spans="1:5" x14ac:dyDescent="0.25">
      <c r="A128" s="4">
        <v>44869</v>
      </c>
      <c r="B128" s="2">
        <v>137.43600000000001</v>
      </c>
      <c r="C128" s="7">
        <f t="shared" si="3"/>
        <v>-1.9462034508801462E-3</v>
      </c>
      <c r="D128" s="7">
        <f t="shared" si="4"/>
        <v>-1.9480997656252418E-3</v>
      </c>
      <c r="E128" s="7">
        <v>-7.814853624700158E-3</v>
      </c>
    </row>
    <row r="129" spans="1:5" x14ac:dyDescent="0.25">
      <c r="A129" s="4">
        <v>44872</v>
      </c>
      <c r="B129" s="2">
        <v>137.97200000000001</v>
      </c>
      <c r="C129" s="7">
        <f t="shared" si="3"/>
        <v>3.8999970895543523E-3</v>
      </c>
      <c r="D129" s="7">
        <f t="shared" si="4"/>
        <v>3.8924118162048291E-3</v>
      </c>
      <c r="E129" s="7">
        <v>-7.7971975375244499E-3</v>
      </c>
    </row>
    <row r="130" spans="1:5" x14ac:dyDescent="0.25">
      <c r="A130" s="4">
        <v>44873</v>
      </c>
      <c r="B130" s="2">
        <v>138.548</v>
      </c>
      <c r="C130" s="7">
        <f t="shared" si="3"/>
        <v>4.1747600962513953E-3</v>
      </c>
      <c r="D130" s="7">
        <f t="shared" si="4"/>
        <v>4.1660699630726569E-3</v>
      </c>
      <c r="E130" s="7">
        <v>-7.7891430715422748E-3</v>
      </c>
    </row>
    <row r="131" spans="1:5" x14ac:dyDescent="0.25">
      <c r="A131" s="4">
        <v>44874</v>
      </c>
      <c r="B131" s="2">
        <v>133.94900000000001</v>
      </c>
      <c r="C131" s="7">
        <f t="shared" si="3"/>
        <v>-3.3194272021248916E-2</v>
      </c>
      <c r="D131" s="7">
        <f t="shared" si="4"/>
        <v>-3.3757705492297174E-2</v>
      </c>
      <c r="E131" s="7">
        <v>-7.6234502667423864E-3</v>
      </c>
    </row>
    <row r="132" spans="1:5" x14ac:dyDescent="0.25">
      <c r="A132" s="4">
        <v>44875</v>
      </c>
      <c r="B132" s="2">
        <v>145.86799999999999</v>
      </c>
      <c r="C132" s="7">
        <f t="shared" si="3"/>
        <v>8.8981627335776858E-2</v>
      </c>
      <c r="D132" s="7">
        <f t="shared" si="4"/>
        <v>8.5242972675149659E-2</v>
      </c>
      <c r="E132" s="7">
        <v>-7.5965523815697666E-3</v>
      </c>
    </row>
    <row r="133" spans="1:5" x14ac:dyDescent="0.25">
      <c r="A133" s="4">
        <v>44876</v>
      </c>
      <c r="B133" s="2">
        <v>148.678</v>
      </c>
      <c r="C133" s="7">
        <f t="shared" si="3"/>
        <v>1.926399210244889E-2</v>
      </c>
      <c r="D133" s="7">
        <f t="shared" si="4"/>
        <v>1.9080790464499793E-2</v>
      </c>
      <c r="E133" s="7">
        <v>-7.5846479656936612E-3</v>
      </c>
    </row>
    <row r="134" spans="1:5" x14ac:dyDescent="0.25">
      <c r="A134" s="4">
        <v>44879</v>
      </c>
      <c r="B134" s="2">
        <v>147.268</v>
      </c>
      <c r="C134" s="7">
        <f t="shared" si="3"/>
        <v>-9.4835819690874956E-3</v>
      </c>
      <c r="D134" s="7">
        <f t="shared" si="4"/>
        <v>-9.5288374827586023E-3</v>
      </c>
      <c r="E134" s="7">
        <v>-7.5763409209211804E-3</v>
      </c>
    </row>
    <row r="135" spans="1:5" x14ac:dyDescent="0.25">
      <c r="A135" s="4">
        <v>44880</v>
      </c>
      <c r="B135" s="2">
        <v>149.01599999999999</v>
      </c>
      <c r="C135" s="7">
        <f t="shared" si="3"/>
        <v>1.1869516799304591E-2</v>
      </c>
      <c r="D135" s="7">
        <f t="shared" si="4"/>
        <v>1.1799626583250566E-2</v>
      </c>
      <c r="E135" s="7">
        <v>-7.5145582052139484E-3</v>
      </c>
    </row>
    <row r="136" spans="1:5" x14ac:dyDescent="0.25">
      <c r="A136" s="4">
        <v>44881</v>
      </c>
      <c r="B136" s="2">
        <v>147.774</v>
      </c>
      <c r="C136" s="7">
        <f t="shared" ref="C136:C199" si="5">B136/B135-1</f>
        <v>-8.334675471090236E-3</v>
      </c>
      <c r="D136" s="7">
        <f t="shared" ref="D136:D199" si="6">+LN(B136/B135)</f>
        <v>-8.3696030876579258E-3</v>
      </c>
      <c r="E136" s="7">
        <v>-7.4791373711888022E-3</v>
      </c>
    </row>
    <row r="137" spans="1:5" x14ac:dyDescent="0.25">
      <c r="A137" s="4">
        <v>44882</v>
      </c>
      <c r="B137" s="2">
        <v>149.691</v>
      </c>
      <c r="C137" s="7">
        <f t="shared" si="5"/>
        <v>1.2972512079256093E-2</v>
      </c>
      <c r="D137" s="7">
        <f t="shared" si="6"/>
        <v>1.2889089734764228E-2</v>
      </c>
      <c r="E137" s="7">
        <v>-7.4272503841087247E-3</v>
      </c>
    </row>
    <row r="138" spans="1:5" x14ac:dyDescent="0.25">
      <c r="A138" s="4">
        <v>44883</v>
      </c>
      <c r="B138" s="2">
        <v>150.25700000000001</v>
      </c>
      <c r="C138" s="7">
        <f t="shared" si="5"/>
        <v>3.7811224455712722E-3</v>
      </c>
      <c r="D138" s="7">
        <f t="shared" si="6"/>
        <v>3.7739919705776282E-3</v>
      </c>
      <c r="E138" s="7">
        <v>-7.4188867754020407E-3</v>
      </c>
    </row>
    <row r="139" spans="1:5" x14ac:dyDescent="0.25">
      <c r="A139" s="4">
        <v>44886</v>
      </c>
      <c r="B139" s="2">
        <v>147</v>
      </c>
      <c r="C139" s="7">
        <f t="shared" si="5"/>
        <v>-2.1676194786266256E-2</v>
      </c>
      <c r="D139" s="7">
        <f t="shared" si="6"/>
        <v>-2.1914574569648942E-2</v>
      </c>
      <c r="E139" s="7">
        <v>-7.3462029829322846E-3</v>
      </c>
    </row>
    <row r="140" spans="1:5" x14ac:dyDescent="0.25">
      <c r="A140" s="4">
        <v>44887</v>
      </c>
      <c r="B140" s="2">
        <v>149.155</v>
      </c>
      <c r="C140" s="7">
        <f t="shared" si="5"/>
        <v>1.4659863945578167E-2</v>
      </c>
      <c r="D140" s="7">
        <f t="shared" si="6"/>
        <v>1.4553446918820529E-2</v>
      </c>
      <c r="E140" s="7">
        <v>-7.0274505713316072E-3</v>
      </c>
    </row>
    <row r="141" spans="1:5" x14ac:dyDescent="0.25">
      <c r="A141" s="4">
        <v>44888</v>
      </c>
      <c r="B141" s="2">
        <v>150.03899999999999</v>
      </c>
      <c r="C141" s="7">
        <f t="shared" si="5"/>
        <v>5.9267205256277045E-3</v>
      </c>
      <c r="D141" s="7">
        <f t="shared" si="6"/>
        <v>5.9092266045563807E-3</v>
      </c>
      <c r="E141" s="7">
        <v>-6.9366439026505144E-3</v>
      </c>
    </row>
    <row r="142" spans="1:5" x14ac:dyDescent="0.25">
      <c r="A142" s="4">
        <v>44889</v>
      </c>
      <c r="B142" s="2">
        <v>150.03899999999999</v>
      </c>
      <c r="C142" s="7">
        <f t="shared" si="5"/>
        <v>0</v>
      </c>
      <c r="D142" s="7">
        <f t="shared" si="6"/>
        <v>0</v>
      </c>
      <c r="E142" s="7">
        <v>-6.6948805381267596E-3</v>
      </c>
    </row>
    <row r="143" spans="1:5" x14ac:dyDescent="0.25">
      <c r="A143" s="4">
        <v>44890</v>
      </c>
      <c r="B143" s="2">
        <v>147.09899999999999</v>
      </c>
      <c r="C143" s="7">
        <f t="shared" si="5"/>
        <v>-1.9594905324615608E-2</v>
      </c>
      <c r="D143" s="7">
        <f t="shared" si="6"/>
        <v>-1.9789430814361582E-2</v>
      </c>
      <c r="E143" s="7">
        <v>-6.6492272157251085E-3</v>
      </c>
    </row>
    <row r="144" spans="1:5" x14ac:dyDescent="0.25">
      <c r="A144" s="4">
        <v>44893</v>
      </c>
      <c r="B144" s="2">
        <v>143.23599999999999</v>
      </c>
      <c r="C144" s="7">
        <f t="shared" si="5"/>
        <v>-2.6261225433211632E-2</v>
      </c>
      <c r="D144" s="7">
        <f t="shared" si="6"/>
        <v>-2.6612209908003961E-2</v>
      </c>
      <c r="E144" s="7">
        <v>-6.6474630171523214E-3</v>
      </c>
    </row>
    <row r="145" spans="1:5" x14ac:dyDescent="0.25">
      <c r="A145" s="4">
        <v>44894</v>
      </c>
      <c r="B145" s="2">
        <v>140.20599999999999</v>
      </c>
      <c r="C145" s="7">
        <f t="shared" si="5"/>
        <v>-2.1153899857577763E-2</v>
      </c>
      <c r="D145" s="7">
        <f t="shared" si="6"/>
        <v>-2.1380849889274859E-2</v>
      </c>
      <c r="E145" s="7">
        <v>-6.6029059533299298E-3</v>
      </c>
    </row>
    <row r="146" spans="1:5" x14ac:dyDescent="0.25">
      <c r="A146" s="4">
        <v>44895</v>
      </c>
      <c r="B146" s="2">
        <v>147.02000000000001</v>
      </c>
      <c r="C146" s="7">
        <f t="shared" si="5"/>
        <v>4.8599917264596559E-2</v>
      </c>
      <c r="D146" s="7">
        <f t="shared" si="6"/>
        <v>4.7455862255468821E-2</v>
      </c>
      <c r="E146" s="7">
        <v>-6.4870397382223929E-3</v>
      </c>
    </row>
    <row r="147" spans="1:5" x14ac:dyDescent="0.25">
      <c r="A147" s="4">
        <v>44896</v>
      </c>
      <c r="B147" s="2">
        <v>147.298</v>
      </c>
      <c r="C147" s="7">
        <f t="shared" si="5"/>
        <v>1.8908991973880518E-3</v>
      </c>
      <c r="D147" s="7">
        <f t="shared" si="6"/>
        <v>1.8891136979460393E-3</v>
      </c>
      <c r="E147" s="7">
        <v>-6.3976207467247685E-3</v>
      </c>
    </row>
    <row r="148" spans="1:5" x14ac:dyDescent="0.25">
      <c r="A148" s="4">
        <v>44897</v>
      </c>
      <c r="B148" s="2">
        <v>146.80099999999999</v>
      </c>
      <c r="C148" s="7">
        <f t="shared" si="5"/>
        <v>-3.3741123436843434E-3</v>
      </c>
      <c r="D148" s="7">
        <f t="shared" si="6"/>
        <v>-3.3798174975732524E-3</v>
      </c>
      <c r="E148" s="7">
        <v>-6.2140625429026788E-3</v>
      </c>
    </row>
    <row r="149" spans="1:5" x14ac:dyDescent="0.25">
      <c r="A149" s="4">
        <v>44900</v>
      </c>
      <c r="B149" s="2">
        <v>145.62899999999999</v>
      </c>
      <c r="C149" s="7">
        <f t="shared" si="5"/>
        <v>-7.9835968419833536E-3</v>
      </c>
      <c r="D149" s="7">
        <f t="shared" si="6"/>
        <v>-8.0156363924241275E-3</v>
      </c>
      <c r="E149" s="7">
        <v>-6.1790552611442227E-3</v>
      </c>
    </row>
    <row r="150" spans="1:5" x14ac:dyDescent="0.25">
      <c r="A150" s="4">
        <v>44901</v>
      </c>
      <c r="B150" s="2">
        <v>141.935</v>
      </c>
      <c r="C150" s="7">
        <f t="shared" si="5"/>
        <v>-2.5365826861407981E-2</v>
      </c>
      <c r="D150" s="7">
        <f t="shared" si="6"/>
        <v>-2.5693085429404041E-2</v>
      </c>
      <c r="E150" s="7">
        <v>-6.1715122789142351E-3</v>
      </c>
    </row>
    <row r="151" spans="1:5" x14ac:dyDescent="0.25">
      <c r="A151" s="4">
        <v>44902</v>
      </c>
      <c r="B151" s="2">
        <v>139.97800000000001</v>
      </c>
      <c r="C151" s="7">
        <f t="shared" si="5"/>
        <v>-1.3788001550005258E-2</v>
      </c>
      <c r="D151" s="7">
        <f t="shared" si="6"/>
        <v>-1.3883938920557179E-2</v>
      </c>
      <c r="E151" s="7">
        <v>-6.0486852378135621E-3</v>
      </c>
    </row>
    <row r="152" spans="1:5" x14ac:dyDescent="0.25">
      <c r="A152" s="4">
        <v>44903</v>
      </c>
      <c r="B152" s="2">
        <v>141.67599999999999</v>
      </c>
      <c r="C152" s="7">
        <f t="shared" si="5"/>
        <v>1.2130477646487225E-2</v>
      </c>
      <c r="D152" s="7">
        <f t="shared" si="6"/>
        <v>1.2057493035172312E-2</v>
      </c>
      <c r="E152" s="7">
        <v>-5.9057614856875967E-3</v>
      </c>
    </row>
    <row r="153" spans="1:5" x14ac:dyDescent="0.25">
      <c r="A153" s="4">
        <v>44904</v>
      </c>
      <c r="B153" s="2">
        <v>141.19</v>
      </c>
      <c r="C153" s="7">
        <f t="shared" si="5"/>
        <v>-3.4303622349585172E-3</v>
      </c>
      <c r="D153" s="7">
        <f t="shared" si="6"/>
        <v>-3.4362594176675851E-3</v>
      </c>
      <c r="E153" s="7">
        <v>-5.8955482635053178E-3</v>
      </c>
    </row>
    <row r="154" spans="1:5" x14ac:dyDescent="0.25">
      <c r="A154" s="4">
        <v>44907</v>
      </c>
      <c r="B154" s="2">
        <v>143.50399999999999</v>
      </c>
      <c r="C154" s="7">
        <f t="shared" si="5"/>
        <v>1.6389262695658324E-2</v>
      </c>
      <c r="D154" s="7">
        <f t="shared" si="6"/>
        <v>1.6256408354213558E-2</v>
      </c>
      <c r="E154" s="7">
        <v>-5.8909870061975341E-3</v>
      </c>
    </row>
    <row r="155" spans="1:5" x14ac:dyDescent="0.25">
      <c r="A155" s="4">
        <v>44908</v>
      </c>
      <c r="B155" s="2">
        <v>144.477</v>
      </c>
      <c r="C155" s="7">
        <f t="shared" si="5"/>
        <v>6.7802988070020387E-3</v>
      </c>
      <c r="D155" s="7">
        <f t="shared" si="6"/>
        <v>6.7574159578495099E-3</v>
      </c>
      <c r="E155" s="7">
        <v>-5.8732789255868442E-3</v>
      </c>
    </row>
    <row r="156" spans="1:5" x14ac:dyDescent="0.25">
      <c r="A156" s="4">
        <v>44909</v>
      </c>
      <c r="B156" s="2">
        <v>142.233</v>
      </c>
      <c r="C156" s="7">
        <f t="shared" si="5"/>
        <v>-1.5531883967690341E-2</v>
      </c>
      <c r="D156" s="7">
        <f t="shared" si="6"/>
        <v>-1.5653767377307028E-2</v>
      </c>
      <c r="E156" s="7">
        <v>-5.8645902736122113E-3</v>
      </c>
    </row>
    <row r="157" spans="1:5" x14ac:dyDescent="0.25">
      <c r="A157" s="4">
        <v>44910</v>
      </c>
      <c r="B157" s="2">
        <v>135.56800000000001</v>
      </c>
      <c r="C157" s="7">
        <f t="shared" si="5"/>
        <v>-4.6859730161073698E-2</v>
      </c>
      <c r="D157" s="7">
        <f t="shared" si="6"/>
        <v>-4.7993198500081283E-2</v>
      </c>
      <c r="E157" s="7">
        <v>-5.7733911813230661E-3</v>
      </c>
    </row>
    <row r="158" spans="1:5" x14ac:dyDescent="0.25">
      <c r="A158" s="4">
        <v>44911</v>
      </c>
      <c r="B158" s="2">
        <v>133.59200000000001</v>
      </c>
      <c r="C158" s="7">
        <f t="shared" si="5"/>
        <v>-1.45757110822613E-2</v>
      </c>
      <c r="D158" s="7">
        <f t="shared" si="6"/>
        <v>-1.4682980385977E-2</v>
      </c>
      <c r="E158" s="7">
        <v>-5.7054163992565033E-3</v>
      </c>
    </row>
    <row r="159" spans="1:5" x14ac:dyDescent="0.25">
      <c r="A159" s="4">
        <v>44914</v>
      </c>
      <c r="B159" s="2">
        <v>131.46700000000001</v>
      </c>
      <c r="C159" s="7">
        <f t="shared" si="5"/>
        <v>-1.5906641116234521E-2</v>
      </c>
      <c r="D159" s="7">
        <f t="shared" si="6"/>
        <v>-1.6034509516017599E-2</v>
      </c>
      <c r="E159" s="7">
        <v>-5.6922535731643341E-3</v>
      </c>
    </row>
    <row r="160" spans="1:5" x14ac:dyDescent="0.25">
      <c r="A160" s="4">
        <v>44915</v>
      </c>
      <c r="B160" s="2">
        <v>131.39699999999999</v>
      </c>
      <c r="C160" s="7">
        <f t="shared" si="5"/>
        <v>-5.3245301102189391E-4</v>
      </c>
      <c r="D160" s="7">
        <f t="shared" si="6"/>
        <v>-5.3259481446438109E-4</v>
      </c>
      <c r="E160" s="7">
        <v>-5.5649536965157835E-3</v>
      </c>
    </row>
    <row r="161" spans="1:5" x14ac:dyDescent="0.25">
      <c r="A161" s="4">
        <v>44916</v>
      </c>
      <c r="B161" s="2">
        <v>134.52600000000001</v>
      </c>
      <c r="C161" s="7">
        <f t="shared" si="5"/>
        <v>2.3813329071440181E-2</v>
      </c>
      <c r="D161" s="7">
        <f t="shared" si="6"/>
        <v>2.3534214170740156E-2</v>
      </c>
      <c r="E161" s="7">
        <v>-5.4944877385142716E-3</v>
      </c>
    </row>
    <row r="162" spans="1:5" x14ac:dyDescent="0.25">
      <c r="A162" s="4">
        <v>44917</v>
      </c>
      <c r="B162" s="2">
        <v>131.327</v>
      </c>
      <c r="C162" s="7">
        <f t="shared" si="5"/>
        <v>-2.3779789780414284E-2</v>
      </c>
      <c r="D162" s="7">
        <f t="shared" si="6"/>
        <v>-2.4067092793602307E-2</v>
      </c>
      <c r="E162" s="7">
        <v>-5.4721999425581284E-3</v>
      </c>
    </row>
    <row r="163" spans="1:5" x14ac:dyDescent="0.25">
      <c r="A163" s="4">
        <v>44918</v>
      </c>
      <c r="B163" s="2">
        <v>130.96</v>
      </c>
      <c r="C163" s="7">
        <f t="shared" si="5"/>
        <v>-2.7945510062666878E-3</v>
      </c>
      <c r="D163" s="7">
        <f t="shared" si="6"/>
        <v>-2.7984630539076047E-3</v>
      </c>
      <c r="E163" s="7">
        <v>-5.4354443007303688E-3</v>
      </c>
    </row>
    <row r="164" spans="1:5" x14ac:dyDescent="0.25">
      <c r="A164" s="4">
        <v>44921</v>
      </c>
      <c r="B164" s="2">
        <v>130.96</v>
      </c>
      <c r="C164" s="7">
        <f t="shared" si="5"/>
        <v>0</v>
      </c>
      <c r="D164" s="7">
        <f t="shared" si="6"/>
        <v>0</v>
      </c>
      <c r="E164" s="7">
        <v>-5.4305391669585952E-3</v>
      </c>
    </row>
    <row r="165" spans="1:5" x14ac:dyDescent="0.25">
      <c r="A165" s="4">
        <v>44922</v>
      </c>
      <c r="B165" s="2">
        <v>129.143</v>
      </c>
      <c r="C165" s="7">
        <f t="shared" si="5"/>
        <v>-1.3874465485644527E-2</v>
      </c>
      <c r="D165" s="7">
        <f t="shared" si="6"/>
        <v>-1.3971615531937896E-2</v>
      </c>
      <c r="E165" s="7">
        <v>-5.4213197107604479E-3</v>
      </c>
    </row>
    <row r="166" spans="1:5" x14ac:dyDescent="0.25">
      <c r="A166" s="4">
        <v>44923</v>
      </c>
      <c r="B166" s="2">
        <v>125.18</v>
      </c>
      <c r="C166" s="7">
        <f t="shared" si="5"/>
        <v>-3.0686912956954693E-2</v>
      </c>
      <c r="D166" s="7">
        <f t="shared" si="6"/>
        <v>-3.1167616034386218E-2</v>
      </c>
      <c r="E166" s="7">
        <v>-5.4207248211122433E-3</v>
      </c>
    </row>
    <row r="167" spans="1:5" x14ac:dyDescent="0.25">
      <c r="A167" s="4">
        <v>44924</v>
      </c>
      <c r="B167" s="2">
        <v>128.72499999999999</v>
      </c>
      <c r="C167" s="7">
        <f t="shared" si="5"/>
        <v>2.831922032273515E-2</v>
      </c>
      <c r="D167" s="7">
        <f t="shared" si="6"/>
        <v>2.7925644435649544E-2</v>
      </c>
      <c r="E167" s="7">
        <v>-5.3843627459486884E-3</v>
      </c>
    </row>
    <row r="168" spans="1:5" x14ac:dyDescent="0.25">
      <c r="A168" s="4">
        <v>44925</v>
      </c>
      <c r="B168" s="2">
        <v>129.04300000000001</v>
      </c>
      <c r="C168" s="7">
        <f t="shared" si="5"/>
        <v>2.4703825985630257E-3</v>
      </c>
      <c r="D168" s="7">
        <f t="shared" si="6"/>
        <v>2.4673362195876264E-3</v>
      </c>
      <c r="E168" s="7">
        <v>-5.3596571445691079E-3</v>
      </c>
    </row>
    <row r="169" spans="1:5" x14ac:dyDescent="0.25">
      <c r="A169" s="4">
        <v>44928</v>
      </c>
      <c r="B169" s="2">
        <v>129.04300000000001</v>
      </c>
      <c r="C169" s="7">
        <f t="shared" si="5"/>
        <v>0</v>
      </c>
      <c r="D169" s="7">
        <f t="shared" si="6"/>
        <v>0</v>
      </c>
      <c r="E169" s="7">
        <v>-5.1910233379159282E-3</v>
      </c>
    </row>
    <row r="170" spans="1:5" x14ac:dyDescent="0.25">
      <c r="A170" s="4">
        <v>44929</v>
      </c>
      <c r="B170" s="2">
        <v>124.21599999999999</v>
      </c>
      <c r="C170" s="7">
        <f t="shared" si="5"/>
        <v>-3.7406135939183183E-2</v>
      </c>
      <c r="D170" s="7">
        <f t="shared" si="6"/>
        <v>-3.8123696472923969E-2</v>
      </c>
      <c r="E170" s="7">
        <v>-5.188029447486019E-3</v>
      </c>
    </row>
    <row r="171" spans="1:5" x14ac:dyDescent="0.25">
      <c r="A171" s="4">
        <v>44930</v>
      </c>
      <c r="B171" s="2">
        <v>125.498</v>
      </c>
      <c r="C171" s="7">
        <f t="shared" si="5"/>
        <v>1.032073162877567E-2</v>
      </c>
      <c r="D171" s="7">
        <f t="shared" si="6"/>
        <v>1.0267836511006387E-2</v>
      </c>
      <c r="E171" s="7">
        <v>-5.0587514136671216E-3</v>
      </c>
    </row>
    <row r="172" spans="1:5" x14ac:dyDescent="0.25">
      <c r="A172" s="4">
        <v>44931</v>
      </c>
      <c r="B172" s="2">
        <v>124.167</v>
      </c>
      <c r="C172" s="7">
        <f t="shared" si="5"/>
        <v>-1.0605746705126817E-2</v>
      </c>
      <c r="D172" s="7">
        <f t="shared" si="6"/>
        <v>-1.066238847821561E-2</v>
      </c>
      <c r="E172" s="7">
        <v>-4.9730493537325521E-3</v>
      </c>
    </row>
    <row r="173" spans="1:5" x14ac:dyDescent="0.25">
      <c r="A173" s="4">
        <v>44932</v>
      </c>
      <c r="B173" s="2">
        <v>128.73500000000001</v>
      </c>
      <c r="C173" s="7">
        <f t="shared" si="5"/>
        <v>3.6789162982112877E-2</v>
      </c>
      <c r="D173" s="7">
        <f t="shared" si="6"/>
        <v>3.6128594190599488E-2</v>
      </c>
      <c r="E173" s="7">
        <v>-4.8213750321093058E-3</v>
      </c>
    </row>
    <row r="174" spans="1:5" x14ac:dyDescent="0.25">
      <c r="A174" s="4">
        <v>44935</v>
      </c>
      <c r="B174" s="2">
        <v>129.262</v>
      </c>
      <c r="C174" s="7">
        <f t="shared" si="5"/>
        <v>4.0936808171825323E-3</v>
      </c>
      <c r="D174" s="7">
        <f t="shared" si="6"/>
        <v>4.0853245034905335E-3</v>
      </c>
      <c r="E174" s="7">
        <v>-4.7088233893854935E-3</v>
      </c>
    </row>
    <row r="175" spans="1:5" x14ac:dyDescent="0.25">
      <c r="A175" s="4">
        <v>44936</v>
      </c>
      <c r="B175" s="2">
        <v>129.83799999999999</v>
      </c>
      <c r="C175" s="7">
        <f t="shared" si="5"/>
        <v>4.4560659745322972E-3</v>
      </c>
      <c r="D175" s="7">
        <f t="shared" si="6"/>
        <v>4.4461671083209191E-3</v>
      </c>
      <c r="E175" s="7">
        <v>-4.6186770883281554E-3</v>
      </c>
    </row>
    <row r="176" spans="1:5" x14ac:dyDescent="0.25">
      <c r="A176" s="4">
        <v>44937</v>
      </c>
      <c r="B176" s="2">
        <v>132.57900000000001</v>
      </c>
      <c r="C176" s="7">
        <f t="shared" si="5"/>
        <v>2.1110922842311197E-2</v>
      </c>
      <c r="D176" s="7">
        <f t="shared" si="6"/>
        <v>2.0891174654950245E-2</v>
      </c>
      <c r="E176" s="7">
        <v>-4.4435227054261828E-3</v>
      </c>
    </row>
    <row r="177" spans="1:5" x14ac:dyDescent="0.25">
      <c r="A177" s="4">
        <v>44938</v>
      </c>
      <c r="B177" s="2">
        <v>132.499</v>
      </c>
      <c r="C177" s="7">
        <f t="shared" si="5"/>
        <v>-6.0341381365081048E-4</v>
      </c>
      <c r="D177" s="7">
        <f t="shared" si="6"/>
        <v>-6.0359594103520111E-4</v>
      </c>
      <c r="E177" s="7">
        <v>-4.3609638156115174E-3</v>
      </c>
    </row>
    <row r="178" spans="1:5" x14ac:dyDescent="0.25">
      <c r="A178" s="4">
        <v>44939</v>
      </c>
      <c r="B178" s="2">
        <v>133.84</v>
      </c>
      <c r="C178" s="7">
        <f t="shared" si="5"/>
        <v>1.0120831100612238E-2</v>
      </c>
      <c r="D178" s="7">
        <f t="shared" si="6"/>
        <v>1.0069958450583139E-2</v>
      </c>
      <c r="E178" s="7">
        <v>-4.3071616061971007E-3</v>
      </c>
    </row>
    <row r="179" spans="1:5" x14ac:dyDescent="0.25">
      <c r="A179" s="4">
        <v>44942</v>
      </c>
      <c r="B179" s="2">
        <v>133.84</v>
      </c>
      <c r="C179" s="7">
        <f t="shared" si="5"/>
        <v>0</v>
      </c>
      <c r="D179" s="7">
        <f t="shared" si="6"/>
        <v>0</v>
      </c>
      <c r="E179" s="7">
        <v>-4.2400149474613241E-3</v>
      </c>
    </row>
    <row r="180" spans="1:5" x14ac:dyDescent="0.25">
      <c r="A180" s="4">
        <v>44943</v>
      </c>
      <c r="B180" s="2">
        <v>135.012</v>
      </c>
      <c r="C180" s="7">
        <f t="shared" si="5"/>
        <v>8.7567244471009609E-3</v>
      </c>
      <c r="D180" s="7">
        <f t="shared" si="6"/>
        <v>8.718606698366561E-3</v>
      </c>
      <c r="E180" s="7">
        <v>-4.2302466331378399E-3</v>
      </c>
    </row>
    <row r="181" spans="1:5" x14ac:dyDescent="0.25">
      <c r="A181" s="4">
        <v>44944</v>
      </c>
      <c r="B181" s="2">
        <v>134.28700000000001</v>
      </c>
      <c r="C181" s="7">
        <f t="shared" si="5"/>
        <v>-5.3698930465440053E-3</v>
      </c>
      <c r="D181" s="7">
        <f t="shared" si="6"/>
        <v>-5.3843627459486884E-3</v>
      </c>
      <c r="E181" s="7">
        <v>-4.1618847984194523E-3</v>
      </c>
    </row>
    <row r="182" spans="1:5" x14ac:dyDescent="0.25">
      <c r="A182" s="4">
        <v>44945</v>
      </c>
      <c r="B182" s="2">
        <v>134.34700000000001</v>
      </c>
      <c r="C182" s="7">
        <f t="shared" si="5"/>
        <v>4.4680423272547287E-4</v>
      </c>
      <c r="D182" s="7">
        <f t="shared" si="6"/>
        <v>4.4670444543676438E-4</v>
      </c>
      <c r="E182" s="7">
        <v>-4.1223572271086705E-3</v>
      </c>
    </row>
    <row r="183" spans="1:5" x14ac:dyDescent="0.25">
      <c r="A183" s="4">
        <v>44946</v>
      </c>
      <c r="B183" s="2">
        <v>136.929</v>
      </c>
      <c r="C183" s="7">
        <f t="shared" si="5"/>
        <v>1.9218888400931888E-2</v>
      </c>
      <c r="D183" s="7">
        <f t="shared" si="6"/>
        <v>1.9036538239518414E-2</v>
      </c>
      <c r="E183" s="7">
        <v>-4.0206657643762347E-3</v>
      </c>
    </row>
    <row r="184" spans="1:5" x14ac:dyDescent="0.25">
      <c r="A184" s="4">
        <v>44949</v>
      </c>
      <c r="B184" s="2">
        <v>140.14699999999999</v>
      </c>
      <c r="C184" s="7">
        <f t="shared" si="5"/>
        <v>2.3501230564745068E-2</v>
      </c>
      <c r="D184" s="7">
        <f t="shared" si="6"/>
        <v>2.3229328428933899E-2</v>
      </c>
      <c r="E184" s="7">
        <v>-3.9904206610623721E-3</v>
      </c>
    </row>
    <row r="185" spans="1:5" x14ac:dyDescent="0.25">
      <c r="A185" s="4">
        <v>44950</v>
      </c>
      <c r="B185" s="2">
        <v>141.55699999999999</v>
      </c>
      <c r="C185" s="7">
        <f t="shared" si="5"/>
        <v>1.0060864663531843E-2</v>
      </c>
      <c r="D185" s="7">
        <f t="shared" si="6"/>
        <v>1.0010591080584942E-2</v>
      </c>
      <c r="E185" s="7">
        <v>-3.8354313836725215E-3</v>
      </c>
    </row>
    <row r="186" spans="1:5" x14ac:dyDescent="0.25">
      <c r="A186" s="4">
        <v>44951</v>
      </c>
      <c r="B186" s="2">
        <v>140.892</v>
      </c>
      <c r="C186" s="7">
        <f t="shared" si="5"/>
        <v>-4.6977542615341816E-3</v>
      </c>
      <c r="D186" s="7">
        <f t="shared" si="6"/>
        <v>-4.7088233893854935E-3</v>
      </c>
      <c r="E186" s="7">
        <v>-3.6999241479239351E-3</v>
      </c>
    </row>
    <row r="187" spans="1:5" x14ac:dyDescent="0.25">
      <c r="A187" s="4">
        <v>44952</v>
      </c>
      <c r="B187" s="2">
        <v>142.977</v>
      </c>
      <c r="C187" s="7">
        <f t="shared" si="5"/>
        <v>1.4798569116770244E-2</v>
      </c>
      <c r="D187" s="7">
        <f t="shared" si="6"/>
        <v>1.4690138726988041E-2</v>
      </c>
      <c r="E187" s="7">
        <v>-3.5917163365541058E-3</v>
      </c>
    </row>
    <row r="188" spans="1:5" x14ac:dyDescent="0.25">
      <c r="A188" s="4">
        <v>44953</v>
      </c>
      <c r="B188" s="2">
        <v>144.934</v>
      </c>
      <c r="C188" s="7">
        <f t="shared" si="5"/>
        <v>1.3687516173930048E-2</v>
      </c>
      <c r="D188" s="7">
        <f t="shared" si="6"/>
        <v>1.3594688221309707E-2</v>
      </c>
      <c r="E188" s="7">
        <v>-3.4893645865291629E-3</v>
      </c>
    </row>
    <row r="189" spans="1:5" x14ac:dyDescent="0.25">
      <c r="A189" s="4">
        <v>44956</v>
      </c>
      <c r="B189" s="2">
        <v>142.024</v>
      </c>
      <c r="C189" s="7">
        <f t="shared" si="5"/>
        <v>-2.0078104516538575E-2</v>
      </c>
      <c r="D189" s="7">
        <f t="shared" si="6"/>
        <v>-2.0282408979876411E-2</v>
      </c>
      <c r="E189" s="7">
        <v>-3.4585855650720444E-3</v>
      </c>
    </row>
    <row r="190" spans="1:5" x14ac:dyDescent="0.25">
      <c r="A190" s="4">
        <v>44957</v>
      </c>
      <c r="B190" s="2">
        <v>143.30500000000001</v>
      </c>
      <c r="C190" s="7">
        <f t="shared" si="5"/>
        <v>9.01960232073451E-3</v>
      </c>
      <c r="D190" s="7">
        <f t="shared" si="6"/>
        <v>8.9791686562342363E-3</v>
      </c>
      <c r="E190" s="7">
        <v>-3.4362594176675851E-3</v>
      </c>
    </row>
    <row r="191" spans="1:5" x14ac:dyDescent="0.25">
      <c r="A191" s="4">
        <v>44958</v>
      </c>
      <c r="B191" s="2">
        <v>144.43700000000001</v>
      </c>
      <c r="C191" s="7">
        <f t="shared" si="5"/>
        <v>7.8992358954677044E-3</v>
      </c>
      <c r="D191" s="7">
        <f t="shared" si="6"/>
        <v>7.8682002629873356E-3</v>
      </c>
      <c r="E191" s="7">
        <v>-3.3798174975732524E-3</v>
      </c>
    </row>
    <row r="192" spans="1:5" x14ac:dyDescent="0.25">
      <c r="A192" s="4">
        <v>44959</v>
      </c>
      <c r="B192" s="2">
        <v>149.791</v>
      </c>
      <c r="C192" s="7">
        <f t="shared" si="5"/>
        <v>3.7068064277158808E-2</v>
      </c>
      <c r="D192" s="7">
        <f t="shared" si="6"/>
        <v>3.6397562847709911E-2</v>
      </c>
      <c r="E192" s="7">
        <v>-3.3608762050359349E-3</v>
      </c>
    </row>
    <row r="193" spans="1:5" x14ac:dyDescent="0.25">
      <c r="A193" s="4">
        <v>44960</v>
      </c>
      <c r="B193" s="2">
        <v>153.44499999999999</v>
      </c>
      <c r="C193" s="7">
        <f t="shared" si="5"/>
        <v>2.4393988957948087E-2</v>
      </c>
      <c r="D193" s="7">
        <f t="shared" si="6"/>
        <v>2.4101207459898515E-2</v>
      </c>
      <c r="E193" s="7">
        <v>-3.2793015761186073E-3</v>
      </c>
    </row>
    <row r="194" spans="1:5" x14ac:dyDescent="0.25">
      <c r="A194" s="4">
        <v>44963</v>
      </c>
      <c r="B194" s="2">
        <v>150.69399999999999</v>
      </c>
      <c r="C194" s="7">
        <f t="shared" si="5"/>
        <v>-1.7928247906416006E-2</v>
      </c>
      <c r="D194" s="7">
        <f t="shared" si="6"/>
        <v>-1.8090905991881324E-2</v>
      </c>
      <c r="E194" s="7">
        <v>-3.2541637435800678E-3</v>
      </c>
    </row>
    <row r="195" spans="1:5" x14ac:dyDescent="0.25">
      <c r="A195" s="4">
        <v>44964</v>
      </c>
      <c r="B195" s="2">
        <v>153.59399999999999</v>
      </c>
      <c r="C195" s="7">
        <f t="shared" si="5"/>
        <v>1.9244296388708282E-2</v>
      </c>
      <c r="D195" s="7">
        <f t="shared" si="6"/>
        <v>1.9061466811167188E-2</v>
      </c>
      <c r="E195" s="7">
        <v>-3.2264434531494037E-3</v>
      </c>
    </row>
    <row r="196" spans="1:5" x14ac:dyDescent="0.25">
      <c r="A196" s="4">
        <v>44965</v>
      </c>
      <c r="B196" s="2">
        <v>150.88300000000001</v>
      </c>
      <c r="C196" s="7">
        <f t="shared" si="5"/>
        <v>-1.765042905321812E-2</v>
      </c>
      <c r="D196" s="7">
        <f t="shared" si="6"/>
        <v>-1.7808055412128779E-2</v>
      </c>
      <c r="E196" s="7">
        <v>-2.9014475661650568E-3</v>
      </c>
    </row>
    <row r="197" spans="1:5" x14ac:dyDescent="0.25">
      <c r="A197" s="4">
        <v>44966</v>
      </c>
      <c r="B197" s="2">
        <v>149.84</v>
      </c>
      <c r="C197" s="7">
        <f t="shared" si="5"/>
        <v>-6.9126409204482986E-3</v>
      </c>
      <c r="D197" s="7">
        <f t="shared" si="6"/>
        <v>-6.9366439026505144E-3</v>
      </c>
      <c r="E197" s="7">
        <v>-2.901389807561953E-3</v>
      </c>
    </row>
    <row r="198" spans="1:5" x14ac:dyDescent="0.25">
      <c r="A198" s="4">
        <v>44967</v>
      </c>
      <c r="B198" s="2">
        <v>150.208</v>
      </c>
      <c r="C198" s="7">
        <f t="shared" si="5"/>
        <v>2.4559530165508825E-3</v>
      </c>
      <c r="D198" s="7">
        <f t="shared" si="6"/>
        <v>2.4529420927251397E-3</v>
      </c>
      <c r="E198" s="7">
        <v>-2.8434049875387564E-3</v>
      </c>
    </row>
    <row r="199" spans="1:5" x14ac:dyDescent="0.25">
      <c r="A199" s="4">
        <v>44970</v>
      </c>
      <c r="B199" s="2">
        <v>153.03299999999999</v>
      </c>
      <c r="C199" s="7">
        <f t="shared" si="5"/>
        <v>1.8807253941201418E-2</v>
      </c>
      <c r="D199" s="7">
        <f t="shared" si="6"/>
        <v>1.8632584181446404E-2</v>
      </c>
      <c r="E199" s="7">
        <v>-2.81444078232517E-3</v>
      </c>
    </row>
    <row r="200" spans="1:5" x14ac:dyDescent="0.25">
      <c r="A200" s="4">
        <v>44971</v>
      </c>
      <c r="B200" s="2">
        <v>152.387</v>
      </c>
      <c r="C200" s="7">
        <f t="shared" ref="C200:C263" si="7">B200/B199-1</f>
        <v>-4.2213117432187142E-3</v>
      </c>
      <c r="D200" s="7">
        <f t="shared" ref="D200:D263" si="8">+LN(B200/B199)</f>
        <v>-4.2302466331378399E-3</v>
      </c>
      <c r="E200" s="7">
        <v>-2.7984630539076047E-3</v>
      </c>
    </row>
    <row r="201" spans="1:5" x14ac:dyDescent="0.25">
      <c r="A201" s="4">
        <v>44972</v>
      </c>
      <c r="B201" s="2">
        <v>154.505</v>
      </c>
      <c r="C201" s="7">
        <f t="shared" si="7"/>
        <v>1.389882339044668E-2</v>
      </c>
      <c r="D201" s="7">
        <f t="shared" si="8"/>
        <v>1.3803120496827043E-2</v>
      </c>
      <c r="E201" s="7">
        <v>-2.732961192523834E-3</v>
      </c>
    </row>
    <row r="202" spans="1:5" x14ac:dyDescent="0.25">
      <c r="A202" s="4">
        <v>44973</v>
      </c>
      <c r="B202" s="2">
        <v>152.89400000000001</v>
      </c>
      <c r="C202" s="7">
        <f t="shared" si="7"/>
        <v>-1.0426847027604214E-2</v>
      </c>
      <c r="D202" s="7">
        <f t="shared" si="8"/>
        <v>-1.0481587442843955E-2</v>
      </c>
      <c r="E202" s="7">
        <v>-2.6293053530416464E-3</v>
      </c>
    </row>
    <row r="203" spans="1:5" x14ac:dyDescent="0.25">
      <c r="A203" s="4">
        <v>44974</v>
      </c>
      <c r="B203" s="2">
        <v>151.74</v>
      </c>
      <c r="C203" s="7">
        <f t="shared" si="7"/>
        <v>-7.547712794485073E-3</v>
      </c>
      <c r="D203" s="7">
        <f t="shared" si="8"/>
        <v>-7.5763409209211804E-3</v>
      </c>
      <c r="E203" s="7">
        <v>-2.6144806718942644E-3</v>
      </c>
    </row>
    <row r="204" spans="1:5" x14ac:dyDescent="0.25">
      <c r="A204" s="4">
        <v>44977</v>
      </c>
      <c r="B204" s="2">
        <v>151.74</v>
      </c>
      <c r="C204" s="7">
        <f t="shared" si="7"/>
        <v>0</v>
      </c>
      <c r="D204" s="7">
        <f t="shared" si="8"/>
        <v>0</v>
      </c>
      <c r="E204" s="7">
        <v>-2.5374213737735236E-3</v>
      </c>
    </row>
    <row r="205" spans="1:5" x14ac:dyDescent="0.25">
      <c r="A205" s="4">
        <v>44978</v>
      </c>
      <c r="B205" s="2">
        <v>147.69200000000001</v>
      </c>
      <c r="C205" s="7">
        <f t="shared" si="7"/>
        <v>-2.6677211018848013E-2</v>
      </c>
      <c r="D205" s="7">
        <f t="shared" si="8"/>
        <v>-2.7039505685141744E-2</v>
      </c>
      <c r="E205" s="7">
        <v>-2.2964779128971232E-3</v>
      </c>
    </row>
    <row r="206" spans="1:5" x14ac:dyDescent="0.25">
      <c r="A206" s="4">
        <v>44979</v>
      </c>
      <c r="B206" s="2">
        <v>148.119</v>
      </c>
      <c r="C206" s="7">
        <f t="shared" si="7"/>
        <v>2.8911518565664096E-3</v>
      </c>
      <c r="D206" s="7">
        <f t="shared" si="8"/>
        <v>2.8869805150912252E-3</v>
      </c>
      <c r="E206" s="7">
        <v>-2.2688731277617368E-3</v>
      </c>
    </row>
    <row r="207" spans="1:5" x14ac:dyDescent="0.25">
      <c r="A207" s="4">
        <v>44980</v>
      </c>
      <c r="B207" s="2">
        <v>148.607</v>
      </c>
      <c r="C207" s="7">
        <f t="shared" si="7"/>
        <v>3.2946482220377327E-3</v>
      </c>
      <c r="D207" s="7">
        <f t="shared" si="8"/>
        <v>3.2892327600191084E-3</v>
      </c>
      <c r="E207" s="7">
        <v>-2.1989477062673733E-3</v>
      </c>
    </row>
    <row r="208" spans="1:5" x14ac:dyDescent="0.25">
      <c r="A208" s="4">
        <v>44981</v>
      </c>
      <c r="B208" s="2">
        <v>145.93100000000001</v>
      </c>
      <c r="C208" s="7">
        <f t="shared" si="7"/>
        <v>-1.8007227115815483E-2</v>
      </c>
      <c r="D208" s="7">
        <f t="shared" si="8"/>
        <v>-1.8171330243159874E-2</v>
      </c>
      <c r="E208" s="7">
        <v>-2.1632984169431151E-3</v>
      </c>
    </row>
    <row r="209" spans="1:5" x14ac:dyDescent="0.25">
      <c r="A209" s="4">
        <v>44984</v>
      </c>
      <c r="B209" s="2">
        <v>147.13499999999999</v>
      </c>
      <c r="C209" s="7">
        <f t="shared" si="7"/>
        <v>8.2504745393370271E-3</v>
      </c>
      <c r="D209" s="7">
        <f t="shared" si="8"/>
        <v>8.2166254276512651E-3</v>
      </c>
      <c r="E209" s="7">
        <v>-2.1154122911129407E-3</v>
      </c>
    </row>
    <row r="210" spans="1:5" x14ac:dyDescent="0.25">
      <c r="A210" s="4">
        <v>44985</v>
      </c>
      <c r="B210" s="2">
        <v>146.62700000000001</v>
      </c>
      <c r="C210" s="7">
        <f t="shared" si="7"/>
        <v>-3.4526115472184316E-3</v>
      </c>
      <c r="D210" s="7">
        <f t="shared" si="8"/>
        <v>-3.4585855650720444E-3</v>
      </c>
      <c r="E210" s="7">
        <v>-2.06503533296241E-3</v>
      </c>
    </row>
    <row r="211" spans="1:5" x14ac:dyDescent="0.25">
      <c r="A211" s="4">
        <v>44986</v>
      </c>
      <c r="B211" s="2">
        <v>144.53800000000001</v>
      </c>
      <c r="C211" s="7">
        <f t="shared" si="7"/>
        <v>-1.4247034993555063E-2</v>
      </c>
      <c r="D211" s="7">
        <f t="shared" si="8"/>
        <v>-1.4349498360352032E-2</v>
      </c>
      <c r="E211" s="7">
        <v>-2.03033522068197E-3</v>
      </c>
    </row>
    <row r="212" spans="1:5" x14ac:dyDescent="0.25">
      <c r="A212" s="4">
        <v>44987</v>
      </c>
      <c r="B212" s="2">
        <v>145.13499999999999</v>
      </c>
      <c r="C212" s="7">
        <f t="shared" si="7"/>
        <v>4.13040169367207E-3</v>
      </c>
      <c r="D212" s="7">
        <f t="shared" si="8"/>
        <v>4.1218950005913538E-3</v>
      </c>
      <c r="E212" s="7">
        <v>-1.9480997656252418E-3</v>
      </c>
    </row>
    <row r="213" spans="1:5" x14ac:dyDescent="0.25">
      <c r="A213" s="4">
        <v>44988</v>
      </c>
      <c r="B213" s="2">
        <v>150.22800000000001</v>
      </c>
      <c r="C213" s="7">
        <f t="shared" si="7"/>
        <v>3.5091466565611462E-2</v>
      </c>
      <c r="D213" s="7">
        <f t="shared" si="8"/>
        <v>3.448979630596969E-2</v>
      </c>
      <c r="E213" s="7">
        <v>-1.9228902819082997E-3</v>
      </c>
    </row>
    <row r="214" spans="1:5" x14ac:dyDescent="0.25">
      <c r="A214" s="4">
        <v>44991</v>
      </c>
      <c r="B214" s="2">
        <v>153.01300000000001</v>
      </c>
      <c r="C214" s="7">
        <f t="shared" si="7"/>
        <v>1.8538488164656419E-2</v>
      </c>
      <c r="D214" s="7">
        <f t="shared" si="8"/>
        <v>1.8368745037653084E-2</v>
      </c>
      <c r="E214" s="7">
        <v>-1.7087132391503902E-3</v>
      </c>
    </row>
    <row r="215" spans="1:5" x14ac:dyDescent="0.25">
      <c r="A215" s="4">
        <v>44992</v>
      </c>
      <c r="B215" s="2">
        <v>150.79499999999999</v>
      </c>
      <c r="C215" s="7">
        <f t="shared" si="7"/>
        <v>-1.4495500382320614E-2</v>
      </c>
      <c r="D215" s="7">
        <f t="shared" si="8"/>
        <v>-1.4601586577685659E-2</v>
      </c>
      <c r="E215" s="7">
        <v>-1.6951121467338169E-3</v>
      </c>
    </row>
    <row r="216" spans="1:5" x14ac:dyDescent="0.25">
      <c r="A216" s="4">
        <v>44993</v>
      </c>
      <c r="B216" s="2">
        <v>152.05799999999999</v>
      </c>
      <c r="C216" s="7">
        <f t="shared" si="7"/>
        <v>8.3756092708644481E-3</v>
      </c>
      <c r="D216" s="7">
        <f t="shared" si="8"/>
        <v>8.3407284854195123E-3</v>
      </c>
      <c r="E216" s="7">
        <v>-1.5760444554656545E-3</v>
      </c>
    </row>
    <row r="217" spans="1:5" x14ac:dyDescent="0.25">
      <c r="A217" s="4">
        <v>44994</v>
      </c>
      <c r="B217" s="2">
        <v>149.79</v>
      </c>
      <c r="C217" s="7">
        <f t="shared" si="7"/>
        <v>-1.4915361243735936E-2</v>
      </c>
      <c r="D217" s="7">
        <f t="shared" si="8"/>
        <v>-1.5027713830284976E-2</v>
      </c>
      <c r="E217" s="7">
        <v>-1.3958012426852548E-3</v>
      </c>
    </row>
    <row r="218" spans="1:5" x14ac:dyDescent="0.25">
      <c r="A218" s="4">
        <v>44995</v>
      </c>
      <c r="B218" s="2">
        <v>147.71199999999999</v>
      </c>
      <c r="C218" s="7">
        <f t="shared" si="7"/>
        <v>-1.3872755190600161E-2</v>
      </c>
      <c r="D218" s="7">
        <f t="shared" si="8"/>
        <v>-1.3969881175102609E-2</v>
      </c>
      <c r="E218" s="7">
        <v>-1.3412915176518726E-3</v>
      </c>
    </row>
    <row r="219" spans="1:5" x14ac:dyDescent="0.25">
      <c r="A219" s="4">
        <v>44998</v>
      </c>
      <c r="B219" s="2">
        <v>149.67099999999999</v>
      </c>
      <c r="C219" s="7">
        <f t="shared" si="7"/>
        <v>1.3262294194107405E-2</v>
      </c>
      <c r="D219" s="7">
        <f t="shared" si="8"/>
        <v>1.3175119878881578E-2</v>
      </c>
      <c r="E219" s="7">
        <v>-1.2346411384583493E-3</v>
      </c>
    </row>
    <row r="220" spans="1:5" x14ac:dyDescent="0.25">
      <c r="A220" s="4">
        <v>44999</v>
      </c>
      <c r="B220" s="2">
        <v>151.78</v>
      </c>
      <c r="C220" s="7">
        <f t="shared" si="7"/>
        <v>1.409090605394514E-2</v>
      </c>
      <c r="D220" s="7">
        <f t="shared" si="8"/>
        <v>1.3992552091360298E-2</v>
      </c>
      <c r="E220" s="7">
        <v>-9.491769240029225E-4</v>
      </c>
    </row>
    <row r="221" spans="1:5" x14ac:dyDescent="0.25">
      <c r="A221" s="4">
        <v>45000</v>
      </c>
      <c r="B221" s="2">
        <v>152.178</v>
      </c>
      <c r="C221" s="7">
        <f t="shared" si="7"/>
        <v>2.6222163657925179E-3</v>
      </c>
      <c r="D221" s="7">
        <f t="shared" si="8"/>
        <v>2.6187843547990646E-3</v>
      </c>
      <c r="E221" s="7">
        <v>-9.2633866921784202E-4</v>
      </c>
    </row>
    <row r="222" spans="1:5" x14ac:dyDescent="0.25">
      <c r="A222" s="4">
        <v>45001</v>
      </c>
      <c r="B222" s="2">
        <v>155.023</v>
      </c>
      <c r="C222" s="7">
        <f t="shared" si="7"/>
        <v>1.8695212185729781E-2</v>
      </c>
      <c r="D222" s="7">
        <f t="shared" si="8"/>
        <v>1.8522604677178565E-2</v>
      </c>
      <c r="E222" s="7">
        <v>-8.7570138071393628E-4</v>
      </c>
    </row>
    <row r="223" spans="1:5" x14ac:dyDescent="0.25">
      <c r="A223" s="4">
        <v>45002</v>
      </c>
      <c r="B223" s="2">
        <v>154.17699999999999</v>
      </c>
      <c r="C223" s="7">
        <f t="shared" si="7"/>
        <v>-5.457254729943295E-3</v>
      </c>
      <c r="D223" s="7">
        <f t="shared" si="8"/>
        <v>-5.4721999425581284E-3</v>
      </c>
      <c r="E223" s="7">
        <v>-7.7118050987370543E-4</v>
      </c>
    </row>
    <row r="224" spans="1:5" x14ac:dyDescent="0.25">
      <c r="A224" s="4">
        <v>45005</v>
      </c>
      <c r="B224" s="2">
        <v>156.56399999999999</v>
      </c>
      <c r="C224" s="7">
        <f t="shared" si="7"/>
        <v>1.5482205517035608E-2</v>
      </c>
      <c r="D224" s="7">
        <f t="shared" si="8"/>
        <v>1.5363579006424929E-2</v>
      </c>
      <c r="E224" s="7">
        <v>-7.2901832503873009E-4</v>
      </c>
    </row>
    <row r="225" spans="1:5" x14ac:dyDescent="0.25">
      <c r="A225" s="4">
        <v>45006</v>
      </c>
      <c r="B225" s="2">
        <v>158.434</v>
      </c>
      <c r="C225" s="7">
        <f t="shared" si="7"/>
        <v>1.1943997342939605E-2</v>
      </c>
      <c r="D225" s="7">
        <f t="shared" si="8"/>
        <v>1.1873230740104124E-2</v>
      </c>
      <c r="E225" s="7">
        <v>-7.0980719885401129E-4</v>
      </c>
    </row>
    <row r="226" spans="1:5" x14ac:dyDescent="0.25">
      <c r="A226" s="4">
        <v>45007</v>
      </c>
      <c r="B226" s="2">
        <v>156.99199999999999</v>
      </c>
      <c r="C226" s="7">
        <f t="shared" si="7"/>
        <v>-9.1015817311941305E-3</v>
      </c>
      <c r="D226" s="7">
        <f t="shared" si="8"/>
        <v>-9.1432541756914596E-3</v>
      </c>
      <c r="E226" s="7">
        <v>-6.0359594103520111E-4</v>
      </c>
    </row>
    <row r="227" spans="1:5" x14ac:dyDescent="0.25">
      <c r="A227" s="4">
        <v>45008</v>
      </c>
      <c r="B227" s="2">
        <v>158.08600000000001</v>
      </c>
      <c r="C227" s="7">
        <f t="shared" si="7"/>
        <v>6.9685079494496982E-3</v>
      </c>
      <c r="D227" s="7">
        <f t="shared" si="8"/>
        <v>6.9443401088302081E-3</v>
      </c>
      <c r="E227" s="7">
        <v>-5.3259481446438109E-4</v>
      </c>
    </row>
    <row r="228" spans="1:5" x14ac:dyDescent="0.25">
      <c r="A228" s="4">
        <v>45009</v>
      </c>
      <c r="B228" s="2">
        <v>159.399</v>
      </c>
      <c r="C228" s="7">
        <f t="shared" si="7"/>
        <v>8.3056058094961305E-3</v>
      </c>
      <c r="D228" s="7">
        <f t="shared" si="8"/>
        <v>8.271304065860326E-3</v>
      </c>
      <c r="E228" s="7">
        <v>-5.2745586743303482E-4</v>
      </c>
    </row>
    <row r="229" spans="1:5" x14ac:dyDescent="0.25">
      <c r="A229" s="4">
        <v>45012</v>
      </c>
      <c r="B229" s="2">
        <v>157.44</v>
      </c>
      <c r="C229" s="7">
        <f t="shared" si="7"/>
        <v>-1.2289913989422807E-2</v>
      </c>
      <c r="D229" s="7">
        <f t="shared" si="8"/>
        <v>-1.2366059506771309E-2</v>
      </c>
      <c r="E229" s="7">
        <v>-4.6663556609685485E-4</v>
      </c>
    </row>
    <row r="230" spans="1:5" x14ac:dyDescent="0.25">
      <c r="A230" s="4">
        <v>45013</v>
      </c>
      <c r="B230" s="2">
        <v>156.81299999999999</v>
      </c>
      <c r="C230" s="7">
        <f t="shared" si="7"/>
        <v>-3.9824695121951637E-3</v>
      </c>
      <c r="D230" s="7">
        <f t="shared" si="8"/>
        <v>-3.9904206610623721E-3</v>
      </c>
      <c r="E230" s="7">
        <v>-3.9973698997337713E-4</v>
      </c>
    </row>
    <row r="231" spans="1:5" x14ac:dyDescent="0.25">
      <c r="A231" s="4">
        <v>45014</v>
      </c>
      <c r="B231" s="2">
        <v>159.916</v>
      </c>
      <c r="C231" s="7">
        <f t="shared" si="7"/>
        <v>1.9787900237862921E-2</v>
      </c>
      <c r="D231" s="7">
        <f t="shared" si="8"/>
        <v>1.9594664730192571E-2</v>
      </c>
      <c r="E231" s="7">
        <v>-2.8316098457396112E-4</v>
      </c>
    </row>
    <row r="232" spans="1:5" x14ac:dyDescent="0.25">
      <c r="A232" s="4">
        <v>45015</v>
      </c>
      <c r="B232" s="2">
        <v>161.49799999999999</v>
      </c>
      <c r="C232" s="7">
        <f t="shared" si="7"/>
        <v>9.8926936641736685E-3</v>
      </c>
      <c r="D232" s="7">
        <f t="shared" si="8"/>
        <v>9.8440813120277346E-3</v>
      </c>
      <c r="E232" s="7">
        <v>-1.0556429403112801E-4</v>
      </c>
    </row>
    <row r="233" spans="1:5" x14ac:dyDescent="0.25">
      <c r="A233" s="4">
        <v>45016</v>
      </c>
      <c r="B233" s="2">
        <v>164.024</v>
      </c>
      <c r="C233" s="7">
        <f t="shared" si="7"/>
        <v>1.5641060570409593E-2</v>
      </c>
      <c r="D233" s="7">
        <f t="shared" si="8"/>
        <v>1.5519999895644407E-2</v>
      </c>
      <c r="E233" s="7">
        <v>-5.525014504574181E-5</v>
      </c>
    </row>
    <row r="234" spans="1:5" x14ac:dyDescent="0.25">
      <c r="A234" s="4">
        <v>45019</v>
      </c>
      <c r="B234" s="2">
        <v>165.28800000000001</v>
      </c>
      <c r="C234" s="7">
        <f t="shared" si="7"/>
        <v>7.706189338145597E-3</v>
      </c>
      <c r="D234" s="7">
        <f t="shared" si="8"/>
        <v>7.676648329761112E-3</v>
      </c>
      <c r="E234" s="7">
        <v>0</v>
      </c>
    </row>
    <row r="235" spans="1:5" x14ac:dyDescent="0.25">
      <c r="A235" s="4">
        <v>45020</v>
      </c>
      <c r="B235" s="2">
        <v>164.751</v>
      </c>
      <c r="C235" s="7">
        <f t="shared" si="7"/>
        <v>-3.2488746914477451E-3</v>
      </c>
      <c r="D235" s="7">
        <f t="shared" si="8"/>
        <v>-3.2541637435800678E-3</v>
      </c>
      <c r="E235" s="7">
        <v>0</v>
      </c>
    </row>
    <row r="236" spans="1:5" x14ac:dyDescent="0.25">
      <c r="A236" s="4">
        <v>45021</v>
      </c>
      <c r="B236" s="2">
        <v>162.89099999999999</v>
      </c>
      <c r="C236" s="7">
        <f t="shared" si="7"/>
        <v>-1.1289764553781279E-2</v>
      </c>
      <c r="D236" s="7">
        <f t="shared" si="8"/>
        <v>-1.1353977703973192E-2</v>
      </c>
      <c r="E236" s="7">
        <v>0</v>
      </c>
    </row>
    <row r="237" spans="1:5" x14ac:dyDescent="0.25">
      <c r="A237" s="4">
        <v>45022</v>
      </c>
      <c r="B237" s="2">
        <v>163.786</v>
      </c>
      <c r="C237" s="7">
        <f t="shared" si="7"/>
        <v>5.4944717633265139E-3</v>
      </c>
      <c r="D237" s="7">
        <f t="shared" si="8"/>
        <v>5.4794322177694286E-3</v>
      </c>
      <c r="E237" s="7">
        <v>0</v>
      </c>
    </row>
    <row r="238" spans="1:5" x14ac:dyDescent="0.25">
      <c r="A238" s="4">
        <v>45023</v>
      </c>
      <c r="B238" s="2">
        <v>163.786</v>
      </c>
      <c r="C238" s="7">
        <f t="shared" si="7"/>
        <v>0</v>
      </c>
      <c r="D238" s="7">
        <f t="shared" si="8"/>
        <v>0</v>
      </c>
      <c r="E238" s="7">
        <v>0</v>
      </c>
    </row>
    <row r="239" spans="1:5" x14ac:dyDescent="0.25">
      <c r="A239" s="4">
        <v>45026</v>
      </c>
      <c r="B239" s="2">
        <v>161.16999999999999</v>
      </c>
      <c r="C239" s="7">
        <f t="shared" si="7"/>
        <v>-1.5972061104123747E-2</v>
      </c>
      <c r="D239" s="7">
        <f t="shared" si="8"/>
        <v>-1.6100989146096419E-2</v>
      </c>
      <c r="E239" s="7">
        <v>0</v>
      </c>
    </row>
    <row r="240" spans="1:5" x14ac:dyDescent="0.25">
      <c r="A240" s="4">
        <v>45027</v>
      </c>
      <c r="B240" s="2">
        <v>159.946</v>
      </c>
      <c r="C240" s="7">
        <f t="shared" si="7"/>
        <v>-7.5944654712414295E-3</v>
      </c>
      <c r="D240" s="7">
        <f t="shared" si="8"/>
        <v>-7.6234502667423864E-3</v>
      </c>
      <c r="E240" s="7">
        <v>0</v>
      </c>
    </row>
    <row r="241" spans="1:5" x14ac:dyDescent="0.25">
      <c r="A241" s="4">
        <v>45028</v>
      </c>
      <c r="B241" s="2">
        <v>159.25</v>
      </c>
      <c r="C241" s="7">
        <f t="shared" si="7"/>
        <v>-4.3514686206594932E-3</v>
      </c>
      <c r="D241" s="7">
        <f t="shared" si="8"/>
        <v>-4.3609638156115174E-3</v>
      </c>
      <c r="E241" s="7">
        <v>0</v>
      </c>
    </row>
    <row r="242" spans="1:5" x14ac:dyDescent="0.25">
      <c r="A242" s="4">
        <v>45029</v>
      </c>
      <c r="B242" s="2">
        <v>164.68100000000001</v>
      </c>
      <c r="C242" s="7">
        <f t="shared" si="7"/>
        <v>3.410361067503942E-2</v>
      </c>
      <c r="D242" s="7">
        <f t="shared" si="8"/>
        <v>3.3534974813797545E-2</v>
      </c>
      <c r="E242" s="7">
        <v>0</v>
      </c>
    </row>
    <row r="243" spans="1:5" x14ac:dyDescent="0.25">
      <c r="A243" s="4">
        <v>45030</v>
      </c>
      <c r="B243" s="2">
        <v>164.333</v>
      </c>
      <c r="C243" s="7">
        <f t="shared" si="7"/>
        <v>-2.1131763834323358E-3</v>
      </c>
      <c r="D243" s="7">
        <f t="shared" si="8"/>
        <v>-2.1154122911129407E-3</v>
      </c>
      <c r="E243" s="7">
        <v>0</v>
      </c>
    </row>
    <row r="244" spans="1:5" x14ac:dyDescent="0.25">
      <c r="A244" s="4">
        <v>45033</v>
      </c>
      <c r="B244" s="2">
        <v>164.35300000000001</v>
      </c>
      <c r="C244" s="7">
        <f t="shared" si="7"/>
        <v>1.2170410081968619E-4</v>
      </c>
      <c r="D244" s="7">
        <f t="shared" si="8"/>
        <v>1.2169669547644235E-4</v>
      </c>
      <c r="E244" s="7">
        <v>0</v>
      </c>
    </row>
    <row r="245" spans="1:5" x14ac:dyDescent="0.25">
      <c r="A245" s="4">
        <v>45034</v>
      </c>
      <c r="B245" s="2">
        <v>165.58600000000001</v>
      </c>
      <c r="C245" s="7">
        <f t="shared" si="7"/>
        <v>7.5021447737491087E-3</v>
      </c>
      <c r="D245" s="7">
        <f t="shared" si="8"/>
        <v>7.4741436441265099E-3</v>
      </c>
      <c r="E245" s="7">
        <v>0</v>
      </c>
    </row>
    <row r="246" spans="1:5" x14ac:dyDescent="0.25">
      <c r="A246" s="4">
        <v>45035</v>
      </c>
      <c r="B246" s="2">
        <v>166.74</v>
      </c>
      <c r="C246" s="7">
        <f t="shared" si="7"/>
        <v>6.9691882163951391E-3</v>
      </c>
      <c r="D246" s="7">
        <f t="shared" si="8"/>
        <v>6.9450156679070714E-3</v>
      </c>
      <c r="E246" s="7">
        <v>0</v>
      </c>
    </row>
    <row r="247" spans="1:5" x14ac:dyDescent="0.25">
      <c r="A247" s="4">
        <v>45036</v>
      </c>
      <c r="B247" s="2">
        <v>165.76499999999999</v>
      </c>
      <c r="C247" s="7">
        <f t="shared" si="7"/>
        <v>-5.8474271320619886E-3</v>
      </c>
      <c r="D247" s="7">
        <f t="shared" si="8"/>
        <v>-5.8645902736122113E-3</v>
      </c>
      <c r="E247" s="7">
        <v>0</v>
      </c>
    </row>
    <row r="248" spans="1:5" x14ac:dyDescent="0.25">
      <c r="A248" s="4">
        <v>45037</v>
      </c>
      <c r="B248" s="2">
        <v>164.14400000000001</v>
      </c>
      <c r="C248" s="7">
        <f t="shared" si="7"/>
        <v>-9.7789038699362951E-3</v>
      </c>
      <c r="D248" s="7">
        <f t="shared" si="8"/>
        <v>-9.8270313634982419E-3</v>
      </c>
      <c r="E248" s="7">
        <v>0</v>
      </c>
    </row>
    <row r="249" spans="1:5" x14ac:dyDescent="0.25">
      <c r="A249" s="4">
        <v>45040</v>
      </c>
      <c r="B249" s="2">
        <v>164.452</v>
      </c>
      <c r="C249" s="7">
        <f t="shared" si="7"/>
        <v>1.8764012086947002E-3</v>
      </c>
      <c r="D249" s="7">
        <f t="shared" si="8"/>
        <v>1.8746429670476296E-3</v>
      </c>
      <c r="E249" s="7">
        <v>0</v>
      </c>
    </row>
    <row r="250" spans="1:5" x14ac:dyDescent="0.25">
      <c r="A250" s="4">
        <v>45041</v>
      </c>
      <c r="B250" s="2">
        <v>162.9</v>
      </c>
      <c r="C250" s="7">
        <f t="shared" si="7"/>
        <v>-9.4374042273732694E-3</v>
      </c>
      <c r="D250" s="7">
        <f t="shared" si="8"/>
        <v>-9.4822187044051529E-3</v>
      </c>
      <c r="E250" s="7">
        <v>0</v>
      </c>
    </row>
    <row r="251" spans="1:5" x14ac:dyDescent="0.25">
      <c r="A251" s="4">
        <v>45042</v>
      </c>
      <c r="B251" s="2">
        <v>162.89099999999999</v>
      </c>
      <c r="C251" s="7">
        <f t="shared" si="7"/>
        <v>-5.5248618784586867E-5</v>
      </c>
      <c r="D251" s="7">
        <f t="shared" si="8"/>
        <v>-5.525014504574181E-5</v>
      </c>
      <c r="E251" s="7">
        <v>0</v>
      </c>
    </row>
    <row r="252" spans="1:5" x14ac:dyDescent="0.25">
      <c r="A252" s="4">
        <v>45043</v>
      </c>
      <c r="B252" s="2">
        <v>167.51599999999999</v>
      </c>
      <c r="C252" s="7">
        <f t="shared" si="7"/>
        <v>2.8393220006016184E-2</v>
      </c>
      <c r="D252" s="7">
        <f t="shared" si="8"/>
        <v>2.799760362825416E-2</v>
      </c>
      <c r="E252" s="7">
        <v>0</v>
      </c>
    </row>
    <row r="253" spans="1:5" x14ac:dyDescent="0.25">
      <c r="A253" s="4">
        <v>45044</v>
      </c>
      <c r="B253" s="2">
        <v>168.779</v>
      </c>
      <c r="C253" s="7">
        <f t="shared" si="7"/>
        <v>7.539578308937589E-3</v>
      </c>
      <c r="D253" s="7">
        <f t="shared" si="8"/>
        <v>7.5112977484450248E-3</v>
      </c>
      <c r="E253" s="7">
        <v>0</v>
      </c>
    </row>
    <row r="254" spans="1:5" x14ac:dyDescent="0.25">
      <c r="A254" s="4">
        <v>45047</v>
      </c>
      <c r="B254" s="2">
        <v>168.69</v>
      </c>
      <c r="C254" s="7">
        <f t="shared" si="7"/>
        <v>-5.2731678704098783E-4</v>
      </c>
      <c r="D254" s="7">
        <f t="shared" si="8"/>
        <v>-5.2745586743303482E-4</v>
      </c>
      <c r="E254" s="7">
        <v>0</v>
      </c>
    </row>
    <row r="255" spans="1:5" x14ac:dyDescent="0.25">
      <c r="A255" s="4">
        <v>45048</v>
      </c>
      <c r="B255" s="2">
        <v>167.64500000000001</v>
      </c>
      <c r="C255" s="7">
        <f t="shared" si="7"/>
        <v>-6.1947951864366191E-3</v>
      </c>
      <c r="D255" s="7">
        <f t="shared" si="8"/>
        <v>-6.2140625429026788E-3</v>
      </c>
      <c r="E255" s="7">
        <v>0</v>
      </c>
    </row>
    <row r="256" spans="1:5" x14ac:dyDescent="0.25">
      <c r="A256" s="4">
        <v>45049</v>
      </c>
      <c r="B256" s="2">
        <v>166.56100000000001</v>
      </c>
      <c r="C256" s="7">
        <f t="shared" si="7"/>
        <v>-6.4660443198425455E-3</v>
      </c>
      <c r="D256" s="7">
        <f t="shared" si="8"/>
        <v>-6.4870397382223929E-3</v>
      </c>
      <c r="E256" s="7">
        <v>1.2169669547644235E-4</v>
      </c>
    </row>
    <row r="257" spans="1:5" x14ac:dyDescent="0.25">
      <c r="A257" s="4">
        <v>45050</v>
      </c>
      <c r="B257" s="2">
        <v>164.91</v>
      </c>
      <c r="C257" s="7">
        <f t="shared" si="7"/>
        <v>-9.9122843883022727E-3</v>
      </c>
      <c r="D257" s="7">
        <f t="shared" si="8"/>
        <v>-9.9617381504163455E-3</v>
      </c>
      <c r="E257" s="7">
        <v>2.9969694135890279E-4</v>
      </c>
    </row>
    <row r="258" spans="1:5" x14ac:dyDescent="0.25">
      <c r="A258" s="4">
        <v>45051</v>
      </c>
      <c r="B258" s="2">
        <v>172.648</v>
      </c>
      <c r="C258" s="7">
        <f t="shared" si="7"/>
        <v>4.692256382269111E-2</v>
      </c>
      <c r="D258" s="7">
        <f t="shared" si="8"/>
        <v>4.5854969098483807E-2</v>
      </c>
      <c r="E258" s="7">
        <v>3.3840947869496167E-4</v>
      </c>
    </row>
    <row r="259" spans="1:5" x14ac:dyDescent="0.25">
      <c r="A259" s="4">
        <v>45054</v>
      </c>
      <c r="B259" s="2">
        <v>172.57900000000001</v>
      </c>
      <c r="C259" s="7">
        <f t="shared" si="7"/>
        <v>-3.9965710578737657E-4</v>
      </c>
      <c r="D259" s="7">
        <f t="shared" si="8"/>
        <v>-3.9973698997337713E-4</v>
      </c>
      <c r="E259" s="7">
        <v>4.4670444543676438E-4</v>
      </c>
    </row>
    <row r="260" spans="1:5" x14ac:dyDescent="0.25">
      <c r="A260" s="4">
        <v>45055</v>
      </c>
      <c r="B260" s="2">
        <v>170.858</v>
      </c>
      <c r="C260" s="7">
        <f t="shared" si="7"/>
        <v>-9.9722445952288297E-3</v>
      </c>
      <c r="D260" s="7">
        <f t="shared" si="8"/>
        <v>-1.002230048410096E-2</v>
      </c>
      <c r="E260" s="7">
        <v>4.830721309762712E-4</v>
      </c>
    </row>
    <row r="261" spans="1:5" x14ac:dyDescent="0.25">
      <c r="A261" s="4">
        <v>45056</v>
      </c>
      <c r="B261" s="2">
        <v>172.63399999999999</v>
      </c>
      <c r="C261" s="7">
        <f t="shared" si="7"/>
        <v>1.0394596682625323E-2</v>
      </c>
      <c r="D261" s="7">
        <f t="shared" si="8"/>
        <v>1.0340944338563945E-2</v>
      </c>
      <c r="E261" s="7">
        <v>5.1852698020558483E-4</v>
      </c>
    </row>
    <row r="262" spans="1:5" x14ac:dyDescent="0.25">
      <c r="A262" s="4">
        <v>45057</v>
      </c>
      <c r="B262" s="2">
        <v>172.827</v>
      </c>
      <c r="C262" s="7">
        <f t="shared" si="7"/>
        <v>1.1179721260008435E-3</v>
      </c>
      <c r="D262" s="7">
        <f t="shared" si="8"/>
        <v>1.1173476605435676E-3</v>
      </c>
      <c r="E262" s="7">
        <v>5.8165975602743824E-4</v>
      </c>
    </row>
    <row r="263" spans="1:5" x14ac:dyDescent="0.25">
      <c r="A263" s="4">
        <v>45058</v>
      </c>
      <c r="B263" s="2">
        <v>171.89099999999999</v>
      </c>
      <c r="C263" s="7">
        <f t="shared" si="7"/>
        <v>-5.4158204447222191E-3</v>
      </c>
      <c r="D263" s="7">
        <f t="shared" si="8"/>
        <v>-5.4305391669585952E-3</v>
      </c>
      <c r="E263" s="7">
        <v>6.3067610566734428E-4</v>
      </c>
    </row>
    <row r="264" spans="1:5" x14ac:dyDescent="0.25">
      <c r="A264" s="4">
        <v>45061</v>
      </c>
      <c r="B264" s="2">
        <v>171.393</v>
      </c>
      <c r="C264" s="7">
        <f t="shared" ref="C264:C327" si="9">B264/B263-1</f>
        <v>-2.8971848438835712E-3</v>
      </c>
      <c r="D264" s="7">
        <f t="shared" ref="D264:D327" si="10">+LN(B264/B263)</f>
        <v>-2.901389807561953E-3</v>
      </c>
      <c r="E264" s="7">
        <v>6.8988509482886698E-4</v>
      </c>
    </row>
    <row r="265" spans="1:5" x14ac:dyDescent="0.25">
      <c r="A265" s="4">
        <v>45062</v>
      </c>
      <c r="B265" s="2">
        <v>171.393</v>
      </c>
      <c r="C265" s="7">
        <f t="shared" si="9"/>
        <v>0</v>
      </c>
      <c r="D265" s="7">
        <f t="shared" si="10"/>
        <v>0</v>
      </c>
      <c r="E265" s="7">
        <v>7.584069772921375E-4</v>
      </c>
    </row>
    <row r="266" spans="1:5" x14ac:dyDescent="0.25">
      <c r="A266" s="4">
        <v>45063</v>
      </c>
      <c r="B266" s="2">
        <v>172.011</v>
      </c>
      <c r="C266" s="7">
        <f t="shared" si="9"/>
        <v>3.6057481927500579E-3</v>
      </c>
      <c r="D266" s="7">
        <f t="shared" si="10"/>
        <v>3.5992630672131943E-3</v>
      </c>
      <c r="E266" s="7">
        <v>7.7145886690589542E-4</v>
      </c>
    </row>
    <row r="267" spans="1:5" x14ac:dyDescent="0.25">
      <c r="A267" s="4">
        <v>45064</v>
      </c>
      <c r="B267" s="2">
        <v>174.36099999999999</v>
      </c>
      <c r="C267" s="7">
        <f t="shared" si="9"/>
        <v>1.366191697042618E-2</v>
      </c>
      <c r="D267" s="7">
        <f t="shared" si="10"/>
        <v>1.3569434357238012E-2</v>
      </c>
      <c r="E267" s="7">
        <v>7.9003506597814549E-4</v>
      </c>
    </row>
    <row r="268" spans="1:5" x14ac:dyDescent="0.25">
      <c r="A268" s="4">
        <v>45065</v>
      </c>
      <c r="B268" s="2">
        <v>174.471</v>
      </c>
      <c r="C268" s="7">
        <f t="shared" si="9"/>
        <v>6.3087502365788417E-4</v>
      </c>
      <c r="D268" s="7">
        <f t="shared" si="10"/>
        <v>6.3067610566734428E-4</v>
      </c>
      <c r="E268" s="7">
        <v>1.1173476605435676E-3</v>
      </c>
    </row>
    <row r="269" spans="1:5" x14ac:dyDescent="0.25">
      <c r="A269" s="4">
        <v>45068</v>
      </c>
      <c r="B269" s="2">
        <v>173.51499999999999</v>
      </c>
      <c r="C269" s="7">
        <f t="shared" si="9"/>
        <v>-5.479420648703881E-3</v>
      </c>
      <c r="D269" s="7">
        <f t="shared" si="10"/>
        <v>-5.4944877385142716E-3</v>
      </c>
      <c r="E269" s="7">
        <v>1.1434120225295886E-3</v>
      </c>
    </row>
    <row r="270" spans="1:5" x14ac:dyDescent="0.25">
      <c r="A270" s="4">
        <v>45069</v>
      </c>
      <c r="B270" s="2">
        <v>170.88499999999999</v>
      </c>
      <c r="C270" s="7">
        <f t="shared" si="9"/>
        <v>-1.5157191020949146E-2</v>
      </c>
      <c r="D270" s="7">
        <f t="shared" si="10"/>
        <v>-1.527323533789789E-2</v>
      </c>
      <c r="E270" s="7">
        <v>1.1747494329200445E-3</v>
      </c>
    </row>
    <row r="271" spans="1:5" x14ac:dyDescent="0.25">
      <c r="A271" s="4">
        <v>45070</v>
      </c>
      <c r="B271" s="2">
        <v>171.16399999999999</v>
      </c>
      <c r="C271" s="7">
        <f t="shared" si="9"/>
        <v>1.6326769464845015E-3</v>
      </c>
      <c r="D271" s="7">
        <f t="shared" si="10"/>
        <v>1.6313455784110259E-3</v>
      </c>
      <c r="E271" s="7">
        <v>1.2639518948348259E-3</v>
      </c>
    </row>
    <row r="272" spans="1:5" x14ac:dyDescent="0.25">
      <c r="A272" s="4">
        <v>45071</v>
      </c>
      <c r="B272" s="2">
        <v>172.309</v>
      </c>
      <c r="C272" s="7">
        <f t="shared" si="9"/>
        <v>6.6894907807717452E-3</v>
      </c>
      <c r="D272" s="7">
        <f t="shared" si="10"/>
        <v>6.6672154226724177E-3</v>
      </c>
      <c r="E272" s="7">
        <v>1.5224684559774176E-3</v>
      </c>
    </row>
    <row r="273" spans="1:5" x14ac:dyDescent="0.25">
      <c r="A273" s="4">
        <v>45072</v>
      </c>
      <c r="B273" s="2">
        <v>174.74</v>
      </c>
      <c r="C273" s="7">
        <f t="shared" si="9"/>
        <v>1.4108375070367885E-2</v>
      </c>
      <c r="D273" s="7">
        <f t="shared" si="10"/>
        <v>1.4009778225484054E-2</v>
      </c>
      <c r="E273" s="7">
        <v>1.6313455784110259E-3</v>
      </c>
    </row>
    <row r="274" spans="1:5" x14ac:dyDescent="0.25">
      <c r="A274" s="4">
        <v>45075</v>
      </c>
      <c r="B274" s="2">
        <v>174.74</v>
      </c>
      <c r="C274" s="7">
        <f t="shared" si="9"/>
        <v>0</v>
      </c>
      <c r="D274" s="7">
        <f t="shared" si="10"/>
        <v>0</v>
      </c>
      <c r="E274" s="7">
        <v>1.741155994127059E-3</v>
      </c>
    </row>
    <row r="275" spans="1:5" x14ac:dyDescent="0.25">
      <c r="A275" s="4">
        <v>45076</v>
      </c>
      <c r="B275" s="2">
        <v>176.60300000000001</v>
      </c>
      <c r="C275" s="7">
        <f t="shared" si="9"/>
        <v>1.0661554309259413E-2</v>
      </c>
      <c r="D275" s="7">
        <f t="shared" si="10"/>
        <v>1.060512069809323E-2</v>
      </c>
      <c r="E275" s="7">
        <v>1.7734085076408291E-3</v>
      </c>
    </row>
    <row r="276" spans="1:5" x14ac:dyDescent="0.25">
      <c r="A276" s="4">
        <v>45077</v>
      </c>
      <c r="B276" s="2">
        <v>176.553</v>
      </c>
      <c r="C276" s="7">
        <f t="shared" si="9"/>
        <v>-2.8312089828608222E-4</v>
      </c>
      <c r="D276" s="7">
        <f t="shared" si="10"/>
        <v>-2.8316098457396112E-4</v>
      </c>
      <c r="E276" s="7">
        <v>1.7895613723739705E-3</v>
      </c>
    </row>
    <row r="277" spans="1:5" x14ac:dyDescent="0.25">
      <c r="A277" s="4">
        <v>45078</v>
      </c>
      <c r="B277" s="2">
        <v>179.38200000000001</v>
      </c>
      <c r="C277" s="7">
        <f t="shared" si="9"/>
        <v>1.6023517017552891E-2</v>
      </c>
      <c r="D277" s="7">
        <f t="shared" si="10"/>
        <v>1.5896495559229871E-2</v>
      </c>
      <c r="E277" s="7">
        <v>1.7914407865066513E-3</v>
      </c>
    </row>
    <row r="278" spans="1:5" x14ac:dyDescent="0.25">
      <c r="A278" s="4">
        <v>45079</v>
      </c>
      <c r="B278" s="2">
        <v>180.238</v>
      </c>
      <c r="C278" s="7">
        <f t="shared" si="9"/>
        <v>4.7719392135219252E-3</v>
      </c>
      <c r="D278" s="7">
        <f t="shared" si="10"/>
        <v>4.7605896037035394E-3</v>
      </c>
      <c r="E278" s="7">
        <v>1.8746429670476296E-3</v>
      </c>
    </row>
    <row r="279" spans="1:5" x14ac:dyDescent="0.25">
      <c r="A279" s="4">
        <v>45082</v>
      </c>
      <c r="B279" s="2">
        <v>178.874</v>
      </c>
      <c r="C279" s="7">
        <f t="shared" si="9"/>
        <v>-7.5677715021249536E-3</v>
      </c>
      <c r="D279" s="7">
        <f t="shared" si="10"/>
        <v>-7.5965523815697666E-3</v>
      </c>
      <c r="E279" s="7">
        <v>1.8891136979460393E-3</v>
      </c>
    </row>
    <row r="280" spans="1:5" x14ac:dyDescent="0.25">
      <c r="A280" s="4">
        <v>45083</v>
      </c>
      <c r="B280" s="2">
        <v>178.505</v>
      </c>
      <c r="C280" s="7">
        <f t="shared" si="9"/>
        <v>-2.0629046144212682E-3</v>
      </c>
      <c r="D280" s="7">
        <f t="shared" si="10"/>
        <v>-2.06503533296241E-3</v>
      </c>
      <c r="E280" s="7">
        <v>2.0481141414341944E-3</v>
      </c>
    </row>
    <row r="281" spans="1:5" x14ac:dyDescent="0.25">
      <c r="A281" s="4">
        <v>45084</v>
      </c>
      <c r="B281" s="2">
        <v>177.12</v>
      </c>
      <c r="C281" s="7">
        <f t="shared" si="9"/>
        <v>-7.7588863057056479E-3</v>
      </c>
      <c r="D281" s="7">
        <f t="shared" si="10"/>
        <v>-7.7891430715422748E-3</v>
      </c>
      <c r="E281" s="7">
        <v>2.1549099167150324E-3</v>
      </c>
    </row>
    <row r="282" spans="1:5" x14ac:dyDescent="0.25">
      <c r="A282" s="4">
        <v>45085</v>
      </c>
      <c r="B282" s="2">
        <v>179.86</v>
      </c>
      <c r="C282" s="7">
        <f t="shared" si="9"/>
        <v>1.5469738030713609E-2</v>
      </c>
      <c r="D282" s="7">
        <f t="shared" si="10"/>
        <v>1.5351301526042624E-2</v>
      </c>
      <c r="E282" s="7">
        <v>2.2214349035338532E-3</v>
      </c>
    </row>
    <row r="283" spans="1:5" x14ac:dyDescent="0.25">
      <c r="A283" s="4">
        <v>45086</v>
      </c>
      <c r="B283" s="2">
        <v>180.24799999999999</v>
      </c>
      <c r="C283" s="7">
        <f t="shared" si="9"/>
        <v>2.1572334037582852E-3</v>
      </c>
      <c r="D283" s="7">
        <f t="shared" si="10"/>
        <v>2.1549099167150324E-3</v>
      </c>
      <c r="E283" s="7">
        <v>2.2568308819812914E-3</v>
      </c>
    </row>
    <row r="284" spans="1:5" x14ac:dyDescent="0.25">
      <c r="A284" s="4">
        <v>45089</v>
      </c>
      <c r="B284" s="2">
        <v>183.06700000000001</v>
      </c>
      <c r="C284" s="7">
        <f t="shared" si="9"/>
        <v>1.5639563268385892E-2</v>
      </c>
      <c r="D284" s="7">
        <f t="shared" si="10"/>
        <v>1.5518525651262681E-2</v>
      </c>
      <c r="E284" s="7">
        <v>2.3585764563276005E-3</v>
      </c>
    </row>
    <row r="285" spans="1:5" x14ac:dyDescent="0.25">
      <c r="A285" s="4">
        <v>45090</v>
      </c>
      <c r="B285" s="2">
        <v>182.589</v>
      </c>
      <c r="C285" s="7">
        <f t="shared" si="9"/>
        <v>-2.6110658939076936E-3</v>
      </c>
      <c r="D285" s="7">
        <f t="shared" si="10"/>
        <v>-2.6144806718942644E-3</v>
      </c>
      <c r="E285" s="7">
        <v>2.4529420927251397E-3</v>
      </c>
    </row>
    <row r="286" spans="1:5" x14ac:dyDescent="0.25">
      <c r="A286" s="4">
        <v>45091</v>
      </c>
      <c r="B286" s="2">
        <v>183.226</v>
      </c>
      <c r="C286" s="7">
        <f t="shared" si="9"/>
        <v>3.4887096155846731E-3</v>
      </c>
      <c r="D286" s="7">
        <f t="shared" si="10"/>
        <v>3.4826381850680431E-3</v>
      </c>
      <c r="E286" s="7">
        <v>2.4673362195876264E-3</v>
      </c>
    </row>
    <row r="287" spans="1:5" x14ac:dyDescent="0.25">
      <c r="A287" s="4">
        <v>45092</v>
      </c>
      <c r="B287" s="2">
        <v>185.27799999999999</v>
      </c>
      <c r="C287" s="7">
        <f t="shared" si="9"/>
        <v>1.1199283944418381E-2</v>
      </c>
      <c r="D287" s="7">
        <f t="shared" si="10"/>
        <v>1.1137036285618952E-2</v>
      </c>
      <c r="E287" s="7">
        <v>2.5050323346133664E-3</v>
      </c>
    </row>
    <row r="288" spans="1:5" x14ac:dyDescent="0.25">
      <c r="A288" s="4">
        <v>45093</v>
      </c>
      <c r="B288" s="2">
        <v>184.19300000000001</v>
      </c>
      <c r="C288" s="7">
        <f t="shared" si="9"/>
        <v>-5.856064940251815E-3</v>
      </c>
      <c r="D288" s="7">
        <f t="shared" si="10"/>
        <v>-5.8732789255868442E-3</v>
      </c>
      <c r="E288" s="7">
        <v>2.5409297030693297E-3</v>
      </c>
    </row>
    <row r="289" spans="1:5" x14ac:dyDescent="0.25">
      <c r="A289" s="4">
        <v>45096</v>
      </c>
      <c r="B289" s="2">
        <v>184.19300000000001</v>
      </c>
      <c r="C289" s="7">
        <f t="shared" si="9"/>
        <v>0</v>
      </c>
      <c r="D289" s="7">
        <f t="shared" si="10"/>
        <v>0</v>
      </c>
      <c r="E289" s="7">
        <v>2.6187843547990646E-3</v>
      </c>
    </row>
    <row r="290" spans="1:5" x14ac:dyDescent="0.25">
      <c r="A290" s="4">
        <v>45097</v>
      </c>
      <c r="B290" s="2">
        <v>184.28200000000001</v>
      </c>
      <c r="C290" s="7">
        <f t="shared" si="9"/>
        <v>4.8318882910858285E-4</v>
      </c>
      <c r="D290" s="7">
        <f t="shared" si="10"/>
        <v>4.830721309762712E-4</v>
      </c>
      <c r="E290" s="7">
        <v>2.7747286430700939E-3</v>
      </c>
    </row>
    <row r="291" spans="1:5" x14ac:dyDescent="0.25">
      <c r="A291" s="4">
        <v>45098</v>
      </c>
      <c r="B291" s="2">
        <v>183.23599999999999</v>
      </c>
      <c r="C291" s="7">
        <f t="shared" si="9"/>
        <v>-5.676083393928999E-3</v>
      </c>
      <c r="D291" s="7">
        <f t="shared" si="10"/>
        <v>-5.6922535731643341E-3</v>
      </c>
      <c r="E291" s="7">
        <v>2.8079238675310608E-3</v>
      </c>
    </row>
    <row r="292" spans="1:5" x14ac:dyDescent="0.25">
      <c r="A292" s="4">
        <v>45099</v>
      </c>
      <c r="B292" s="2">
        <v>186.26400000000001</v>
      </c>
      <c r="C292" s="7">
        <f t="shared" si="9"/>
        <v>1.6525136981816013E-2</v>
      </c>
      <c r="D292" s="7">
        <f t="shared" si="10"/>
        <v>1.6390082734582524E-2</v>
      </c>
      <c r="E292" s="7">
        <v>2.8161828493667032E-3</v>
      </c>
    </row>
    <row r="293" spans="1:5" x14ac:dyDescent="0.25">
      <c r="A293" s="4">
        <v>45100</v>
      </c>
      <c r="B293" s="2">
        <v>185.946</v>
      </c>
      <c r="C293" s="7">
        <f t="shared" si="9"/>
        <v>-1.7072542198171003E-3</v>
      </c>
      <c r="D293" s="7">
        <f t="shared" si="10"/>
        <v>-1.7087132391503902E-3</v>
      </c>
      <c r="E293" s="7">
        <v>2.8869805150912252E-3</v>
      </c>
    </row>
    <row r="294" spans="1:5" x14ac:dyDescent="0.25">
      <c r="A294" s="4">
        <v>45103</v>
      </c>
      <c r="B294" s="2">
        <v>184.541</v>
      </c>
      <c r="C294" s="7">
        <f t="shared" si="9"/>
        <v>-7.5559571058264607E-3</v>
      </c>
      <c r="D294" s="7">
        <f t="shared" si="10"/>
        <v>-7.5846479656936612E-3</v>
      </c>
      <c r="E294" s="7">
        <v>3.0349036951541112E-3</v>
      </c>
    </row>
    <row r="295" spans="1:5" x14ac:dyDescent="0.25">
      <c r="A295" s="4">
        <v>45104</v>
      </c>
      <c r="B295" s="2">
        <v>187.32</v>
      </c>
      <c r="C295" s="7">
        <f t="shared" si="9"/>
        <v>1.5058984182376722E-2</v>
      </c>
      <c r="D295" s="7">
        <f t="shared" si="10"/>
        <v>1.4946723300237469E-2</v>
      </c>
      <c r="E295" s="7">
        <v>3.0438567260322328E-3</v>
      </c>
    </row>
    <row r="296" spans="1:5" x14ac:dyDescent="0.25">
      <c r="A296" s="4">
        <v>45105</v>
      </c>
      <c r="B296" s="2">
        <v>188.506</v>
      </c>
      <c r="C296" s="7">
        <f t="shared" si="9"/>
        <v>6.3314114883621375E-3</v>
      </c>
      <c r="D296" s="7">
        <f t="shared" si="10"/>
        <v>6.311452304879916E-3</v>
      </c>
      <c r="E296" s="7">
        <v>3.056725984142937E-3</v>
      </c>
    </row>
    <row r="297" spans="1:5" x14ac:dyDescent="0.25">
      <c r="A297" s="4">
        <v>45106</v>
      </c>
      <c r="B297" s="2">
        <v>188.84399999999999</v>
      </c>
      <c r="C297" s="7">
        <f t="shared" si="9"/>
        <v>1.7930463751816283E-3</v>
      </c>
      <c r="D297" s="7">
        <f t="shared" si="10"/>
        <v>1.7914407865066513E-3</v>
      </c>
      <c r="E297" s="7">
        <v>3.1581371245670846E-3</v>
      </c>
    </row>
    <row r="298" spans="1:5" x14ac:dyDescent="0.25">
      <c r="A298" s="4">
        <v>45107</v>
      </c>
      <c r="B298" s="2">
        <v>193.20699999999999</v>
      </c>
      <c r="C298" s="7">
        <f t="shared" si="9"/>
        <v>2.3103725826608246E-2</v>
      </c>
      <c r="D298" s="7">
        <f t="shared" si="10"/>
        <v>2.2840875599389115E-2</v>
      </c>
      <c r="E298" s="7">
        <v>3.2077561380660083E-3</v>
      </c>
    </row>
    <row r="299" spans="1:5" x14ac:dyDescent="0.25">
      <c r="A299" s="4">
        <v>45110</v>
      </c>
      <c r="B299" s="2">
        <v>191.703</v>
      </c>
      <c r="C299" s="7">
        <f t="shared" si="9"/>
        <v>-7.7843970456556999E-3</v>
      </c>
      <c r="D299" s="7">
        <f t="shared" si="10"/>
        <v>-7.814853624700158E-3</v>
      </c>
      <c r="E299" s="7">
        <v>3.2892327600191084E-3</v>
      </c>
    </row>
    <row r="300" spans="1:5" x14ac:dyDescent="0.25">
      <c r="A300" s="4">
        <v>45111</v>
      </c>
      <c r="B300" s="2">
        <v>191.703</v>
      </c>
      <c r="C300" s="7">
        <f t="shared" si="9"/>
        <v>0</v>
      </c>
      <c r="D300" s="7">
        <f t="shared" si="10"/>
        <v>0</v>
      </c>
      <c r="E300" s="7">
        <v>3.4826381850680431E-3</v>
      </c>
    </row>
    <row r="301" spans="1:5" x14ac:dyDescent="0.25">
      <c r="A301" s="4">
        <v>45112</v>
      </c>
      <c r="B301" s="2">
        <v>190.577</v>
      </c>
      <c r="C301" s="7">
        <f t="shared" si="9"/>
        <v>-5.8736691653235029E-3</v>
      </c>
      <c r="D301" s="7">
        <f t="shared" si="10"/>
        <v>-5.8909870061975341E-3</v>
      </c>
      <c r="E301" s="7">
        <v>3.4891064343698201E-3</v>
      </c>
    </row>
    <row r="302" spans="1:5" x14ac:dyDescent="0.25">
      <c r="A302" s="4">
        <v>45113</v>
      </c>
      <c r="B302" s="2">
        <v>191.05500000000001</v>
      </c>
      <c r="C302" s="7">
        <f t="shared" si="9"/>
        <v>2.508172549678056E-3</v>
      </c>
      <c r="D302" s="7">
        <f t="shared" si="10"/>
        <v>2.5050323346133664E-3</v>
      </c>
      <c r="E302" s="7">
        <v>3.5075521656767529E-3</v>
      </c>
    </row>
    <row r="303" spans="1:5" x14ac:dyDescent="0.25">
      <c r="A303" s="4">
        <v>45114</v>
      </c>
      <c r="B303" s="2">
        <v>189.93</v>
      </c>
      <c r="C303" s="7">
        <f t="shared" si="9"/>
        <v>-5.8883567559079308E-3</v>
      </c>
      <c r="D303" s="7">
        <f t="shared" si="10"/>
        <v>-5.9057614856875967E-3</v>
      </c>
      <c r="E303" s="7">
        <v>3.5685963149494557E-3</v>
      </c>
    </row>
    <row r="304" spans="1:5" x14ac:dyDescent="0.25">
      <c r="A304" s="4">
        <v>45117</v>
      </c>
      <c r="B304" s="2">
        <v>187.86799999999999</v>
      </c>
      <c r="C304" s="7">
        <f t="shared" si="9"/>
        <v>-1.0856631390512406E-2</v>
      </c>
      <c r="D304" s="7">
        <f t="shared" si="10"/>
        <v>-1.0915994660835246E-2</v>
      </c>
      <c r="E304" s="7">
        <v>3.5992630672131943E-3</v>
      </c>
    </row>
    <row r="305" spans="1:5" x14ac:dyDescent="0.25">
      <c r="A305" s="4">
        <v>45118</v>
      </c>
      <c r="B305" s="2">
        <v>187.34</v>
      </c>
      <c r="C305" s="7">
        <f t="shared" si="9"/>
        <v>-2.8104839568207085E-3</v>
      </c>
      <c r="D305" s="7">
        <f t="shared" si="10"/>
        <v>-2.81444078232517E-3</v>
      </c>
      <c r="E305" s="7">
        <v>3.7739919705776282E-3</v>
      </c>
    </row>
    <row r="306" spans="1:5" x14ac:dyDescent="0.25">
      <c r="A306" s="4">
        <v>45119</v>
      </c>
      <c r="B306" s="2">
        <v>189.023</v>
      </c>
      <c r="C306" s="7">
        <f t="shared" si="9"/>
        <v>8.9836660617059749E-3</v>
      </c>
      <c r="D306" s="7">
        <f t="shared" si="10"/>
        <v>8.9435529963437163E-3</v>
      </c>
      <c r="E306" s="7">
        <v>3.8924118162048291E-3</v>
      </c>
    </row>
    <row r="307" spans="1:5" x14ac:dyDescent="0.25">
      <c r="A307" s="4">
        <v>45120</v>
      </c>
      <c r="B307" s="2">
        <v>189.79</v>
      </c>
      <c r="C307" s="7">
        <f t="shared" si="9"/>
        <v>4.0577072631373667E-3</v>
      </c>
      <c r="D307" s="7">
        <f t="shared" si="10"/>
        <v>4.0494969715001265E-3</v>
      </c>
      <c r="E307" s="7">
        <v>4.0494969715001265E-3</v>
      </c>
    </row>
    <row r="308" spans="1:5" x14ac:dyDescent="0.25">
      <c r="A308" s="4">
        <v>45121</v>
      </c>
      <c r="B308" s="2">
        <v>189.94</v>
      </c>
      <c r="C308" s="7">
        <f t="shared" si="9"/>
        <v>7.9034722588122719E-4</v>
      </c>
      <c r="D308" s="7">
        <f t="shared" si="10"/>
        <v>7.9003506597814549E-4</v>
      </c>
      <c r="E308" s="7">
        <v>4.0853245034905335E-3</v>
      </c>
    </row>
    <row r="309" spans="1:5" x14ac:dyDescent="0.25">
      <c r="A309" s="4">
        <v>45124</v>
      </c>
      <c r="B309" s="2">
        <v>193.227</v>
      </c>
      <c r="C309" s="7">
        <f t="shared" si="9"/>
        <v>1.7305464883647481E-2</v>
      </c>
      <c r="D309" s="7">
        <f t="shared" si="10"/>
        <v>1.7157430752067677E-2</v>
      </c>
      <c r="E309" s="7">
        <v>4.0856449266517643E-3</v>
      </c>
    </row>
    <row r="310" spans="1:5" x14ac:dyDescent="0.25">
      <c r="A310" s="4">
        <v>45125</v>
      </c>
      <c r="B310" s="2">
        <v>192.96799999999999</v>
      </c>
      <c r="C310" s="7">
        <f t="shared" si="9"/>
        <v>-1.3403923882273627E-3</v>
      </c>
      <c r="D310" s="7">
        <f t="shared" si="10"/>
        <v>-1.3412915176518726E-3</v>
      </c>
      <c r="E310" s="7">
        <v>4.1218950005913538E-3</v>
      </c>
    </row>
    <row r="311" spans="1:5" x14ac:dyDescent="0.25">
      <c r="A311" s="4">
        <v>45126</v>
      </c>
      <c r="B311" s="2">
        <v>194.333</v>
      </c>
      <c r="C311" s="7">
        <f t="shared" si="9"/>
        <v>7.0737117034949115E-3</v>
      </c>
      <c r="D311" s="7">
        <f t="shared" si="10"/>
        <v>7.0488103658231573E-3</v>
      </c>
      <c r="E311" s="7">
        <v>4.1660699630726569E-3</v>
      </c>
    </row>
    <row r="312" spans="1:5" x14ac:dyDescent="0.25">
      <c r="A312" s="4">
        <v>45127</v>
      </c>
      <c r="B312" s="2">
        <v>192.37</v>
      </c>
      <c r="C312" s="7">
        <f t="shared" si="9"/>
        <v>-1.010121801238073E-2</v>
      </c>
      <c r="D312" s="7">
        <f t="shared" si="10"/>
        <v>-1.0152581496955292E-2</v>
      </c>
      <c r="E312" s="7">
        <v>4.1772073491637982E-3</v>
      </c>
    </row>
    <row r="313" spans="1:5" x14ac:dyDescent="0.25">
      <c r="A313" s="4">
        <v>45128</v>
      </c>
      <c r="B313" s="2">
        <v>191.185</v>
      </c>
      <c r="C313" s="7">
        <f t="shared" si="9"/>
        <v>-6.1600041586525878E-3</v>
      </c>
      <c r="D313" s="7">
        <f t="shared" si="10"/>
        <v>-6.1790552611442227E-3</v>
      </c>
      <c r="E313" s="7">
        <v>4.2121588360892991E-3</v>
      </c>
    </row>
    <row r="314" spans="1:5" x14ac:dyDescent="0.25">
      <c r="A314" s="4">
        <v>45131</v>
      </c>
      <c r="B314" s="2">
        <v>191.99199999999999</v>
      </c>
      <c r="C314" s="7">
        <f t="shared" si="9"/>
        <v>4.2210424457984619E-3</v>
      </c>
      <c r="D314" s="7">
        <f t="shared" si="10"/>
        <v>4.2121588360892991E-3</v>
      </c>
      <c r="E314" s="7">
        <v>4.4461671083209191E-3</v>
      </c>
    </row>
    <row r="315" spans="1:5" x14ac:dyDescent="0.25">
      <c r="A315" s="4">
        <v>45132</v>
      </c>
      <c r="B315" s="2">
        <v>192.858</v>
      </c>
      <c r="C315" s="7">
        <f t="shared" si="9"/>
        <v>4.5106046085254814E-3</v>
      </c>
      <c r="D315" s="7">
        <f t="shared" si="10"/>
        <v>4.5004623186946716E-3</v>
      </c>
      <c r="E315" s="7">
        <v>4.5004623186946716E-3</v>
      </c>
    </row>
    <row r="316" spans="1:5" x14ac:dyDescent="0.25">
      <c r="A316" s="4">
        <v>45133</v>
      </c>
      <c r="B316" s="2">
        <v>193.73500000000001</v>
      </c>
      <c r="C316" s="7">
        <f t="shared" si="9"/>
        <v>4.5473871967975921E-3</v>
      </c>
      <c r="D316" s="7">
        <f t="shared" si="10"/>
        <v>4.5370790698549181E-3</v>
      </c>
      <c r="E316" s="7">
        <v>4.5370790698549181E-3</v>
      </c>
    </row>
    <row r="317" spans="1:5" x14ac:dyDescent="0.25">
      <c r="A317" s="4">
        <v>45134</v>
      </c>
      <c r="B317" s="2">
        <v>192.46</v>
      </c>
      <c r="C317" s="7">
        <f t="shared" si="9"/>
        <v>-6.5811546700389467E-3</v>
      </c>
      <c r="D317" s="7">
        <f t="shared" si="10"/>
        <v>-6.6029059533299298E-3</v>
      </c>
      <c r="E317" s="7">
        <v>4.6974583194791123E-3</v>
      </c>
    </row>
    <row r="318" spans="1:5" x14ac:dyDescent="0.25">
      <c r="A318" s="4">
        <v>45135</v>
      </c>
      <c r="B318" s="2">
        <v>195.06</v>
      </c>
      <c r="C318" s="7">
        <f t="shared" si="9"/>
        <v>1.3509300633897992E-2</v>
      </c>
      <c r="D318" s="7">
        <f t="shared" si="10"/>
        <v>1.3418863615614238E-2</v>
      </c>
      <c r="E318" s="7">
        <v>4.7022299990850417E-3</v>
      </c>
    </row>
    <row r="319" spans="1:5" x14ac:dyDescent="0.25">
      <c r="A319" s="4">
        <v>45138</v>
      </c>
      <c r="B319" s="2">
        <v>195.67699999999999</v>
      </c>
      <c r="C319" s="7">
        <f t="shared" si="9"/>
        <v>3.1631292935505595E-3</v>
      </c>
      <c r="D319" s="7">
        <f t="shared" si="10"/>
        <v>3.1581371245670846E-3</v>
      </c>
      <c r="E319" s="7">
        <v>4.7605896037035394E-3</v>
      </c>
    </row>
    <row r="320" spans="1:5" x14ac:dyDescent="0.25">
      <c r="A320" s="4">
        <v>45139</v>
      </c>
      <c r="B320" s="2">
        <v>194.83600000000001</v>
      </c>
      <c r="C320" s="7">
        <f t="shared" si="9"/>
        <v>-4.2978990888044022E-3</v>
      </c>
      <c r="D320" s="7">
        <f t="shared" si="10"/>
        <v>-4.3071616061971007E-3</v>
      </c>
      <c r="E320" s="7">
        <v>4.9336247138214067E-3</v>
      </c>
    </row>
    <row r="321" spans="1:5" x14ac:dyDescent="0.25">
      <c r="A321" s="4">
        <v>45140</v>
      </c>
      <c r="B321" s="2">
        <v>191.822</v>
      </c>
      <c r="C321" s="7">
        <f t="shared" si="9"/>
        <v>-1.5469420435648473E-2</v>
      </c>
      <c r="D321" s="7">
        <f t="shared" si="10"/>
        <v>-1.5590320375333375E-2</v>
      </c>
      <c r="E321" s="7">
        <v>5.0448272476621842E-3</v>
      </c>
    </row>
    <row r="322" spans="1:5" x14ac:dyDescent="0.25">
      <c r="A322" s="4">
        <v>45141</v>
      </c>
      <c r="B322" s="2">
        <v>190.41800000000001</v>
      </c>
      <c r="C322" s="7">
        <f t="shared" si="9"/>
        <v>-7.3192855876802465E-3</v>
      </c>
      <c r="D322" s="7">
        <f t="shared" si="10"/>
        <v>-7.3462029829322846E-3</v>
      </c>
      <c r="E322" s="7">
        <v>5.2104742860848647E-3</v>
      </c>
    </row>
    <row r="323" spans="1:5" x14ac:dyDescent="0.25">
      <c r="A323" s="4">
        <v>45142</v>
      </c>
      <c r="B323" s="2">
        <v>181.274</v>
      </c>
      <c r="C323" s="7">
        <f t="shared" si="9"/>
        <v>-4.8020670314781189E-2</v>
      </c>
      <c r="D323" s="7">
        <f t="shared" si="10"/>
        <v>-4.9211956942018277E-2</v>
      </c>
      <c r="E323" s="7">
        <v>5.2960985131520685E-3</v>
      </c>
    </row>
    <row r="324" spans="1:5" x14ac:dyDescent="0.25">
      <c r="A324" s="4">
        <v>45145</v>
      </c>
      <c r="B324" s="2">
        <v>178.14599999999999</v>
      </c>
      <c r="C324" s="7">
        <f t="shared" si="9"/>
        <v>-1.7255646148923831E-2</v>
      </c>
      <c r="D324" s="7">
        <f t="shared" si="10"/>
        <v>-1.7406259951236465E-2</v>
      </c>
      <c r="E324" s="7">
        <v>5.3017851816946019E-3</v>
      </c>
    </row>
    <row r="325" spans="1:5" x14ac:dyDescent="0.25">
      <c r="A325" s="4">
        <v>45146</v>
      </c>
      <c r="B325" s="2">
        <v>179.09299999999999</v>
      </c>
      <c r="C325" s="7">
        <f t="shared" si="9"/>
        <v>5.3158645156219375E-3</v>
      </c>
      <c r="D325" s="7">
        <f t="shared" si="10"/>
        <v>5.3017851816946019E-3</v>
      </c>
      <c r="E325" s="7">
        <v>5.3475654351612702E-3</v>
      </c>
    </row>
    <row r="326" spans="1:5" x14ac:dyDescent="0.25">
      <c r="A326" s="4">
        <v>45147</v>
      </c>
      <c r="B326" s="2">
        <v>177.489</v>
      </c>
      <c r="C326" s="7">
        <f t="shared" si="9"/>
        <v>-8.9562406124191751E-3</v>
      </c>
      <c r="D326" s="7">
        <f t="shared" si="10"/>
        <v>-8.9965888282620508E-3</v>
      </c>
      <c r="E326" s="7">
        <v>5.4794322177694286E-3</v>
      </c>
    </row>
    <row r="327" spans="1:5" x14ac:dyDescent="0.25">
      <c r="A327" s="4">
        <v>45148</v>
      </c>
      <c r="B327" s="2">
        <v>177.27</v>
      </c>
      <c r="C327" s="7">
        <f t="shared" si="9"/>
        <v>-1.2338792826597222E-3</v>
      </c>
      <c r="D327" s="7">
        <f t="shared" si="10"/>
        <v>-1.2346411384583493E-3</v>
      </c>
      <c r="E327" s="7">
        <v>5.6571821357349799E-3</v>
      </c>
    </row>
    <row r="328" spans="1:5" x14ac:dyDescent="0.25">
      <c r="A328" s="4">
        <v>45149</v>
      </c>
      <c r="B328" s="2">
        <v>177.33</v>
      </c>
      <c r="C328" s="7">
        <f t="shared" ref="C328:C391" si="11">B328/B327-1</f>
        <v>3.3846674564230739E-4</v>
      </c>
      <c r="D328" s="7">
        <f t="shared" ref="D328:D391" si="12">+LN(B328/B327)</f>
        <v>3.3840947869496167E-4</v>
      </c>
      <c r="E328" s="7">
        <v>5.8719235369578118E-3</v>
      </c>
    </row>
    <row r="329" spans="1:5" x14ac:dyDescent="0.25">
      <c r="A329" s="4">
        <v>45152</v>
      </c>
      <c r="B329" s="2">
        <v>178.995</v>
      </c>
      <c r="C329" s="7">
        <f t="shared" si="11"/>
        <v>9.3892742344781066E-3</v>
      </c>
      <c r="D329" s="7">
        <f t="shared" si="12"/>
        <v>9.345468985340926E-3</v>
      </c>
      <c r="E329" s="7">
        <v>5.9092266045563807E-3</v>
      </c>
    </row>
    <row r="330" spans="1:5" x14ac:dyDescent="0.25">
      <c r="A330" s="4">
        <v>45153</v>
      </c>
      <c r="B330" s="2">
        <v>176.99100000000001</v>
      </c>
      <c r="C330" s="7">
        <f t="shared" si="11"/>
        <v>-1.1195843459314458E-2</v>
      </c>
      <c r="D330" s="7">
        <f t="shared" si="12"/>
        <v>-1.125898866630245E-2</v>
      </c>
      <c r="E330" s="7">
        <v>6.1665495479412144E-3</v>
      </c>
    </row>
    <row r="331" spans="1:5" x14ac:dyDescent="0.25">
      <c r="A331" s="4">
        <v>45154</v>
      </c>
      <c r="B331" s="2">
        <v>176.113</v>
      </c>
      <c r="C331" s="7">
        <f t="shared" si="11"/>
        <v>-4.9607042165986659E-3</v>
      </c>
      <c r="D331" s="7">
        <f t="shared" si="12"/>
        <v>-4.9730493537325521E-3</v>
      </c>
      <c r="E331" s="7">
        <v>6.311452304879916E-3</v>
      </c>
    </row>
    <row r="332" spans="1:5" x14ac:dyDescent="0.25">
      <c r="A332" s="4">
        <v>45155</v>
      </c>
      <c r="B332" s="2">
        <v>173.55</v>
      </c>
      <c r="C332" s="7">
        <f t="shared" si="11"/>
        <v>-1.4553156212204543E-2</v>
      </c>
      <c r="D332" s="7">
        <f t="shared" si="12"/>
        <v>-1.4660092161898362E-2</v>
      </c>
      <c r="E332" s="7">
        <v>6.3149188284947842E-3</v>
      </c>
    </row>
    <row r="333" spans="1:5" x14ac:dyDescent="0.25">
      <c r="A333" s="4">
        <v>45156</v>
      </c>
      <c r="B333" s="2">
        <v>174.03800000000001</v>
      </c>
      <c r="C333" s="7">
        <f t="shared" si="11"/>
        <v>2.8118697781618351E-3</v>
      </c>
      <c r="D333" s="7">
        <f t="shared" si="12"/>
        <v>2.8079238675310608E-3</v>
      </c>
      <c r="E333" s="7">
        <v>6.3521608751096097E-3</v>
      </c>
    </row>
    <row r="334" spans="1:5" x14ac:dyDescent="0.25">
      <c r="A334" s="4">
        <v>45159</v>
      </c>
      <c r="B334" s="2">
        <v>175.38499999999999</v>
      </c>
      <c r="C334" s="7">
        <f t="shared" si="11"/>
        <v>7.7396890334293644E-3</v>
      </c>
      <c r="D334" s="7">
        <f t="shared" si="12"/>
        <v>7.7098912916747494E-3</v>
      </c>
      <c r="E334" s="7">
        <v>6.5473884417870734E-3</v>
      </c>
    </row>
    <row r="335" spans="1:5" x14ac:dyDescent="0.25">
      <c r="A335" s="4">
        <v>45160</v>
      </c>
      <c r="B335" s="2">
        <v>176.77099999999999</v>
      </c>
      <c r="C335" s="7">
        <f t="shared" si="11"/>
        <v>7.9026142486529061E-3</v>
      </c>
      <c r="D335" s="7">
        <f t="shared" si="12"/>
        <v>7.8715521332963778E-3</v>
      </c>
      <c r="E335" s="7">
        <v>6.6009801818544727E-3</v>
      </c>
    </row>
    <row r="336" spans="1:5" x14ac:dyDescent="0.25">
      <c r="A336" s="4">
        <v>45161</v>
      </c>
      <c r="B336" s="2">
        <v>180.65100000000001</v>
      </c>
      <c r="C336" s="7">
        <f t="shared" si="11"/>
        <v>2.1949301638843677E-2</v>
      </c>
      <c r="D336" s="7">
        <f t="shared" si="12"/>
        <v>2.1711883544042153E-2</v>
      </c>
      <c r="E336" s="7">
        <v>6.6293921732906141E-3</v>
      </c>
    </row>
    <row r="337" spans="1:5" x14ac:dyDescent="0.25">
      <c r="A337" s="4">
        <v>45162</v>
      </c>
      <c r="B337" s="2">
        <v>175.923</v>
      </c>
      <c r="C337" s="7">
        <f t="shared" si="11"/>
        <v>-2.6172011226065828E-2</v>
      </c>
      <c r="D337" s="7">
        <f t="shared" si="12"/>
        <v>-2.6520593837235561E-2</v>
      </c>
      <c r="E337" s="7">
        <v>6.6479913589814563E-3</v>
      </c>
    </row>
    <row r="338" spans="1:5" x14ac:dyDescent="0.25">
      <c r="A338" s="4">
        <v>45163</v>
      </c>
      <c r="B338" s="2">
        <v>178.148</v>
      </c>
      <c r="C338" s="7">
        <f t="shared" si="11"/>
        <v>1.2647578770257351E-2</v>
      </c>
      <c r="D338" s="7">
        <f t="shared" si="12"/>
        <v>1.2568266187196111E-2</v>
      </c>
      <c r="E338" s="7">
        <v>6.6672154226724177E-3</v>
      </c>
    </row>
    <row r="339" spans="1:5" x14ac:dyDescent="0.25">
      <c r="A339" s="4">
        <v>45166</v>
      </c>
      <c r="B339" s="2">
        <v>179.72399999999999</v>
      </c>
      <c r="C339" s="7">
        <f t="shared" si="11"/>
        <v>8.8465770033903102E-3</v>
      </c>
      <c r="D339" s="7">
        <f t="shared" si="12"/>
        <v>8.8076753039583091E-3</v>
      </c>
      <c r="E339" s="7">
        <v>6.7574159578495099E-3</v>
      </c>
    </row>
    <row r="340" spans="1:5" x14ac:dyDescent="0.25">
      <c r="A340" s="4">
        <v>45167</v>
      </c>
      <c r="B340" s="2">
        <v>183.643</v>
      </c>
      <c r="C340" s="7">
        <f t="shared" si="11"/>
        <v>2.1805657563820136E-2</v>
      </c>
      <c r="D340" s="7">
        <f t="shared" si="12"/>
        <v>2.1571314759498521E-2</v>
      </c>
      <c r="E340" s="7">
        <v>6.7664375169067554E-3</v>
      </c>
    </row>
    <row r="341" spans="1:5" x14ac:dyDescent="0.25">
      <c r="A341" s="4">
        <v>45168</v>
      </c>
      <c r="B341" s="2">
        <v>187.16399999999999</v>
      </c>
      <c r="C341" s="7">
        <f t="shared" si="11"/>
        <v>1.9173069488082728E-2</v>
      </c>
      <c r="D341" s="7">
        <f t="shared" si="12"/>
        <v>1.8991582299931281E-2</v>
      </c>
      <c r="E341" s="7">
        <v>6.8087025020879422E-3</v>
      </c>
    </row>
    <row r="342" spans="1:5" x14ac:dyDescent="0.25">
      <c r="A342" s="4">
        <v>45169</v>
      </c>
      <c r="B342" s="2">
        <v>187.38399999999999</v>
      </c>
      <c r="C342" s="7">
        <f t="shared" si="11"/>
        <v>1.1754397213139534E-3</v>
      </c>
      <c r="D342" s="7">
        <f t="shared" si="12"/>
        <v>1.1747494329200445E-3</v>
      </c>
      <c r="E342" s="7">
        <v>6.9443401088302081E-3</v>
      </c>
    </row>
    <row r="343" spans="1:5" x14ac:dyDescent="0.25">
      <c r="A343" s="4">
        <v>45170</v>
      </c>
      <c r="B343" s="2">
        <v>188.97</v>
      </c>
      <c r="C343" s="7">
        <f t="shared" si="11"/>
        <v>8.4639030013236027E-3</v>
      </c>
      <c r="D343" s="7">
        <f t="shared" si="12"/>
        <v>8.4282850113387101E-3</v>
      </c>
      <c r="E343" s="7">
        <v>6.9450156679070714E-3</v>
      </c>
    </row>
    <row r="344" spans="1:5" x14ac:dyDescent="0.25">
      <c r="A344" s="4">
        <v>45173</v>
      </c>
      <c r="B344" s="2">
        <v>188.97</v>
      </c>
      <c r="C344" s="7">
        <f t="shared" si="11"/>
        <v>0</v>
      </c>
      <c r="D344" s="7">
        <f t="shared" si="12"/>
        <v>0</v>
      </c>
      <c r="E344" s="7">
        <v>7.0488103658231573E-3</v>
      </c>
    </row>
    <row r="345" spans="1:5" x14ac:dyDescent="0.25">
      <c r="A345" s="4">
        <v>45174</v>
      </c>
      <c r="B345" s="2">
        <v>189.209</v>
      </c>
      <c r="C345" s="7">
        <f t="shared" si="11"/>
        <v>1.2647510186802879E-3</v>
      </c>
      <c r="D345" s="7">
        <f t="shared" si="12"/>
        <v>1.2639518948348259E-3</v>
      </c>
      <c r="E345" s="7">
        <v>7.1677884341407715E-3</v>
      </c>
    </row>
    <row r="346" spans="1:5" x14ac:dyDescent="0.25">
      <c r="A346" s="4">
        <v>45175</v>
      </c>
      <c r="B346" s="2">
        <v>182.43700000000001</v>
      </c>
      <c r="C346" s="7">
        <f t="shared" si="11"/>
        <v>-3.5791109302411583E-2</v>
      </c>
      <c r="D346" s="7">
        <f t="shared" si="12"/>
        <v>-3.6447316250815327E-2</v>
      </c>
      <c r="E346" s="7">
        <v>7.2835053202089791E-3</v>
      </c>
    </row>
    <row r="347" spans="1:5" x14ac:dyDescent="0.25">
      <c r="A347" s="4">
        <v>45176</v>
      </c>
      <c r="B347" s="2">
        <v>177.1</v>
      </c>
      <c r="C347" s="7">
        <f t="shared" si="11"/>
        <v>-2.9253934234831802E-2</v>
      </c>
      <c r="D347" s="7">
        <f t="shared" si="12"/>
        <v>-2.9690363157178917E-2</v>
      </c>
      <c r="E347" s="7">
        <v>7.3494024406348529E-3</v>
      </c>
    </row>
    <row r="348" spans="1:5" x14ac:dyDescent="0.25">
      <c r="A348" s="4">
        <v>45177</v>
      </c>
      <c r="B348" s="2">
        <v>177.71899999999999</v>
      </c>
      <c r="C348" s="7">
        <f t="shared" si="11"/>
        <v>3.4952004517221358E-3</v>
      </c>
      <c r="D348" s="7">
        <f t="shared" si="12"/>
        <v>3.4891064343698201E-3</v>
      </c>
      <c r="E348" s="7">
        <v>7.384162296827544E-3</v>
      </c>
    </row>
    <row r="349" spans="1:5" x14ac:dyDescent="0.25">
      <c r="A349" s="4">
        <v>45180</v>
      </c>
      <c r="B349" s="2">
        <v>178.89599999999999</v>
      </c>
      <c r="C349" s="7">
        <f t="shared" si="11"/>
        <v>6.6228146680995525E-3</v>
      </c>
      <c r="D349" s="7">
        <f t="shared" si="12"/>
        <v>6.6009801818544727E-3</v>
      </c>
      <c r="E349" s="7">
        <v>7.4741436441265099E-3</v>
      </c>
    </row>
    <row r="350" spans="1:5" x14ac:dyDescent="0.25">
      <c r="A350" s="4">
        <v>45181</v>
      </c>
      <c r="B350" s="2">
        <v>175.84399999999999</v>
      </c>
      <c r="C350" s="7">
        <f t="shared" si="11"/>
        <v>-1.7060191396118363E-2</v>
      </c>
      <c r="D350" s="7">
        <f t="shared" si="12"/>
        <v>-1.7207393055747498E-2</v>
      </c>
      <c r="E350" s="7">
        <v>7.5112977484450248E-3</v>
      </c>
    </row>
    <row r="351" spans="1:5" x14ac:dyDescent="0.25">
      <c r="A351" s="4">
        <v>45182</v>
      </c>
      <c r="B351" s="2">
        <v>173.75899999999999</v>
      </c>
      <c r="C351" s="7">
        <f t="shared" si="11"/>
        <v>-1.1857100611906035E-2</v>
      </c>
      <c r="D351" s="7">
        <f t="shared" si="12"/>
        <v>-1.1927956684711319E-2</v>
      </c>
      <c r="E351" s="7">
        <v>7.676648329761112E-3</v>
      </c>
    </row>
    <row r="352" spans="1:5" x14ac:dyDescent="0.25">
      <c r="A352" s="4">
        <v>45183</v>
      </c>
      <c r="B352" s="2">
        <v>175.285</v>
      </c>
      <c r="C352" s="7">
        <f t="shared" si="11"/>
        <v>8.782278903538776E-3</v>
      </c>
      <c r="D352" s="7">
        <f t="shared" si="12"/>
        <v>8.7439390031167959E-3</v>
      </c>
      <c r="E352" s="7">
        <v>7.7098912916747494E-3</v>
      </c>
    </row>
    <row r="353" spans="1:5" x14ac:dyDescent="0.25">
      <c r="A353" s="4">
        <v>45184</v>
      </c>
      <c r="B353" s="2">
        <v>174.55699999999999</v>
      </c>
      <c r="C353" s="7">
        <f t="shared" si="11"/>
        <v>-4.1532361582565791E-3</v>
      </c>
      <c r="D353" s="7">
        <f t="shared" si="12"/>
        <v>-4.1618847984194523E-3</v>
      </c>
      <c r="E353" s="7">
        <v>7.8682002629873356E-3</v>
      </c>
    </row>
    <row r="354" spans="1:5" x14ac:dyDescent="0.25">
      <c r="A354" s="4">
        <v>45187</v>
      </c>
      <c r="B354" s="2">
        <v>177.50899999999999</v>
      </c>
      <c r="C354" s="7">
        <f t="shared" si="11"/>
        <v>1.6911381382585633E-2</v>
      </c>
      <c r="D354" s="7">
        <f t="shared" si="12"/>
        <v>1.6769975986155965E-2</v>
      </c>
      <c r="E354" s="7">
        <v>7.8715521332963778E-3</v>
      </c>
    </row>
    <row r="355" spans="1:5" x14ac:dyDescent="0.25">
      <c r="A355" s="4">
        <v>45188</v>
      </c>
      <c r="B355" s="2">
        <v>178.607</v>
      </c>
      <c r="C355" s="7">
        <f t="shared" si="11"/>
        <v>6.1856018568073878E-3</v>
      </c>
      <c r="D355" s="7">
        <f t="shared" si="12"/>
        <v>6.1665495479412144E-3</v>
      </c>
      <c r="E355" s="7">
        <v>7.8765910506432731E-3</v>
      </c>
    </row>
    <row r="356" spans="1:5" x14ac:dyDescent="0.25">
      <c r="A356" s="4">
        <v>45189</v>
      </c>
      <c r="B356" s="2">
        <v>175.036</v>
      </c>
      <c r="C356" s="7">
        <f t="shared" si="11"/>
        <v>-1.9993617271439557E-2</v>
      </c>
      <c r="D356" s="7">
        <f t="shared" si="12"/>
        <v>-2.0196194350401882E-2</v>
      </c>
      <c r="E356" s="7">
        <v>7.8886097118497644E-3</v>
      </c>
    </row>
    <row r="357" spans="1:5" x14ac:dyDescent="0.25">
      <c r="A357" s="4">
        <v>45190</v>
      </c>
      <c r="B357" s="2">
        <v>173.48</v>
      </c>
      <c r="C357" s="7">
        <f t="shared" si="11"/>
        <v>-8.8895998537444898E-3</v>
      </c>
      <c r="D357" s="7">
        <f t="shared" si="12"/>
        <v>-8.9293480857806813E-3</v>
      </c>
      <c r="E357" s="7">
        <v>7.940372556603157E-3</v>
      </c>
    </row>
    <row r="358" spans="1:5" x14ac:dyDescent="0.25">
      <c r="A358" s="4">
        <v>45191</v>
      </c>
      <c r="B358" s="2">
        <v>174.33799999999999</v>
      </c>
      <c r="C358" s="7">
        <f t="shared" si="11"/>
        <v>4.9458150795480549E-3</v>
      </c>
      <c r="D358" s="7">
        <f t="shared" si="12"/>
        <v>4.9336247138214067E-3</v>
      </c>
      <c r="E358" s="7">
        <v>8.0816295159372147E-3</v>
      </c>
    </row>
    <row r="359" spans="1:5" x14ac:dyDescent="0.25">
      <c r="A359" s="4">
        <v>45194</v>
      </c>
      <c r="B359" s="2">
        <v>175.624</v>
      </c>
      <c r="C359" s="7">
        <f t="shared" si="11"/>
        <v>7.3764755819156758E-3</v>
      </c>
      <c r="D359" s="7">
        <f t="shared" si="12"/>
        <v>7.3494024406348529E-3</v>
      </c>
      <c r="E359" s="7">
        <v>8.2166254276512651E-3</v>
      </c>
    </row>
    <row r="360" spans="1:5" x14ac:dyDescent="0.25">
      <c r="A360" s="4">
        <v>45195</v>
      </c>
      <c r="B360" s="2">
        <v>171.51499999999999</v>
      </c>
      <c r="C360" s="7">
        <f t="shared" si="11"/>
        <v>-2.3396574500068379E-2</v>
      </c>
      <c r="D360" s="7">
        <f t="shared" si="12"/>
        <v>-2.3674619783489687E-2</v>
      </c>
      <c r="E360" s="7">
        <v>8.271304065860326E-3</v>
      </c>
    </row>
    <row r="361" spans="1:5" x14ac:dyDescent="0.25">
      <c r="A361" s="4">
        <v>45196</v>
      </c>
      <c r="B361" s="2">
        <v>169.989</v>
      </c>
      <c r="C361" s="7">
        <f t="shared" si="11"/>
        <v>-8.8971810045767041E-3</v>
      </c>
      <c r="D361" s="7">
        <f t="shared" si="12"/>
        <v>-8.9369972637389789E-3</v>
      </c>
      <c r="E361" s="7">
        <v>8.3407284854195123E-3</v>
      </c>
    </row>
    <row r="362" spans="1:5" x14ac:dyDescent="0.25">
      <c r="A362" s="4">
        <v>45197</v>
      </c>
      <c r="B362" s="2">
        <v>170.24799999999999</v>
      </c>
      <c r="C362" s="7">
        <f t="shared" si="11"/>
        <v>1.5236279994585988E-3</v>
      </c>
      <c r="D362" s="7">
        <f t="shared" si="12"/>
        <v>1.5224684559774176E-3</v>
      </c>
      <c r="E362" s="7">
        <v>8.4149918038486076E-3</v>
      </c>
    </row>
    <row r="363" spans="1:5" x14ac:dyDescent="0.25">
      <c r="A363" s="4">
        <v>45198</v>
      </c>
      <c r="B363" s="2">
        <v>170.767</v>
      </c>
      <c r="C363" s="7">
        <f t="shared" si="11"/>
        <v>3.0484939617498874E-3</v>
      </c>
      <c r="D363" s="7">
        <f t="shared" si="12"/>
        <v>3.0438567260322328E-3</v>
      </c>
      <c r="E363" s="7">
        <v>8.4282850113387101E-3</v>
      </c>
    </row>
    <row r="364" spans="1:5" x14ac:dyDescent="0.25">
      <c r="A364" s="4">
        <v>45201</v>
      </c>
      <c r="B364" s="2">
        <v>173.3</v>
      </c>
      <c r="C364" s="7">
        <f t="shared" si="11"/>
        <v>1.4833076648298693E-2</v>
      </c>
      <c r="D364" s="7">
        <f t="shared" si="12"/>
        <v>1.472414246515775E-2</v>
      </c>
      <c r="E364" s="7">
        <v>8.5950064312545101E-3</v>
      </c>
    </row>
    <row r="365" spans="1:5" x14ac:dyDescent="0.25">
      <c r="A365" s="4">
        <v>45202</v>
      </c>
      <c r="B365" s="2">
        <v>171.95400000000001</v>
      </c>
      <c r="C365" s="7">
        <f t="shared" si="11"/>
        <v>-7.7668782458165664E-3</v>
      </c>
      <c r="D365" s="7">
        <f t="shared" si="12"/>
        <v>-7.7971975375244499E-3</v>
      </c>
      <c r="E365" s="7">
        <v>8.718606698366561E-3</v>
      </c>
    </row>
    <row r="366" spans="1:5" x14ac:dyDescent="0.25">
      <c r="A366" s="4">
        <v>45203</v>
      </c>
      <c r="B366" s="2">
        <v>173.21100000000001</v>
      </c>
      <c r="C366" s="7">
        <f t="shared" si="11"/>
        <v>7.3100945601731748E-3</v>
      </c>
      <c r="D366" s="7">
        <f t="shared" si="12"/>
        <v>7.2835053202089791E-3</v>
      </c>
      <c r="E366" s="7">
        <v>8.7439390031167959E-3</v>
      </c>
    </row>
    <row r="367" spans="1:5" x14ac:dyDescent="0.25">
      <c r="A367" s="4">
        <v>45204</v>
      </c>
      <c r="B367" s="2">
        <v>174.45699999999999</v>
      </c>
      <c r="C367" s="7">
        <f t="shared" si="11"/>
        <v>7.1935385166068677E-3</v>
      </c>
      <c r="D367" s="7">
        <f t="shared" si="12"/>
        <v>7.1677884341407715E-3</v>
      </c>
      <c r="E367" s="7">
        <v>8.7513180529065118E-3</v>
      </c>
    </row>
    <row r="368" spans="1:5" x14ac:dyDescent="0.25">
      <c r="A368" s="4">
        <v>45205</v>
      </c>
      <c r="B368" s="2">
        <v>177.03100000000001</v>
      </c>
      <c r="C368" s="7">
        <f t="shared" si="11"/>
        <v>1.4754352075296628E-2</v>
      </c>
      <c r="D368" s="7">
        <f t="shared" si="12"/>
        <v>1.4646565542944493E-2</v>
      </c>
      <c r="E368" s="7">
        <v>8.8076753039583091E-3</v>
      </c>
    </row>
    <row r="369" spans="1:5" x14ac:dyDescent="0.25">
      <c r="A369" s="4">
        <v>45208</v>
      </c>
      <c r="B369" s="2">
        <v>178.52699999999999</v>
      </c>
      <c r="C369" s="7">
        <f t="shared" si="11"/>
        <v>8.4504973705168407E-3</v>
      </c>
      <c r="D369" s="7">
        <f t="shared" si="12"/>
        <v>8.4149918038486076E-3</v>
      </c>
      <c r="E369" s="7">
        <v>8.9435529963437163E-3</v>
      </c>
    </row>
    <row r="370" spans="1:5" x14ac:dyDescent="0.25">
      <c r="A370" s="4">
        <v>45209</v>
      </c>
      <c r="B370" s="2">
        <v>177.928</v>
      </c>
      <c r="C370" s="7">
        <f t="shared" si="11"/>
        <v>-3.3552347824138407E-3</v>
      </c>
      <c r="D370" s="7">
        <f t="shared" si="12"/>
        <v>-3.3608762050359349E-3</v>
      </c>
      <c r="E370" s="7">
        <v>8.9791686562342363E-3</v>
      </c>
    </row>
    <row r="371" spans="1:5" x14ac:dyDescent="0.25">
      <c r="A371" s="4">
        <v>45210</v>
      </c>
      <c r="B371" s="2">
        <v>179.33500000000001</v>
      </c>
      <c r="C371" s="7">
        <f t="shared" si="11"/>
        <v>7.9076929994155165E-3</v>
      </c>
      <c r="D371" s="7">
        <f t="shared" si="12"/>
        <v>7.8765910506432731E-3</v>
      </c>
      <c r="E371" s="7">
        <v>9.0023352230320392E-3</v>
      </c>
    </row>
    <row r="372" spans="1:5" x14ac:dyDescent="0.25">
      <c r="A372" s="4">
        <v>45211</v>
      </c>
      <c r="B372" s="2">
        <v>180.24199999999999</v>
      </c>
      <c r="C372" s="7">
        <f t="shared" si="11"/>
        <v>5.0575738143696647E-3</v>
      </c>
      <c r="D372" s="7">
        <f t="shared" si="12"/>
        <v>5.0448272476621842E-3</v>
      </c>
      <c r="E372" s="7">
        <v>9.2120446165000376E-3</v>
      </c>
    </row>
    <row r="373" spans="1:5" x14ac:dyDescent="0.25">
      <c r="A373" s="4">
        <v>45212</v>
      </c>
      <c r="B373" s="2">
        <v>178.387</v>
      </c>
      <c r="C373" s="7">
        <f t="shared" si="11"/>
        <v>-1.0291718911241476E-2</v>
      </c>
      <c r="D373" s="7">
        <f t="shared" si="12"/>
        <v>-1.0345044842840457E-2</v>
      </c>
      <c r="E373" s="7">
        <v>9.2368003443526938E-3</v>
      </c>
    </row>
    <row r="374" spans="1:5" x14ac:dyDescent="0.25">
      <c r="A374" s="4">
        <v>45215</v>
      </c>
      <c r="B374" s="2">
        <v>178.25700000000001</v>
      </c>
      <c r="C374" s="7">
        <f t="shared" si="11"/>
        <v>-7.2875265574279258E-4</v>
      </c>
      <c r="D374" s="7">
        <f t="shared" si="12"/>
        <v>-7.2901832503873009E-4</v>
      </c>
      <c r="E374" s="7">
        <v>9.345468985340926E-3</v>
      </c>
    </row>
    <row r="375" spans="1:5" x14ac:dyDescent="0.25">
      <c r="A375" s="4">
        <v>45216</v>
      </c>
      <c r="B375" s="2">
        <v>176.691</v>
      </c>
      <c r="C375" s="7">
        <f t="shared" si="11"/>
        <v>-8.7850687490533819E-3</v>
      </c>
      <c r="D375" s="7">
        <f t="shared" si="12"/>
        <v>-8.8238849681658571E-3</v>
      </c>
      <c r="E375" s="7">
        <v>9.3608826322839865E-3</v>
      </c>
    </row>
    <row r="376" spans="1:5" x14ac:dyDescent="0.25">
      <c r="A376" s="4">
        <v>45217</v>
      </c>
      <c r="B376" s="2">
        <v>175.38499999999999</v>
      </c>
      <c r="C376" s="7">
        <f t="shared" si="11"/>
        <v>-7.3914347646456546E-3</v>
      </c>
      <c r="D376" s="7">
        <f t="shared" si="12"/>
        <v>-7.4188867754020407E-3</v>
      </c>
      <c r="E376" s="7">
        <v>9.512944783982076E-3</v>
      </c>
    </row>
    <row r="377" spans="1:5" x14ac:dyDescent="0.25">
      <c r="A377" s="4">
        <v>45218</v>
      </c>
      <c r="B377" s="2">
        <v>175.006</v>
      </c>
      <c r="C377" s="7">
        <f t="shared" si="11"/>
        <v>-2.1609601733328931E-3</v>
      </c>
      <c r="D377" s="7">
        <f t="shared" si="12"/>
        <v>-2.1632984169431151E-3</v>
      </c>
      <c r="E377" s="7">
        <v>9.5641511637515851E-3</v>
      </c>
    </row>
    <row r="378" spans="1:5" x14ac:dyDescent="0.25">
      <c r="A378" s="4">
        <v>45219</v>
      </c>
      <c r="B378" s="2">
        <v>172.43299999999999</v>
      </c>
      <c r="C378" s="7">
        <f t="shared" si="11"/>
        <v>-1.4702353062180817E-2</v>
      </c>
      <c r="D378" s="7">
        <f t="shared" si="12"/>
        <v>-1.4811503824814011E-2</v>
      </c>
      <c r="E378" s="7">
        <v>9.8002682232104423E-3</v>
      </c>
    </row>
    <row r="379" spans="1:5" x14ac:dyDescent="0.25">
      <c r="A379" s="4">
        <v>45222</v>
      </c>
      <c r="B379" s="2">
        <v>172.55199999999999</v>
      </c>
      <c r="C379" s="7">
        <f t="shared" si="11"/>
        <v>6.9012312028449152E-4</v>
      </c>
      <c r="D379" s="7">
        <f t="shared" si="12"/>
        <v>6.8988509482886698E-4</v>
      </c>
      <c r="E379" s="7">
        <v>9.8440813120277346E-3</v>
      </c>
    </row>
    <row r="380" spans="1:5" x14ac:dyDescent="0.25">
      <c r="A380" s="4">
        <v>45223</v>
      </c>
      <c r="B380" s="2">
        <v>172.99100000000001</v>
      </c>
      <c r="C380" s="7">
        <f t="shared" si="11"/>
        <v>2.5441606008624884E-3</v>
      </c>
      <c r="D380" s="7">
        <f t="shared" si="12"/>
        <v>2.5409297030693297E-3</v>
      </c>
      <c r="E380" s="7">
        <v>1.0010591080584942E-2</v>
      </c>
    </row>
    <row r="381" spans="1:5" x14ac:dyDescent="0.25">
      <c r="A381" s="4">
        <v>45224</v>
      </c>
      <c r="B381" s="2">
        <v>170.65700000000001</v>
      </c>
      <c r="C381" s="7">
        <f t="shared" si="11"/>
        <v>-1.3492031377354885E-2</v>
      </c>
      <c r="D381" s="7">
        <f t="shared" si="12"/>
        <v>-1.3583875880884824E-2</v>
      </c>
      <c r="E381" s="7">
        <v>1.0069958450583139E-2</v>
      </c>
    </row>
    <row r="382" spans="1:5" x14ac:dyDescent="0.25">
      <c r="A382" s="4">
        <v>45225</v>
      </c>
      <c r="B382" s="2">
        <v>166.458</v>
      </c>
      <c r="C382" s="7">
        <f t="shared" si="11"/>
        <v>-2.4604909262438746E-2</v>
      </c>
      <c r="D382" s="7">
        <f t="shared" si="12"/>
        <v>-2.4912668794961877E-2</v>
      </c>
      <c r="E382" s="7">
        <v>1.0090787983370222E-2</v>
      </c>
    </row>
    <row r="383" spans="1:5" x14ac:dyDescent="0.25">
      <c r="A383" s="4">
        <v>45226</v>
      </c>
      <c r="B383" s="2">
        <v>167.785</v>
      </c>
      <c r="C383" s="7">
        <f t="shared" si="11"/>
        <v>7.9719809201119762E-3</v>
      </c>
      <c r="D383" s="7">
        <f t="shared" si="12"/>
        <v>7.940372556603157E-3</v>
      </c>
      <c r="E383" s="7">
        <v>1.0184646360068749E-2</v>
      </c>
    </row>
    <row r="384" spans="1:5" x14ac:dyDescent="0.25">
      <c r="A384" s="4">
        <v>45229</v>
      </c>
      <c r="B384" s="2">
        <v>169.84899999999999</v>
      </c>
      <c r="C384" s="7">
        <f t="shared" si="11"/>
        <v>1.2301457222040124E-2</v>
      </c>
      <c r="D384" s="7">
        <f t="shared" si="12"/>
        <v>1.2226409137526274E-2</v>
      </c>
      <c r="E384" s="7">
        <v>1.0267836511006387E-2</v>
      </c>
    </row>
    <row r="385" spans="1:5" x14ac:dyDescent="0.25">
      <c r="A385" s="4">
        <v>45230</v>
      </c>
      <c r="B385" s="2">
        <v>170.328</v>
      </c>
      <c r="C385" s="7">
        <f t="shared" si="11"/>
        <v>2.8201520173802841E-3</v>
      </c>
      <c r="D385" s="7">
        <f t="shared" si="12"/>
        <v>2.8161828493667032E-3</v>
      </c>
      <c r="E385" s="7">
        <v>1.0340944338563945E-2</v>
      </c>
    </row>
    <row r="386" spans="1:5" x14ac:dyDescent="0.25">
      <c r="A386" s="4">
        <v>45231</v>
      </c>
      <c r="B386" s="2">
        <v>173.52</v>
      </c>
      <c r="C386" s="7">
        <f t="shared" si="11"/>
        <v>1.8740312808228854E-2</v>
      </c>
      <c r="D386" s="7">
        <f t="shared" si="12"/>
        <v>1.856687662782748E-2</v>
      </c>
      <c r="E386" s="7">
        <v>1.060512069809323E-2</v>
      </c>
    </row>
    <row r="387" spans="1:5" x14ac:dyDescent="0.25">
      <c r="A387" s="4">
        <v>45232</v>
      </c>
      <c r="B387" s="2">
        <v>177.11</v>
      </c>
      <c r="C387" s="7">
        <f t="shared" si="11"/>
        <v>2.068925772245267E-2</v>
      </c>
      <c r="D387" s="7">
        <f t="shared" si="12"/>
        <v>2.0478141949921855E-2</v>
      </c>
      <c r="E387" s="7">
        <v>1.0868092908418524E-2</v>
      </c>
    </row>
    <row r="388" spans="1:5" x14ac:dyDescent="0.25">
      <c r="A388" s="4">
        <v>45233</v>
      </c>
      <c r="B388" s="2">
        <v>176.19300000000001</v>
      </c>
      <c r="C388" s="7">
        <f t="shared" si="11"/>
        <v>-5.1775732595562562E-3</v>
      </c>
      <c r="D388" s="7">
        <f t="shared" si="12"/>
        <v>-5.1910233379159282E-3</v>
      </c>
      <c r="E388" s="7">
        <v>1.1137036285618952E-2</v>
      </c>
    </row>
    <row r="389" spans="1:5" x14ac:dyDescent="0.25">
      <c r="A389" s="4">
        <v>45236</v>
      </c>
      <c r="B389" s="2">
        <v>178.76599999999999</v>
      </c>
      <c r="C389" s="7">
        <f t="shared" si="11"/>
        <v>1.4603304331045841E-2</v>
      </c>
      <c r="D389" s="7">
        <f t="shared" si="12"/>
        <v>1.4497702927177489E-2</v>
      </c>
      <c r="E389" s="7">
        <v>1.1181223144870737E-2</v>
      </c>
    </row>
    <row r="390" spans="1:5" x14ac:dyDescent="0.25">
      <c r="A390" s="4">
        <v>45237</v>
      </c>
      <c r="B390" s="2">
        <v>181.34899999999999</v>
      </c>
      <c r="C390" s="7">
        <f t="shared" si="11"/>
        <v>1.4449056308246444E-2</v>
      </c>
      <c r="D390" s="7">
        <f t="shared" si="12"/>
        <v>1.4345663456842744E-2</v>
      </c>
      <c r="E390" s="7">
        <v>1.1390045355723077E-2</v>
      </c>
    </row>
    <row r="391" spans="1:5" x14ac:dyDescent="0.25">
      <c r="A391" s="4">
        <v>45238</v>
      </c>
      <c r="B391" s="2">
        <v>182.417</v>
      </c>
      <c r="C391" s="7">
        <f t="shared" si="11"/>
        <v>5.8891970730470256E-3</v>
      </c>
      <c r="D391" s="7">
        <f t="shared" si="12"/>
        <v>5.8719235369578118E-3</v>
      </c>
      <c r="E391" s="7">
        <v>1.1465315040465128E-2</v>
      </c>
    </row>
    <row r="392" spans="1:5" x14ac:dyDescent="0.25">
      <c r="A392" s="4">
        <v>45239</v>
      </c>
      <c r="B392" s="2">
        <v>181.93799999999999</v>
      </c>
      <c r="C392" s="7">
        <f t="shared" ref="C392:C455" si="13">B392/B391-1</f>
        <v>-2.6258517572376183E-3</v>
      </c>
      <c r="D392" s="7">
        <f t="shared" ref="D392:D455" si="14">+LN(B392/B391)</f>
        <v>-2.6293053530416464E-3</v>
      </c>
      <c r="E392" s="7">
        <v>1.1762101364637088E-2</v>
      </c>
    </row>
    <row r="393" spans="1:5" x14ac:dyDescent="0.25">
      <c r="A393" s="4">
        <v>45240</v>
      </c>
      <c r="B393" s="2">
        <v>186.16300000000001</v>
      </c>
      <c r="C393" s="7">
        <f t="shared" si="13"/>
        <v>2.3222196572458831E-2</v>
      </c>
      <c r="D393" s="7">
        <f t="shared" si="14"/>
        <v>2.2956664335373123E-2</v>
      </c>
      <c r="E393" s="7">
        <v>1.1799626583250566E-2</v>
      </c>
    </row>
    <row r="394" spans="1:5" x14ac:dyDescent="0.25">
      <c r="A394" s="4">
        <v>45243</v>
      </c>
      <c r="B394" s="2">
        <v>184.565</v>
      </c>
      <c r="C394" s="7">
        <f t="shared" si="13"/>
        <v>-8.5838754210021406E-3</v>
      </c>
      <c r="D394" s="7">
        <f t="shared" si="14"/>
        <v>-8.6209290746321159E-3</v>
      </c>
      <c r="E394" s="7">
        <v>1.1873230740104124E-2</v>
      </c>
    </row>
    <row r="395" spans="1:5" x14ac:dyDescent="0.25">
      <c r="A395" s="4">
        <v>45244</v>
      </c>
      <c r="B395" s="2">
        <v>187.20099999999999</v>
      </c>
      <c r="C395" s="7">
        <f t="shared" si="13"/>
        <v>1.4282231192262795E-2</v>
      </c>
      <c r="D395" s="7">
        <f t="shared" si="14"/>
        <v>1.4181200950262873E-2</v>
      </c>
      <c r="E395" s="7">
        <v>1.2057493035172312E-2</v>
      </c>
    </row>
    <row r="396" spans="1:5" x14ac:dyDescent="0.25">
      <c r="A396" s="4">
        <v>45245</v>
      </c>
      <c r="B396" s="2">
        <v>187.77</v>
      </c>
      <c r="C396" s="7">
        <f t="shared" si="13"/>
        <v>3.0395136778116338E-3</v>
      </c>
      <c r="D396" s="7">
        <f t="shared" si="14"/>
        <v>3.0349036951541112E-3</v>
      </c>
      <c r="E396" s="7">
        <v>1.2089746405059202E-2</v>
      </c>
    </row>
    <row r="397" spans="1:5" x14ac:dyDescent="0.25">
      <c r="A397" s="4">
        <v>45246</v>
      </c>
      <c r="B397" s="2">
        <v>189.46799999999999</v>
      </c>
      <c r="C397" s="7">
        <f t="shared" si="13"/>
        <v>9.0429781115193286E-3</v>
      </c>
      <c r="D397" s="7">
        <f t="shared" si="14"/>
        <v>9.0023352230320392E-3</v>
      </c>
      <c r="E397" s="7">
        <v>1.2226409137526274E-2</v>
      </c>
    </row>
    <row r="398" spans="1:5" x14ac:dyDescent="0.25">
      <c r="A398" s="4">
        <v>45247</v>
      </c>
      <c r="B398" s="2">
        <v>189.44800000000001</v>
      </c>
      <c r="C398" s="7">
        <f t="shared" si="13"/>
        <v>-1.0555872231710062E-4</v>
      </c>
      <c r="D398" s="7">
        <f t="shared" si="14"/>
        <v>-1.0556429403112801E-4</v>
      </c>
      <c r="E398" s="7">
        <v>1.2568266187196111E-2</v>
      </c>
    </row>
    <row r="399" spans="1:5" x14ac:dyDescent="0.25">
      <c r="A399" s="4">
        <v>45250</v>
      </c>
      <c r="B399" s="2">
        <v>191.20599999999999</v>
      </c>
      <c r="C399" s="7">
        <f t="shared" si="13"/>
        <v>9.2795912334782127E-3</v>
      </c>
      <c r="D399" s="7">
        <f t="shared" si="14"/>
        <v>9.2368003443526938E-3</v>
      </c>
      <c r="E399" s="7">
        <v>1.2889089734764228E-2</v>
      </c>
    </row>
    <row r="400" spans="1:5" x14ac:dyDescent="0.25">
      <c r="A400" s="4">
        <v>45251</v>
      </c>
      <c r="B400" s="2">
        <v>190.39699999999999</v>
      </c>
      <c r="C400" s="7">
        <f t="shared" si="13"/>
        <v>-4.2310387749338041E-3</v>
      </c>
      <c r="D400" s="7">
        <f t="shared" si="14"/>
        <v>-4.2400149474613241E-3</v>
      </c>
      <c r="E400" s="7">
        <v>1.2937036601707442E-2</v>
      </c>
    </row>
    <row r="401" spans="1:5" x14ac:dyDescent="0.25">
      <c r="A401" s="4">
        <v>45252</v>
      </c>
      <c r="B401" s="2">
        <v>191.066</v>
      </c>
      <c r="C401" s="7">
        <f t="shared" si="13"/>
        <v>3.5137108252756288E-3</v>
      </c>
      <c r="D401" s="7">
        <f t="shared" si="14"/>
        <v>3.5075521656767529E-3</v>
      </c>
      <c r="E401" s="7">
        <v>1.3175119878881578E-2</v>
      </c>
    </row>
    <row r="402" spans="1:5" x14ac:dyDescent="0.25">
      <c r="A402" s="4">
        <v>45253</v>
      </c>
      <c r="B402" s="2">
        <v>191.066</v>
      </c>
      <c r="C402" s="7">
        <f t="shared" si="13"/>
        <v>0</v>
      </c>
      <c r="D402" s="7">
        <f t="shared" si="14"/>
        <v>0</v>
      </c>
      <c r="E402" s="7">
        <v>1.3253085804312148E-2</v>
      </c>
    </row>
    <row r="403" spans="1:5" x14ac:dyDescent="0.25">
      <c r="A403" s="4">
        <v>45254</v>
      </c>
      <c r="B403" s="2">
        <v>189.72800000000001</v>
      </c>
      <c r="C403" s="7">
        <f t="shared" si="13"/>
        <v>-7.0028157809343128E-3</v>
      </c>
      <c r="D403" s="7">
        <f t="shared" si="14"/>
        <v>-7.0274505713316072E-3</v>
      </c>
      <c r="E403" s="7">
        <v>1.3418863615614238E-2</v>
      </c>
    </row>
    <row r="404" spans="1:5" x14ac:dyDescent="0.25">
      <c r="A404" s="4">
        <v>45257</v>
      </c>
      <c r="B404" s="2">
        <v>189.548</v>
      </c>
      <c r="C404" s="7">
        <f t="shared" si="13"/>
        <v>-9.4872659807732074E-4</v>
      </c>
      <c r="D404" s="7">
        <f t="shared" si="14"/>
        <v>-9.491769240029225E-4</v>
      </c>
      <c r="E404" s="7">
        <v>1.3420077439900795E-2</v>
      </c>
    </row>
    <row r="405" spans="1:5" x14ac:dyDescent="0.25">
      <c r="A405" s="4">
        <v>45258</v>
      </c>
      <c r="B405" s="2">
        <v>190.15700000000001</v>
      </c>
      <c r="C405" s="7">
        <f t="shared" si="13"/>
        <v>3.2129064933421603E-3</v>
      </c>
      <c r="D405" s="7">
        <f t="shared" si="14"/>
        <v>3.2077561380660083E-3</v>
      </c>
      <c r="E405" s="7">
        <v>1.3493629551585165E-2</v>
      </c>
    </row>
    <row r="406" spans="1:5" x14ac:dyDescent="0.25">
      <c r="A406" s="4">
        <v>45259</v>
      </c>
      <c r="B406" s="2">
        <v>189.12899999999999</v>
      </c>
      <c r="C406" s="7">
        <f t="shared" si="13"/>
        <v>-5.4060592037107336E-3</v>
      </c>
      <c r="D406" s="7">
        <f t="shared" si="14"/>
        <v>-5.4207248211122433E-3</v>
      </c>
      <c r="E406" s="7">
        <v>1.3569434357238012E-2</v>
      </c>
    </row>
    <row r="407" spans="1:5" x14ac:dyDescent="0.25">
      <c r="A407" s="4">
        <v>45260</v>
      </c>
      <c r="B407" s="2">
        <v>189.708</v>
      </c>
      <c r="C407" s="7">
        <f t="shared" si="13"/>
        <v>3.061402534777935E-3</v>
      </c>
      <c r="D407" s="7">
        <f t="shared" si="14"/>
        <v>3.056725984142937E-3</v>
      </c>
      <c r="E407" s="7">
        <v>1.3594688221309707E-2</v>
      </c>
    </row>
    <row r="408" spans="1:5" x14ac:dyDescent="0.25">
      <c r="A408" s="4">
        <v>45261</v>
      </c>
      <c r="B408" s="2">
        <v>190.99600000000001</v>
      </c>
      <c r="C408" s="7">
        <f t="shared" si="13"/>
        <v>6.7893815758957032E-3</v>
      </c>
      <c r="D408" s="7">
        <f t="shared" si="14"/>
        <v>6.7664375169067554E-3</v>
      </c>
      <c r="E408" s="7">
        <v>1.3803120496827043E-2</v>
      </c>
    </row>
    <row r="409" spans="1:5" x14ac:dyDescent="0.25">
      <c r="A409" s="4">
        <v>45264</v>
      </c>
      <c r="B409" s="2">
        <v>189.18899999999999</v>
      </c>
      <c r="C409" s="7">
        <f t="shared" si="13"/>
        <v>-9.4609311189763901E-3</v>
      </c>
      <c r="D409" s="7">
        <f t="shared" si="14"/>
        <v>-9.5059700262317779E-3</v>
      </c>
      <c r="E409" s="7">
        <v>1.3992552091360298E-2</v>
      </c>
    </row>
    <row r="410" spans="1:5" x14ac:dyDescent="0.25">
      <c r="A410" s="4">
        <v>45265</v>
      </c>
      <c r="B410" s="2">
        <v>193.17400000000001</v>
      </c>
      <c r="C410" s="7">
        <f t="shared" si="13"/>
        <v>2.1063592492164052E-2</v>
      </c>
      <c r="D410" s="7">
        <f t="shared" si="14"/>
        <v>2.084482176022923E-2</v>
      </c>
      <c r="E410" s="7">
        <v>1.4009778225484054E-2</v>
      </c>
    </row>
    <row r="411" spans="1:5" x14ac:dyDescent="0.25">
      <c r="A411" s="4">
        <v>45266</v>
      </c>
      <c r="B411" s="2">
        <v>192.07499999999999</v>
      </c>
      <c r="C411" s="7">
        <f t="shared" si="13"/>
        <v>-5.6891714205846711E-3</v>
      </c>
      <c r="D411" s="7">
        <f t="shared" si="14"/>
        <v>-5.7054163992565033E-3</v>
      </c>
      <c r="E411" s="7">
        <v>1.4181200950262873E-2</v>
      </c>
    </row>
    <row r="412" spans="1:5" x14ac:dyDescent="0.25">
      <c r="A412" s="4">
        <v>45267</v>
      </c>
      <c r="B412" s="2">
        <v>194.023</v>
      </c>
      <c r="C412" s="7">
        <f t="shared" si="13"/>
        <v>1.0141871664714364E-2</v>
      </c>
      <c r="D412" s="7">
        <f t="shared" si="14"/>
        <v>1.0090787983370222E-2</v>
      </c>
      <c r="E412" s="7">
        <v>1.4345663456842744E-2</v>
      </c>
    </row>
    <row r="413" spans="1:5" x14ac:dyDescent="0.25">
      <c r="A413" s="4">
        <v>45268</v>
      </c>
      <c r="B413" s="2">
        <v>195.46100000000001</v>
      </c>
      <c r="C413" s="7">
        <f t="shared" si="13"/>
        <v>7.4114924519259606E-3</v>
      </c>
      <c r="D413" s="7">
        <f t="shared" si="14"/>
        <v>7.384162296827544E-3</v>
      </c>
      <c r="E413" s="7">
        <v>1.4497702927177489E-2</v>
      </c>
    </row>
    <row r="414" spans="1:5" x14ac:dyDescent="0.25">
      <c r="A414" s="4">
        <v>45271</v>
      </c>
      <c r="B414" s="2">
        <v>192.934</v>
      </c>
      <c r="C414" s="7">
        <f t="shared" si="13"/>
        <v>-1.2928410271102697E-2</v>
      </c>
      <c r="D414" s="7">
        <f t="shared" si="14"/>
        <v>-1.301270952562979E-2</v>
      </c>
      <c r="E414" s="7">
        <v>1.4553446918820529E-2</v>
      </c>
    </row>
    <row r="415" spans="1:5" x14ac:dyDescent="0.25">
      <c r="A415" s="4">
        <v>45272</v>
      </c>
      <c r="B415" s="2">
        <v>194.46199999999999</v>
      </c>
      <c r="C415" s="7">
        <f t="shared" si="13"/>
        <v>7.9198067733006194E-3</v>
      </c>
      <c r="D415" s="7">
        <f t="shared" si="14"/>
        <v>7.8886097118497644E-3</v>
      </c>
      <c r="E415" s="7">
        <v>1.4602091726869399E-2</v>
      </c>
    </row>
    <row r="416" spans="1:5" x14ac:dyDescent="0.25">
      <c r="A416" s="4">
        <v>45273</v>
      </c>
      <c r="B416" s="2">
        <v>197.708</v>
      </c>
      <c r="C416" s="7">
        <f t="shared" si="13"/>
        <v>1.6692207217862576E-2</v>
      </c>
      <c r="D416" s="7">
        <f t="shared" si="14"/>
        <v>1.6554423489297403E-2</v>
      </c>
      <c r="E416" s="7">
        <v>1.4646565542944493E-2</v>
      </c>
    </row>
    <row r="417" spans="1:5" x14ac:dyDescent="0.25">
      <c r="A417" s="4">
        <v>45274</v>
      </c>
      <c r="B417" s="2">
        <v>197.858</v>
      </c>
      <c r="C417" s="7">
        <f t="shared" si="13"/>
        <v>7.5869464058109237E-4</v>
      </c>
      <c r="D417" s="7">
        <f t="shared" si="14"/>
        <v>7.584069772921375E-4</v>
      </c>
      <c r="E417" s="7">
        <v>1.4690138726988041E-2</v>
      </c>
    </row>
    <row r="418" spans="1:5" x14ac:dyDescent="0.25">
      <c r="A418" s="4">
        <v>45275</v>
      </c>
      <c r="B418" s="2">
        <v>197.31800000000001</v>
      </c>
      <c r="C418" s="7">
        <f t="shared" si="13"/>
        <v>-2.7292300538769299E-3</v>
      </c>
      <c r="D418" s="7">
        <f t="shared" si="14"/>
        <v>-2.732961192523834E-3</v>
      </c>
      <c r="E418" s="7">
        <v>1.4690601272726582E-2</v>
      </c>
    </row>
    <row r="419" spans="1:5" x14ac:dyDescent="0.25">
      <c r="A419" s="4">
        <v>45278</v>
      </c>
      <c r="B419" s="2">
        <v>195.64</v>
      </c>
      <c r="C419" s="7">
        <f t="shared" si="13"/>
        <v>-8.5040391652054792E-3</v>
      </c>
      <c r="D419" s="7">
        <f t="shared" si="14"/>
        <v>-8.5404048230255294E-3</v>
      </c>
      <c r="E419" s="7">
        <v>1.472414246515775E-2</v>
      </c>
    </row>
    <row r="420" spans="1:5" x14ac:dyDescent="0.25">
      <c r="A420" s="4">
        <v>45279</v>
      </c>
      <c r="B420" s="2">
        <v>196.68899999999999</v>
      </c>
      <c r="C420" s="7">
        <f t="shared" si="13"/>
        <v>5.3618891842159844E-3</v>
      </c>
      <c r="D420" s="7">
        <f t="shared" si="14"/>
        <v>5.3475654351612702E-3</v>
      </c>
      <c r="E420" s="7">
        <v>1.4813492235687184E-2</v>
      </c>
    </row>
    <row r="421" spans="1:5" x14ac:dyDescent="0.25">
      <c r="A421" s="4">
        <v>45280</v>
      </c>
      <c r="B421" s="2">
        <v>194.58199999999999</v>
      </c>
      <c r="C421" s="7">
        <f t="shared" si="13"/>
        <v>-1.071234283564404E-2</v>
      </c>
      <c r="D421" s="7">
        <f t="shared" si="14"/>
        <v>-1.0770133063190974E-2</v>
      </c>
      <c r="E421" s="7">
        <v>1.4946723300237469E-2</v>
      </c>
    </row>
    <row r="422" spans="1:5" x14ac:dyDescent="0.25">
      <c r="A422" s="4">
        <v>45281</v>
      </c>
      <c r="B422" s="2">
        <v>194.43199999999999</v>
      </c>
      <c r="C422" s="7">
        <f t="shared" si="13"/>
        <v>-7.708832266088983E-4</v>
      </c>
      <c r="D422" s="7">
        <f t="shared" si="14"/>
        <v>-7.7118050987370543E-4</v>
      </c>
      <c r="E422" s="7">
        <v>1.4986165701081638E-2</v>
      </c>
    </row>
    <row r="423" spans="1:5" x14ac:dyDescent="0.25">
      <c r="A423" s="4">
        <v>45282</v>
      </c>
      <c r="B423" s="2">
        <v>193.35300000000001</v>
      </c>
      <c r="C423" s="7">
        <f t="shared" si="13"/>
        <v>-5.5494980250163639E-3</v>
      </c>
      <c r="D423" s="7">
        <f t="shared" si="14"/>
        <v>-5.5649536965157835E-3</v>
      </c>
      <c r="E423" s="7">
        <v>1.5351301526042624E-2</v>
      </c>
    </row>
    <row r="424" spans="1:5" x14ac:dyDescent="0.25">
      <c r="A424" s="4">
        <v>45285</v>
      </c>
      <c r="B424" s="2">
        <v>193.35300000000001</v>
      </c>
      <c r="C424" s="7">
        <f t="shared" si="13"/>
        <v>0</v>
      </c>
      <c r="D424" s="7">
        <f t="shared" si="14"/>
        <v>0</v>
      </c>
      <c r="E424" s="7">
        <v>1.5363579006424929E-2</v>
      </c>
    </row>
    <row r="425" spans="1:5" x14ac:dyDescent="0.25">
      <c r="A425" s="4">
        <v>45286</v>
      </c>
      <c r="B425" s="2">
        <v>192.804</v>
      </c>
      <c r="C425" s="7">
        <f t="shared" si="13"/>
        <v>-2.8393663403205593E-3</v>
      </c>
      <c r="D425" s="7">
        <f t="shared" si="14"/>
        <v>-2.8434049875387564E-3</v>
      </c>
      <c r="E425" s="7">
        <v>1.5412229035945654E-2</v>
      </c>
    </row>
    <row r="426" spans="1:5" x14ac:dyDescent="0.25">
      <c r="A426" s="4">
        <v>45287</v>
      </c>
      <c r="B426" s="2">
        <v>192.904</v>
      </c>
      <c r="C426" s="7">
        <f t="shared" si="13"/>
        <v>5.1866143855927582E-4</v>
      </c>
      <c r="D426" s="7">
        <f t="shared" si="14"/>
        <v>5.1852698020558483E-4</v>
      </c>
      <c r="E426" s="7">
        <v>1.5518525651262681E-2</v>
      </c>
    </row>
    <row r="427" spans="1:5" x14ac:dyDescent="0.25">
      <c r="A427" s="4">
        <v>45288</v>
      </c>
      <c r="B427" s="2">
        <v>193.333</v>
      </c>
      <c r="C427" s="7">
        <f t="shared" si="13"/>
        <v>2.2239041181104646E-3</v>
      </c>
      <c r="D427" s="7">
        <f t="shared" si="14"/>
        <v>2.2214349035338532E-3</v>
      </c>
      <c r="E427" s="7">
        <v>1.5519999895644407E-2</v>
      </c>
    </row>
    <row r="428" spans="1:5" x14ac:dyDescent="0.25">
      <c r="A428" s="4">
        <v>45289</v>
      </c>
      <c r="B428" s="2">
        <v>192.285</v>
      </c>
      <c r="C428" s="7">
        <f t="shared" si="13"/>
        <v>-5.4206990012052314E-3</v>
      </c>
      <c r="D428" s="7">
        <f t="shared" si="14"/>
        <v>-5.4354443007303688E-3</v>
      </c>
      <c r="E428" s="7">
        <v>1.5540746074483535E-2</v>
      </c>
    </row>
    <row r="429" spans="1:5" x14ac:dyDescent="0.25">
      <c r="A429" s="4">
        <v>45292</v>
      </c>
      <c r="B429" s="2">
        <v>192.285</v>
      </c>
      <c r="C429" s="7">
        <f t="shared" si="13"/>
        <v>0</v>
      </c>
      <c r="D429" s="7">
        <f t="shared" si="14"/>
        <v>0</v>
      </c>
      <c r="E429" s="7">
        <v>1.5896495559229871E-2</v>
      </c>
    </row>
    <row r="430" spans="1:5" x14ac:dyDescent="0.25">
      <c r="A430" s="4">
        <v>45293</v>
      </c>
      <c r="B430" s="2">
        <v>185.40299999999999</v>
      </c>
      <c r="C430" s="7">
        <f t="shared" si="13"/>
        <v>-3.5790623293548651E-2</v>
      </c>
      <c r="D430" s="7">
        <f t="shared" si="14"/>
        <v>-3.6446812201594112E-2</v>
      </c>
      <c r="E430" s="7">
        <v>1.6033406162981913E-2</v>
      </c>
    </row>
    <row r="431" spans="1:5" x14ac:dyDescent="0.25">
      <c r="A431" s="4">
        <v>45294</v>
      </c>
      <c r="B431" s="2">
        <v>184.01499999999999</v>
      </c>
      <c r="C431" s="7">
        <f t="shared" si="13"/>
        <v>-7.4863945027858758E-3</v>
      </c>
      <c r="D431" s="7">
        <f t="shared" si="14"/>
        <v>-7.5145582052139484E-3</v>
      </c>
      <c r="E431" s="7">
        <v>1.6256408354213558E-2</v>
      </c>
    </row>
    <row r="432" spans="1:5" x14ac:dyDescent="0.25">
      <c r="A432" s="4">
        <v>45295</v>
      </c>
      <c r="B432" s="2">
        <v>181.678</v>
      </c>
      <c r="C432" s="7">
        <f t="shared" si="13"/>
        <v>-1.2700051626226116E-2</v>
      </c>
      <c r="D432" s="7">
        <f t="shared" si="14"/>
        <v>-1.2781386655047567E-2</v>
      </c>
      <c r="E432" s="7">
        <v>1.6390082734582524E-2</v>
      </c>
    </row>
    <row r="433" spans="1:5" x14ac:dyDescent="0.25">
      <c r="A433" s="4">
        <v>45296</v>
      </c>
      <c r="B433" s="2">
        <v>180.94900000000001</v>
      </c>
      <c r="C433" s="7">
        <f t="shared" si="13"/>
        <v>-4.0125937097501563E-3</v>
      </c>
      <c r="D433" s="7">
        <f t="shared" si="14"/>
        <v>-4.0206657643762347E-3</v>
      </c>
      <c r="E433" s="7">
        <v>1.6554423489297403E-2</v>
      </c>
    </row>
    <row r="434" spans="1:5" x14ac:dyDescent="0.25">
      <c r="A434" s="4">
        <v>45299</v>
      </c>
      <c r="B434" s="2">
        <v>185.32400000000001</v>
      </c>
      <c r="C434" s="7">
        <f t="shared" si="13"/>
        <v>2.4178083327346389E-2</v>
      </c>
      <c r="D434" s="7">
        <f t="shared" si="14"/>
        <v>2.3890420996173806E-2</v>
      </c>
      <c r="E434" s="7">
        <v>1.6668904671485962E-2</v>
      </c>
    </row>
    <row r="435" spans="1:5" x14ac:dyDescent="0.25">
      <c r="A435" s="4">
        <v>45300</v>
      </c>
      <c r="B435" s="2">
        <v>184.904</v>
      </c>
      <c r="C435" s="7">
        <f t="shared" si="13"/>
        <v>-2.2663011806350886E-3</v>
      </c>
      <c r="D435" s="7">
        <f t="shared" si="14"/>
        <v>-2.2688731277617368E-3</v>
      </c>
      <c r="E435" s="7">
        <v>1.6769975986155965E-2</v>
      </c>
    </row>
    <row r="436" spans="1:5" x14ac:dyDescent="0.25">
      <c r="A436" s="4">
        <v>45301</v>
      </c>
      <c r="B436" s="2">
        <v>185.953</v>
      </c>
      <c r="C436" s="7">
        <f t="shared" si="13"/>
        <v>5.6732142084541248E-3</v>
      </c>
      <c r="D436" s="7">
        <f t="shared" si="14"/>
        <v>5.6571821357349799E-3</v>
      </c>
      <c r="E436" s="7">
        <v>1.7157430752067677E-2</v>
      </c>
    </row>
    <row r="437" spans="1:5" x14ac:dyDescent="0.25">
      <c r="A437" s="4">
        <v>45302</v>
      </c>
      <c r="B437" s="2">
        <v>185.35400000000001</v>
      </c>
      <c r="C437" s="7">
        <f t="shared" si="13"/>
        <v>-3.2212440778045526E-3</v>
      </c>
      <c r="D437" s="7">
        <f t="shared" si="14"/>
        <v>-3.2264434531494037E-3</v>
      </c>
      <c r="E437" s="7">
        <v>1.743511301322825E-2</v>
      </c>
    </row>
    <row r="438" spans="1:5" x14ac:dyDescent="0.25">
      <c r="A438" s="4">
        <v>45303</v>
      </c>
      <c r="B438" s="2">
        <v>185.68299999999999</v>
      </c>
      <c r="C438" s="7">
        <f t="shared" si="13"/>
        <v>1.7749819264756272E-3</v>
      </c>
      <c r="D438" s="7">
        <f t="shared" si="14"/>
        <v>1.7734085076408291E-3</v>
      </c>
      <c r="E438" s="7">
        <v>1.8368745037653084E-2</v>
      </c>
    </row>
    <row r="439" spans="1:5" x14ac:dyDescent="0.25">
      <c r="A439" s="4">
        <v>45306</v>
      </c>
      <c r="B439" s="2">
        <v>185.68299999999999</v>
      </c>
      <c r="C439" s="7">
        <f t="shared" si="13"/>
        <v>0</v>
      </c>
      <c r="D439" s="7">
        <f t="shared" si="14"/>
        <v>0</v>
      </c>
      <c r="E439" s="7">
        <v>1.8522604677178565E-2</v>
      </c>
    </row>
    <row r="440" spans="1:5" x14ac:dyDescent="0.25">
      <c r="A440" s="4">
        <v>45307</v>
      </c>
      <c r="B440" s="2">
        <v>183.39599999999999</v>
      </c>
      <c r="C440" s="7">
        <f t="shared" si="13"/>
        <v>-1.2316690273207587E-2</v>
      </c>
      <c r="D440" s="7">
        <f t="shared" si="14"/>
        <v>-1.2393169330914895E-2</v>
      </c>
      <c r="E440" s="7">
        <v>1.856687662782748E-2</v>
      </c>
    </row>
    <row r="441" spans="1:5" x14ac:dyDescent="0.25">
      <c r="A441" s="4">
        <v>45308</v>
      </c>
      <c r="B441" s="2">
        <v>182.447</v>
      </c>
      <c r="C441" s="7">
        <f t="shared" si="13"/>
        <v>-5.174594865754889E-3</v>
      </c>
      <c r="D441" s="7">
        <f t="shared" si="14"/>
        <v>-5.188029447486019E-3</v>
      </c>
      <c r="E441" s="7">
        <v>1.8632584181446404E-2</v>
      </c>
    </row>
    <row r="442" spans="1:5" x14ac:dyDescent="0.25">
      <c r="A442" s="4">
        <v>45309</v>
      </c>
      <c r="B442" s="2">
        <v>188.39</v>
      </c>
      <c r="C442" s="7">
        <f t="shared" si="13"/>
        <v>3.2573843362729837E-2</v>
      </c>
      <c r="D442" s="7">
        <f t="shared" si="14"/>
        <v>3.2054562291069337E-2</v>
      </c>
      <c r="E442" s="7">
        <v>1.8662266328200599E-2</v>
      </c>
    </row>
    <row r="443" spans="1:5" x14ac:dyDescent="0.25">
      <c r="A443" s="4">
        <v>45310</v>
      </c>
      <c r="B443" s="2">
        <v>191.316</v>
      </c>
      <c r="C443" s="7">
        <f t="shared" si="13"/>
        <v>1.5531609958065795E-2</v>
      </c>
      <c r="D443" s="7">
        <f t="shared" si="14"/>
        <v>1.5412229035945654E-2</v>
      </c>
      <c r="E443" s="7">
        <v>1.8752709922433539E-2</v>
      </c>
    </row>
    <row r="444" spans="1:5" x14ac:dyDescent="0.25">
      <c r="A444" s="4">
        <v>45313</v>
      </c>
      <c r="B444" s="2">
        <v>193.643</v>
      </c>
      <c r="C444" s="7">
        <f t="shared" si="13"/>
        <v>1.2163122791611691E-2</v>
      </c>
      <c r="D444" s="7">
        <f t="shared" si="14"/>
        <v>1.2089746405059202E-2</v>
      </c>
      <c r="E444" s="7">
        <v>1.8991582299931281E-2</v>
      </c>
    </row>
    <row r="445" spans="1:5" x14ac:dyDescent="0.25">
      <c r="A445" s="4">
        <v>45314</v>
      </c>
      <c r="B445" s="2">
        <v>194.93100000000001</v>
      </c>
      <c r="C445" s="7">
        <f t="shared" si="13"/>
        <v>6.6514152331869081E-3</v>
      </c>
      <c r="D445" s="7">
        <f t="shared" si="14"/>
        <v>6.6293921732906141E-3</v>
      </c>
      <c r="E445" s="7">
        <v>1.9036538239518414E-2</v>
      </c>
    </row>
    <row r="446" spans="1:5" x14ac:dyDescent="0.25">
      <c r="A446" s="4">
        <v>45315</v>
      </c>
      <c r="B446" s="2">
        <v>194.25200000000001</v>
      </c>
      <c r="C446" s="7">
        <f t="shared" si="13"/>
        <v>-3.4832838286368295E-3</v>
      </c>
      <c r="D446" s="7">
        <f t="shared" si="14"/>
        <v>-3.4893645865291629E-3</v>
      </c>
      <c r="E446" s="7">
        <v>1.9061466811167188E-2</v>
      </c>
    </row>
    <row r="447" spans="1:5" x14ac:dyDescent="0.25">
      <c r="A447" s="4">
        <v>45316</v>
      </c>
      <c r="B447" s="2">
        <v>193.923</v>
      </c>
      <c r="C447" s="7">
        <f t="shared" si="13"/>
        <v>-1.6936762555855855E-3</v>
      </c>
      <c r="D447" s="7">
        <f t="shared" si="14"/>
        <v>-1.6951121467338169E-3</v>
      </c>
      <c r="E447" s="7">
        <v>1.9080790464499793E-2</v>
      </c>
    </row>
    <row r="448" spans="1:5" x14ac:dyDescent="0.25">
      <c r="A448" s="4">
        <v>45317</v>
      </c>
      <c r="B448" s="2">
        <v>192.17500000000001</v>
      </c>
      <c r="C448" s="7">
        <f t="shared" si="13"/>
        <v>-9.0138869551316114E-3</v>
      </c>
      <c r="D448" s="7">
        <f t="shared" si="14"/>
        <v>-9.0547578231197755E-3</v>
      </c>
      <c r="E448" s="7">
        <v>1.9156163012259104E-2</v>
      </c>
    </row>
    <row r="449" spans="1:5" x14ac:dyDescent="0.25">
      <c r="A449" s="4">
        <v>45320</v>
      </c>
      <c r="B449" s="2">
        <v>191.48599999999999</v>
      </c>
      <c r="C449" s="7">
        <f t="shared" si="13"/>
        <v>-3.5852738389490213E-3</v>
      </c>
      <c r="D449" s="7">
        <f t="shared" si="14"/>
        <v>-3.5917163365541058E-3</v>
      </c>
      <c r="E449" s="7">
        <v>1.9594664730192571E-2</v>
      </c>
    </row>
    <row r="450" spans="1:5" x14ac:dyDescent="0.25">
      <c r="A450" s="4">
        <v>45321</v>
      </c>
      <c r="B450" s="2">
        <v>187.8</v>
      </c>
      <c r="C450" s="7">
        <f t="shared" si="13"/>
        <v>-1.9249449045883105E-2</v>
      </c>
      <c r="D450" s="7">
        <f t="shared" si="14"/>
        <v>-1.9437132124479041E-2</v>
      </c>
      <c r="E450" s="7">
        <v>1.9914045391354315E-2</v>
      </c>
    </row>
    <row r="451" spans="1:5" x14ac:dyDescent="0.25">
      <c r="A451" s="4">
        <v>45322</v>
      </c>
      <c r="B451" s="2">
        <v>184.16499999999999</v>
      </c>
      <c r="C451" s="7">
        <f t="shared" si="13"/>
        <v>-1.935569755058586E-2</v>
      </c>
      <c r="D451" s="7">
        <f t="shared" si="14"/>
        <v>-1.954547186506958E-2</v>
      </c>
      <c r="E451" s="7">
        <v>2.0271010806049549E-2</v>
      </c>
    </row>
    <row r="452" spans="1:5" x14ac:dyDescent="0.25">
      <c r="A452" s="4">
        <v>45323</v>
      </c>
      <c r="B452" s="2">
        <v>186.62200000000001</v>
      </c>
      <c r="C452" s="7">
        <f t="shared" si="13"/>
        <v>1.334129720630961E-2</v>
      </c>
      <c r="D452" s="7">
        <f t="shared" si="14"/>
        <v>1.3253085804312148E-2</v>
      </c>
      <c r="E452" s="7">
        <v>2.0478141949921855E-2</v>
      </c>
    </row>
    <row r="453" spans="1:5" x14ac:dyDescent="0.25">
      <c r="A453" s="4">
        <v>45324</v>
      </c>
      <c r="B453" s="2">
        <v>185.613</v>
      </c>
      <c r="C453" s="7">
        <f t="shared" si="13"/>
        <v>-5.4066508771742905E-3</v>
      </c>
      <c r="D453" s="7">
        <f t="shared" si="14"/>
        <v>-5.4213197107604479E-3</v>
      </c>
      <c r="E453" s="7">
        <v>2.084482176022923E-2</v>
      </c>
    </row>
    <row r="454" spans="1:5" x14ac:dyDescent="0.25">
      <c r="A454" s="4">
        <v>45327</v>
      </c>
      <c r="B454" s="2">
        <v>187.441</v>
      </c>
      <c r="C454" s="7">
        <f t="shared" si="13"/>
        <v>9.8484481151643877E-3</v>
      </c>
      <c r="D454" s="7">
        <f t="shared" si="14"/>
        <v>9.8002682232104423E-3</v>
      </c>
      <c r="E454" s="7">
        <v>2.0891174654950245E-2</v>
      </c>
    </row>
    <row r="455" spans="1:5" x14ac:dyDescent="0.25">
      <c r="A455" s="4">
        <v>45328</v>
      </c>
      <c r="B455" s="2">
        <v>189.059</v>
      </c>
      <c r="C455" s="7">
        <f t="shared" si="13"/>
        <v>8.6320495515921358E-3</v>
      </c>
      <c r="D455" s="7">
        <f t="shared" si="14"/>
        <v>8.5950064312545101E-3</v>
      </c>
      <c r="E455" s="7">
        <v>2.0990800438109806E-2</v>
      </c>
    </row>
    <row r="456" spans="1:5" x14ac:dyDescent="0.25">
      <c r="A456" s="4">
        <v>45329</v>
      </c>
      <c r="B456" s="2">
        <v>189.16900000000001</v>
      </c>
      <c r="C456" s="7">
        <f t="shared" ref="C456:C494" si="15">B456/B455-1</f>
        <v>5.8182895286673642E-4</v>
      </c>
      <c r="D456" s="7">
        <f t="shared" ref="D456:D494" si="16">+LN(B456/B455)</f>
        <v>5.8165975602743824E-4</v>
      </c>
      <c r="E456" s="7">
        <v>2.119680788920969E-2</v>
      </c>
    </row>
    <row r="457" spans="1:5" x14ac:dyDescent="0.25">
      <c r="A457" s="4">
        <v>45330</v>
      </c>
      <c r="B457" s="2">
        <v>188.08</v>
      </c>
      <c r="C457" s="7">
        <f t="shared" si="15"/>
        <v>-5.7567571853739397E-3</v>
      </c>
      <c r="D457" s="7">
        <f t="shared" si="16"/>
        <v>-5.7733911813230661E-3</v>
      </c>
      <c r="E457" s="7">
        <v>2.1349813974839371E-2</v>
      </c>
    </row>
    <row r="458" spans="1:5" x14ac:dyDescent="0.25">
      <c r="A458" s="4">
        <v>45331</v>
      </c>
      <c r="B458" s="2">
        <v>188.85</v>
      </c>
      <c r="C458" s="7">
        <f t="shared" si="15"/>
        <v>4.0940025521054579E-3</v>
      </c>
      <c r="D458" s="7">
        <f t="shared" si="16"/>
        <v>4.0856449266517643E-3</v>
      </c>
      <c r="E458" s="7">
        <v>2.1571314759498521E-2</v>
      </c>
    </row>
    <row r="459" spans="1:5" x14ac:dyDescent="0.25">
      <c r="A459" s="4">
        <v>45334</v>
      </c>
      <c r="B459" s="2">
        <v>187.15</v>
      </c>
      <c r="C459" s="7">
        <f t="shared" si="15"/>
        <v>-9.0018533227428366E-3</v>
      </c>
      <c r="D459" s="7">
        <f t="shared" si="16"/>
        <v>-9.0426148080278088E-3</v>
      </c>
      <c r="E459" s="7">
        <v>2.1711883544042153E-2</v>
      </c>
    </row>
    <row r="460" spans="1:5" x14ac:dyDescent="0.25">
      <c r="A460" s="4">
        <v>45335</v>
      </c>
      <c r="B460" s="2">
        <v>185.04</v>
      </c>
      <c r="C460" s="7">
        <f t="shared" si="15"/>
        <v>-1.1274378840502308E-2</v>
      </c>
      <c r="D460" s="7">
        <f t="shared" si="16"/>
        <v>-1.1338416427254269E-2</v>
      </c>
      <c r="E460" s="7">
        <v>2.2840875599389115E-2</v>
      </c>
    </row>
    <row r="461" spans="1:5" x14ac:dyDescent="0.25">
      <c r="A461" s="4">
        <v>45336</v>
      </c>
      <c r="B461" s="2">
        <v>184.15</v>
      </c>
      <c r="C461" s="7">
        <f t="shared" si="15"/>
        <v>-4.8097708603543898E-3</v>
      </c>
      <c r="D461" s="7">
        <f t="shared" si="16"/>
        <v>-4.8213750321093058E-3</v>
      </c>
      <c r="E461" s="7">
        <v>2.2928098782158832E-2</v>
      </c>
    </row>
    <row r="462" spans="1:5" x14ac:dyDescent="0.25">
      <c r="A462" s="4">
        <v>45337</v>
      </c>
      <c r="B462" s="2">
        <v>183.86</v>
      </c>
      <c r="C462" s="7">
        <f t="shared" si="15"/>
        <v>-1.5748031496062298E-3</v>
      </c>
      <c r="D462" s="7">
        <f t="shared" si="16"/>
        <v>-1.5760444554656545E-3</v>
      </c>
      <c r="E462" s="7">
        <v>2.2956664335373123E-2</v>
      </c>
    </row>
    <row r="463" spans="1:5" x14ac:dyDescent="0.25">
      <c r="A463" s="4">
        <v>45338</v>
      </c>
      <c r="B463" s="2">
        <v>182.31</v>
      </c>
      <c r="C463" s="7">
        <f t="shared" si="15"/>
        <v>-8.4303274230392855E-3</v>
      </c>
      <c r="D463" s="7">
        <f t="shared" si="16"/>
        <v>-8.4660636202350554E-3</v>
      </c>
      <c r="E463" s="7">
        <v>2.3229328428933899E-2</v>
      </c>
    </row>
    <row r="464" spans="1:5" x14ac:dyDescent="0.25">
      <c r="A464" s="4">
        <v>45341</v>
      </c>
      <c r="B464" s="2">
        <v>182.31</v>
      </c>
      <c r="C464" s="7">
        <f t="shared" si="15"/>
        <v>0</v>
      </c>
      <c r="D464" s="7">
        <f t="shared" si="16"/>
        <v>0</v>
      </c>
      <c r="E464" s="7">
        <v>2.3534214170740156E-2</v>
      </c>
    </row>
    <row r="465" spans="1:5" x14ac:dyDescent="0.25">
      <c r="A465" s="4">
        <v>45342</v>
      </c>
      <c r="B465" s="2">
        <v>181.56</v>
      </c>
      <c r="C465" s="7">
        <f t="shared" si="15"/>
        <v>-4.1138719763040843E-3</v>
      </c>
      <c r="D465" s="7">
        <f t="shared" si="16"/>
        <v>-4.1223572271086705E-3</v>
      </c>
      <c r="E465" s="7">
        <v>2.3714373544255457E-2</v>
      </c>
    </row>
    <row r="466" spans="1:5" x14ac:dyDescent="0.25">
      <c r="A466" s="4">
        <v>45343</v>
      </c>
      <c r="B466" s="2">
        <v>182.32</v>
      </c>
      <c r="C466" s="7">
        <f t="shared" si="15"/>
        <v>4.1859440405374038E-3</v>
      </c>
      <c r="D466" s="7">
        <f t="shared" si="16"/>
        <v>4.1772073491637982E-3</v>
      </c>
      <c r="E466" s="7">
        <v>2.3890420996173806E-2</v>
      </c>
    </row>
    <row r="467" spans="1:5" x14ac:dyDescent="0.25">
      <c r="A467" s="4">
        <v>45344</v>
      </c>
      <c r="B467" s="2">
        <v>184.37</v>
      </c>
      <c r="C467" s="7">
        <f t="shared" si="15"/>
        <v>1.1243966652040527E-2</v>
      </c>
      <c r="D467" s="7">
        <f t="shared" si="16"/>
        <v>1.1181223144870737E-2</v>
      </c>
      <c r="E467" s="7">
        <v>2.4101207459898515E-2</v>
      </c>
    </row>
    <row r="468" spans="1:5" x14ac:dyDescent="0.25">
      <c r="A468" s="4">
        <v>45345</v>
      </c>
      <c r="B468" s="2">
        <v>182.52</v>
      </c>
      <c r="C468" s="7">
        <f t="shared" si="15"/>
        <v>-1.0034170418180777E-2</v>
      </c>
      <c r="D468" s="7">
        <f t="shared" si="16"/>
        <v>-1.0084852023097546E-2</v>
      </c>
      <c r="E468" s="7">
        <v>2.4217019004896107E-2</v>
      </c>
    </row>
    <row r="469" spans="1:5" x14ac:dyDescent="0.25">
      <c r="A469" s="4">
        <v>45348</v>
      </c>
      <c r="B469" s="2">
        <v>181.16</v>
      </c>
      <c r="C469" s="7">
        <f t="shared" si="15"/>
        <v>-7.4512382204691141E-3</v>
      </c>
      <c r="D469" s="7">
        <f t="shared" si="16"/>
        <v>-7.4791373711888022E-3</v>
      </c>
      <c r="E469" s="7">
        <v>2.4773570611070456E-2</v>
      </c>
    </row>
    <row r="470" spans="1:5" x14ac:dyDescent="0.25">
      <c r="A470" s="4">
        <v>45349</v>
      </c>
      <c r="B470" s="2">
        <v>182.63</v>
      </c>
      <c r="C470" s="7">
        <f t="shared" si="15"/>
        <v>8.1143740340030579E-3</v>
      </c>
      <c r="D470" s="7">
        <f t="shared" si="16"/>
        <v>8.0816295159372147E-3</v>
      </c>
      <c r="E470" s="7">
        <v>2.5306656927023479E-2</v>
      </c>
    </row>
    <row r="471" spans="1:5" x14ac:dyDescent="0.25">
      <c r="A471" s="4">
        <v>45350</v>
      </c>
      <c r="B471" s="2">
        <v>181.42</v>
      </c>
      <c r="C471" s="7">
        <f t="shared" si="15"/>
        <v>-6.6254175108142466E-3</v>
      </c>
      <c r="D471" s="7">
        <f t="shared" si="16"/>
        <v>-6.6474630171523214E-3</v>
      </c>
      <c r="E471" s="7">
        <v>2.5860856265272292E-2</v>
      </c>
    </row>
    <row r="472" spans="1:5" x14ac:dyDescent="0.25">
      <c r="A472" s="4">
        <v>45351</v>
      </c>
      <c r="B472" s="2">
        <v>180.75</v>
      </c>
      <c r="C472" s="7">
        <f t="shared" si="15"/>
        <v>-3.6930878624186203E-3</v>
      </c>
      <c r="D472" s="7">
        <f t="shared" si="16"/>
        <v>-3.6999241479239351E-3</v>
      </c>
      <c r="E472" s="7">
        <v>2.6369122322585592E-2</v>
      </c>
    </row>
    <row r="473" spans="1:5" x14ac:dyDescent="0.25">
      <c r="A473" s="4">
        <v>45352</v>
      </c>
      <c r="B473" s="2">
        <v>179.66</v>
      </c>
      <c r="C473" s="7">
        <f t="shared" si="15"/>
        <v>-6.030428769018048E-3</v>
      </c>
      <c r="D473" s="7">
        <f t="shared" si="16"/>
        <v>-6.0486852378135621E-3</v>
      </c>
      <c r="E473" s="7">
        <v>2.6705450354831971E-2</v>
      </c>
    </row>
    <row r="474" spans="1:5" x14ac:dyDescent="0.25">
      <c r="A474" s="4">
        <v>45355</v>
      </c>
      <c r="B474" s="2">
        <v>175.1</v>
      </c>
      <c r="C474" s="7">
        <f t="shared" si="15"/>
        <v>-2.5381275743070253E-2</v>
      </c>
      <c r="D474" s="7">
        <f t="shared" si="16"/>
        <v>-2.5708936509254418E-2</v>
      </c>
      <c r="E474" s="7">
        <v>2.7925644435649544E-2</v>
      </c>
    </row>
    <row r="475" spans="1:5" x14ac:dyDescent="0.25">
      <c r="A475" s="4">
        <v>45356</v>
      </c>
      <c r="B475" s="2">
        <v>170.12</v>
      </c>
      <c r="C475" s="7">
        <f t="shared" si="15"/>
        <v>-2.8440890919474549E-2</v>
      </c>
      <c r="D475" s="7">
        <f t="shared" si="16"/>
        <v>-2.8853168906373343E-2</v>
      </c>
      <c r="E475" s="7">
        <v>2.799760362825416E-2</v>
      </c>
    </row>
    <row r="476" spans="1:5" x14ac:dyDescent="0.25">
      <c r="A476" s="4">
        <v>45357</v>
      </c>
      <c r="B476" s="2">
        <v>169.12</v>
      </c>
      <c r="C476" s="7">
        <f t="shared" si="15"/>
        <v>-5.8782036209734656E-3</v>
      </c>
      <c r="D476" s="7">
        <f t="shared" si="16"/>
        <v>-5.8955482635053178E-3</v>
      </c>
      <c r="E476" s="7">
        <v>2.8707630640012364E-2</v>
      </c>
    </row>
    <row r="477" spans="1:5" x14ac:dyDescent="0.25">
      <c r="A477" s="4">
        <v>45358</v>
      </c>
      <c r="B477" s="2">
        <v>169</v>
      </c>
      <c r="C477" s="7">
        <f t="shared" si="15"/>
        <v>-7.0955534531691455E-4</v>
      </c>
      <c r="D477" s="7">
        <f t="shared" si="16"/>
        <v>-7.0980719885401129E-4</v>
      </c>
      <c r="E477" s="7">
        <v>3.0289229016973108E-2</v>
      </c>
    </row>
    <row r="478" spans="1:5" x14ac:dyDescent="0.25">
      <c r="A478" s="4">
        <v>45359</v>
      </c>
      <c r="B478" s="2">
        <v>170.73</v>
      </c>
      <c r="C478" s="7">
        <f t="shared" si="15"/>
        <v>1.0236686390532546E-2</v>
      </c>
      <c r="D478" s="7">
        <f t="shared" si="16"/>
        <v>1.0184646360068749E-2</v>
      </c>
      <c r="E478" s="7">
        <v>3.2054562291069337E-2</v>
      </c>
    </row>
    <row r="479" spans="1:5" x14ac:dyDescent="0.25">
      <c r="A479" s="4">
        <v>45362</v>
      </c>
      <c r="B479" s="2">
        <v>172.75</v>
      </c>
      <c r="C479" s="7">
        <f t="shared" si="15"/>
        <v>1.183154688689747E-2</v>
      </c>
      <c r="D479" s="7">
        <f t="shared" si="16"/>
        <v>1.1762101364637088E-2</v>
      </c>
      <c r="E479" s="7">
        <v>3.2231251808954288E-2</v>
      </c>
    </row>
    <row r="480" spans="1:5" x14ac:dyDescent="0.25">
      <c r="A480" s="4">
        <v>45363</v>
      </c>
      <c r="B480" s="2">
        <v>173.23</v>
      </c>
      <c r="C480" s="7">
        <f t="shared" si="15"/>
        <v>2.7785817655570089E-3</v>
      </c>
      <c r="D480" s="7">
        <f t="shared" si="16"/>
        <v>2.7747286430700939E-3</v>
      </c>
      <c r="E480" s="7">
        <v>3.2265650569771979E-2</v>
      </c>
    </row>
    <row r="481" spans="1:5" x14ac:dyDescent="0.25">
      <c r="A481" s="4">
        <v>45364</v>
      </c>
      <c r="B481" s="2">
        <v>171.13</v>
      </c>
      <c r="C481" s="7">
        <f t="shared" si="15"/>
        <v>-1.2122611556889651E-2</v>
      </c>
      <c r="D481" s="7">
        <f t="shared" si="16"/>
        <v>-1.2196689701489101E-2</v>
      </c>
      <c r="E481" s="7">
        <v>3.3063055284612855E-2</v>
      </c>
    </row>
    <row r="482" spans="1:5" x14ac:dyDescent="0.25">
      <c r="A482" s="4">
        <v>45365</v>
      </c>
      <c r="B482" s="2">
        <v>173</v>
      </c>
      <c r="C482" s="7">
        <f t="shared" si="15"/>
        <v>1.0927365160988689E-2</v>
      </c>
      <c r="D482" s="7">
        <f t="shared" si="16"/>
        <v>1.0868092908418524E-2</v>
      </c>
      <c r="E482" s="7">
        <v>3.3534974813797545E-2</v>
      </c>
    </row>
    <row r="483" spans="1:5" x14ac:dyDescent="0.25">
      <c r="A483" s="4">
        <v>45366</v>
      </c>
      <c r="B483" s="2">
        <v>172.62</v>
      </c>
      <c r="C483" s="7">
        <f t="shared" si="15"/>
        <v>-2.1965317919074856E-3</v>
      </c>
      <c r="D483" s="7">
        <f t="shared" si="16"/>
        <v>-2.1989477062673733E-3</v>
      </c>
      <c r="E483" s="7">
        <v>3.3662582458043488E-2</v>
      </c>
    </row>
    <row r="484" spans="1:5" x14ac:dyDescent="0.25">
      <c r="A484" s="4">
        <v>45369</v>
      </c>
      <c r="B484" s="2">
        <v>173.72</v>
      </c>
      <c r="C484" s="7">
        <f t="shared" si="15"/>
        <v>6.372378635152387E-3</v>
      </c>
      <c r="D484" s="7">
        <f t="shared" si="16"/>
        <v>6.3521608751096097E-3</v>
      </c>
      <c r="E484" s="7">
        <v>3.448979630596969E-2</v>
      </c>
    </row>
    <row r="485" spans="1:5" x14ac:dyDescent="0.25">
      <c r="A485" s="4">
        <v>45370</v>
      </c>
      <c r="B485" s="2">
        <v>176.08</v>
      </c>
      <c r="C485" s="7">
        <f t="shared" si="15"/>
        <v>1.3585079438176439E-2</v>
      </c>
      <c r="D485" s="7">
        <f t="shared" si="16"/>
        <v>1.3493629551585165E-2</v>
      </c>
      <c r="E485" s="7">
        <v>3.6128594190599488E-2</v>
      </c>
    </row>
    <row r="486" spans="1:5" x14ac:dyDescent="0.25">
      <c r="A486" s="4">
        <v>45371</v>
      </c>
      <c r="B486" s="2">
        <v>178.67</v>
      </c>
      <c r="C486" s="7">
        <f t="shared" si="15"/>
        <v>1.4709223080417777E-2</v>
      </c>
      <c r="D486" s="7">
        <f t="shared" si="16"/>
        <v>1.4602091726869399E-2</v>
      </c>
      <c r="E486" s="7">
        <v>3.6397562847709911E-2</v>
      </c>
    </row>
    <row r="487" spans="1:5" x14ac:dyDescent="0.25">
      <c r="A487" s="4">
        <v>45372</v>
      </c>
      <c r="B487" s="2">
        <v>171.37</v>
      </c>
      <c r="C487" s="7">
        <f t="shared" si="15"/>
        <v>-4.0857446689427368E-2</v>
      </c>
      <c r="D487" s="7">
        <f t="shared" si="16"/>
        <v>-4.1715567272317969E-2</v>
      </c>
      <c r="E487" s="7">
        <v>3.752968080778548E-2</v>
      </c>
    </row>
    <row r="488" spans="1:5" x14ac:dyDescent="0.25">
      <c r="A488" s="4">
        <v>45373</v>
      </c>
      <c r="B488" s="2">
        <v>172.28</v>
      </c>
      <c r="C488" s="7">
        <f t="shared" si="15"/>
        <v>5.3101476337749087E-3</v>
      </c>
      <c r="D488" s="7">
        <f t="shared" si="16"/>
        <v>5.2960985131520685E-3</v>
      </c>
      <c r="E488" s="7">
        <v>3.7787086929212538E-2</v>
      </c>
    </row>
    <row r="489" spans="1:5" x14ac:dyDescent="0.25">
      <c r="A489" s="4">
        <v>45376</v>
      </c>
      <c r="B489" s="2">
        <v>170.85</v>
      </c>
      <c r="C489" s="7">
        <f t="shared" si="15"/>
        <v>-8.3004411423265312E-3</v>
      </c>
      <c r="D489" s="7">
        <f t="shared" si="16"/>
        <v>-8.3350816246090791E-3</v>
      </c>
      <c r="E489" s="7">
        <v>3.9337868095059993E-2</v>
      </c>
    </row>
    <row r="490" spans="1:5" x14ac:dyDescent="0.25">
      <c r="A490" s="4">
        <v>45377</v>
      </c>
      <c r="B490" s="2">
        <v>169.71</v>
      </c>
      <c r="C490" s="7">
        <f t="shared" si="15"/>
        <v>-6.6725197541702697E-3</v>
      </c>
      <c r="D490" s="7">
        <f t="shared" si="16"/>
        <v>-6.6948805381267596E-3</v>
      </c>
      <c r="E490" s="7">
        <v>3.9952857974571994E-2</v>
      </c>
    </row>
    <row r="491" spans="1:5" x14ac:dyDescent="0.25">
      <c r="A491" s="4">
        <v>45378</v>
      </c>
      <c r="B491" s="2">
        <v>173.31</v>
      </c>
      <c r="C491" s="7">
        <f t="shared" si="15"/>
        <v>2.121265688527485E-2</v>
      </c>
      <c r="D491" s="7">
        <f t="shared" si="16"/>
        <v>2.0990800438109806E-2</v>
      </c>
      <c r="E491" s="7">
        <v>4.5854969098483807E-2</v>
      </c>
    </row>
    <row r="492" spans="1:5" x14ac:dyDescent="0.25">
      <c r="A492" s="4">
        <v>45379</v>
      </c>
      <c r="B492" s="2">
        <v>171.48</v>
      </c>
      <c r="C492" s="7">
        <f t="shared" si="15"/>
        <v>-1.0559113726847924E-2</v>
      </c>
      <c r="D492" s="7">
        <f t="shared" si="16"/>
        <v>-1.0615256731507589E-2</v>
      </c>
      <c r="E492" s="7">
        <v>4.7455862255468821E-2</v>
      </c>
    </row>
    <row r="493" spans="1:5" x14ac:dyDescent="0.25">
      <c r="A493" s="4">
        <v>45380</v>
      </c>
      <c r="B493" s="2">
        <v>171.48</v>
      </c>
      <c r="C493" s="7">
        <f t="shared" si="15"/>
        <v>0</v>
      </c>
      <c r="D493" s="7">
        <f t="shared" si="16"/>
        <v>0</v>
      </c>
      <c r="E493" s="7">
        <v>7.2832056979565393E-2</v>
      </c>
    </row>
    <row r="494" spans="1:5" x14ac:dyDescent="0.25">
      <c r="A494" s="4">
        <v>45383</v>
      </c>
      <c r="B494" s="2">
        <v>171.4</v>
      </c>
      <c r="C494" s="7">
        <f t="shared" si="15"/>
        <v>-4.6652670865399148E-4</v>
      </c>
      <c r="D494" s="7">
        <f t="shared" si="16"/>
        <v>-4.6663556609685485E-4</v>
      </c>
      <c r="E494" s="7">
        <v>8.5242972675149659E-2</v>
      </c>
    </row>
    <row r="496" spans="1:5" x14ac:dyDescent="0.25">
      <c r="B496" s="2">
        <f>+B494-B6</f>
        <v>31.966000000000008</v>
      </c>
    </row>
    <row r="497" spans="2:2" x14ac:dyDescent="0.25">
      <c r="B497" s="15">
        <f>+B496/B6</f>
        <v>0.2292554183341223</v>
      </c>
    </row>
  </sheetData>
  <sortState xmlns:xlrd2="http://schemas.microsoft.com/office/spreadsheetml/2017/richdata2" ref="E7:E494">
    <sortCondition ref="E7:E49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65CE-6687-9544-92CD-31934B2F7813}">
  <dimension ref="A1:M1497"/>
  <sheetViews>
    <sheetView showGridLines="0" tabSelected="1" zoomScale="94" zoomScaleNormal="94" workbookViewId="0">
      <pane ySplit="5" topLeftCell="A6" activePane="bottomLeft" state="frozen"/>
      <selection pane="bottomLeft" activeCell="D18" sqref="D18"/>
    </sheetView>
  </sheetViews>
  <sheetFormatPr baseColWidth="10" defaultColWidth="10.796875" defaultRowHeight="15" x14ac:dyDescent="0.25"/>
  <cols>
    <col min="1" max="1" width="13.69921875" style="1" bestFit="1" customWidth="1"/>
    <col min="2" max="2" width="14.19921875" style="1" bestFit="1" customWidth="1"/>
    <col min="3" max="3" width="19.3984375" style="6" customWidth="1"/>
    <col min="4" max="4" width="18" style="6" customWidth="1"/>
    <col min="5" max="5" width="12.296875" style="6" bestFit="1" customWidth="1"/>
    <col min="6" max="6" width="19.796875" style="6" customWidth="1"/>
    <col min="7" max="7" width="16.09765625" style="6" bestFit="1" customWidth="1"/>
    <col min="8" max="8" width="12.296875" style="6" customWidth="1"/>
    <col min="9" max="16384" width="10.796875" style="6"/>
  </cols>
  <sheetData>
    <row r="1" spans="1:13" ht="16.2" thickBot="1" x14ac:dyDescent="0.35">
      <c r="A1" s="11" t="s">
        <v>0</v>
      </c>
      <c r="B1" s="19">
        <v>5000000</v>
      </c>
      <c r="C1" s="6" t="s">
        <v>15</v>
      </c>
      <c r="G1" s="54"/>
      <c r="H1" s="55"/>
      <c r="I1" s="56"/>
    </row>
    <row r="2" spans="1:13" ht="16.2" thickBot="1" x14ac:dyDescent="0.35">
      <c r="A2" s="3"/>
      <c r="B2" s="25" t="s">
        <v>3</v>
      </c>
      <c r="C2" s="6" t="s">
        <v>16</v>
      </c>
      <c r="G2" s="54"/>
      <c r="H2" s="54"/>
      <c r="I2" s="56"/>
    </row>
    <row r="3" spans="1:13" ht="15.6" x14ac:dyDescent="0.3">
      <c r="C3" s="47"/>
      <c r="D3" s="48"/>
      <c r="E3" s="48"/>
      <c r="F3" s="48"/>
      <c r="G3" s="49"/>
      <c r="H3" s="49"/>
    </row>
    <row r="4" spans="1:13" ht="15.6" thickBot="1" x14ac:dyDescent="0.3">
      <c r="A4" s="11" t="s">
        <v>1</v>
      </c>
      <c r="B4" s="13">
        <f>+B1/B5</f>
        <v>29171.528588098015</v>
      </c>
      <c r="D4" s="48"/>
      <c r="E4" s="50"/>
      <c r="F4" s="48"/>
      <c r="G4" s="51"/>
      <c r="H4" s="51"/>
    </row>
    <row r="5" spans="1:13" ht="15.6" thickBot="1" x14ac:dyDescent="0.3">
      <c r="A5" s="11" t="s">
        <v>2</v>
      </c>
      <c r="B5" s="14">
        <f t="shared" ref="B5" si="0">+B494</f>
        <v>171.4</v>
      </c>
      <c r="C5" s="18" t="s">
        <v>17</v>
      </c>
      <c r="D5" s="52"/>
      <c r="E5" s="52"/>
      <c r="F5" s="52"/>
      <c r="G5" s="53"/>
      <c r="H5" s="50"/>
    </row>
    <row r="6" spans="1:13" x14ac:dyDescent="0.25">
      <c r="A6" s="4">
        <v>44699</v>
      </c>
      <c r="B6" s="2">
        <v>139.434</v>
      </c>
      <c r="D6" s="27"/>
      <c r="E6" s="27"/>
      <c r="F6" s="27"/>
      <c r="G6" s="27"/>
    </row>
    <row r="7" spans="1:13" x14ac:dyDescent="0.25">
      <c r="A7" s="4">
        <v>44700</v>
      </c>
      <c r="B7" s="2">
        <v>135.99799999999999</v>
      </c>
      <c r="C7" s="7">
        <f>LN(B7/B6)</f>
        <v>-2.4951191280517163E-2</v>
      </c>
      <c r="D7" s="28"/>
      <c r="E7" s="29"/>
      <c r="F7" s="30"/>
      <c r="G7" s="31"/>
      <c r="H7" s="20"/>
    </row>
    <row r="8" spans="1:13" ht="22.8" x14ac:dyDescent="0.4">
      <c r="A8" s="4">
        <v>44701</v>
      </c>
      <c r="B8" s="2">
        <v>136.23500000000001</v>
      </c>
      <c r="C8" s="7">
        <f t="shared" ref="C8:C71" si="1">LN(B8/B7)</f>
        <v>1.741155994127059E-3</v>
      </c>
      <c r="D8" s="28"/>
      <c r="E8" s="33" t="s">
        <v>21</v>
      </c>
      <c r="F8" s="1"/>
      <c r="G8" s="34">
        <f>AVERAGE(C7:C494)</f>
        <v>4.2296851462621883E-4</v>
      </c>
      <c r="H8" s="26" t="s">
        <v>22</v>
      </c>
      <c r="K8" s="46"/>
      <c r="L8" s="46"/>
      <c r="M8" s="45"/>
    </row>
    <row r="9" spans="1:13" x14ac:dyDescent="0.25">
      <c r="A9" s="4">
        <v>44704</v>
      </c>
      <c r="B9" s="2">
        <v>141.70099999999999</v>
      </c>
      <c r="C9" s="7">
        <f t="shared" si="1"/>
        <v>3.9337868095059993E-2</v>
      </c>
      <c r="D9" s="28"/>
      <c r="E9" s="1"/>
      <c r="F9" s="1"/>
    </row>
    <row r="10" spans="1:13" x14ac:dyDescent="0.25">
      <c r="A10" s="4">
        <v>44705</v>
      </c>
      <c r="B10" s="2">
        <v>138.97800000000001</v>
      </c>
      <c r="C10" s="7">
        <f t="shared" si="1"/>
        <v>-1.9403556611910011E-2</v>
      </c>
      <c r="D10" s="28"/>
      <c r="E10" s="6" t="s">
        <v>20</v>
      </c>
      <c r="F10" s="1"/>
      <c r="G10" s="32">
        <f>B4*B5</f>
        <v>5000000</v>
      </c>
      <c r="H10" s="23"/>
      <c r="I10" s="24"/>
      <c r="J10" s="17"/>
    </row>
    <row r="11" spans="1:13" ht="15.6" thickBot="1" x14ac:dyDescent="0.3">
      <c r="A11" s="4">
        <v>44706</v>
      </c>
      <c r="B11" s="2">
        <v>139.137</v>
      </c>
      <c r="C11" s="7">
        <f t="shared" si="1"/>
        <v>1.1434120225295886E-3</v>
      </c>
      <c r="D11" s="28"/>
      <c r="E11" s="6" t="s">
        <v>18</v>
      </c>
      <c r="F11" s="1"/>
      <c r="G11" s="8"/>
      <c r="H11" s="23"/>
      <c r="I11" s="24"/>
      <c r="J11" s="17"/>
    </row>
    <row r="12" spans="1:13" ht="15.6" thickBot="1" x14ac:dyDescent="0.3">
      <c r="A12" s="4">
        <v>44707</v>
      </c>
      <c r="B12" s="2">
        <v>142.364</v>
      </c>
      <c r="C12" s="7">
        <f t="shared" si="1"/>
        <v>2.2928098782158832E-2</v>
      </c>
      <c r="D12" s="28"/>
      <c r="E12" s="6" t="s">
        <v>19</v>
      </c>
      <c r="F12" s="2"/>
      <c r="H12" s="22">
        <f>STDEV(C7:C494)</f>
        <v>1.6461323650803588E-2</v>
      </c>
      <c r="I12" s="24" t="s">
        <v>24</v>
      </c>
      <c r="J12" s="37" t="s">
        <v>25</v>
      </c>
    </row>
    <row r="13" spans="1:13" x14ac:dyDescent="0.25">
      <c r="A13" s="4">
        <v>44708</v>
      </c>
      <c r="B13" s="2">
        <v>148.167</v>
      </c>
      <c r="C13" s="7">
        <f t="shared" si="1"/>
        <v>3.9952857974571994E-2</v>
      </c>
      <c r="D13" s="28"/>
      <c r="E13" s="1" t="s">
        <v>23</v>
      </c>
      <c r="F13" s="1"/>
      <c r="G13" s="35">
        <v>0.95</v>
      </c>
      <c r="H13" s="8">
        <f>H12*I13*SQRT(1)</f>
        <v>2.7076467911446321E-2</v>
      </c>
      <c r="I13" s="36">
        <f>_xlfn.NORM.S.INV(G13)</f>
        <v>1.6448536269514715</v>
      </c>
      <c r="J13" s="37" t="s">
        <v>26</v>
      </c>
    </row>
    <row r="14" spans="1:13" x14ac:dyDescent="0.25">
      <c r="A14" s="4">
        <v>44711</v>
      </c>
      <c r="B14" s="2">
        <v>148.167</v>
      </c>
      <c r="C14" s="7">
        <f t="shared" si="1"/>
        <v>0</v>
      </c>
      <c r="D14" s="28"/>
      <c r="E14" s="40"/>
      <c r="F14" s="41"/>
      <c r="G14" s="42"/>
      <c r="H14" s="38">
        <f>G10*(EXP(H13)-1)</f>
        <v>137231.83218707802</v>
      </c>
      <c r="I14" s="39" t="s">
        <v>21</v>
      </c>
      <c r="J14" s="17"/>
    </row>
    <row r="15" spans="1:13" x14ac:dyDescent="0.25">
      <c r="A15" s="4">
        <v>44712</v>
      </c>
      <c r="B15" s="2">
        <v>147.375</v>
      </c>
      <c r="C15" s="7">
        <f t="shared" si="1"/>
        <v>-5.3596571445691079E-3</v>
      </c>
      <c r="D15" s="28"/>
      <c r="E15" s="29"/>
      <c r="F15" s="30"/>
      <c r="G15" s="31"/>
      <c r="H15" s="20"/>
    </row>
    <row r="16" spans="1:13" x14ac:dyDescent="0.25">
      <c r="A16" s="4">
        <v>44713</v>
      </c>
      <c r="B16" s="2">
        <v>147.24600000000001</v>
      </c>
      <c r="C16" s="7">
        <f t="shared" si="1"/>
        <v>-8.7570138071393628E-4</v>
      </c>
      <c r="D16" s="28"/>
      <c r="E16" s="29"/>
      <c r="F16" s="30"/>
      <c r="G16" s="31"/>
      <c r="H16" s="20"/>
    </row>
    <row r="17" spans="1:8" x14ac:dyDescent="0.25">
      <c r="A17" s="4">
        <v>44714</v>
      </c>
      <c r="B17" s="2">
        <v>149.721</v>
      </c>
      <c r="C17" s="7">
        <f t="shared" si="1"/>
        <v>1.6668904671485962E-2</v>
      </c>
      <c r="D17" s="28"/>
      <c r="E17" s="29"/>
      <c r="F17" s="30"/>
      <c r="G17" s="31"/>
      <c r="H17" s="20"/>
    </row>
    <row r="18" spans="1:8" x14ac:dyDescent="0.25">
      <c r="A18" s="4">
        <v>44715</v>
      </c>
      <c r="B18" s="2">
        <v>143.94900000000001</v>
      </c>
      <c r="C18" s="7">
        <f t="shared" si="1"/>
        <v>-3.9314491970799038E-2</v>
      </c>
      <c r="D18" s="28"/>
      <c r="E18" s="29"/>
      <c r="F18" s="30"/>
      <c r="G18" s="31"/>
      <c r="H18" s="20"/>
    </row>
    <row r="19" spans="1:8" x14ac:dyDescent="0.25">
      <c r="A19" s="4">
        <v>44718</v>
      </c>
      <c r="B19" s="2">
        <v>144.70099999999999</v>
      </c>
      <c r="C19" s="7">
        <f t="shared" si="1"/>
        <v>5.2104742860848647E-3</v>
      </c>
      <c r="D19" s="28"/>
      <c r="E19" s="29"/>
      <c r="F19" s="30"/>
      <c r="G19" s="31"/>
      <c r="H19" s="20"/>
    </row>
    <row r="20" spans="1:8" x14ac:dyDescent="0.25">
      <c r="A20" s="4">
        <v>44719</v>
      </c>
      <c r="B20" s="2">
        <v>147.24600000000001</v>
      </c>
      <c r="C20" s="7">
        <f t="shared" si="1"/>
        <v>1.743511301322825E-2</v>
      </c>
      <c r="D20" s="28"/>
      <c r="E20" s="29"/>
      <c r="F20" s="30"/>
      <c r="G20" s="31"/>
      <c r="H20" s="20"/>
    </row>
    <row r="21" spans="1:8" x14ac:dyDescent="0.25">
      <c r="A21" s="4">
        <v>44720</v>
      </c>
      <c r="B21" s="2">
        <v>146.50299999999999</v>
      </c>
      <c r="C21" s="7">
        <f t="shared" si="1"/>
        <v>-5.0587514136671216E-3</v>
      </c>
      <c r="D21" s="28"/>
      <c r="E21" s="29"/>
      <c r="F21" s="30"/>
      <c r="G21" s="31"/>
      <c r="H21" s="20"/>
    </row>
    <row r="22" spans="1:8" x14ac:dyDescent="0.25">
      <c r="A22" s="4">
        <v>44721</v>
      </c>
      <c r="B22" s="2">
        <v>141.23599999999999</v>
      </c>
      <c r="C22" s="7">
        <f t="shared" si="1"/>
        <v>-3.661365599307205E-2</v>
      </c>
      <c r="D22" s="28"/>
      <c r="E22" s="29"/>
      <c r="F22" s="30"/>
      <c r="G22" s="31"/>
      <c r="H22" s="20"/>
    </row>
    <row r="23" spans="1:8" x14ac:dyDescent="0.25">
      <c r="A23" s="4">
        <v>44722</v>
      </c>
      <c r="B23" s="2">
        <v>135.78</v>
      </c>
      <c r="C23" s="7">
        <f t="shared" si="1"/>
        <v>-3.9396321196580847E-2</v>
      </c>
      <c r="D23" s="28"/>
      <c r="E23" s="29"/>
      <c r="F23" s="30"/>
      <c r="G23" s="31"/>
      <c r="H23" s="20"/>
    </row>
    <row r="24" spans="1:8" x14ac:dyDescent="0.25">
      <c r="A24" s="4">
        <v>44725</v>
      </c>
      <c r="B24" s="2">
        <v>130.58199999999999</v>
      </c>
      <c r="C24" s="7">
        <f t="shared" si="1"/>
        <v>-3.903454695109973E-2</v>
      </c>
      <c r="D24" s="28"/>
      <c r="E24" s="29"/>
      <c r="F24" s="30"/>
      <c r="G24" s="31"/>
      <c r="H24" s="20"/>
    </row>
    <row r="25" spans="1:8" x14ac:dyDescent="0.25">
      <c r="A25" s="4">
        <v>44726</v>
      </c>
      <c r="B25" s="2">
        <v>131.453</v>
      </c>
      <c r="C25" s="7">
        <f t="shared" si="1"/>
        <v>6.6479913589814563E-3</v>
      </c>
      <c r="D25" s="28"/>
      <c r="E25" s="29"/>
      <c r="F25" s="30"/>
      <c r="G25" s="31"/>
      <c r="H25" s="20"/>
    </row>
    <row r="26" spans="1:8" x14ac:dyDescent="0.25">
      <c r="A26" s="4">
        <v>44727</v>
      </c>
      <c r="B26" s="2">
        <v>134.09700000000001</v>
      </c>
      <c r="C26" s="7">
        <f t="shared" si="1"/>
        <v>1.9914045391354315E-2</v>
      </c>
      <c r="D26" s="28"/>
      <c r="E26" s="29"/>
      <c r="F26" s="30"/>
      <c r="G26" s="31"/>
      <c r="H26" s="20"/>
    </row>
    <row r="27" spans="1:8" x14ac:dyDescent="0.25">
      <c r="A27" s="4">
        <v>44728</v>
      </c>
      <c r="B27" s="2">
        <v>128.78</v>
      </c>
      <c r="C27" s="7">
        <f t="shared" si="1"/>
        <v>-4.0457896562699457E-2</v>
      </c>
      <c r="D27" s="28"/>
      <c r="E27" s="29"/>
      <c r="F27" s="30"/>
      <c r="G27" s="31"/>
      <c r="H27" s="20"/>
    </row>
    <row r="28" spans="1:8" x14ac:dyDescent="0.25">
      <c r="A28" s="4">
        <v>44729</v>
      </c>
      <c r="B28" s="2">
        <v>130.26499999999999</v>
      </c>
      <c r="C28" s="7">
        <f t="shared" si="1"/>
        <v>1.1465315040465128E-2</v>
      </c>
      <c r="D28" s="28"/>
      <c r="E28" s="29"/>
      <c r="F28" s="30"/>
      <c r="G28" s="31"/>
      <c r="H28" s="20"/>
    </row>
    <row r="29" spans="1:8" x14ac:dyDescent="0.25">
      <c r="A29" s="4">
        <v>44732</v>
      </c>
      <c r="B29" s="2">
        <v>130.26499999999999</v>
      </c>
      <c r="C29" s="7">
        <f t="shared" si="1"/>
        <v>0</v>
      </c>
      <c r="D29" s="28"/>
      <c r="E29" s="29"/>
      <c r="F29" s="30"/>
      <c r="G29" s="31"/>
      <c r="H29" s="20"/>
    </row>
    <row r="30" spans="1:8" x14ac:dyDescent="0.25">
      <c r="A30" s="4">
        <v>44733</v>
      </c>
      <c r="B30" s="2">
        <v>134.53200000000001</v>
      </c>
      <c r="C30" s="7">
        <f t="shared" si="1"/>
        <v>3.2231251808954288E-2</v>
      </c>
      <c r="D30" s="28"/>
      <c r="E30" s="29"/>
      <c r="F30" s="30"/>
      <c r="G30" s="31"/>
      <c r="H30" s="20"/>
    </row>
    <row r="31" spans="1:8" x14ac:dyDescent="0.25">
      <c r="A31" s="4">
        <v>44734</v>
      </c>
      <c r="B31" s="2">
        <v>134.017</v>
      </c>
      <c r="C31" s="7">
        <f t="shared" si="1"/>
        <v>-3.8354313836725215E-3</v>
      </c>
      <c r="D31" s="28"/>
      <c r="E31" s="29"/>
      <c r="F31" s="30"/>
      <c r="G31" s="31"/>
      <c r="H31" s="20"/>
    </row>
    <row r="32" spans="1:8" x14ac:dyDescent="0.25">
      <c r="A32" s="4">
        <v>44735</v>
      </c>
      <c r="B32" s="2">
        <v>136.90899999999999</v>
      </c>
      <c r="C32" s="7">
        <f t="shared" si="1"/>
        <v>2.1349813974839371E-2</v>
      </c>
      <c r="D32" s="28"/>
      <c r="E32" s="29"/>
      <c r="F32" s="30"/>
      <c r="G32" s="31"/>
      <c r="H32" s="20"/>
    </row>
    <row r="33" spans="1:8" x14ac:dyDescent="0.25">
      <c r="A33" s="4">
        <v>44736</v>
      </c>
      <c r="B33" s="2">
        <v>140.26499999999999</v>
      </c>
      <c r="C33" s="7">
        <f t="shared" si="1"/>
        <v>2.4217019004896107E-2</v>
      </c>
      <c r="D33" s="28"/>
      <c r="E33" s="29"/>
      <c r="F33" s="30"/>
      <c r="G33" s="31"/>
      <c r="H33" s="20"/>
    </row>
    <row r="34" spans="1:8" x14ac:dyDescent="0.25">
      <c r="A34" s="4">
        <v>44739</v>
      </c>
      <c r="B34" s="2">
        <v>140.26499999999999</v>
      </c>
      <c r="C34" s="7">
        <f t="shared" si="1"/>
        <v>0</v>
      </c>
      <c r="D34" s="28"/>
      <c r="E34" s="29"/>
      <c r="F34" s="30"/>
      <c r="G34" s="31"/>
      <c r="H34" s="20"/>
    </row>
    <row r="35" spans="1:8" x14ac:dyDescent="0.25">
      <c r="A35" s="4">
        <v>44740</v>
      </c>
      <c r="B35" s="2">
        <v>136.08699999999999</v>
      </c>
      <c r="C35" s="7">
        <f t="shared" si="1"/>
        <v>-3.0239103461703679E-2</v>
      </c>
      <c r="D35" s="28"/>
      <c r="E35" s="29"/>
      <c r="F35" s="30"/>
      <c r="G35" s="31"/>
      <c r="H35" s="20"/>
    </row>
    <row r="36" spans="1:8" x14ac:dyDescent="0.25">
      <c r="A36" s="4">
        <v>44741</v>
      </c>
      <c r="B36" s="2">
        <v>137.85900000000001</v>
      </c>
      <c r="C36" s="7">
        <f t="shared" si="1"/>
        <v>1.2937036601707442E-2</v>
      </c>
      <c r="D36" s="28"/>
      <c r="E36" s="29"/>
      <c r="F36" s="30"/>
      <c r="G36" s="31"/>
      <c r="H36" s="20"/>
    </row>
    <row r="37" spans="1:8" x14ac:dyDescent="0.25">
      <c r="A37" s="4">
        <v>44742</v>
      </c>
      <c r="B37" s="2">
        <v>135.374</v>
      </c>
      <c r="C37" s="7">
        <f t="shared" si="1"/>
        <v>-1.8190105289925363E-2</v>
      </c>
      <c r="D37" s="28"/>
      <c r="E37" s="29"/>
      <c r="F37" s="30"/>
      <c r="G37" s="31"/>
      <c r="H37" s="20"/>
    </row>
    <row r="38" spans="1:8" x14ac:dyDescent="0.25">
      <c r="A38" s="4">
        <v>44743</v>
      </c>
      <c r="B38" s="2">
        <v>137.56200000000001</v>
      </c>
      <c r="C38" s="7">
        <f t="shared" si="1"/>
        <v>1.6033406162981913E-2</v>
      </c>
      <c r="D38" s="28"/>
      <c r="E38" s="29"/>
      <c r="F38" s="30"/>
      <c r="G38" s="31"/>
      <c r="H38" s="20"/>
    </row>
    <row r="39" spans="1:8" x14ac:dyDescent="0.25">
      <c r="A39" s="4">
        <v>44746</v>
      </c>
      <c r="B39" s="2">
        <v>137.56200000000001</v>
      </c>
      <c r="C39" s="7">
        <f t="shared" si="1"/>
        <v>0</v>
      </c>
      <c r="D39" s="28"/>
      <c r="E39" s="29"/>
      <c r="F39" s="30"/>
      <c r="G39" s="31"/>
      <c r="H39" s="20"/>
    </row>
    <row r="40" spans="1:8" x14ac:dyDescent="0.25">
      <c r="A40" s="4">
        <v>44747</v>
      </c>
      <c r="B40" s="2">
        <v>140.166</v>
      </c>
      <c r="C40" s="7">
        <f t="shared" si="1"/>
        <v>1.8752709922433539E-2</v>
      </c>
      <c r="D40" s="28"/>
      <c r="E40" s="29"/>
      <c r="F40" s="30"/>
      <c r="G40" s="31"/>
      <c r="H40" s="20"/>
    </row>
    <row r="41" spans="1:8" x14ac:dyDescent="0.25">
      <c r="A41" s="4">
        <v>44748</v>
      </c>
      <c r="B41" s="2">
        <v>141.51300000000001</v>
      </c>
      <c r="C41" s="7">
        <f t="shared" si="1"/>
        <v>9.5641511637515851E-3</v>
      </c>
      <c r="D41" s="28"/>
      <c r="E41" s="29"/>
      <c r="F41" s="30"/>
      <c r="G41" s="31"/>
      <c r="H41" s="20"/>
    </row>
    <row r="42" spans="1:8" x14ac:dyDescent="0.25">
      <c r="A42" s="4">
        <v>44749</v>
      </c>
      <c r="B42" s="2">
        <v>144.90899999999999</v>
      </c>
      <c r="C42" s="7">
        <f t="shared" si="1"/>
        <v>2.3714373544255457E-2</v>
      </c>
      <c r="D42" s="28"/>
      <c r="E42" s="29"/>
      <c r="F42" s="30"/>
      <c r="G42" s="31"/>
      <c r="H42" s="20"/>
    </row>
    <row r="43" spans="1:8" x14ac:dyDescent="0.25">
      <c r="A43" s="4">
        <v>44750</v>
      </c>
      <c r="B43" s="2">
        <v>145.59200000000001</v>
      </c>
      <c r="C43" s="7">
        <f t="shared" si="1"/>
        <v>4.7022299990850417E-3</v>
      </c>
      <c r="D43" s="28"/>
      <c r="E43" s="29"/>
      <c r="F43" s="30"/>
      <c r="G43" s="31"/>
      <c r="H43" s="20"/>
    </row>
    <row r="44" spans="1:8" x14ac:dyDescent="0.25">
      <c r="A44" s="4">
        <v>44753</v>
      </c>
      <c r="B44" s="2">
        <v>143.44399999999999</v>
      </c>
      <c r="C44" s="7">
        <f t="shared" si="1"/>
        <v>-1.4863474065836723E-2</v>
      </c>
      <c r="D44" s="28"/>
      <c r="E44" s="29"/>
      <c r="F44" s="30"/>
      <c r="G44" s="31"/>
      <c r="H44" s="20"/>
    </row>
    <row r="45" spans="1:8" x14ac:dyDescent="0.25">
      <c r="A45" s="4">
        <v>44754</v>
      </c>
      <c r="B45" s="2">
        <v>144.42400000000001</v>
      </c>
      <c r="C45" s="7">
        <f t="shared" si="1"/>
        <v>6.8087025020879422E-3</v>
      </c>
      <c r="D45" s="28"/>
      <c r="E45" s="29"/>
      <c r="F45" s="30"/>
      <c r="G45" s="31"/>
      <c r="H45" s="20"/>
    </row>
    <row r="46" spans="1:8" x14ac:dyDescent="0.25">
      <c r="A46" s="4">
        <v>44755</v>
      </c>
      <c r="B46" s="2">
        <v>144.05799999999999</v>
      </c>
      <c r="C46" s="7">
        <f t="shared" si="1"/>
        <v>-2.5374213737735236E-3</v>
      </c>
      <c r="D46" s="28"/>
      <c r="E46" s="29"/>
      <c r="F46" s="30"/>
      <c r="G46" s="31"/>
      <c r="H46" s="20"/>
    </row>
    <row r="47" spans="1:8" x14ac:dyDescent="0.25">
      <c r="A47" s="4">
        <v>44756</v>
      </c>
      <c r="B47" s="2">
        <v>147.00800000000001</v>
      </c>
      <c r="C47" s="7">
        <f t="shared" si="1"/>
        <v>2.0271010806049549E-2</v>
      </c>
      <c r="D47" s="28"/>
      <c r="E47" s="29"/>
      <c r="F47" s="30"/>
      <c r="G47" s="31"/>
      <c r="H47" s="20"/>
    </row>
    <row r="48" spans="1:8" x14ac:dyDescent="0.25">
      <c r="A48" s="4">
        <v>44757</v>
      </c>
      <c r="B48" s="2">
        <v>148.69200000000001</v>
      </c>
      <c r="C48" s="7">
        <f t="shared" si="1"/>
        <v>1.1390045355723077E-2</v>
      </c>
      <c r="D48" s="28"/>
      <c r="E48" s="29"/>
      <c r="F48" s="30"/>
      <c r="G48" s="31"/>
      <c r="H48" s="20"/>
    </row>
    <row r="49" spans="1:8" x14ac:dyDescent="0.25">
      <c r="A49" s="4">
        <v>44760</v>
      </c>
      <c r="B49" s="2">
        <v>145.62200000000001</v>
      </c>
      <c r="C49" s="7">
        <f t="shared" si="1"/>
        <v>-2.0862829172960787E-2</v>
      </c>
      <c r="D49" s="28"/>
      <c r="E49" s="29"/>
      <c r="F49" s="30"/>
      <c r="G49" s="31"/>
      <c r="H49" s="20"/>
    </row>
    <row r="50" spans="1:8" x14ac:dyDescent="0.25">
      <c r="A50" s="4">
        <v>44761</v>
      </c>
      <c r="B50" s="2">
        <v>149.51300000000001</v>
      </c>
      <c r="C50" s="7">
        <f t="shared" si="1"/>
        <v>2.6369122322585592E-2</v>
      </c>
      <c r="D50" s="28"/>
      <c r="E50" s="29"/>
      <c r="F50" s="30"/>
      <c r="G50" s="31"/>
      <c r="H50" s="20"/>
    </row>
    <row r="51" spans="1:8" x14ac:dyDescent="0.25">
      <c r="A51" s="4">
        <v>44762</v>
      </c>
      <c r="B51" s="2">
        <v>151.53299999999999</v>
      </c>
      <c r="C51" s="7">
        <f t="shared" si="1"/>
        <v>1.3420077439900795E-2</v>
      </c>
      <c r="D51" s="28"/>
      <c r="E51" s="29"/>
      <c r="F51" s="30"/>
      <c r="G51" s="31"/>
      <c r="H51" s="20"/>
    </row>
    <row r="52" spans="1:8" x14ac:dyDescent="0.25">
      <c r="A52" s="4">
        <v>44763</v>
      </c>
      <c r="B52" s="2">
        <v>153.821</v>
      </c>
      <c r="C52" s="7">
        <f t="shared" si="1"/>
        <v>1.4986165701081638E-2</v>
      </c>
      <c r="D52" s="28"/>
      <c r="E52" s="29"/>
      <c r="F52" s="30"/>
      <c r="G52" s="31"/>
      <c r="H52" s="20"/>
    </row>
    <row r="53" spans="1:8" x14ac:dyDescent="0.25">
      <c r="A53" s="4">
        <v>44764</v>
      </c>
      <c r="B53" s="2">
        <v>152.57300000000001</v>
      </c>
      <c r="C53" s="7">
        <f t="shared" si="1"/>
        <v>-8.1464186757092463E-3</v>
      </c>
      <c r="D53" s="28"/>
      <c r="E53" s="29"/>
      <c r="F53" s="30"/>
      <c r="G53" s="31"/>
      <c r="H53" s="20"/>
    </row>
    <row r="54" spans="1:8" x14ac:dyDescent="0.25">
      <c r="A54" s="4">
        <v>44767</v>
      </c>
      <c r="B54" s="2">
        <v>151.44399999999999</v>
      </c>
      <c r="C54" s="7">
        <f t="shared" si="1"/>
        <v>-7.4272503841087247E-3</v>
      </c>
      <c r="D54" s="28"/>
      <c r="E54" s="29"/>
      <c r="F54" s="30"/>
      <c r="G54" s="31"/>
      <c r="H54" s="20"/>
    </row>
    <row r="55" spans="1:8" x14ac:dyDescent="0.25">
      <c r="A55" s="4">
        <v>44768</v>
      </c>
      <c r="B55" s="2">
        <v>150.107</v>
      </c>
      <c r="C55" s="7">
        <f t="shared" si="1"/>
        <v>-8.867546524851562E-3</v>
      </c>
      <c r="D55" s="28"/>
      <c r="E55" s="29"/>
      <c r="F55" s="30"/>
      <c r="G55" s="31"/>
      <c r="H55" s="20"/>
    </row>
    <row r="56" spans="1:8" x14ac:dyDescent="0.25">
      <c r="A56" s="4">
        <v>44769</v>
      </c>
      <c r="B56" s="2">
        <v>155.24600000000001</v>
      </c>
      <c r="C56" s="7">
        <f t="shared" si="1"/>
        <v>3.3662582458043488E-2</v>
      </c>
      <c r="D56" s="28"/>
      <c r="E56" s="29"/>
      <c r="F56" s="30"/>
      <c r="G56" s="31"/>
      <c r="H56" s="20"/>
    </row>
    <row r="57" spans="1:8" x14ac:dyDescent="0.25">
      <c r="A57" s="4">
        <v>44770</v>
      </c>
      <c r="B57" s="2">
        <v>155.80099999999999</v>
      </c>
      <c r="C57" s="7">
        <f t="shared" si="1"/>
        <v>3.5685963149494557E-3</v>
      </c>
      <c r="D57" s="28"/>
      <c r="E57" s="29"/>
      <c r="F57" s="30"/>
      <c r="G57" s="31"/>
      <c r="H57" s="20"/>
    </row>
    <row r="58" spans="1:8" x14ac:dyDescent="0.25">
      <c r="A58" s="4">
        <v>44771</v>
      </c>
      <c r="B58" s="2">
        <v>160.91</v>
      </c>
      <c r="C58" s="7">
        <f t="shared" si="1"/>
        <v>3.2265650569771979E-2</v>
      </c>
      <c r="D58" s="28"/>
      <c r="E58" s="29"/>
      <c r="F58" s="30"/>
      <c r="G58" s="31"/>
      <c r="H58" s="20"/>
    </row>
    <row r="59" spans="1:8" x14ac:dyDescent="0.25">
      <c r="A59" s="4">
        <v>44774</v>
      </c>
      <c r="B59" s="2">
        <v>159.91999999999999</v>
      </c>
      <c r="C59" s="7">
        <f t="shared" si="1"/>
        <v>-6.1715122789142351E-3</v>
      </c>
      <c r="D59" s="28"/>
      <c r="E59" s="29"/>
      <c r="F59" s="30"/>
      <c r="G59" s="31"/>
      <c r="H59" s="20"/>
    </row>
    <row r="60" spans="1:8" x14ac:dyDescent="0.25">
      <c r="A60" s="4">
        <v>44775</v>
      </c>
      <c r="B60" s="2">
        <v>158.435</v>
      </c>
      <c r="C60" s="7">
        <f t="shared" si="1"/>
        <v>-9.3292756238356443E-3</v>
      </c>
      <c r="D60" s="28"/>
      <c r="E60" s="29"/>
      <c r="F60" s="30"/>
      <c r="G60" s="31"/>
      <c r="H60" s="20"/>
    </row>
    <row r="61" spans="1:8" x14ac:dyDescent="0.25">
      <c r="A61" s="4">
        <v>44776</v>
      </c>
      <c r="B61" s="2">
        <v>164.494</v>
      </c>
      <c r="C61" s="7">
        <f t="shared" si="1"/>
        <v>3.752968080778548E-2</v>
      </c>
      <c r="D61" s="28"/>
      <c r="E61" s="29"/>
      <c r="F61" s="30"/>
      <c r="G61" s="31"/>
      <c r="H61" s="20"/>
    </row>
    <row r="62" spans="1:8" x14ac:dyDescent="0.25">
      <c r="A62" s="4">
        <v>44777</v>
      </c>
      <c r="B62" s="2">
        <v>164.178</v>
      </c>
      <c r="C62" s="7">
        <f t="shared" si="1"/>
        <v>-1.9228902819082997E-3</v>
      </c>
      <c r="D62" s="28"/>
      <c r="E62" s="29"/>
      <c r="F62" s="30"/>
      <c r="G62" s="31"/>
      <c r="H62" s="20"/>
    </row>
    <row r="63" spans="1:8" x14ac:dyDescent="0.25">
      <c r="A63" s="4">
        <v>44778</v>
      </c>
      <c r="B63" s="2">
        <v>163.94900000000001</v>
      </c>
      <c r="C63" s="7">
        <f t="shared" si="1"/>
        <v>-1.3958012426852548E-3</v>
      </c>
      <c r="D63" s="28"/>
      <c r="E63" s="29"/>
      <c r="F63" s="30"/>
      <c r="G63" s="31"/>
      <c r="H63" s="20"/>
    </row>
    <row r="64" spans="1:8" x14ac:dyDescent="0.25">
      <c r="A64" s="4">
        <v>44781</v>
      </c>
      <c r="B64" s="2">
        <v>163.47399999999999</v>
      </c>
      <c r="C64" s="7">
        <f t="shared" si="1"/>
        <v>-2.9014475661650568E-3</v>
      </c>
      <c r="D64" s="28"/>
      <c r="E64" s="29"/>
      <c r="F64" s="30"/>
      <c r="G64" s="31"/>
      <c r="H64" s="20"/>
    </row>
    <row r="65" spans="1:8" x14ac:dyDescent="0.25">
      <c r="A65" s="4">
        <v>44782</v>
      </c>
      <c r="B65" s="2">
        <v>163.523</v>
      </c>
      <c r="C65" s="7">
        <f t="shared" si="1"/>
        <v>2.9969694135890279E-4</v>
      </c>
      <c r="D65" s="28"/>
      <c r="E65" s="29"/>
      <c r="F65" s="30"/>
      <c r="G65" s="31"/>
      <c r="H65" s="20"/>
    </row>
    <row r="66" spans="1:8" x14ac:dyDescent="0.25">
      <c r="A66" s="4">
        <v>44783</v>
      </c>
      <c r="B66" s="2">
        <v>167.80699999999999</v>
      </c>
      <c r="C66" s="7">
        <f t="shared" si="1"/>
        <v>2.5860856265272292E-2</v>
      </c>
      <c r="D66" s="28"/>
      <c r="E66" s="29"/>
      <c r="F66" s="30"/>
      <c r="G66" s="31"/>
      <c r="H66" s="20"/>
    </row>
    <row r="67" spans="1:8" x14ac:dyDescent="0.25">
      <c r="A67" s="4">
        <v>44784</v>
      </c>
      <c r="B67" s="2">
        <v>167.06299999999999</v>
      </c>
      <c r="C67" s="7">
        <f t="shared" si="1"/>
        <v>-4.4435227054261828E-3</v>
      </c>
      <c r="D67" s="28"/>
      <c r="E67" s="29"/>
      <c r="F67" s="30"/>
      <c r="G67" s="31"/>
      <c r="H67" s="20"/>
    </row>
    <row r="68" spans="1:8" x14ac:dyDescent="0.25">
      <c r="A68" s="4">
        <v>44785</v>
      </c>
      <c r="B68" s="2">
        <v>170.642</v>
      </c>
      <c r="C68" s="7">
        <f t="shared" si="1"/>
        <v>2.119680788920969E-2</v>
      </c>
      <c r="D68" s="28"/>
      <c r="E68" s="29"/>
      <c r="F68" s="30"/>
      <c r="G68" s="31"/>
      <c r="H68" s="20"/>
    </row>
    <row r="69" spans="1:8" x14ac:dyDescent="0.25">
      <c r="A69" s="4">
        <v>44788</v>
      </c>
      <c r="B69" s="2">
        <v>171.72300000000001</v>
      </c>
      <c r="C69" s="7">
        <f t="shared" si="1"/>
        <v>6.3149188284947842E-3</v>
      </c>
      <c r="D69" s="28"/>
      <c r="E69" s="29"/>
      <c r="F69" s="30"/>
      <c r="G69" s="31"/>
      <c r="H69" s="20"/>
    </row>
    <row r="70" spans="1:8" x14ac:dyDescent="0.25">
      <c r="A70" s="4">
        <v>44789</v>
      </c>
      <c r="B70" s="2">
        <v>171.56399999999999</v>
      </c>
      <c r="C70" s="7">
        <f t="shared" si="1"/>
        <v>-9.2633866921784202E-4</v>
      </c>
      <c r="D70" s="28"/>
      <c r="E70" s="29"/>
      <c r="F70" s="30"/>
      <c r="G70" s="31"/>
      <c r="H70" s="20"/>
    </row>
    <row r="71" spans="1:8" x14ac:dyDescent="0.25">
      <c r="A71" s="4">
        <v>44790</v>
      </c>
      <c r="B71" s="2">
        <v>173.072</v>
      </c>
      <c r="C71" s="7">
        <f t="shared" si="1"/>
        <v>8.7513180529065118E-3</v>
      </c>
      <c r="D71" s="28"/>
      <c r="E71" s="29"/>
      <c r="F71" s="30"/>
      <c r="G71" s="31"/>
      <c r="H71" s="20"/>
    </row>
    <row r="72" spans="1:8" x14ac:dyDescent="0.25">
      <c r="A72" s="4">
        <v>44791</v>
      </c>
      <c r="B72" s="2">
        <v>172.67500000000001</v>
      </c>
      <c r="C72" s="7">
        <f t="shared" ref="C72:C135" si="2">LN(B72/B71)</f>
        <v>-2.2964779128971232E-3</v>
      </c>
      <c r="D72" s="28"/>
      <c r="E72" s="29"/>
      <c r="F72" s="30"/>
      <c r="G72" s="31"/>
      <c r="H72" s="20"/>
    </row>
    <row r="73" spans="1:8" x14ac:dyDescent="0.25">
      <c r="A73" s="4">
        <v>44792</v>
      </c>
      <c r="B73" s="2">
        <v>170.06700000000001</v>
      </c>
      <c r="C73" s="7">
        <f t="shared" si="2"/>
        <v>-1.5218737921675949E-2</v>
      </c>
      <c r="D73" s="28"/>
      <c r="E73" s="29"/>
      <c r="F73" s="30"/>
      <c r="G73" s="31"/>
      <c r="H73" s="20"/>
    </row>
    <row r="74" spans="1:8" x14ac:dyDescent="0.25">
      <c r="A74" s="4">
        <v>44795</v>
      </c>
      <c r="B74" s="2">
        <v>166.15100000000001</v>
      </c>
      <c r="C74" s="7">
        <f t="shared" si="2"/>
        <v>-2.3295463613030074E-2</v>
      </c>
      <c r="D74" s="28"/>
      <c r="E74" s="29"/>
      <c r="F74" s="30"/>
      <c r="G74" s="31"/>
      <c r="H74" s="20"/>
    </row>
    <row r="75" spans="1:8" x14ac:dyDescent="0.25">
      <c r="A75" s="4">
        <v>44796</v>
      </c>
      <c r="B75" s="2">
        <v>165.81399999999999</v>
      </c>
      <c r="C75" s="7">
        <f t="shared" si="2"/>
        <v>-2.03033522068197E-3</v>
      </c>
      <c r="D75" s="28"/>
      <c r="E75" s="29"/>
      <c r="F75" s="30"/>
      <c r="G75" s="31"/>
      <c r="H75" s="20"/>
    </row>
    <row r="76" spans="1:8" x14ac:dyDescent="0.25">
      <c r="A76" s="4">
        <v>44797</v>
      </c>
      <c r="B76" s="2">
        <v>166.11099999999999</v>
      </c>
      <c r="C76" s="7">
        <f t="shared" si="2"/>
        <v>1.7895613723739705E-3</v>
      </c>
      <c r="D76" s="28"/>
      <c r="E76" s="29"/>
      <c r="F76" s="30"/>
      <c r="G76" s="31"/>
      <c r="H76" s="20"/>
    </row>
    <row r="77" spans="1:8" x14ac:dyDescent="0.25">
      <c r="A77" s="4">
        <v>44798</v>
      </c>
      <c r="B77" s="2">
        <v>168.59</v>
      </c>
      <c r="C77" s="7">
        <f t="shared" si="2"/>
        <v>1.4813492235687184E-2</v>
      </c>
      <c r="D77" s="28"/>
      <c r="E77" s="29"/>
      <c r="F77" s="30"/>
      <c r="G77" s="31"/>
      <c r="H77" s="20"/>
    </row>
    <row r="78" spans="1:8" x14ac:dyDescent="0.25">
      <c r="A78" s="4">
        <v>44799</v>
      </c>
      <c r="B78" s="2">
        <v>162.23400000000001</v>
      </c>
      <c r="C78" s="7">
        <f t="shared" si="2"/>
        <v>-3.8429994357272408E-2</v>
      </c>
      <c r="D78" s="28"/>
      <c r="E78" s="29"/>
      <c r="F78" s="30"/>
      <c r="G78" s="31"/>
      <c r="H78" s="20"/>
    </row>
    <row r="79" spans="1:8" x14ac:dyDescent="0.25">
      <c r="A79" s="4">
        <v>44802</v>
      </c>
      <c r="B79" s="2">
        <v>160.01300000000001</v>
      </c>
      <c r="C79" s="7">
        <f t="shared" si="2"/>
        <v>-1.3784675537213036E-2</v>
      </c>
      <c r="D79" s="28"/>
      <c r="E79" s="29"/>
      <c r="F79" s="30"/>
      <c r="G79" s="31"/>
      <c r="H79" s="20"/>
    </row>
    <row r="80" spans="1:8" x14ac:dyDescent="0.25">
      <c r="A80" s="4">
        <v>44803</v>
      </c>
      <c r="B80" s="2">
        <v>157.56399999999999</v>
      </c>
      <c r="C80" s="7">
        <f t="shared" si="2"/>
        <v>-1.542333699866771E-2</v>
      </c>
      <c r="D80" s="28"/>
      <c r="E80" s="29"/>
      <c r="F80" s="30"/>
      <c r="G80" s="31"/>
      <c r="H80" s="20"/>
    </row>
    <row r="81" spans="1:8" x14ac:dyDescent="0.25">
      <c r="A81" s="4">
        <v>44804</v>
      </c>
      <c r="B81" s="2">
        <v>155.88800000000001</v>
      </c>
      <c r="C81" s="7">
        <f t="shared" si="2"/>
        <v>-1.0693924251571322E-2</v>
      </c>
      <c r="D81" s="28"/>
      <c r="E81" s="29"/>
      <c r="F81" s="30"/>
      <c r="G81" s="31"/>
      <c r="H81" s="20"/>
    </row>
    <row r="82" spans="1:8" x14ac:dyDescent="0.25">
      <c r="A82" s="4">
        <v>44805</v>
      </c>
      <c r="B82" s="2">
        <v>156.62200000000001</v>
      </c>
      <c r="C82" s="7">
        <f t="shared" si="2"/>
        <v>4.6974583194791123E-3</v>
      </c>
      <c r="D82" s="28"/>
      <c r="E82" s="29"/>
      <c r="F82" s="30"/>
      <c r="G82" s="31"/>
      <c r="H82" s="20"/>
    </row>
    <row r="83" spans="1:8" x14ac:dyDescent="0.25">
      <c r="A83" s="4">
        <v>44806</v>
      </c>
      <c r="B83" s="2">
        <v>154.49</v>
      </c>
      <c r="C83" s="7">
        <f t="shared" si="2"/>
        <v>-1.3705889678506106E-2</v>
      </c>
      <c r="D83" s="28"/>
      <c r="E83" s="29"/>
      <c r="F83" s="30"/>
      <c r="G83" s="31"/>
      <c r="H83" s="20"/>
    </row>
    <row r="84" spans="1:8" x14ac:dyDescent="0.25">
      <c r="A84" s="4">
        <v>44809</v>
      </c>
      <c r="B84" s="2">
        <v>154.49</v>
      </c>
      <c r="C84" s="7">
        <f t="shared" si="2"/>
        <v>0</v>
      </c>
      <c r="D84" s="28"/>
      <c r="E84" s="29"/>
      <c r="F84" s="30"/>
      <c r="G84" s="31"/>
      <c r="H84" s="20"/>
    </row>
    <row r="85" spans="1:8" x14ac:dyDescent="0.25">
      <c r="A85" s="4">
        <v>44810</v>
      </c>
      <c r="B85" s="2">
        <v>153.221</v>
      </c>
      <c r="C85" s="7">
        <f t="shared" si="2"/>
        <v>-8.2480456934696193E-3</v>
      </c>
      <c r="D85" s="28"/>
      <c r="E85" s="29"/>
      <c r="F85" s="30"/>
      <c r="G85" s="31"/>
      <c r="H85" s="20"/>
    </row>
    <row r="86" spans="1:8" x14ac:dyDescent="0.25">
      <c r="A86" s="4">
        <v>44811</v>
      </c>
      <c r="B86" s="2">
        <v>154.63900000000001</v>
      </c>
      <c r="C86" s="7">
        <f t="shared" si="2"/>
        <v>9.2120446165000376E-3</v>
      </c>
      <c r="D86" s="28"/>
      <c r="E86" s="29"/>
      <c r="F86" s="30"/>
      <c r="G86" s="31"/>
      <c r="H86" s="20"/>
    </row>
    <row r="87" spans="1:8" x14ac:dyDescent="0.25">
      <c r="A87" s="4">
        <v>44812</v>
      </c>
      <c r="B87" s="2">
        <v>153.15199999999999</v>
      </c>
      <c r="C87" s="7">
        <f t="shared" si="2"/>
        <v>-9.6624759610808141E-3</v>
      </c>
      <c r="D87" s="28"/>
      <c r="E87" s="29"/>
      <c r="F87" s="30"/>
      <c r="G87" s="31"/>
      <c r="H87" s="20"/>
    </row>
    <row r="88" spans="1:8" x14ac:dyDescent="0.25">
      <c r="A88" s="4">
        <v>44813</v>
      </c>
      <c r="B88" s="2">
        <v>156.03700000000001</v>
      </c>
      <c r="C88" s="7">
        <f t="shared" si="2"/>
        <v>1.8662266328200599E-2</v>
      </c>
      <c r="D88" s="28"/>
      <c r="E88" s="29"/>
      <c r="F88" s="30"/>
      <c r="G88" s="31"/>
      <c r="H88" s="20"/>
    </row>
    <row r="89" spans="1:8" x14ac:dyDescent="0.25">
      <c r="A89" s="4">
        <v>44816</v>
      </c>
      <c r="B89" s="2">
        <v>162.04599999999999</v>
      </c>
      <c r="C89" s="7">
        <f t="shared" si="2"/>
        <v>3.7787086929212538E-2</v>
      </c>
      <c r="D89" s="28"/>
      <c r="E89" s="29"/>
      <c r="F89" s="30"/>
      <c r="G89" s="31"/>
      <c r="H89" s="20"/>
    </row>
    <row r="90" spans="1:8" x14ac:dyDescent="0.25">
      <c r="A90" s="4">
        <v>44817</v>
      </c>
      <c r="B90" s="2">
        <v>152.53700000000001</v>
      </c>
      <c r="C90" s="7">
        <f t="shared" si="2"/>
        <v>-6.0473055973223458E-2</v>
      </c>
      <c r="D90" s="28"/>
      <c r="E90" s="29"/>
      <c r="F90" s="30"/>
      <c r="G90" s="31"/>
      <c r="H90" s="20"/>
    </row>
    <row r="91" spans="1:8" x14ac:dyDescent="0.25">
      <c r="A91" s="4">
        <v>44818</v>
      </c>
      <c r="B91" s="2">
        <v>153.995</v>
      </c>
      <c r="C91" s="7">
        <f t="shared" si="2"/>
        <v>9.512944783982076E-3</v>
      </c>
      <c r="D91" s="28"/>
      <c r="E91" s="29"/>
      <c r="F91" s="30"/>
      <c r="G91" s="31"/>
      <c r="H91" s="20"/>
    </row>
    <row r="92" spans="1:8" x14ac:dyDescent="0.25">
      <c r="A92" s="4">
        <v>44819</v>
      </c>
      <c r="B92" s="2">
        <v>151.07900000000001</v>
      </c>
      <c r="C92" s="7">
        <f t="shared" si="2"/>
        <v>-1.9117255541525616E-2</v>
      </c>
      <c r="D92" s="28"/>
      <c r="E92" s="29"/>
      <c r="F92" s="30"/>
      <c r="G92" s="31"/>
      <c r="H92" s="20"/>
    </row>
    <row r="93" spans="1:8" x14ac:dyDescent="0.25">
      <c r="A93" s="4">
        <v>44820</v>
      </c>
      <c r="B93" s="2">
        <v>149.42400000000001</v>
      </c>
      <c r="C93" s="7">
        <f t="shared" si="2"/>
        <v>-1.1014976445192183E-2</v>
      </c>
      <c r="D93" s="28"/>
      <c r="E93" s="29"/>
      <c r="F93" s="30"/>
      <c r="G93" s="31"/>
      <c r="H93" s="20"/>
    </row>
    <row r="94" spans="1:8" x14ac:dyDescent="0.25">
      <c r="A94" s="4">
        <v>44823</v>
      </c>
      <c r="B94" s="2">
        <v>153.172</v>
      </c>
      <c r="C94" s="7">
        <f t="shared" si="2"/>
        <v>2.4773570611070456E-2</v>
      </c>
      <c r="D94" s="28"/>
      <c r="E94" s="29"/>
      <c r="F94" s="30"/>
      <c r="G94" s="31"/>
      <c r="H94" s="20"/>
    </row>
    <row r="95" spans="1:8" x14ac:dyDescent="0.25">
      <c r="A95" s="4">
        <v>44824</v>
      </c>
      <c r="B95" s="2">
        <v>155.571</v>
      </c>
      <c r="C95" s="7">
        <f t="shared" si="2"/>
        <v>1.5540746074483535E-2</v>
      </c>
      <c r="D95" s="28"/>
      <c r="E95" s="29"/>
      <c r="F95" s="30"/>
      <c r="G95" s="31"/>
      <c r="H95" s="20"/>
    </row>
    <row r="96" spans="1:8" x14ac:dyDescent="0.25">
      <c r="A96" s="4">
        <v>44825</v>
      </c>
      <c r="B96" s="2">
        <v>152.41800000000001</v>
      </c>
      <c r="C96" s="7">
        <f t="shared" si="2"/>
        <v>-2.0475472538614314E-2</v>
      </c>
      <c r="D96" s="28"/>
      <c r="E96" s="29"/>
      <c r="F96" s="30"/>
      <c r="G96" s="31"/>
      <c r="H96" s="20"/>
    </row>
    <row r="97" spans="1:8" x14ac:dyDescent="0.25">
      <c r="A97" s="4">
        <v>44826</v>
      </c>
      <c r="B97" s="2">
        <v>151.446</v>
      </c>
      <c r="C97" s="7">
        <f t="shared" si="2"/>
        <v>-6.3976207467247685E-3</v>
      </c>
      <c r="D97" s="28"/>
      <c r="E97" s="29"/>
      <c r="F97" s="30"/>
      <c r="G97" s="31"/>
      <c r="H97" s="20"/>
    </row>
    <row r="98" spans="1:8" x14ac:dyDescent="0.25">
      <c r="A98" s="4">
        <v>44827</v>
      </c>
      <c r="B98" s="2">
        <v>149.15600000000001</v>
      </c>
      <c r="C98" s="7">
        <f t="shared" si="2"/>
        <v>-1.5236387657510782E-2</v>
      </c>
      <c r="D98" s="28"/>
      <c r="E98" s="29"/>
      <c r="F98" s="30"/>
      <c r="G98" s="31"/>
      <c r="H98" s="20"/>
    </row>
    <row r="99" spans="1:8" x14ac:dyDescent="0.25">
      <c r="A99" s="4">
        <v>44830</v>
      </c>
      <c r="B99" s="2">
        <v>149.49299999999999</v>
      </c>
      <c r="C99" s="7">
        <f t="shared" si="2"/>
        <v>2.2568308819812914E-3</v>
      </c>
      <c r="D99" s="28"/>
      <c r="E99" s="29"/>
      <c r="F99" s="30"/>
      <c r="G99" s="31"/>
      <c r="H99" s="20"/>
    </row>
    <row r="100" spans="1:8" x14ac:dyDescent="0.25">
      <c r="A100" s="4">
        <v>44831</v>
      </c>
      <c r="B100" s="2">
        <v>150.47499999999999</v>
      </c>
      <c r="C100" s="7">
        <f t="shared" si="2"/>
        <v>6.5473884417870734E-3</v>
      </c>
      <c r="D100" s="28"/>
      <c r="E100" s="29"/>
      <c r="F100" s="30"/>
      <c r="G100" s="31"/>
      <c r="H100" s="20"/>
    </row>
    <row r="101" spans="1:8" x14ac:dyDescent="0.25">
      <c r="A101" s="4">
        <v>44832</v>
      </c>
      <c r="B101" s="2">
        <v>148.571</v>
      </c>
      <c r="C101" s="7">
        <f t="shared" si="2"/>
        <v>-1.2733998973274593E-2</v>
      </c>
      <c r="D101" s="28"/>
      <c r="E101" s="29"/>
      <c r="F101" s="30"/>
      <c r="G101" s="31"/>
      <c r="H101" s="20"/>
    </row>
    <row r="102" spans="1:8" x14ac:dyDescent="0.25">
      <c r="A102" s="4">
        <v>44833</v>
      </c>
      <c r="B102" s="2">
        <v>141.273</v>
      </c>
      <c r="C102" s="7">
        <f t="shared" si="2"/>
        <v>-5.0368769831270629E-2</v>
      </c>
      <c r="D102" s="28"/>
      <c r="E102" s="29"/>
      <c r="F102" s="30"/>
      <c r="G102" s="31"/>
      <c r="H102" s="20"/>
    </row>
    <row r="103" spans="1:8" x14ac:dyDescent="0.25">
      <c r="A103" s="4">
        <v>44834</v>
      </c>
      <c r="B103" s="2">
        <v>137.029</v>
      </c>
      <c r="C103" s="7">
        <f t="shared" si="2"/>
        <v>-3.0501606369850488E-2</v>
      </c>
      <c r="D103" s="28"/>
      <c r="E103" s="29"/>
      <c r="F103" s="30"/>
      <c r="G103" s="31"/>
      <c r="H103" s="20"/>
    </row>
    <row r="104" spans="1:8" x14ac:dyDescent="0.25">
      <c r="A104" s="4">
        <v>44837</v>
      </c>
      <c r="B104" s="2">
        <v>141.24299999999999</v>
      </c>
      <c r="C104" s="7">
        <f t="shared" si="2"/>
        <v>3.0289229016973108E-2</v>
      </c>
      <c r="D104" s="28"/>
      <c r="E104" s="29"/>
      <c r="F104" s="30"/>
      <c r="G104" s="31"/>
      <c r="H104" s="20"/>
    </row>
    <row r="105" spans="1:8" x14ac:dyDescent="0.25">
      <c r="A105" s="4">
        <v>44838</v>
      </c>
      <c r="B105" s="2">
        <v>144.863</v>
      </c>
      <c r="C105" s="7">
        <f t="shared" si="2"/>
        <v>2.5306656927023479E-2</v>
      </c>
      <c r="D105" s="28"/>
      <c r="E105" s="29"/>
      <c r="F105" s="30"/>
      <c r="G105" s="31"/>
      <c r="H105" s="20"/>
    </row>
    <row r="106" spans="1:8" x14ac:dyDescent="0.25">
      <c r="A106" s="4">
        <v>44839</v>
      </c>
      <c r="B106" s="2">
        <v>145.16</v>
      </c>
      <c r="C106" s="7">
        <f t="shared" si="2"/>
        <v>2.0481141414341944E-3</v>
      </c>
      <c r="D106" s="28"/>
      <c r="E106" s="29"/>
      <c r="F106" s="30"/>
      <c r="G106" s="31"/>
      <c r="H106" s="20"/>
    </row>
    <row r="107" spans="1:8" x14ac:dyDescent="0.25">
      <c r="A107" s="4">
        <v>44840</v>
      </c>
      <c r="B107" s="2">
        <v>144.19800000000001</v>
      </c>
      <c r="C107" s="7">
        <f t="shared" si="2"/>
        <v>-6.6492272157251085E-3</v>
      </c>
      <c r="D107" s="28"/>
      <c r="E107" s="29"/>
      <c r="F107" s="30"/>
      <c r="G107" s="31"/>
      <c r="H107" s="20"/>
    </row>
    <row r="108" spans="1:8" x14ac:dyDescent="0.25">
      <c r="A108" s="4">
        <v>44841</v>
      </c>
      <c r="B108" s="2">
        <v>138.90299999999999</v>
      </c>
      <c r="C108" s="7">
        <f t="shared" si="2"/>
        <v>-3.7411507329947524E-2</v>
      </c>
      <c r="D108" s="28"/>
      <c r="E108" s="29"/>
      <c r="F108" s="30"/>
      <c r="G108" s="31"/>
      <c r="H108" s="20"/>
    </row>
    <row r="109" spans="1:8" x14ac:dyDescent="0.25">
      <c r="A109" s="4">
        <v>44844</v>
      </c>
      <c r="B109" s="2">
        <v>139.23099999999999</v>
      </c>
      <c r="C109" s="7">
        <f t="shared" si="2"/>
        <v>2.3585764563276005E-3</v>
      </c>
      <c r="D109" s="28"/>
      <c r="E109" s="29"/>
      <c r="F109" s="30"/>
      <c r="G109" s="31"/>
      <c r="H109" s="20"/>
    </row>
    <row r="110" spans="1:8" x14ac:dyDescent="0.25">
      <c r="A110" s="4">
        <v>44845</v>
      </c>
      <c r="B110" s="2">
        <v>137.803</v>
      </c>
      <c r="C110" s="7">
        <f t="shared" si="2"/>
        <v>-1.0309295230796293E-2</v>
      </c>
      <c r="D110" s="28"/>
      <c r="E110" s="29"/>
      <c r="F110" s="30"/>
      <c r="G110" s="31"/>
      <c r="H110" s="20"/>
    </row>
    <row r="111" spans="1:8" x14ac:dyDescent="0.25">
      <c r="A111" s="4">
        <v>44846</v>
      </c>
      <c r="B111" s="2">
        <v>137.16800000000001</v>
      </c>
      <c r="C111" s="7">
        <f t="shared" si="2"/>
        <v>-4.6186770883281554E-3</v>
      </c>
      <c r="D111" s="28"/>
      <c r="E111" s="29"/>
      <c r="F111" s="30"/>
      <c r="G111" s="31"/>
      <c r="H111" s="20"/>
    </row>
    <row r="112" spans="1:8" x14ac:dyDescent="0.25">
      <c r="A112" s="4">
        <v>44847</v>
      </c>
      <c r="B112" s="2">
        <v>141.779</v>
      </c>
      <c r="C112" s="7">
        <f t="shared" si="2"/>
        <v>3.3063055284612855E-2</v>
      </c>
      <c r="D112" s="28"/>
      <c r="E112" s="29"/>
      <c r="F112" s="30"/>
      <c r="G112" s="31"/>
      <c r="H112" s="20"/>
    </row>
    <row r="113" spans="1:8" x14ac:dyDescent="0.25">
      <c r="A113" s="4">
        <v>44848</v>
      </c>
      <c r="B113" s="2">
        <v>137.208</v>
      </c>
      <c r="C113" s="7">
        <f t="shared" si="2"/>
        <v>-3.2771484591233128E-2</v>
      </c>
      <c r="D113" s="28"/>
      <c r="E113" s="29"/>
      <c r="F113" s="30"/>
      <c r="G113" s="31"/>
      <c r="H113" s="20"/>
    </row>
    <row r="114" spans="1:8" x14ac:dyDescent="0.25">
      <c r="A114" s="4">
        <v>44851</v>
      </c>
      <c r="B114" s="2">
        <v>141.20400000000001</v>
      </c>
      <c r="C114" s="7">
        <f t="shared" si="2"/>
        <v>2.8707630640012364E-2</v>
      </c>
      <c r="D114" s="28"/>
      <c r="E114" s="29"/>
      <c r="F114" s="30"/>
      <c r="G114" s="31"/>
      <c r="H114" s="20"/>
    </row>
    <row r="115" spans="1:8" x14ac:dyDescent="0.25">
      <c r="A115" s="4">
        <v>44852</v>
      </c>
      <c r="B115" s="2">
        <v>142.53200000000001</v>
      </c>
      <c r="C115" s="7">
        <f t="shared" si="2"/>
        <v>9.3608826322839865E-3</v>
      </c>
      <c r="D115" s="28"/>
      <c r="E115" s="29"/>
      <c r="F115" s="30"/>
      <c r="G115" s="31"/>
      <c r="H115" s="20"/>
    </row>
    <row r="116" spans="1:8" x14ac:dyDescent="0.25">
      <c r="A116" s="4">
        <v>44853</v>
      </c>
      <c r="B116" s="2">
        <v>142.642</v>
      </c>
      <c r="C116" s="7">
        <f t="shared" si="2"/>
        <v>7.7145886690589542E-4</v>
      </c>
      <c r="D116" s="28"/>
      <c r="E116" s="29"/>
      <c r="F116" s="30"/>
      <c r="G116" s="31"/>
      <c r="H116" s="20"/>
    </row>
    <row r="117" spans="1:8" x14ac:dyDescent="0.25">
      <c r="A117" s="4">
        <v>44854</v>
      </c>
      <c r="B117" s="2">
        <v>142.17500000000001</v>
      </c>
      <c r="C117" s="7">
        <f t="shared" si="2"/>
        <v>-3.2793015761186073E-3</v>
      </c>
      <c r="D117" s="28"/>
      <c r="E117" s="29"/>
      <c r="F117" s="30"/>
      <c r="G117" s="31"/>
      <c r="H117" s="20"/>
    </row>
    <row r="118" spans="1:8" x14ac:dyDescent="0.25">
      <c r="A118" s="4">
        <v>44855</v>
      </c>
      <c r="B118" s="2">
        <v>146.023</v>
      </c>
      <c r="C118" s="7">
        <f t="shared" si="2"/>
        <v>2.6705450354831971E-2</v>
      </c>
      <c r="D118" s="28"/>
      <c r="E118" s="29"/>
      <c r="F118" s="30"/>
      <c r="G118" s="31"/>
      <c r="H118" s="20"/>
    </row>
    <row r="119" spans="1:8" x14ac:dyDescent="0.25">
      <c r="A119" s="4">
        <v>44858</v>
      </c>
      <c r="B119" s="2">
        <v>148.184</v>
      </c>
      <c r="C119" s="7">
        <f t="shared" si="2"/>
        <v>1.4690601272726582E-2</v>
      </c>
      <c r="D119" s="28"/>
      <c r="E119" s="29"/>
      <c r="F119" s="30"/>
      <c r="G119" s="31"/>
      <c r="H119" s="20"/>
    </row>
    <row r="120" spans="1:8" x14ac:dyDescent="0.25">
      <c r="A120" s="4">
        <v>44859</v>
      </c>
      <c r="B120" s="2">
        <v>151.05000000000001</v>
      </c>
      <c r="C120" s="7">
        <f t="shared" si="2"/>
        <v>1.9156163012259104E-2</v>
      </c>
      <c r="D120" s="28"/>
      <c r="E120" s="29"/>
      <c r="F120" s="30"/>
      <c r="G120" s="31"/>
      <c r="H120" s="20"/>
    </row>
    <row r="121" spans="1:8" x14ac:dyDescent="0.25">
      <c r="A121" s="4">
        <v>44860</v>
      </c>
      <c r="B121" s="2">
        <v>148.08500000000001</v>
      </c>
      <c r="C121" s="7">
        <f t="shared" si="2"/>
        <v>-1.9824474605336879E-2</v>
      </c>
      <c r="D121" s="28"/>
      <c r="E121" s="29"/>
      <c r="F121" s="30"/>
      <c r="G121" s="31"/>
      <c r="H121" s="20"/>
    </row>
    <row r="122" spans="1:8" x14ac:dyDescent="0.25">
      <c r="A122" s="4">
        <v>44861</v>
      </c>
      <c r="B122" s="2">
        <v>143.57400000000001</v>
      </c>
      <c r="C122" s="7">
        <f t="shared" si="2"/>
        <v>-3.0935851502110236E-2</v>
      </c>
      <c r="D122" s="28"/>
      <c r="E122" s="29"/>
      <c r="F122" s="30"/>
      <c r="G122" s="31"/>
      <c r="H122" s="20"/>
    </row>
    <row r="123" spans="1:8" x14ac:dyDescent="0.25">
      <c r="A123" s="4">
        <v>44862</v>
      </c>
      <c r="B123" s="2">
        <v>154.42099999999999</v>
      </c>
      <c r="C123" s="7">
        <f t="shared" si="2"/>
        <v>7.2832056979565393E-2</v>
      </c>
      <c r="D123" s="28"/>
      <c r="E123" s="29"/>
      <c r="F123" s="30"/>
      <c r="G123" s="31"/>
      <c r="H123" s="20"/>
    </row>
    <row r="124" spans="1:8" x14ac:dyDescent="0.25">
      <c r="A124" s="4">
        <v>44865</v>
      </c>
      <c r="B124" s="2">
        <v>152.041</v>
      </c>
      <c r="C124" s="7">
        <f t="shared" si="2"/>
        <v>-1.5532417388859085E-2</v>
      </c>
      <c r="D124" s="28"/>
      <c r="E124" s="29"/>
      <c r="F124" s="30"/>
      <c r="G124" s="31"/>
      <c r="H124" s="20"/>
    </row>
    <row r="125" spans="1:8" x14ac:dyDescent="0.25">
      <c r="A125" s="4">
        <v>44866</v>
      </c>
      <c r="B125" s="2">
        <v>149.374</v>
      </c>
      <c r="C125" s="7">
        <f t="shared" si="2"/>
        <v>-1.7696993213243147E-2</v>
      </c>
      <c r="D125" s="28"/>
      <c r="E125" s="29"/>
      <c r="F125" s="30"/>
      <c r="G125" s="31"/>
      <c r="H125" s="20"/>
    </row>
    <row r="126" spans="1:8" x14ac:dyDescent="0.25">
      <c r="A126" s="4">
        <v>44867</v>
      </c>
      <c r="B126" s="2">
        <v>143.80199999999999</v>
      </c>
      <c r="C126" s="7">
        <f t="shared" si="2"/>
        <v>-3.8015874706627401E-2</v>
      </c>
      <c r="D126" s="28"/>
      <c r="E126" s="29"/>
      <c r="F126" s="30"/>
      <c r="G126" s="31"/>
      <c r="H126" s="20"/>
    </row>
    <row r="127" spans="1:8" x14ac:dyDescent="0.25">
      <c r="A127" s="4">
        <v>44868</v>
      </c>
      <c r="B127" s="2">
        <v>137.70400000000001</v>
      </c>
      <c r="C127" s="7">
        <f t="shared" si="2"/>
        <v>-4.3330899426864744E-2</v>
      </c>
      <c r="D127" s="28"/>
      <c r="E127" s="29"/>
      <c r="F127" s="30"/>
      <c r="G127" s="31"/>
      <c r="H127" s="20"/>
    </row>
    <row r="128" spans="1:8" x14ac:dyDescent="0.25">
      <c r="A128" s="4">
        <v>44869</v>
      </c>
      <c r="B128" s="2">
        <v>137.43600000000001</v>
      </c>
      <c r="C128" s="7">
        <f t="shared" si="2"/>
        <v>-1.9480997656252418E-3</v>
      </c>
      <c r="D128" s="28"/>
      <c r="E128" s="29"/>
      <c r="F128" s="30"/>
      <c r="G128" s="31"/>
      <c r="H128" s="20"/>
    </row>
    <row r="129" spans="1:8" x14ac:dyDescent="0.25">
      <c r="A129" s="4">
        <v>44872</v>
      </c>
      <c r="B129" s="2">
        <v>137.97200000000001</v>
      </c>
      <c r="C129" s="7">
        <f t="shared" si="2"/>
        <v>3.8924118162048291E-3</v>
      </c>
      <c r="D129" s="28"/>
      <c r="E129" s="29"/>
      <c r="F129" s="30"/>
      <c r="G129" s="31"/>
      <c r="H129" s="20"/>
    </row>
    <row r="130" spans="1:8" x14ac:dyDescent="0.25">
      <c r="A130" s="4">
        <v>44873</v>
      </c>
      <c r="B130" s="2">
        <v>138.548</v>
      </c>
      <c r="C130" s="7">
        <f t="shared" si="2"/>
        <v>4.1660699630726569E-3</v>
      </c>
      <c r="D130" s="28"/>
      <c r="E130" s="29"/>
      <c r="F130" s="30"/>
      <c r="G130" s="31"/>
      <c r="H130" s="20"/>
    </row>
    <row r="131" spans="1:8" x14ac:dyDescent="0.25">
      <c r="A131" s="4">
        <v>44874</v>
      </c>
      <c r="B131" s="2">
        <v>133.94900000000001</v>
      </c>
      <c r="C131" s="7">
        <f t="shared" si="2"/>
        <v>-3.3757705492297174E-2</v>
      </c>
      <c r="D131" s="28"/>
      <c r="E131" s="29"/>
      <c r="F131" s="30"/>
      <c r="G131" s="31"/>
      <c r="H131" s="20"/>
    </row>
    <row r="132" spans="1:8" x14ac:dyDescent="0.25">
      <c r="A132" s="4">
        <v>44875</v>
      </c>
      <c r="B132" s="2">
        <v>145.86799999999999</v>
      </c>
      <c r="C132" s="7">
        <f t="shared" si="2"/>
        <v>8.5242972675149659E-2</v>
      </c>
      <c r="D132" s="28"/>
      <c r="E132" s="29"/>
      <c r="F132" s="30"/>
      <c r="G132" s="31"/>
      <c r="H132" s="20"/>
    </row>
    <row r="133" spans="1:8" x14ac:dyDescent="0.25">
      <c r="A133" s="4">
        <v>44876</v>
      </c>
      <c r="B133" s="2">
        <v>148.678</v>
      </c>
      <c r="C133" s="7">
        <f t="shared" si="2"/>
        <v>1.9080790464499793E-2</v>
      </c>
      <c r="D133" s="28"/>
      <c r="E133" s="29"/>
      <c r="F133" s="30"/>
      <c r="G133" s="31"/>
      <c r="H133" s="20"/>
    </row>
    <row r="134" spans="1:8" x14ac:dyDescent="0.25">
      <c r="A134" s="4">
        <v>44879</v>
      </c>
      <c r="B134" s="2">
        <v>147.268</v>
      </c>
      <c r="C134" s="7">
        <f t="shared" si="2"/>
        <v>-9.5288374827586023E-3</v>
      </c>
      <c r="D134" s="28"/>
      <c r="E134" s="29"/>
      <c r="F134" s="30"/>
      <c r="G134" s="31"/>
      <c r="H134" s="20"/>
    </row>
    <row r="135" spans="1:8" x14ac:dyDescent="0.25">
      <c r="A135" s="4">
        <v>44880</v>
      </c>
      <c r="B135" s="2">
        <v>149.01599999999999</v>
      </c>
      <c r="C135" s="7">
        <f t="shared" si="2"/>
        <v>1.1799626583250566E-2</v>
      </c>
      <c r="D135" s="28"/>
      <c r="E135" s="29"/>
      <c r="F135" s="30"/>
      <c r="G135" s="31"/>
      <c r="H135" s="20"/>
    </row>
    <row r="136" spans="1:8" x14ac:dyDescent="0.25">
      <c r="A136" s="4">
        <v>44881</v>
      </c>
      <c r="B136" s="2">
        <v>147.774</v>
      </c>
      <c r="C136" s="7">
        <f t="shared" ref="C136:C199" si="3">LN(B136/B135)</f>
        <v>-8.3696030876579258E-3</v>
      </c>
      <c r="D136" s="28"/>
      <c r="E136" s="29"/>
      <c r="F136" s="30"/>
      <c r="G136" s="31"/>
      <c r="H136" s="20"/>
    </row>
    <row r="137" spans="1:8" x14ac:dyDescent="0.25">
      <c r="A137" s="4">
        <v>44882</v>
      </c>
      <c r="B137" s="2">
        <v>149.691</v>
      </c>
      <c r="C137" s="7">
        <f t="shared" si="3"/>
        <v>1.2889089734764228E-2</v>
      </c>
      <c r="D137" s="28"/>
      <c r="E137" s="29"/>
      <c r="F137" s="30"/>
      <c r="G137" s="31"/>
      <c r="H137" s="20"/>
    </row>
    <row r="138" spans="1:8" x14ac:dyDescent="0.25">
      <c r="A138" s="4">
        <v>44883</v>
      </c>
      <c r="B138" s="2">
        <v>150.25700000000001</v>
      </c>
      <c r="C138" s="7">
        <f t="shared" si="3"/>
        <v>3.7739919705776282E-3</v>
      </c>
      <c r="D138" s="28"/>
      <c r="E138" s="29"/>
      <c r="F138" s="30"/>
      <c r="G138" s="31"/>
      <c r="H138" s="20"/>
    </row>
    <row r="139" spans="1:8" x14ac:dyDescent="0.25">
      <c r="A139" s="4">
        <v>44886</v>
      </c>
      <c r="B139" s="2">
        <v>147</v>
      </c>
      <c r="C139" s="7">
        <f t="shared" si="3"/>
        <v>-2.1914574569648942E-2</v>
      </c>
      <c r="D139" s="28"/>
      <c r="E139" s="29"/>
      <c r="F139" s="30"/>
      <c r="G139" s="31"/>
      <c r="H139" s="20"/>
    </row>
    <row r="140" spans="1:8" x14ac:dyDescent="0.25">
      <c r="A140" s="4">
        <v>44887</v>
      </c>
      <c r="B140" s="2">
        <v>149.155</v>
      </c>
      <c r="C140" s="7">
        <f t="shared" si="3"/>
        <v>1.4553446918820529E-2</v>
      </c>
      <c r="D140" s="28"/>
      <c r="E140" s="29"/>
      <c r="F140" s="30"/>
      <c r="G140" s="31"/>
      <c r="H140" s="20"/>
    </row>
    <row r="141" spans="1:8" x14ac:dyDescent="0.25">
      <c r="A141" s="4">
        <v>44888</v>
      </c>
      <c r="B141" s="2">
        <v>150.03899999999999</v>
      </c>
      <c r="C141" s="7">
        <f t="shared" si="3"/>
        <v>5.9092266045563807E-3</v>
      </c>
      <c r="D141" s="28"/>
      <c r="E141" s="29"/>
      <c r="F141" s="30"/>
      <c r="G141" s="31"/>
      <c r="H141" s="20"/>
    </row>
    <row r="142" spans="1:8" x14ac:dyDescent="0.25">
      <c r="A142" s="4">
        <v>44889</v>
      </c>
      <c r="B142" s="2">
        <v>150.03899999999999</v>
      </c>
      <c r="C142" s="7">
        <f t="shared" si="3"/>
        <v>0</v>
      </c>
      <c r="D142" s="28"/>
      <c r="E142" s="29"/>
      <c r="F142" s="30"/>
      <c r="G142" s="31"/>
      <c r="H142" s="20"/>
    </row>
    <row r="143" spans="1:8" x14ac:dyDescent="0.25">
      <c r="A143" s="4">
        <v>44890</v>
      </c>
      <c r="B143" s="2">
        <v>147.09899999999999</v>
      </c>
      <c r="C143" s="7">
        <f t="shared" si="3"/>
        <v>-1.9789430814361582E-2</v>
      </c>
      <c r="D143" s="28"/>
      <c r="E143" s="29"/>
      <c r="F143" s="30"/>
      <c r="G143" s="31"/>
      <c r="H143" s="20"/>
    </row>
    <row r="144" spans="1:8" x14ac:dyDescent="0.25">
      <c r="A144" s="4">
        <v>44893</v>
      </c>
      <c r="B144" s="2">
        <v>143.23599999999999</v>
      </c>
      <c r="C144" s="7">
        <f t="shared" si="3"/>
        <v>-2.6612209908003961E-2</v>
      </c>
      <c r="D144" s="28"/>
      <c r="E144" s="29"/>
      <c r="F144" s="30"/>
      <c r="G144" s="31"/>
      <c r="H144" s="20"/>
    </row>
    <row r="145" spans="1:8" x14ac:dyDescent="0.25">
      <c r="A145" s="4">
        <v>44894</v>
      </c>
      <c r="B145" s="2">
        <v>140.20599999999999</v>
      </c>
      <c r="C145" s="7">
        <f t="shared" si="3"/>
        <v>-2.1380849889274859E-2</v>
      </c>
      <c r="D145" s="28"/>
      <c r="E145" s="29"/>
      <c r="F145" s="30"/>
      <c r="G145" s="31"/>
      <c r="H145" s="20"/>
    </row>
    <row r="146" spans="1:8" x14ac:dyDescent="0.25">
      <c r="A146" s="4">
        <v>44895</v>
      </c>
      <c r="B146" s="2">
        <v>147.02000000000001</v>
      </c>
      <c r="C146" s="7">
        <f t="shared" si="3"/>
        <v>4.7455862255468821E-2</v>
      </c>
      <c r="D146" s="28"/>
      <c r="E146" s="29"/>
      <c r="F146" s="30"/>
      <c r="G146" s="31"/>
      <c r="H146" s="20"/>
    </row>
    <row r="147" spans="1:8" x14ac:dyDescent="0.25">
      <c r="A147" s="4">
        <v>44896</v>
      </c>
      <c r="B147" s="2">
        <v>147.298</v>
      </c>
      <c r="C147" s="7">
        <f t="shared" si="3"/>
        <v>1.8891136979460393E-3</v>
      </c>
      <c r="D147" s="28"/>
      <c r="E147" s="29"/>
      <c r="F147" s="30"/>
      <c r="G147" s="31"/>
      <c r="H147" s="20"/>
    </row>
    <row r="148" spans="1:8" x14ac:dyDescent="0.25">
      <c r="A148" s="4">
        <v>44897</v>
      </c>
      <c r="B148" s="2">
        <v>146.80099999999999</v>
      </c>
      <c r="C148" s="7">
        <f t="shared" si="3"/>
        <v>-3.3798174975732524E-3</v>
      </c>
      <c r="D148" s="28"/>
      <c r="E148" s="29"/>
      <c r="F148" s="30"/>
      <c r="G148" s="31"/>
      <c r="H148" s="20"/>
    </row>
    <row r="149" spans="1:8" x14ac:dyDescent="0.25">
      <c r="A149" s="4">
        <v>44900</v>
      </c>
      <c r="B149" s="2">
        <v>145.62899999999999</v>
      </c>
      <c r="C149" s="7">
        <f t="shared" si="3"/>
        <v>-8.0156363924241275E-3</v>
      </c>
      <c r="D149" s="28"/>
      <c r="E149" s="29"/>
      <c r="F149" s="30"/>
      <c r="G149" s="31"/>
      <c r="H149" s="20"/>
    </row>
    <row r="150" spans="1:8" x14ac:dyDescent="0.25">
      <c r="A150" s="4">
        <v>44901</v>
      </c>
      <c r="B150" s="2">
        <v>141.935</v>
      </c>
      <c r="C150" s="7">
        <f t="shared" si="3"/>
        <v>-2.5693085429404041E-2</v>
      </c>
      <c r="D150" s="28"/>
      <c r="E150" s="29"/>
      <c r="F150" s="30"/>
      <c r="G150" s="31"/>
      <c r="H150" s="20"/>
    </row>
    <row r="151" spans="1:8" x14ac:dyDescent="0.25">
      <c r="A151" s="4">
        <v>44902</v>
      </c>
      <c r="B151" s="2">
        <v>139.97800000000001</v>
      </c>
      <c r="C151" s="7">
        <f t="shared" si="3"/>
        <v>-1.3883938920557179E-2</v>
      </c>
      <c r="D151" s="28"/>
      <c r="E151" s="29"/>
      <c r="F151" s="30"/>
      <c r="G151" s="31"/>
      <c r="H151" s="20"/>
    </row>
    <row r="152" spans="1:8" x14ac:dyDescent="0.25">
      <c r="A152" s="4">
        <v>44903</v>
      </c>
      <c r="B152" s="2">
        <v>141.67599999999999</v>
      </c>
      <c r="C152" s="7">
        <f t="shared" si="3"/>
        <v>1.2057493035172312E-2</v>
      </c>
      <c r="D152" s="28"/>
      <c r="E152" s="29"/>
      <c r="F152" s="30"/>
      <c r="G152" s="31"/>
      <c r="H152" s="20"/>
    </row>
    <row r="153" spans="1:8" x14ac:dyDescent="0.25">
      <c r="A153" s="4">
        <v>44904</v>
      </c>
      <c r="B153" s="2">
        <v>141.19</v>
      </c>
      <c r="C153" s="7">
        <f t="shared" si="3"/>
        <v>-3.4362594176675851E-3</v>
      </c>
      <c r="D153" s="28"/>
      <c r="E153" s="29"/>
      <c r="F153" s="30"/>
      <c r="G153" s="31"/>
      <c r="H153" s="20"/>
    </row>
    <row r="154" spans="1:8" x14ac:dyDescent="0.25">
      <c r="A154" s="4">
        <v>44907</v>
      </c>
      <c r="B154" s="2">
        <v>143.50399999999999</v>
      </c>
      <c r="C154" s="7">
        <f t="shared" si="3"/>
        <v>1.6256408354213558E-2</v>
      </c>
      <c r="D154" s="28"/>
      <c r="E154" s="29"/>
      <c r="F154" s="30"/>
      <c r="G154" s="31"/>
      <c r="H154" s="20"/>
    </row>
    <row r="155" spans="1:8" x14ac:dyDescent="0.25">
      <c r="A155" s="4">
        <v>44908</v>
      </c>
      <c r="B155" s="2">
        <v>144.477</v>
      </c>
      <c r="C155" s="7">
        <f t="shared" si="3"/>
        <v>6.7574159578495099E-3</v>
      </c>
      <c r="D155" s="28"/>
      <c r="E155" s="29"/>
      <c r="F155" s="30"/>
      <c r="G155" s="31"/>
      <c r="H155" s="20"/>
    </row>
    <row r="156" spans="1:8" x14ac:dyDescent="0.25">
      <c r="A156" s="4">
        <v>44909</v>
      </c>
      <c r="B156" s="2">
        <v>142.233</v>
      </c>
      <c r="C156" s="7">
        <f t="shared" si="3"/>
        <v>-1.5653767377307028E-2</v>
      </c>
      <c r="D156" s="28"/>
      <c r="E156" s="29"/>
      <c r="F156" s="30"/>
      <c r="G156" s="31"/>
      <c r="H156" s="20"/>
    </row>
    <row r="157" spans="1:8" x14ac:dyDescent="0.25">
      <c r="A157" s="4">
        <v>44910</v>
      </c>
      <c r="B157" s="2">
        <v>135.56800000000001</v>
      </c>
      <c r="C157" s="7">
        <f t="shared" si="3"/>
        <v>-4.7993198500081283E-2</v>
      </c>
      <c r="D157" s="28"/>
      <c r="E157" s="29"/>
      <c r="F157" s="30"/>
      <c r="G157" s="31"/>
      <c r="H157" s="20"/>
    </row>
    <row r="158" spans="1:8" x14ac:dyDescent="0.25">
      <c r="A158" s="4">
        <v>44911</v>
      </c>
      <c r="B158" s="2">
        <v>133.59200000000001</v>
      </c>
      <c r="C158" s="7">
        <f t="shared" si="3"/>
        <v>-1.4682980385977E-2</v>
      </c>
      <c r="D158" s="28"/>
      <c r="E158" s="29"/>
      <c r="F158" s="30"/>
      <c r="G158" s="31"/>
      <c r="H158" s="20"/>
    </row>
    <row r="159" spans="1:8" x14ac:dyDescent="0.25">
      <c r="A159" s="4">
        <v>44914</v>
      </c>
      <c r="B159" s="2">
        <v>131.46700000000001</v>
      </c>
      <c r="C159" s="7">
        <f t="shared" si="3"/>
        <v>-1.6034509516017599E-2</v>
      </c>
      <c r="D159" s="28"/>
      <c r="E159" s="29"/>
      <c r="F159" s="30"/>
      <c r="G159" s="31"/>
      <c r="H159" s="20"/>
    </row>
    <row r="160" spans="1:8" x14ac:dyDescent="0.25">
      <c r="A160" s="4">
        <v>44915</v>
      </c>
      <c r="B160" s="2">
        <v>131.39699999999999</v>
      </c>
      <c r="C160" s="7">
        <f t="shared" si="3"/>
        <v>-5.3259481446438109E-4</v>
      </c>
      <c r="D160" s="28"/>
      <c r="E160" s="29"/>
      <c r="F160" s="30"/>
      <c r="G160" s="31"/>
      <c r="H160" s="20"/>
    </row>
    <row r="161" spans="1:8" x14ac:dyDescent="0.25">
      <c r="A161" s="4">
        <v>44916</v>
      </c>
      <c r="B161" s="2">
        <v>134.52600000000001</v>
      </c>
      <c r="C161" s="7">
        <f t="shared" si="3"/>
        <v>2.3534214170740156E-2</v>
      </c>
      <c r="D161" s="28"/>
      <c r="E161" s="29"/>
      <c r="F161" s="30"/>
      <c r="G161" s="31"/>
      <c r="H161" s="20"/>
    </row>
    <row r="162" spans="1:8" x14ac:dyDescent="0.25">
      <c r="A162" s="4">
        <v>44917</v>
      </c>
      <c r="B162" s="2">
        <v>131.327</v>
      </c>
      <c r="C162" s="7">
        <f t="shared" si="3"/>
        <v>-2.4067092793602307E-2</v>
      </c>
      <c r="D162" s="28"/>
      <c r="E162" s="29"/>
      <c r="F162" s="30"/>
      <c r="G162" s="31"/>
      <c r="H162" s="20"/>
    </row>
    <row r="163" spans="1:8" x14ac:dyDescent="0.25">
      <c r="A163" s="4">
        <v>44918</v>
      </c>
      <c r="B163" s="2">
        <v>130.96</v>
      </c>
      <c r="C163" s="7">
        <f t="shared" si="3"/>
        <v>-2.7984630539076047E-3</v>
      </c>
      <c r="D163" s="28"/>
      <c r="E163" s="29"/>
      <c r="F163" s="30"/>
      <c r="G163" s="31"/>
      <c r="H163" s="20"/>
    </row>
    <row r="164" spans="1:8" x14ac:dyDescent="0.25">
      <c r="A164" s="4">
        <v>44921</v>
      </c>
      <c r="B164" s="2">
        <v>130.96</v>
      </c>
      <c r="C164" s="7">
        <f t="shared" si="3"/>
        <v>0</v>
      </c>
      <c r="D164" s="28"/>
      <c r="E164" s="29"/>
      <c r="F164" s="30"/>
      <c r="G164" s="31"/>
      <c r="H164" s="20"/>
    </row>
    <row r="165" spans="1:8" x14ac:dyDescent="0.25">
      <c r="A165" s="4">
        <v>44922</v>
      </c>
      <c r="B165" s="2">
        <v>129.143</v>
      </c>
      <c r="C165" s="7">
        <f t="shared" si="3"/>
        <v>-1.3971615531937896E-2</v>
      </c>
      <c r="D165" s="28"/>
      <c r="E165" s="29"/>
      <c r="F165" s="30"/>
      <c r="G165" s="31"/>
      <c r="H165" s="20"/>
    </row>
    <row r="166" spans="1:8" x14ac:dyDescent="0.25">
      <c r="A166" s="4">
        <v>44923</v>
      </c>
      <c r="B166" s="2">
        <v>125.18</v>
      </c>
      <c r="C166" s="7">
        <f t="shared" si="3"/>
        <v>-3.1167616034386218E-2</v>
      </c>
      <c r="D166" s="28"/>
      <c r="E166" s="29"/>
      <c r="F166" s="30"/>
      <c r="G166" s="31"/>
      <c r="H166" s="20"/>
    </row>
    <row r="167" spans="1:8" x14ac:dyDescent="0.25">
      <c r="A167" s="4">
        <v>44924</v>
      </c>
      <c r="B167" s="2">
        <v>128.72499999999999</v>
      </c>
      <c r="C167" s="7">
        <f t="shared" si="3"/>
        <v>2.7925644435649544E-2</v>
      </c>
      <c r="D167" s="28"/>
      <c r="E167" s="29"/>
      <c r="F167" s="30"/>
      <c r="G167" s="31"/>
      <c r="H167" s="20"/>
    </row>
    <row r="168" spans="1:8" x14ac:dyDescent="0.25">
      <c r="A168" s="4">
        <v>44925</v>
      </c>
      <c r="B168" s="2">
        <v>129.04300000000001</v>
      </c>
      <c r="C168" s="7">
        <f t="shared" si="3"/>
        <v>2.4673362195876264E-3</v>
      </c>
      <c r="D168" s="28"/>
      <c r="E168" s="29"/>
      <c r="F168" s="30"/>
      <c r="G168" s="31"/>
      <c r="H168" s="20"/>
    </row>
    <row r="169" spans="1:8" x14ac:dyDescent="0.25">
      <c r="A169" s="4">
        <v>44928</v>
      </c>
      <c r="B169" s="2">
        <v>129.04300000000001</v>
      </c>
      <c r="C169" s="7">
        <f t="shared" si="3"/>
        <v>0</v>
      </c>
      <c r="D169" s="28"/>
      <c r="E169" s="29"/>
      <c r="F169" s="30"/>
      <c r="G169" s="31"/>
      <c r="H169" s="20"/>
    </row>
    <row r="170" spans="1:8" x14ac:dyDescent="0.25">
      <c r="A170" s="4">
        <v>44929</v>
      </c>
      <c r="B170" s="2">
        <v>124.21599999999999</v>
      </c>
      <c r="C170" s="7">
        <f t="shared" si="3"/>
        <v>-3.8123696472923969E-2</v>
      </c>
      <c r="D170" s="28"/>
      <c r="E170" s="29"/>
      <c r="F170" s="30"/>
      <c r="G170" s="31"/>
      <c r="H170" s="20"/>
    </row>
    <row r="171" spans="1:8" x14ac:dyDescent="0.25">
      <c r="A171" s="4">
        <v>44930</v>
      </c>
      <c r="B171" s="2">
        <v>125.498</v>
      </c>
      <c r="C171" s="7">
        <f t="shared" si="3"/>
        <v>1.0267836511006387E-2</v>
      </c>
      <c r="D171" s="28"/>
      <c r="E171" s="29"/>
      <c r="F171" s="30"/>
      <c r="G171" s="31"/>
      <c r="H171" s="20"/>
    </row>
    <row r="172" spans="1:8" x14ac:dyDescent="0.25">
      <c r="A172" s="4">
        <v>44931</v>
      </c>
      <c r="B172" s="2">
        <v>124.167</v>
      </c>
      <c r="C172" s="7">
        <f t="shared" si="3"/>
        <v>-1.066238847821561E-2</v>
      </c>
      <c r="D172" s="28"/>
      <c r="E172" s="29"/>
      <c r="F172" s="30"/>
      <c r="G172" s="31"/>
      <c r="H172" s="20"/>
    </row>
    <row r="173" spans="1:8" x14ac:dyDescent="0.25">
      <c r="A173" s="4">
        <v>44932</v>
      </c>
      <c r="B173" s="2">
        <v>128.73500000000001</v>
      </c>
      <c r="C173" s="7">
        <f t="shared" si="3"/>
        <v>3.6128594190599488E-2</v>
      </c>
      <c r="D173" s="28"/>
      <c r="E173" s="29"/>
      <c r="F173" s="30"/>
      <c r="G173" s="31"/>
      <c r="H173" s="20"/>
    </row>
    <row r="174" spans="1:8" x14ac:dyDescent="0.25">
      <c r="A174" s="4">
        <v>44935</v>
      </c>
      <c r="B174" s="2">
        <v>129.262</v>
      </c>
      <c r="C174" s="7">
        <f t="shared" si="3"/>
        <v>4.0853245034905335E-3</v>
      </c>
      <c r="D174" s="28"/>
      <c r="E174" s="29"/>
      <c r="F174" s="30"/>
      <c r="G174" s="31"/>
      <c r="H174" s="20"/>
    </row>
    <row r="175" spans="1:8" x14ac:dyDescent="0.25">
      <c r="A175" s="4">
        <v>44936</v>
      </c>
      <c r="B175" s="2">
        <v>129.83799999999999</v>
      </c>
      <c r="C175" s="7">
        <f t="shared" si="3"/>
        <v>4.4461671083209191E-3</v>
      </c>
      <c r="D175" s="28"/>
      <c r="E175" s="29"/>
      <c r="F175" s="30"/>
      <c r="G175" s="31"/>
      <c r="H175" s="20"/>
    </row>
    <row r="176" spans="1:8" x14ac:dyDescent="0.25">
      <c r="A176" s="4">
        <v>44937</v>
      </c>
      <c r="B176" s="2">
        <v>132.57900000000001</v>
      </c>
      <c r="C176" s="7">
        <f t="shared" si="3"/>
        <v>2.0891174654950245E-2</v>
      </c>
      <c r="D176" s="28"/>
      <c r="E176" s="29"/>
      <c r="F176" s="30"/>
      <c r="G176" s="31"/>
      <c r="H176" s="20"/>
    </row>
    <row r="177" spans="1:8" x14ac:dyDescent="0.25">
      <c r="A177" s="4">
        <v>44938</v>
      </c>
      <c r="B177" s="2">
        <v>132.499</v>
      </c>
      <c r="C177" s="7">
        <f t="shared" si="3"/>
        <v>-6.0359594103520111E-4</v>
      </c>
      <c r="D177" s="28"/>
      <c r="E177" s="29"/>
      <c r="F177" s="30"/>
      <c r="G177" s="31"/>
      <c r="H177" s="20"/>
    </row>
    <row r="178" spans="1:8" x14ac:dyDescent="0.25">
      <c r="A178" s="4">
        <v>44939</v>
      </c>
      <c r="B178" s="2">
        <v>133.84</v>
      </c>
      <c r="C178" s="7">
        <f t="shared" si="3"/>
        <v>1.0069958450583139E-2</v>
      </c>
      <c r="D178" s="28"/>
      <c r="E178" s="29"/>
      <c r="F178" s="30"/>
      <c r="G178" s="31"/>
      <c r="H178" s="20"/>
    </row>
    <row r="179" spans="1:8" x14ac:dyDescent="0.25">
      <c r="A179" s="4">
        <v>44942</v>
      </c>
      <c r="B179" s="2">
        <v>133.84</v>
      </c>
      <c r="C179" s="7">
        <f t="shared" si="3"/>
        <v>0</v>
      </c>
      <c r="D179" s="28"/>
      <c r="E179" s="29"/>
      <c r="F179" s="30"/>
      <c r="G179" s="31"/>
      <c r="H179" s="20"/>
    </row>
    <row r="180" spans="1:8" x14ac:dyDescent="0.25">
      <c r="A180" s="4">
        <v>44943</v>
      </c>
      <c r="B180" s="2">
        <v>135.012</v>
      </c>
      <c r="C180" s="7">
        <f t="shared" si="3"/>
        <v>8.718606698366561E-3</v>
      </c>
      <c r="D180" s="28"/>
      <c r="E180" s="29"/>
      <c r="F180" s="30"/>
      <c r="G180" s="31"/>
      <c r="H180" s="20"/>
    </row>
    <row r="181" spans="1:8" x14ac:dyDescent="0.25">
      <c r="A181" s="4">
        <v>44944</v>
      </c>
      <c r="B181" s="2">
        <v>134.28700000000001</v>
      </c>
      <c r="C181" s="7">
        <f t="shared" si="3"/>
        <v>-5.3843627459486884E-3</v>
      </c>
      <c r="D181" s="28"/>
      <c r="E181" s="29"/>
      <c r="F181" s="30"/>
      <c r="G181" s="31"/>
      <c r="H181" s="20"/>
    </row>
    <row r="182" spans="1:8" x14ac:dyDescent="0.25">
      <c r="A182" s="4">
        <v>44945</v>
      </c>
      <c r="B182" s="2">
        <v>134.34700000000001</v>
      </c>
      <c r="C182" s="7">
        <f t="shared" si="3"/>
        <v>4.4670444543676438E-4</v>
      </c>
      <c r="D182" s="28"/>
      <c r="E182" s="29"/>
      <c r="F182" s="30"/>
      <c r="G182" s="31"/>
      <c r="H182" s="20"/>
    </row>
    <row r="183" spans="1:8" x14ac:dyDescent="0.25">
      <c r="A183" s="4">
        <v>44946</v>
      </c>
      <c r="B183" s="2">
        <v>136.929</v>
      </c>
      <c r="C183" s="7">
        <f t="shared" si="3"/>
        <v>1.9036538239518414E-2</v>
      </c>
      <c r="D183" s="28"/>
      <c r="E183" s="29"/>
      <c r="F183" s="30"/>
      <c r="G183" s="31"/>
      <c r="H183" s="20"/>
    </row>
    <row r="184" spans="1:8" x14ac:dyDescent="0.25">
      <c r="A184" s="4">
        <v>44949</v>
      </c>
      <c r="B184" s="2">
        <v>140.14699999999999</v>
      </c>
      <c r="C184" s="7">
        <f t="shared" si="3"/>
        <v>2.3229328428933899E-2</v>
      </c>
      <c r="D184" s="28"/>
      <c r="E184" s="29"/>
      <c r="F184" s="30"/>
      <c r="G184" s="31"/>
      <c r="H184" s="20"/>
    </row>
    <row r="185" spans="1:8" x14ac:dyDescent="0.25">
      <c r="A185" s="4">
        <v>44950</v>
      </c>
      <c r="B185" s="2">
        <v>141.55699999999999</v>
      </c>
      <c r="C185" s="7">
        <f t="shared" si="3"/>
        <v>1.0010591080584942E-2</v>
      </c>
      <c r="D185" s="28"/>
      <c r="E185" s="29"/>
      <c r="F185" s="30"/>
      <c r="G185" s="31"/>
      <c r="H185" s="20"/>
    </row>
    <row r="186" spans="1:8" x14ac:dyDescent="0.25">
      <c r="A186" s="4">
        <v>44951</v>
      </c>
      <c r="B186" s="2">
        <v>140.892</v>
      </c>
      <c r="C186" s="7">
        <f t="shared" si="3"/>
        <v>-4.7088233893854935E-3</v>
      </c>
      <c r="D186" s="28"/>
      <c r="E186" s="29"/>
      <c r="F186" s="30"/>
      <c r="G186" s="31"/>
      <c r="H186" s="20"/>
    </row>
    <row r="187" spans="1:8" x14ac:dyDescent="0.25">
      <c r="A187" s="4">
        <v>44952</v>
      </c>
      <c r="B187" s="2">
        <v>142.977</v>
      </c>
      <c r="C187" s="7">
        <f t="shared" si="3"/>
        <v>1.4690138726988041E-2</v>
      </c>
      <c r="D187" s="28"/>
      <c r="E187" s="29"/>
      <c r="F187" s="30"/>
      <c r="G187" s="31"/>
      <c r="H187" s="20"/>
    </row>
    <row r="188" spans="1:8" x14ac:dyDescent="0.25">
      <c r="A188" s="4">
        <v>44953</v>
      </c>
      <c r="B188" s="2">
        <v>144.934</v>
      </c>
      <c r="C188" s="7">
        <f t="shared" si="3"/>
        <v>1.3594688221309707E-2</v>
      </c>
      <c r="D188" s="28"/>
      <c r="E188" s="29"/>
      <c r="F188" s="30"/>
      <c r="G188" s="31"/>
      <c r="H188" s="20"/>
    </row>
    <row r="189" spans="1:8" x14ac:dyDescent="0.25">
      <c r="A189" s="4">
        <v>44956</v>
      </c>
      <c r="B189" s="2">
        <v>142.024</v>
      </c>
      <c r="C189" s="7">
        <f t="shared" si="3"/>
        <v>-2.0282408979876411E-2</v>
      </c>
      <c r="D189" s="28"/>
      <c r="E189" s="29"/>
      <c r="F189" s="30"/>
      <c r="G189" s="31"/>
      <c r="H189" s="20"/>
    </row>
    <row r="190" spans="1:8" x14ac:dyDescent="0.25">
      <c r="A190" s="4">
        <v>44957</v>
      </c>
      <c r="B190" s="2">
        <v>143.30500000000001</v>
      </c>
      <c r="C190" s="7">
        <f t="shared" si="3"/>
        <v>8.9791686562342363E-3</v>
      </c>
      <c r="D190" s="28"/>
      <c r="E190" s="29"/>
      <c r="F190" s="30"/>
      <c r="G190" s="31"/>
      <c r="H190" s="20"/>
    </row>
    <row r="191" spans="1:8" x14ac:dyDescent="0.25">
      <c r="A191" s="4">
        <v>44958</v>
      </c>
      <c r="B191" s="2">
        <v>144.43700000000001</v>
      </c>
      <c r="C191" s="7">
        <f t="shared" si="3"/>
        <v>7.8682002629873356E-3</v>
      </c>
      <c r="D191" s="28"/>
      <c r="E191" s="29"/>
      <c r="F191" s="30"/>
      <c r="G191" s="31"/>
      <c r="H191" s="20"/>
    </row>
    <row r="192" spans="1:8" x14ac:dyDescent="0.25">
      <c r="A192" s="4">
        <v>44959</v>
      </c>
      <c r="B192" s="2">
        <v>149.791</v>
      </c>
      <c r="C192" s="7">
        <f t="shared" si="3"/>
        <v>3.6397562847709911E-2</v>
      </c>
      <c r="D192" s="28"/>
      <c r="E192" s="29"/>
      <c r="F192" s="30"/>
      <c r="G192" s="31"/>
      <c r="H192" s="20"/>
    </row>
    <row r="193" spans="1:8" x14ac:dyDescent="0.25">
      <c r="A193" s="4">
        <v>44960</v>
      </c>
      <c r="B193" s="2">
        <v>153.44499999999999</v>
      </c>
      <c r="C193" s="7">
        <f t="shared" si="3"/>
        <v>2.4101207459898515E-2</v>
      </c>
      <c r="D193" s="28"/>
      <c r="E193" s="29"/>
      <c r="F193" s="30"/>
      <c r="G193" s="31"/>
      <c r="H193" s="20"/>
    </row>
    <row r="194" spans="1:8" x14ac:dyDescent="0.25">
      <c r="A194" s="4">
        <v>44963</v>
      </c>
      <c r="B194" s="2">
        <v>150.69399999999999</v>
      </c>
      <c r="C194" s="7">
        <f t="shared" si="3"/>
        <v>-1.8090905991881324E-2</v>
      </c>
      <c r="D194" s="28"/>
      <c r="E194" s="29"/>
      <c r="F194" s="30"/>
      <c r="G194" s="31"/>
      <c r="H194" s="20"/>
    </row>
    <row r="195" spans="1:8" x14ac:dyDescent="0.25">
      <c r="A195" s="4">
        <v>44964</v>
      </c>
      <c r="B195" s="2">
        <v>153.59399999999999</v>
      </c>
      <c r="C195" s="7">
        <f t="shared" si="3"/>
        <v>1.9061466811167188E-2</v>
      </c>
      <c r="D195" s="28"/>
      <c r="E195" s="29"/>
      <c r="F195" s="30"/>
      <c r="G195" s="31"/>
      <c r="H195" s="20"/>
    </row>
    <row r="196" spans="1:8" x14ac:dyDescent="0.25">
      <c r="A196" s="4">
        <v>44965</v>
      </c>
      <c r="B196" s="2">
        <v>150.88300000000001</v>
      </c>
      <c r="C196" s="7">
        <f t="shared" si="3"/>
        <v>-1.7808055412128779E-2</v>
      </c>
      <c r="D196" s="28"/>
      <c r="E196" s="29"/>
      <c r="F196" s="30"/>
      <c r="G196" s="31"/>
      <c r="H196" s="20"/>
    </row>
    <row r="197" spans="1:8" x14ac:dyDescent="0.25">
      <c r="A197" s="4">
        <v>44966</v>
      </c>
      <c r="B197" s="2">
        <v>149.84</v>
      </c>
      <c r="C197" s="7">
        <f t="shared" si="3"/>
        <v>-6.9366439026505144E-3</v>
      </c>
      <c r="D197" s="28"/>
      <c r="E197" s="29"/>
      <c r="F197" s="30"/>
      <c r="G197" s="31"/>
      <c r="H197" s="20"/>
    </row>
    <row r="198" spans="1:8" x14ac:dyDescent="0.25">
      <c r="A198" s="4">
        <v>44967</v>
      </c>
      <c r="B198" s="2">
        <v>150.208</v>
      </c>
      <c r="C198" s="7">
        <f t="shared" si="3"/>
        <v>2.4529420927251397E-3</v>
      </c>
      <c r="D198" s="28"/>
      <c r="E198" s="29"/>
      <c r="F198" s="30"/>
      <c r="G198" s="31"/>
      <c r="H198" s="20"/>
    </row>
    <row r="199" spans="1:8" x14ac:dyDescent="0.25">
      <c r="A199" s="4">
        <v>44970</v>
      </c>
      <c r="B199" s="2">
        <v>153.03299999999999</v>
      </c>
      <c r="C199" s="7">
        <f t="shared" si="3"/>
        <v>1.8632584181446404E-2</v>
      </c>
      <c r="D199" s="28"/>
      <c r="E199" s="29"/>
      <c r="F199" s="30"/>
      <c r="G199" s="31"/>
      <c r="H199" s="20"/>
    </row>
    <row r="200" spans="1:8" x14ac:dyDescent="0.25">
      <c r="A200" s="4">
        <v>44971</v>
      </c>
      <c r="B200" s="2">
        <v>152.387</v>
      </c>
      <c r="C200" s="7">
        <f t="shared" ref="C200:C263" si="4">LN(B200/B199)</f>
        <v>-4.2302466331378399E-3</v>
      </c>
      <c r="D200" s="28"/>
      <c r="E200" s="29"/>
      <c r="F200" s="30"/>
      <c r="G200" s="31"/>
      <c r="H200" s="20"/>
    </row>
    <row r="201" spans="1:8" x14ac:dyDescent="0.25">
      <c r="A201" s="4">
        <v>44972</v>
      </c>
      <c r="B201" s="2">
        <v>154.505</v>
      </c>
      <c r="C201" s="7">
        <f t="shared" si="4"/>
        <v>1.3803120496827043E-2</v>
      </c>
      <c r="D201" s="28"/>
      <c r="E201" s="29"/>
      <c r="F201" s="30"/>
      <c r="G201" s="31"/>
      <c r="H201" s="20"/>
    </row>
    <row r="202" spans="1:8" x14ac:dyDescent="0.25">
      <c r="A202" s="4">
        <v>44973</v>
      </c>
      <c r="B202" s="2">
        <v>152.89400000000001</v>
      </c>
      <c r="C202" s="7">
        <f t="shared" si="4"/>
        <v>-1.0481587442843955E-2</v>
      </c>
      <c r="D202" s="28"/>
      <c r="E202" s="29"/>
      <c r="F202" s="30"/>
      <c r="G202" s="31"/>
      <c r="H202" s="20"/>
    </row>
    <row r="203" spans="1:8" x14ac:dyDescent="0.25">
      <c r="A203" s="4">
        <v>44974</v>
      </c>
      <c r="B203" s="2">
        <v>151.74</v>
      </c>
      <c r="C203" s="7">
        <f t="shared" si="4"/>
        <v>-7.5763409209211804E-3</v>
      </c>
      <c r="D203" s="28"/>
      <c r="E203" s="29"/>
      <c r="F203" s="30"/>
      <c r="G203" s="31"/>
      <c r="H203" s="20"/>
    </row>
    <row r="204" spans="1:8" x14ac:dyDescent="0.25">
      <c r="A204" s="4">
        <v>44977</v>
      </c>
      <c r="B204" s="2">
        <v>151.74</v>
      </c>
      <c r="C204" s="7">
        <f t="shared" si="4"/>
        <v>0</v>
      </c>
      <c r="D204" s="28"/>
      <c r="E204" s="29"/>
      <c r="F204" s="30"/>
      <c r="G204" s="31"/>
      <c r="H204" s="20"/>
    </row>
    <row r="205" spans="1:8" x14ac:dyDescent="0.25">
      <c r="A205" s="4">
        <v>44978</v>
      </c>
      <c r="B205" s="2">
        <v>147.69200000000001</v>
      </c>
      <c r="C205" s="7">
        <f t="shared" si="4"/>
        <v>-2.7039505685141744E-2</v>
      </c>
      <c r="D205" s="28"/>
      <c r="E205" s="29"/>
      <c r="F205" s="30"/>
      <c r="G205" s="31"/>
      <c r="H205" s="20"/>
    </row>
    <row r="206" spans="1:8" x14ac:dyDescent="0.25">
      <c r="A206" s="4">
        <v>44979</v>
      </c>
      <c r="B206" s="2">
        <v>148.119</v>
      </c>
      <c r="C206" s="7">
        <f t="shared" si="4"/>
        <v>2.8869805150912252E-3</v>
      </c>
      <c r="D206" s="28"/>
      <c r="E206" s="29"/>
      <c r="F206" s="30"/>
      <c r="G206" s="31"/>
      <c r="H206" s="20"/>
    </row>
    <row r="207" spans="1:8" x14ac:dyDescent="0.25">
      <c r="A207" s="4">
        <v>44980</v>
      </c>
      <c r="B207" s="2">
        <v>148.607</v>
      </c>
      <c r="C207" s="7">
        <f t="shared" si="4"/>
        <v>3.2892327600191084E-3</v>
      </c>
      <c r="D207" s="28"/>
      <c r="E207" s="29"/>
      <c r="F207" s="30"/>
      <c r="G207" s="31"/>
      <c r="H207" s="20"/>
    </row>
    <row r="208" spans="1:8" x14ac:dyDescent="0.25">
      <c r="A208" s="4">
        <v>44981</v>
      </c>
      <c r="B208" s="2">
        <v>145.93100000000001</v>
      </c>
      <c r="C208" s="7">
        <f t="shared" si="4"/>
        <v>-1.8171330243159874E-2</v>
      </c>
      <c r="D208" s="28"/>
      <c r="E208" s="29"/>
      <c r="F208" s="30"/>
      <c r="G208" s="31"/>
      <c r="H208" s="20"/>
    </row>
    <row r="209" spans="1:8" x14ac:dyDescent="0.25">
      <c r="A209" s="4">
        <v>44984</v>
      </c>
      <c r="B209" s="2">
        <v>147.13499999999999</v>
      </c>
      <c r="C209" s="7">
        <f t="shared" si="4"/>
        <v>8.2166254276512651E-3</v>
      </c>
      <c r="D209" s="28"/>
      <c r="E209" s="29"/>
      <c r="F209" s="30"/>
      <c r="G209" s="31"/>
      <c r="H209" s="20"/>
    </row>
    <row r="210" spans="1:8" x14ac:dyDescent="0.25">
      <c r="A210" s="4">
        <v>44985</v>
      </c>
      <c r="B210" s="2">
        <v>146.62700000000001</v>
      </c>
      <c r="C210" s="7">
        <f t="shared" si="4"/>
        <v>-3.4585855650720444E-3</v>
      </c>
      <c r="D210" s="28"/>
      <c r="E210" s="29"/>
      <c r="F210" s="30"/>
      <c r="G210" s="31"/>
      <c r="H210" s="20"/>
    </row>
    <row r="211" spans="1:8" x14ac:dyDescent="0.25">
      <c r="A211" s="4">
        <v>44986</v>
      </c>
      <c r="B211" s="2">
        <v>144.53800000000001</v>
      </c>
      <c r="C211" s="7">
        <f t="shared" si="4"/>
        <v>-1.4349498360352032E-2</v>
      </c>
      <c r="D211" s="28"/>
      <c r="E211" s="29"/>
      <c r="F211" s="30"/>
      <c r="G211" s="31"/>
      <c r="H211" s="20"/>
    </row>
    <row r="212" spans="1:8" x14ac:dyDescent="0.25">
      <c r="A212" s="4">
        <v>44987</v>
      </c>
      <c r="B212" s="2">
        <v>145.13499999999999</v>
      </c>
      <c r="C212" s="7">
        <f t="shared" si="4"/>
        <v>4.1218950005913538E-3</v>
      </c>
      <c r="D212" s="28"/>
      <c r="E212" s="29"/>
      <c r="F212" s="30"/>
      <c r="G212" s="31"/>
      <c r="H212" s="20"/>
    </row>
    <row r="213" spans="1:8" x14ac:dyDescent="0.25">
      <c r="A213" s="4">
        <v>44988</v>
      </c>
      <c r="B213" s="2">
        <v>150.22800000000001</v>
      </c>
      <c r="C213" s="7">
        <f t="shared" si="4"/>
        <v>3.448979630596969E-2</v>
      </c>
      <c r="D213" s="28"/>
      <c r="E213" s="29"/>
      <c r="F213" s="30"/>
      <c r="G213" s="31"/>
      <c r="H213" s="20"/>
    </row>
    <row r="214" spans="1:8" x14ac:dyDescent="0.25">
      <c r="A214" s="4">
        <v>44991</v>
      </c>
      <c r="B214" s="2">
        <v>153.01300000000001</v>
      </c>
      <c r="C214" s="7">
        <f t="shared" si="4"/>
        <v>1.8368745037653084E-2</v>
      </c>
      <c r="D214" s="28"/>
      <c r="E214" s="29"/>
      <c r="F214" s="30"/>
      <c r="G214" s="31"/>
      <c r="H214" s="20"/>
    </row>
    <row r="215" spans="1:8" x14ac:dyDescent="0.25">
      <c r="A215" s="4">
        <v>44992</v>
      </c>
      <c r="B215" s="2">
        <v>150.79499999999999</v>
      </c>
      <c r="C215" s="7">
        <f t="shared" si="4"/>
        <v>-1.4601586577685659E-2</v>
      </c>
      <c r="D215" s="28"/>
      <c r="E215" s="29"/>
      <c r="F215" s="30"/>
      <c r="G215" s="31"/>
      <c r="H215" s="20"/>
    </row>
    <row r="216" spans="1:8" x14ac:dyDescent="0.25">
      <c r="A216" s="4">
        <v>44993</v>
      </c>
      <c r="B216" s="2">
        <v>152.05799999999999</v>
      </c>
      <c r="C216" s="7">
        <f t="shared" si="4"/>
        <v>8.3407284854195123E-3</v>
      </c>
      <c r="D216" s="28"/>
      <c r="E216" s="29"/>
      <c r="F216" s="30"/>
      <c r="G216" s="31"/>
      <c r="H216" s="20"/>
    </row>
    <row r="217" spans="1:8" x14ac:dyDescent="0.25">
      <c r="A217" s="4">
        <v>44994</v>
      </c>
      <c r="B217" s="2">
        <v>149.79</v>
      </c>
      <c r="C217" s="7">
        <f t="shared" si="4"/>
        <v>-1.5027713830284976E-2</v>
      </c>
      <c r="D217" s="28"/>
      <c r="E217" s="29"/>
      <c r="F217" s="30"/>
      <c r="G217" s="31"/>
      <c r="H217" s="20"/>
    </row>
    <row r="218" spans="1:8" x14ac:dyDescent="0.25">
      <c r="A218" s="4">
        <v>44995</v>
      </c>
      <c r="B218" s="2">
        <v>147.71199999999999</v>
      </c>
      <c r="C218" s="7">
        <f t="shared" si="4"/>
        <v>-1.3969881175102609E-2</v>
      </c>
      <c r="D218" s="28"/>
      <c r="E218" s="29"/>
      <c r="F218" s="30"/>
      <c r="G218" s="31"/>
      <c r="H218" s="20"/>
    </row>
    <row r="219" spans="1:8" x14ac:dyDescent="0.25">
      <c r="A219" s="4">
        <v>44998</v>
      </c>
      <c r="B219" s="2">
        <v>149.67099999999999</v>
      </c>
      <c r="C219" s="7">
        <f t="shared" si="4"/>
        <v>1.3175119878881578E-2</v>
      </c>
      <c r="D219" s="28"/>
      <c r="E219" s="29"/>
      <c r="F219" s="30"/>
      <c r="G219" s="31"/>
      <c r="H219" s="20"/>
    </row>
    <row r="220" spans="1:8" x14ac:dyDescent="0.25">
      <c r="A220" s="4">
        <v>44999</v>
      </c>
      <c r="B220" s="2">
        <v>151.78</v>
      </c>
      <c r="C220" s="7">
        <f t="shared" si="4"/>
        <v>1.3992552091360298E-2</v>
      </c>
      <c r="D220" s="28"/>
      <c r="E220" s="29"/>
      <c r="F220" s="30"/>
      <c r="G220" s="31"/>
      <c r="H220" s="20"/>
    </row>
    <row r="221" spans="1:8" x14ac:dyDescent="0.25">
      <c r="A221" s="4">
        <v>45000</v>
      </c>
      <c r="B221" s="2">
        <v>152.178</v>
      </c>
      <c r="C221" s="7">
        <f t="shared" si="4"/>
        <v>2.6187843547990646E-3</v>
      </c>
      <c r="D221" s="28"/>
      <c r="E221" s="29"/>
      <c r="F221" s="30"/>
      <c r="G221" s="31"/>
      <c r="H221" s="20"/>
    </row>
    <row r="222" spans="1:8" x14ac:dyDescent="0.25">
      <c r="A222" s="4">
        <v>45001</v>
      </c>
      <c r="B222" s="2">
        <v>155.023</v>
      </c>
      <c r="C222" s="7">
        <f t="shared" si="4"/>
        <v>1.8522604677178565E-2</v>
      </c>
      <c r="D222" s="28"/>
      <c r="E222" s="29"/>
      <c r="F222" s="30"/>
      <c r="G222" s="31"/>
      <c r="H222" s="20"/>
    </row>
    <row r="223" spans="1:8" x14ac:dyDescent="0.25">
      <c r="A223" s="4">
        <v>45002</v>
      </c>
      <c r="B223" s="2">
        <v>154.17699999999999</v>
      </c>
      <c r="C223" s="7">
        <f t="shared" si="4"/>
        <v>-5.4721999425581284E-3</v>
      </c>
      <c r="D223" s="28"/>
      <c r="E223" s="29"/>
      <c r="F223" s="30"/>
      <c r="G223" s="31"/>
      <c r="H223" s="20"/>
    </row>
    <row r="224" spans="1:8" x14ac:dyDescent="0.25">
      <c r="A224" s="4">
        <v>45005</v>
      </c>
      <c r="B224" s="2">
        <v>156.56399999999999</v>
      </c>
      <c r="C224" s="7">
        <f t="shared" si="4"/>
        <v>1.5363579006424929E-2</v>
      </c>
      <c r="D224" s="28"/>
      <c r="E224" s="29"/>
      <c r="F224" s="30"/>
      <c r="G224" s="31"/>
      <c r="H224" s="20"/>
    </row>
    <row r="225" spans="1:8" x14ac:dyDescent="0.25">
      <c r="A225" s="4">
        <v>45006</v>
      </c>
      <c r="B225" s="2">
        <v>158.434</v>
      </c>
      <c r="C225" s="7">
        <f t="shared" si="4"/>
        <v>1.1873230740104124E-2</v>
      </c>
      <c r="D225" s="28"/>
      <c r="E225" s="29"/>
      <c r="F225" s="30"/>
      <c r="G225" s="31"/>
      <c r="H225" s="20"/>
    </row>
    <row r="226" spans="1:8" x14ac:dyDescent="0.25">
      <c r="A226" s="4">
        <v>45007</v>
      </c>
      <c r="B226" s="2">
        <v>156.99199999999999</v>
      </c>
      <c r="C226" s="7">
        <f t="shared" si="4"/>
        <v>-9.1432541756914596E-3</v>
      </c>
      <c r="D226" s="28"/>
      <c r="E226" s="29"/>
      <c r="F226" s="30"/>
      <c r="G226" s="31"/>
      <c r="H226" s="20"/>
    </row>
    <row r="227" spans="1:8" x14ac:dyDescent="0.25">
      <c r="A227" s="4">
        <v>45008</v>
      </c>
      <c r="B227" s="2">
        <v>158.08600000000001</v>
      </c>
      <c r="C227" s="7">
        <f t="shared" si="4"/>
        <v>6.9443401088302081E-3</v>
      </c>
      <c r="D227" s="28"/>
      <c r="E227" s="29"/>
      <c r="F227" s="30"/>
      <c r="G227" s="31"/>
      <c r="H227" s="20"/>
    </row>
    <row r="228" spans="1:8" x14ac:dyDescent="0.25">
      <c r="A228" s="4">
        <v>45009</v>
      </c>
      <c r="B228" s="2">
        <v>159.399</v>
      </c>
      <c r="C228" s="7">
        <f t="shared" si="4"/>
        <v>8.271304065860326E-3</v>
      </c>
      <c r="D228" s="28"/>
      <c r="E228" s="29"/>
      <c r="F228" s="30"/>
      <c r="G228" s="31"/>
      <c r="H228" s="20"/>
    </row>
    <row r="229" spans="1:8" x14ac:dyDescent="0.25">
      <c r="A229" s="4">
        <v>45012</v>
      </c>
      <c r="B229" s="2">
        <v>157.44</v>
      </c>
      <c r="C229" s="7">
        <f t="shared" si="4"/>
        <v>-1.2366059506771309E-2</v>
      </c>
      <c r="D229" s="28"/>
      <c r="E229" s="29"/>
      <c r="F229" s="30"/>
      <c r="G229" s="31"/>
      <c r="H229" s="20"/>
    </row>
    <row r="230" spans="1:8" x14ac:dyDescent="0.25">
      <c r="A230" s="4">
        <v>45013</v>
      </c>
      <c r="B230" s="2">
        <v>156.81299999999999</v>
      </c>
      <c r="C230" s="7">
        <f t="shared" si="4"/>
        <v>-3.9904206610623721E-3</v>
      </c>
      <c r="D230" s="28"/>
      <c r="E230" s="29"/>
      <c r="F230" s="30"/>
      <c r="G230" s="31"/>
      <c r="H230" s="20"/>
    </row>
    <row r="231" spans="1:8" x14ac:dyDescent="0.25">
      <c r="A231" s="4">
        <v>45014</v>
      </c>
      <c r="B231" s="2">
        <v>159.916</v>
      </c>
      <c r="C231" s="7">
        <f t="shared" si="4"/>
        <v>1.9594664730192571E-2</v>
      </c>
      <c r="D231" s="28"/>
      <c r="E231" s="29"/>
      <c r="F231" s="30"/>
      <c r="G231" s="31"/>
      <c r="H231" s="20"/>
    </row>
    <row r="232" spans="1:8" x14ac:dyDescent="0.25">
      <c r="A232" s="4">
        <v>45015</v>
      </c>
      <c r="B232" s="2">
        <v>161.49799999999999</v>
      </c>
      <c r="C232" s="7">
        <f t="shared" si="4"/>
        <v>9.8440813120277346E-3</v>
      </c>
      <c r="D232" s="28"/>
      <c r="E232" s="29"/>
      <c r="F232" s="30"/>
      <c r="G232" s="31"/>
      <c r="H232" s="20"/>
    </row>
    <row r="233" spans="1:8" x14ac:dyDescent="0.25">
      <c r="A233" s="4">
        <v>45016</v>
      </c>
      <c r="B233" s="2">
        <v>164.024</v>
      </c>
      <c r="C233" s="7">
        <f t="shared" si="4"/>
        <v>1.5519999895644407E-2</v>
      </c>
      <c r="D233" s="28"/>
      <c r="E233" s="29"/>
      <c r="F233" s="30"/>
      <c r="G233" s="31"/>
      <c r="H233" s="20"/>
    </row>
    <row r="234" spans="1:8" x14ac:dyDescent="0.25">
      <c r="A234" s="4">
        <v>45019</v>
      </c>
      <c r="B234" s="2">
        <v>165.28800000000001</v>
      </c>
      <c r="C234" s="7">
        <f t="shared" si="4"/>
        <v>7.676648329761112E-3</v>
      </c>
      <c r="D234" s="28"/>
      <c r="E234" s="29"/>
      <c r="F234" s="30"/>
      <c r="G234" s="31"/>
      <c r="H234" s="20"/>
    </row>
    <row r="235" spans="1:8" x14ac:dyDescent="0.25">
      <c r="A235" s="4">
        <v>45020</v>
      </c>
      <c r="B235" s="2">
        <v>164.751</v>
      </c>
      <c r="C235" s="7">
        <f t="shared" si="4"/>
        <v>-3.2541637435800678E-3</v>
      </c>
      <c r="D235" s="28"/>
      <c r="E235" s="29"/>
      <c r="F235" s="30"/>
      <c r="G235" s="31"/>
      <c r="H235" s="20"/>
    </row>
    <row r="236" spans="1:8" x14ac:dyDescent="0.25">
      <c r="A236" s="4">
        <v>45021</v>
      </c>
      <c r="B236" s="2">
        <v>162.89099999999999</v>
      </c>
      <c r="C236" s="7">
        <f t="shared" si="4"/>
        <v>-1.1353977703973192E-2</v>
      </c>
      <c r="D236" s="28"/>
      <c r="E236" s="29"/>
      <c r="F236" s="30"/>
      <c r="G236" s="31"/>
      <c r="H236" s="20"/>
    </row>
    <row r="237" spans="1:8" x14ac:dyDescent="0.25">
      <c r="A237" s="4">
        <v>45022</v>
      </c>
      <c r="B237" s="2">
        <v>163.786</v>
      </c>
      <c r="C237" s="7">
        <f t="shared" si="4"/>
        <v>5.4794322177694286E-3</v>
      </c>
      <c r="D237" s="28"/>
      <c r="E237" s="29"/>
      <c r="F237" s="30"/>
      <c r="G237" s="31"/>
      <c r="H237" s="20"/>
    </row>
    <row r="238" spans="1:8" x14ac:dyDescent="0.25">
      <c r="A238" s="4">
        <v>45023</v>
      </c>
      <c r="B238" s="2">
        <v>163.786</v>
      </c>
      <c r="C238" s="7">
        <f t="shared" si="4"/>
        <v>0</v>
      </c>
      <c r="D238" s="28"/>
      <c r="E238" s="29"/>
      <c r="F238" s="30"/>
      <c r="G238" s="31"/>
      <c r="H238" s="20"/>
    </row>
    <row r="239" spans="1:8" x14ac:dyDescent="0.25">
      <c r="A239" s="4">
        <v>45026</v>
      </c>
      <c r="B239" s="2">
        <v>161.16999999999999</v>
      </c>
      <c r="C239" s="7">
        <f t="shared" si="4"/>
        <v>-1.6100989146096419E-2</v>
      </c>
      <c r="D239" s="28"/>
      <c r="E239" s="29"/>
      <c r="F239" s="30"/>
      <c r="G239" s="31"/>
      <c r="H239" s="20"/>
    </row>
    <row r="240" spans="1:8" x14ac:dyDescent="0.25">
      <c r="A240" s="4">
        <v>45027</v>
      </c>
      <c r="B240" s="2">
        <v>159.946</v>
      </c>
      <c r="C240" s="7">
        <f t="shared" si="4"/>
        <v>-7.6234502667423864E-3</v>
      </c>
      <c r="D240" s="28"/>
      <c r="E240" s="29"/>
      <c r="F240" s="30"/>
      <c r="G240" s="31"/>
      <c r="H240" s="20"/>
    </row>
    <row r="241" spans="1:8" x14ac:dyDescent="0.25">
      <c r="A241" s="4">
        <v>45028</v>
      </c>
      <c r="B241" s="2">
        <v>159.25</v>
      </c>
      <c r="C241" s="7">
        <f t="shared" si="4"/>
        <v>-4.3609638156115174E-3</v>
      </c>
      <c r="D241" s="28"/>
      <c r="E241" s="29"/>
      <c r="F241" s="30"/>
      <c r="G241" s="31"/>
      <c r="H241" s="20"/>
    </row>
    <row r="242" spans="1:8" x14ac:dyDescent="0.25">
      <c r="A242" s="4">
        <v>45029</v>
      </c>
      <c r="B242" s="2">
        <v>164.68100000000001</v>
      </c>
      <c r="C242" s="7">
        <f t="shared" si="4"/>
        <v>3.3534974813797545E-2</v>
      </c>
      <c r="D242" s="28"/>
      <c r="E242" s="29"/>
      <c r="F242" s="30"/>
      <c r="G242" s="31"/>
      <c r="H242" s="20"/>
    </row>
    <row r="243" spans="1:8" x14ac:dyDescent="0.25">
      <c r="A243" s="4">
        <v>45030</v>
      </c>
      <c r="B243" s="2">
        <v>164.333</v>
      </c>
      <c r="C243" s="7">
        <f t="shared" si="4"/>
        <v>-2.1154122911129407E-3</v>
      </c>
      <c r="D243" s="28"/>
      <c r="E243" s="29"/>
      <c r="F243" s="30"/>
      <c r="G243" s="31"/>
      <c r="H243" s="20"/>
    </row>
    <row r="244" spans="1:8" x14ac:dyDescent="0.25">
      <c r="A244" s="4">
        <v>45033</v>
      </c>
      <c r="B244" s="2">
        <v>164.35300000000001</v>
      </c>
      <c r="C244" s="7">
        <f t="shared" si="4"/>
        <v>1.2169669547644235E-4</v>
      </c>
      <c r="D244" s="28"/>
      <c r="E244" s="29"/>
      <c r="F244" s="30"/>
      <c r="G244" s="31"/>
      <c r="H244" s="20"/>
    </row>
    <row r="245" spans="1:8" x14ac:dyDescent="0.25">
      <c r="A245" s="4">
        <v>45034</v>
      </c>
      <c r="B245" s="2">
        <v>165.58600000000001</v>
      </c>
      <c r="C245" s="7">
        <f t="shared" si="4"/>
        <v>7.4741436441265099E-3</v>
      </c>
      <c r="D245" s="28"/>
      <c r="E245" s="29"/>
      <c r="F245" s="30"/>
      <c r="G245" s="31"/>
      <c r="H245" s="20"/>
    </row>
    <row r="246" spans="1:8" x14ac:dyDescent="0.25">
      <c r="A246" s="4">
        <v>45035</v>
      </c>
      <c r="B246" s="2">
        <v>166.74</v>
      </c>
      <c r="C246" s="7">
        <f t="shared" si="4"/>
        <v>6.9450156679070714E-3</v>
      </c>
      <c r="D246" s="28"/>
      <c r="E246" s="29"/>
      <c r="F246" s="30"/>
      <c r="G246" s="31"/>
      <c r="H246" s="20"/>
    </row>
    <row r="247" spans="1:8" x14ac:dyDescent="0.25">
      <c r="A247" s="4">
        <v>45036</v>
      </c>
      <c r="B247" s="2">
        <v>165.76499999999999</v>
      </c>
      <c r="C247" s="7">
        <f t="shared" si="4"/>
        <v>-5.8645902736122113E-3</v>
      </c>
      <c r="D247" s="28"/>
      <c r="E247" s="29"/>
      <c r="F247" s="30"/>
      <c r="G247" s="31"/>
      <c r="H247" s="20"/>
    </row>
    <row r="248" spans="1:8" x14ac:dyDescent="0.25">
      <c r="A248" s="4">
        <v>45037</v>
      </c>
      <c r="B248" s="2">
        <v>164.14400000000001</v>
      </c>
      <c r="C248" s="7">
        <f t="shared" si="4"/>
        <v>-9.8270313634982419E-3</v>
      </c>
      <c r="D248" s="28"/>
      <c r="E248" s="29"/>
      <c r="F248" s="30"/>
      <c r="G248" s="31"/>
      <c r="H248" s="20"/>
    </row>
    <row r="249" spans="1:8" x14ac:dyDescent="0.25">
      <c r="A249" s="4">
        <v>45040</v>
      </c>
      <c r="B249" s="2">
        <v>164.452</v>
      </c>
      <c r="C249" s="7">
        <f t="shared" si="4"/>
        <v>1.8746429670476296E-3</v>
      </c>
      <c r="D249" s="28"/>
      <c r="E249" s="29"/>
      <c r="F249" s="30"/>
      <c r="G249" s="31"/>
      <c r="H249" s="20"/>
    </row>
    <row r="250" spans="1:8" x14ac:dyDescent="0.25">
      <c r="A250" s="4">
        <v>45041</v>
      </c>
      <c r="B250" s="2">
        <v>162.9</v>
      </c>
      <c r="C250" s="7">
        <f t="shared" si="4"/>
        <v>-9.4822187044051529E-3</v>
      </c>
      <c r="D250" s="28"/>
      <c r="E250" s="29"/>
      <c r="F250" s="30"/>
      <c r="G250" s="31"/>
      <c r="H250" s="20"/>
    </row>
    <row r="251" spans="1:8" x14ac:dyDescent="0.25">
      <c r="A251" s="4">
        <v>45042</v>
      </c>
      <c r="B251" s="2">
        <v>162.89099999999999</v>
      </c>
      <c r="C251" s="7">
        <f t="shared" si="4"/>
        <v>-5.525014504574181E-5</v>
      </c>
      <c r="D251" s="28"/>
      <c r="E251" s="29"/>
      <c r="F251" s="30"/>
      <c r="G251" s="31"/>
      <c r="H251" s="20"/>
    </row>
    <row r="252" spans="1:8" x14ac:dyDescent="0.25">
      <c r="A252" s="4">
        <v>45043</v>
      </c>
      <c r="B252" s="2">
        <v>167.51599999999999</v>
      </c>
      <c r="C252" s="7">
        <f t="shared" si="4"/>
        <v>2.799760362825416E-2</v>
      </c>
      <c r="D252" s="28"/>
      <c r="E252" s="29"/>
      <c r="F252" s="30"/>
      <c r="G252" s="31"/>
      <c r="H252" s="20"/>
    </row>
    <row r="253" spans="1:8" x14ac:dyDescent="0.25">
      <c r="A253" s="4">
        <v>45044</v>
      </c>
      <c r="B253" s="2">
        <v>168.779</v>
      </c>
      <c r="C253" s="7">
        <f t="shared" si="4"/>
        <v>7.5112977484450248E-3</v>
      </c>
      <c r="D253" s="28"/>
      <c r="E253" s="29"/>
      <c r="F253" s="30"/>
      <c r="G253" s="31"/>
      <c r="H253" s="20"/>
    </row>
    <row r="254" spans="1:8" x14ac:dyDescent="0.25">
      <c r="A254" s="4">
        <v>45047</v>
      </c>
      <c r="B254" s="2">
        <v>168.69</v>
      </c>
      <c r="C254" s="7">
        <f t="shared" si="4"/>
        <v>-5.2745586743303482E-4</v>
      </c>
      <c r="D254" s="28"/>
      <c r="E254" s="29"/>
      <c r="F254" s="30"/>
      <c r="G254" s="31"/>
      <c r="H254" s="20"/>
    </row>
    <row r="255" spans="1:8" x14ac:dyDescent="0.25">
      <c r="A255" s="4">
        <v>45048</v>
      </c>
      <c r="B255" s="2">
        <v>167.64500000000001</v>
      </c>
      <c r="C255" s="7">
        <f t="shared" si="4"/>
        <v>-6.2140625429026788E-3</v>
      </c>
      <c r="D255" s="28"/>
      <c r="E255" s="29"/>
      <c r="F255" s="30"/>
      <c r="G255" s="31"/>
      <c r="H255" s="20"/>
    </row>
    <row r="256" spans="1:8" x14ac:dyDescent="0.25">
      <c r="A256" s="4">
        <v>45049</v>
      </c>
      <c r="B256" s="2">
        <v>166.56100000000001</v>
      </c>
      <c r="C256" s="7">
        <f t="shared" si="4"/>
        <v>-6.4870397382223929E-3</v>
      </c>
      <c r="D256" s="28"/>
      <c r="E256" s="29"/>
      <c r="F256" s="30"/>
      <c r="G256" s="31"/>
      <c r="H256" s="20"/>
    </row>
    <row r="257" spans="1:8" x14ac:dyDescent="0.25">
      <c r="A257" s="4">
        <v>45050</v>
      </c>
      <c r="B257" s="2">
        <v>164.91</v>
      </c>
      <c r="C257" s="7">
        <f t="shared" si="4"/>
        <v>-9.9617381504163455E-3</v>
      </c>
      <c r="D257" s="28"/>
      <c r="E257" s="29"/>
      <c r="F257" s="30"/>
      <c r="G257" s="31"/>
      <c r="H257" s="20"/>
    </row>
    <row r="258" spans="1:8" x14ac:dyDescent="0.25">
      <c r="A258" s="4">
        <v>45051</v>
      </c>
      <c r="B258" s="2">
        <v>172.648</v>
      </c>
      <c r="C258" s="7">
        <f t="shared" si="4"/>
        <v>4.5854969098483807E-2</v>
      </c>
      <c r="D258" s="28"/>
      <c r="E258" s="29"/>
      <c r="F258" s="30"/>
      <c r="G258" s="31"/>
      <c r="H258" s="20"/>
    </row>
    <row r="259" spans="1:8" x14ac:dyDescent="0.25">
      <c r="A259" s="4">
        <v>45054</v>
      </c>
      <c r="B259" s="2">
        <v>172.57900000000001</v>
      </c>
      <c r="C259" s="7">
        <f t="shared" si="4"/>
        <v>-3.9973698997337713E-4</v>
      </c>
      <c r="D259" s="28"/>
      <c r="E259" s="29"/>
      <c r="F259" s="30"/>
      <c r="G259" s="31"/>
      <c r="H259" s="20"/>
    </row>
    <row r="260" spans="1:8" x14ac:dyDescent="0.25">
      <c r="A260" s="4">
        <v>45055</v>
      </c>
      <c r="B260" s="2">
        <v>170.858</v>
      </c>
      <c r="C260" s="7">
        <f t="shared" si="4"/>
        <v>-1.002230048410096E-2</v>
      </c>
      <c r="D260" s="28"/>
      <c r="E260" s="29"/>
      <c r="F260" s="30"/>
      <c r="G260" s="31"/>
      <c r="H260" s="20"/>
    </row>
    <row r="261" spans="1:8" x14ac:dyDescent="0.25">
      <c r="A261" s="4">
        <v>45056</v>
      </c>
      <c r="B261" s="2">
        <v>172.63399999999999</v>
      </c>
      <c r="C261" s="7">
        <f t="shared" si="4"/>
        <v>1.0340944338563945E-2</v>
      </c>
      <c r="D261" s="28"/>
      <c r="E261" s="29"/>
      <c r="F261" s="30"/>
      <c r="G261" s="31"/>
      <c r="H261" s="20"/>
    </row>
    <row r="262" spans="1:8" x14ac:dyDescent="0.25">
      <c r="A262" s="4">
        <v>45057</v>
      </c>
      <c r="B262" s="2">
        <v>172.827</v>
      </c>
      <c r="C262" s="7">
        <f t="shared" si="4"/>
        <v>1.1173476605435676E-3</v>
      </c>
      <c r="D262" s="28"/>
      <c r="E262" s="29"/>
      <c r="F262" s="30"/>
      <c r="G262" s="31"/>
      <c r="H262" s="20"/>
    </row>
    <row r="263" spans="1:8" x14ac:dyDescent="0.25">
      <c r="A263" s="4">
        <v>45058</v>
      </c>
      <c r="B263" s="2">
        <v>171.89099999999999</v>
      </c>
      <c r="C263" s="7">
        <f t="shared" si="4"/>
        <v>-5.4305391669585952E-3</v>
      </c>
      <c r="D263" s="28"/>
      <c r="E263" s="29"/>
      <c r="F263" s="30"/>
      <c r="G263" s="31"/>
      <c r="H263" s="20"/>
    </row>
    <row r="264" spans="1:8" x14ac:dyDescent="0.25">
      <c r="A264" s="4">
        <v>45061</v>
      </c>
      <c r="B264" s="2">
        <v>171.393</v>
      </c>
      <c r="C264" s="7">
        <f t="shared" ref="C264:C327" si="5">LN(B264/B263)</f>
        <v>-2.901389807561953E-3</v>
      </c>
      <c r="D264" s="28"/>
      <c r="E264" s="29"/>
      <c r="F264" s="30"/>
      <c r="G264" s="31"/>
      <c r="H264" s="20"/>
    </row>
    <row r="265" spans="1:8" x14ac:dyDescent="0.25">
      <c r="A265" s="4">
        <v>45062</v>
      </c>
      <c r="B265" s="2">
        <v>171.393</v>
      </c>
      <c r="C265" s="7">
        <f t="shared" si="5"/>
        <v>0</v>
      </c>
      <c r="D265" s="28"/>
      <c r="E265" s="29"/>
      <c r="F265" s="30"/>
      <c r="G265" s="31"/>
      <c r="H265" s="20"/>
    </row>
    <row r="266" spans="1:8" x14ac:dyDescent="0.25">
      <c r="A266" s="4">
        <v>45063</v>
      </c>
      <c r="B266" s="2">
        <v>172.011</v>
      </c>
      <c r="C266" s="7">
        <f t="shared" si="5"/>
        <v>3.5992630672131943E-3</v>
      </c>
      <c r="D266" s="28"/>
      <c r="E266" s="29"/>
      <c r="F266" s="30"/>
      <c r="G266" s="31"/>
      <c r="H266" s="20"/>
    </row>
    <row r="267" spans="1:8" x14ac:dyDescent="0.25">
      <c r="A267" s="4">
        <v>45064</v>
      </c>
      <c r="B267" s="2">
        <v>174.36099999999999</v>
      </c>
      <c r="C267" s="7">
        <f t="shared" si="5"/>
        <v>1.3569434357238012E-2</v>
      </c>
      <c r="D267" s="28"/>
      <c r="E267" s="29"/>
      <c r="F267" s="30"/>
      <c r="G267" s="31"/>
      <c r="H267" s="20"/>
    </row>
    <row r="268" spans="1:8" x14ac:dyDescent="0.25">
      <c r="A268" s="4">
        <v>45065</v>
      </c>
      <c r="B268" s="2">
        <v>174.471</v>
      </c>
      <c r="C268" s="7">
        <f t="shared" si="5"/>
        <v>6.3067610566734428E-4</v>
      </c>
      <c r="D268" s="28"/>
      <c r="E268" s="29"/>
      <c r="F268" s="30"/>
      <c r="G268" s="31"/>
      <c r="H268" s="20"/>
    </row>
    <row r="269" spans="1:8" x14ac:dyDescent="0.25">
      <c r="A269" s="4">
        <v>45068</v>
      </c>
      <c r="B269" s="2">
        <v>173.51499999999999</v>
      </c>
      <c r="C269" s="7">
        <f t="shared" si="5"/>
        <v>-5.4944877385142716E-3</v>
      </c>
      <c r="D269" s="28"/>
      <c r="E269" s="29"/>
      <c r="F269" s="30"/>
      <c r="G269" s="31"/>
      <c r="H269" s="20"/>
    </row>
    <row r="270" spans="1:8" x14ac:dyDescent="0.25">
      <c r="A270" s="4">
        <v>45069</v>
      </c>
      <c r="B270" s="2">
        <v>170.88499999999999</v>
      </c>
      <c r="C270" s="7">
        <f t="shared" si="5"/>
        <v>-1.527323533789789E-2</v>
      </c>
      <c r="D270" s="28"/>
      <c r="E270" s="29"/>
      <c r="F270" s="30"/>
      <c r="G270" s="31"/>
      <c r="H270" s="20"/>
    </row>
    <row r="271" spans="1:8" x14ac:dyDescent="0.25">
      <c r="A271" s="4">
        <v>45070</v>
      </c>
      <c r="B271" s="2">
        <v>171.16399999999999</v>
      </c>
      <c r="C271" s="7">
        <f t="shared" si="5"/>
        <v>1.6313455784110259E-3</v>
      </c>
      <c r="D271" s="28"/>
      <c r="E271" s="29"/>
      <c r="F271" s="30"/>
      <c r="G271" s="31"/>
      <c r="H271" s="20"/>
    </row>
    <row r="272" spans="1:8" x14ac:dyDescent="0.25">
      <c r="A272" s="4">
        <v>45071</v>
      </c>
      <c r="B272" s="2">
        <v>172.309</v>
      </c>
      <c r="C272" s="7">
        <f t="shared" si="5"/>
        <v>6.6672154226724177E-3</v>
      </c>
      <c r="D272" s="28"/>
      <c r="E272" s="29"/>
      <c r="F272" s="30"/>
      <c r="G272" s="31"/>
      <c r="H272" s="20"/>
    </row>
    <row r="273" spans="1:8" x14ac:dyDescent="0.25">
      <c r="A273" s="4">
        <v>45072</v>
      </c>
      <c r="B273" s="2">
        <v>174.74</v>
      </c>
      <c r="C273" s="7">
        <f t="shared" si="5"/>
        <v>1.4009778225484054E-2</v>
      </c>
      <c r="D273" s="28"/>
      <c r="E273" s="29"/>
      <c r="F273" s="30"/>
      <c r="G273" s="31"/>
      <c r="H273" s="20"/>
    </row>
    <row r="274" spans="1:8" x14ac:dyDescent="0.25">
      <c r="A274" s="4">
        <v>45075</v>
      </c>
      <c r="B274" s="2">
        <v>174.74</v>
      </c>
      <c r="C274" s="7">
        <f t="shared" si="5"/>
        <v>0</v>
      </c>
      <c r="D274" s="28"/>
      <c r="E274" s="29"/>
      <c r="F274" s="30"/>
      <c r="G274" s="31"/>
      <c r="H274" s="20"/>
    </row>
    <row r="275" spans="1:8" x14ac:dyDescent="0.25">
      <c r="A275" s="4">
        <v>45076</v>
      </c>
      <c r="B275" s="2">
        <v>176.60300000000001</v>
      </c>
      <c r="C275" s="7">
        <f t="shared" si="5"/>
        <v>1.060512069809323E-2</v>
      </c>
      <c r="D275" s="28"/>
      <c r="E275" s="29"/>
      <c r="F275" s="30"/>
      <c r="G275" s="31"/>
      <c r="H275" s="20"/>
    </row>
    <row r="276" spans="1:8" x14ac:dyDescent="0.25">
      <c r="A276" s="4">
        <v>45077</v>
      </c>
      <c r="B276" s="2">
        <v>176.553</v>
      </c>
      <c r="C276" s="7">
        <f t="shared" si="5"/>
        <v>-2.8316098457396112E-4</v>
      </c>
      <c r="D276" s="28"/>
      <c r="E276" s="29"/>
      <c r="F276" s="30"/>
      <c r="G276" s="31"/>
      <c r="H276" s="20"/>
    </row>
    <row r="277" spans="1:8" x14ac:dyDescent="0.25">
      <c r="A277" s="4">
        <v>45078</v>
      </c>
      <c r="B277" s="2">
        <v>179.38200000000001</v>
      </c>
      <c r="C277" s="7">
        <f t="shared" si="5"/>
        <v>1.5896495559229871E-2</v>
      </c>
      <c r="D277" s="28"/>
      <c r="E277" s="29"/>
      <c r="F277" s="30"/>
      <c r="G277" s="31"/>
      <c r="H277" s="20"/>
    </row>
    <row r="278" spans="1:8" x14ac:dyDescent="0.25">
      <c r="A278" s="4">
        <v>45079</v>
      </c>
      <c r="B278" s="2">
        <v>180.238</v>
      </c>
      <c r="C278" s="7">
        <f t="shared" si="5"/>
        <v>4.7605896037035394E-3</v>
      </c>
      <c r="D278" s="28"/>
      <c r="E278" s="29"/>
      <c r="F278" s="30"/>
      <c r="G278" s="31"/>
      <c r="H278" s="20"/>
    </row>
    <row r="279" spans="1:8" x14ac:dyDescent="0.25">
      <c r="A279" s="4">
        <v>45082</v>
      </c>
      <c r="B279" s="2">
        <v>178.874</v>
      </c>
      <c r="C279" s="7">
        <f t="shared" si="5"/>
        <v>-7.5965523815697666E-3</v>
      </c>
      <c r="D279" s="28"/>
      <c r="E279" s="29"/>
      <c r="F279" s="30"/>
      <c r="G279" s="31"/>
      <c r="H279" s="20"/>
    </row>
    <row r="280" spans="1:8" x14ac:dyDescent="0.25">
      <c r="A280" s="4">
        <v>45083</v>
      </c>
      <c r="B280" s="2">
        <v>178.505</v>
      </c>
      <c r="C280" s="7">
        <f t="shared" si="5"/>
        <v>-2.06503533296241E-3</v>
      </c>
      <c r="D280" s="28"/>
      <c r="E280" s="29"/>
      <c r="F280" s="30"/>
      <c r="G280" s="31"/>
      <c r="H280" s="20"/>
    </row>
    <row r="281" spans="1:8" x14ac:dyDescent="0.25">
      <c r="A281" s="4">
        <v>45084</v>
      </c>
      <c r="B281" s="2">
        <v>177.12</v>
      </c>
      <c r="C281" s="7">
        <f t="shared" si="5"/>
        <v>-7.7891430715422748E-3</v>
      </c>
      <c r="D281" s="28"/>
      <c r="E281" s="29"/>
      <c r="F281" s="30"/>
      <c r="G281" s="31"/>
      <c r="H281" s="20"/>
    </row>
    <row r="282" spans="1:8" x14ac:dyDescent="0.25">
      <c r="A282" s="4">
        <v>45085</v>
      </c>
      <c r="B282" s="2">
        <v>179.86</v>
      </c>
      <c r="C282" s="7">
        <f t="shared" si="5"/>
        <v>1.5351301526042624E-2</v>
      </c>
      <c r="D282" s="28"/>
      <c r="E282" s="29"/>
      <c r="F282" s="30"/>
      <c r="G282" s="31"/>
      <c r="H282" s="20"/>
    </row>
    <row r="283" spans="1:8" x14ac:dyDescent="0.25">
      <c r="A283" s="4">
        <v>45086</v>
      </c>
      <c r="B283" s="2">
        <v>180.24799999999999</v>
      </c>
      <c r="C283" s="7">
        <f t="shared" si="5"/>
        <v>2.1549099167150324E-3</v>
      </c>
      <c r="D283" s="28"/>
      <c r="E283" s="29"/>
      <c r="F283" s="30"/>
      <c r="G283" s="31"/>
      <c r="H283" s="20"/>
    </row>
    <row r="284" spans="1:8" x14ac:dyDescent="0.25">
      <c r="A284" s="4">
        <v>45089</v>
      </c>
      <c r="B284" s="2">
        <v>183.06700000000001</v>
      </c>
      <c r="C284" s="7">
        <f t="shared" si="5"/>
        <v>1.5518525651262681E-2</v>
      </c>
      <c r="D284" s="28"/>
      <c r="E284" s="29"/>
      <c r="F284" s="30"/>
      <c r="G284" s="31"/>
      <c r="H284" s="20"/>
    </row>
    <row r="285" spans="1:8" x14ac:dyDescent="0.25">
      <c r="A285" s="4">
        <v>45090</v>
      </c>
      <c r="B285" s="2">
        <v>182.589</v>
      </c>
      <c r="C285" s="7">
        <f t="shared" si="5"/>
        <v>-2.6144806718942644E-3</v>
      </c>
      <c r="D285" s="28"/>
      <c r="E285" s="29"/>
      <c r="F285" s="30"/>
      <c r="G285" s="31"/>
      <c r="H285" s="20"/>
    </row>
    <row r="286" spans="1:8" x14ac:dyDescent="0.25">
      <c r="A286" s="4">
        <v>45091</v>
      </c>
      <c r="B286" s="2">
        <v>183.226</v>
      </c>
      <c r="C286" s="7">
        <f t="shared" si="5"/>
        <v>3.4826381850680431E-3</v>
      </c>
      <c r="D286" s="28"/>
      <c r="E286" s="29"/>
      <c r="F286" s="30"/>
      <c r="G286" s="31"/>
      <c r="H286" s="20"/>
    </row>
    <row r="287" spans="1:8" x14ac:dyDescent="0.25">
      <c r="A287" s="4">
        <v>45092</v>
      </c>
      <c r="B287" s="2">
        <v>185.27799999999999</v>
      </c>
      <c r="C287" s="7">
        <f t="shared" si="5"/>
        <v>1.1137036285618952E-2</v>
      </c>
      <c r="D287" s="28"/>
      <c r="E287" s="29"/>
      <c r="F287" s="30"/>
      <c r="G287" s="31"/>
      <c r="H287" s="20"/>
    </row>
    <row r="288" spans="1:8" x14ac:dyDescent="0.25">
      <c r="A288" s="4">
        <v>45093</v>
      </c>
      <c r="B288" s="2">
        <v>184.19300000000001</v>
      </c>
      <c r="C288" s="7">
        <f t="shared" si="5"/>
        <v>-5.8732789255868442E-3</v>
      </c>
      <c r="D288" s="28"/>
      <c r="E288" s="29"/>
      <c r="F288" s="30"/>
      <c r="G288" s="31"/>
      <c r="H288" s="20"/>
    </row>
    <row r="289" spans="1:8" x14ac:dyDescent="0.25">
      <c r="A289" s="4">
        <v>45096</v>
      </c>
      <c r="B289" s="2">
        <v>184.19300000000001</v>
      </c>
      <c r="C289" s="7">
        <f t="shared" si="5"/>
        <v>0</v>
      </c>
      <c r="D289" s="28"/>
      <c r="E289" s="29"/>
      <c r="F289" s="30"/>
      <c r="G289" s="31"/>
      <c r="H289" s="20"/>
    </row>
    <row r="290" spans="1:8" x14ac:dyDescent="0.25">
      <c r="A290" s="4">
        <v>45097</v>
      </c>
      <c r="B290" s="2">
        <v>184.28200000000001</v>
      </c>
      <c r="C290" s="7">
        <f t="shared" si="5"/>
        <v>4.830721309762712E-4</v>
      </c>
      <c r="D290" s="28"/>
      <c r="E290" s="29"/>
      <c r="F290" s="30"/>
      <c r="G290" s="31"/>
      <c r="H290" s="20"/>
    </row>
    <row r="291" spans="1:8" x14ac:dyDescent="0.25">
      <c r="A291" s="4">
        <v>45098</v>
      </c>
      <c r="B291" s="2">
        <v>183.23599999999999</v>
      </c>
      <c r="C291" s="7">
        <f t="shared" si="5"/>
        <v>-5.6922535731643341E-3</v>
      </c>
      <c r="D291" s="28"/>
      <c r="E291" s="29"/>
      <c r="F291" s="30"/>
      <c r="G291" s="31"/>
      <c r="H291" s="20"/>
    </row>
    <row r="292" spans="1:8" x14ac:dyDescent="0.25">
      <c r="A292" s="4">
        <v>45099</v>
      </c>
      <c r="B292" s="2">
        <v>186.26400000000001</v>
      </c>
      <c r="C292" s="7">
        <f t="shared" si="5"/>
        <v>1.6390082734582524E-2</v>
      </c>
      <c r="D292" s="28"/>
      <c r="E292" s="29"/>
      <c r="F292" s="30"/>
      <c r="G292" s="31"/>
      <c r="H292" s="20"/>
    </row>
    <row r="293" spans="1:8" x14ac:dyDescent="0.25">
      <c r="A293" s="4">
        <v>45100</v>
      </c>
      <c r="B293" s="2">
        <v>185.946</v>
      </c>
      <c r="C293" s="7">
        <f t="shared" si="5"/>
        <v>-1.7087132391503902E-3</v>
      </c>
      <c r="D293" s="28"/>
      <c r="E293" s="29"/>
      <c r="F293" s="30"/>
      <c r="G293" s="31"/>
      <c r="H293" s="20"/>
    </row>
    <row r="294" spans="1:8" x14ac:dyDescent="0.25">
      <c r="A294" s="4">
        <v>45103</v>
      </c>
      <c r="B294" s="2">
        <v>184.541</v>
      </c>
      <c r="C294" s="7">
        <f t="shared" si="5"/>
        <v>-7.5846479656936612E-3</v>
      </c>
      <c r="D294" s="28"/>
      <c r="E294" s="29"/>
      <c r="F294" s="30"/>
      <c r="G294" s="31"/>
      <c r="H294" s="20"/>
    </row>
    <row r="295" spans="1:8" x14ac:dyDescent="0.25">
      <c r="A295" s="4">
        <v>45104</v>
      </c>
      <c r="B295" s="2">
        <v>187.32</v>
      </c>
      <c r="C295" s="7">
        <f t="shared" si="5"/>
        <v>1.4946723300237469E-2</v>
      </c>
      <c r="D295" s="28"/>
      <c r="E295" s="29"/>
      <c r="F295" s="30"/>
      <c r="G295" s="31"/>
      <c r="H295" s="20"/>
    </row>
    <row r="296" spans="1:8" x14ac:dyDescent="0.25">
      <c r="A296" s="4">
        <v>45105</v>
      </c>
      <c r="B296" s="2">
        <v>188.506</v>
      </c>
      <c r="C296" s="7">
        <f t="shared" si="5"/>
        <v>6.311452304879916E-3</v>
      </c>
      <c r="D296" s="28"/>
      <c r="E296" s="29"/>
      <c r="F296" s="30"/>
      <c r="G296" s="31"/>
      <c r="H296" s="20"/>
    </row>
    <row r="297" spans="1:8" x14ac:dyDescent="0.25">
      <c r="A297" s="4">
        <v>45106</v>
      </c>
      <c r="B297" s="2">
        <v>188.84399999999999</v>
      </c>
      <c r="C297" s="7">
        <f t="shared" si="5"/>
        <v>1.7914407865066513E-3</v>
      </c>
      <c r="D297" s="28"/>
      <c r="E297" s="29"/>
      <c r="F297" s="30"/>
      <c r="G297" s="31"/>
      <c r="H297" s="20"/>
    </row>
    <row r="298" spans="1:8" x14ac:dyDescent="0.25">
      <c r="A298" s="4">
        <v>45107</v>
      </c>
      <c r="B298" s="2">
        <v>193.20699999999999</v>
      </c>
      <c r="C298" s="7">
        <f t="shared" si="5"/>
        <v>2.2840875599389115E-2</v>
      </c>
      <c r="D298" s="28"/>
      <c r="E298" s="29"/>
      <c r="F298" s="30"/>
      <c r="G298" s="31"/>
      <c r="H298" s="20"/>
    </row>
    <row r="299" spans="1:8" x14ac:dyDescent="0.25">
      <c r="A299" s="4">
        <v>45110</v>
      </c>
      <c r="B299" s="2">
        <v>191.703</v>
      </c>
      <c r="C299" s="7">
        <f t="shared" si="5"/>
        <v>-7.814853624700158E-3</v>
      </c>
      <c r="D299" s="28"/>
      <c r="E299" s="29"/>
      <c r="F299" s="30"/>
      <c r="G299" s="31"/>
      <c r="H299" s="20"/>
    </row>
    <row r="300" spans="1:8" x14ac:dyDescent="0.25">
      <c r="A300" s="4">
        <v>45111</v>
      </c>
      <c r="B300" s="2">
        <v>191.703</v>
      </c>
      <c r="C300" s="7">
        <f t="shared" si="5"/>
        <v>0</v>
      </c>
      <c r="D300" s="28"/>
      <c r="E300" s="29"/>
      <c r="F300" s="30"/>
      <c r="G300" s="31"/>
      <c r="H300" s="20"/>
    </row>
    <row r="301" spans="1:8" x14ac:dyDescent="0.25">
      <c r="A301" s="4">
        <v>45112</v>
      </c>
      <c r="B301" s="2">
        <v>190.577</v>
      </c>
      <c r="C301" s="7">
        <f t="shared" si="5"/>
        <v>-5.8909870061975341E-3</v>
      </c>
      <c r="D301" s="28"/>
      <c r="E301" s="29"/>
      <c r="F301" s="30"/>
      <c r="G301" s="31"/>
      <c r="H301" s="20"/>
    </row>
    <row r="302" spans="1:8" x14ac:dyDescent="0.25">
      <c r="A302" s="4">
        <v>45113</v>
      </c>
      <c r="B302" s="2">
        <v>191.05500000000001</v>
      </c>
      <c r="C302" s="7">
        <f t="shared" si="5"/>
        <v>2.5050323346133664E-3</v>
      </c>
      <c r="D302" s="28"/>
      <c r="E302" s="29"/>
      <c r="F302" s="30"/>
      <c r="G302" s="31"/>
      <c r="H302" s="20"/>
    </row>
    <row r="303" spans="1:8" x14ac:dyDescent="0.25">
      <c r="A303" s="4">
        <v>45114</v>
      </c>
      <c r="B303" s="2">
        <v>189.93</v>
      </c>
      <c r="C303" s="7">
        <f t="shared" si="5"/>
        <v>-5.9057614856875967E-3</v>
      </c>
      <c r="D303" s="28"/>
      <c r="E303" s="29"/>
      <c r="F303" s="30"/>
      <c r="G303" s="31"/>
      <c r="H303" s="20"/>
    </row>
    <row r="304" spans="1:8" x14ac:dyDescent="0.25">
      <c r="A304" s="4">
        <v>45117</v>
      </c>
      <c r="B304" s="2">
        <v>187.86799999999999</v>
      </c>
      <c r="C304" s="7">
        <f t="shared" si="5"/>
        <v>-1.0915994660835246E-2</v>
      </c>
      <c r="D304" s="28"/>
      <c r="E304" s="29"/>
      <c r="F304" s="30"/>
      <c r="G304" s="31"/>
      <c r="H304" s="20"/>
    </row>
    <row r="305" spans="1:8" x14ac:dyDescent="0.25">
      <c r="A305" s="4">
        <v>45118</v>
      </c>
      <c r="B305" s="2">
        <v>187.34</v>
      </c>
      <c r="C305" s="7">
        <f t="shared" si="5"/>
        <v>-2.81444078232517E-3</v>
      </c>
      <c r="D305" s="28"/>
      <c r="E305" s="29"/>
      <c r="F305" s="30"/>
      <c r="G305" s="31"/>
      <c r="H305" s="20"/>
    </row>
    <row r="306" spans="1:8" x14ac:dyDescent="0.25">
      <c r="A306" s="4">
        <v>45119</v>
      </c>
      <c r="B306" s="2">
        <v>189.023</v>
      </c>
      <c r="C306" s="7">
        <f t="shared" si="5"/>
        <v>8.9435529963437163E-3</v>
      </c>
      <c r="D306" s="28"/>
      <c r="E306" s="29"/>
      <c r="F306" s="30"/>
      <c r="G306" s="31"/>
      <c r="H306" s="20"/>
    </row>
    <row r="307" spans="1:8" x14ac:dyDescent="0.25">
      <c r="A307" s="4">
        <v>45120</v>
      </c>
      <c r="B307" s="2">
        <v>189.79</v>
      </c>
      <c r="C307" s="7">
        <f t="shared" si="5"/>
        <v>4.0494969715001265E-3</v>
      </c>
      <c r="D307" s="28"/>
      <c r="E307" s="29"/>
      <c r="F307" s="30"/>
      <c r="G307" s="31"/>
      <c r="H307" s="20"/>
    </row>
    <row r="308" spans="1:8" x14ac:dyDescent="0.25">
      <c r="A308" s="4">
        <v>45121</v>
      </c>
      <c r="B308" s="2">
        <v>189.94</v>
      </c>
      <c r="C308" s="7">
        <f t="shared" si="5"/>
        <v>7.9003506597814549E-4</v>
      </c>
      <c r="D308" s="28"/>
      <c r="E308" s="29"/>
      <c r="F308" s="30"/>
      <c r="G308" s="31"/>
      <c r="H308" s="20"/>
    </row>
    <row r="309" spans="1:8" x14ac:dyDescent="0.25">
      <c r="A309" s="4">
        <v>45124</v>
      </c>
      <c r="B309" s="2">
        <v>193.227</v>
      </c>
      <c r="C309" s="7">
        <f t="shared" si="5"/>
        <v>1.7157430752067677E-2</v>
      </c>
      <c r="D309" s="28"/>
      <c r="E309" s="29"/>
      <c r="F309" s="30"/>
      <c r="G309" s="31"/>
      <c r="H309" s="20"/>
    </row>
    <row r="310" spans="1:8" x14ac:dyDescent="0.25">
      <c r="A310" s="4">
        <v>45125</v>
      </c>
      <c r="B310" s="2">
        <v>192.96799999999999</v>
      </c>
      <c r="C310" s="7">
        <f t="shared" si="5"/>
        <v>-1.3412915176518726E-3</v>
      </c>
      <c r="D310" s="28"/>
      <c r="E310" s="29"/>
      <c r="F310" s="30"/>
      <c r="G310" s="31"/>
      <c r="H310" s="20"/>
    </row>
    <row r="311" spans="1:8" x14ac:dyDescent="0.25">
      <c r="A311" s="4">
        <v>45126</v>
      </c>
      <c r="B311" s="2">
        <v>194.333</v>
      </c>
      <c r="C311" s="7">
        <f t="shared" si="5"/>
        <v>7.0488103658231573E-3</v>
      </c>
      <c r="D311" s="28"/>
      <c r="E311" s="29"/>
      <c r="F311" s="30"/>
      <c r="G311" s="31"/>
      <c r="H311" s="20"/>
    </row>
    <row r="312" spans="1:8" x14ac:dyDescent="0.25">
      <c r="A312" s="4">
        <v>45127</v>
      </c>
      <c r="B312" s="2">
        <v>192.37</v>
      </c>
      <c r="C312" s="7">
        <f t="shared" si="5"/>
        <v>-1.0152581496955292E-2</v>
      </c>
      <c r="D312" s="28"/>
      <c r="E312" s="29"/>
      <c r="F312" s="30"/>
      <c r="G312" s="31"/>
      <c r="H312" s="20"/>
    </row>
    <row r="313" spans="1:8" x14ac:dyDescent="0.25">
      <c r="A313" s="4">
        <v>45128</v>
      </c>
      <c r="B313" s="2">
        <v>191.185</v>
      </c>
      <c r="C313" s="7">
        <f t="shared" si="5"/>
        <v>-6.1790552611442227E-3</v>
      </c>
      <c r="D313" s="28"/>
      <c r="E313" s="29"/>
      <c r="F313" s="30"/>
      <c r="G313" s="31"/>
      <c r="H313" s="20"/>
    </row>
    <row r="314" spans="1:8" x14ac:dyDescent="0.25">
      <c r="A314" s="4">
        <v>45131</v>
      </c>
      <c r="B314" s="2">
        <v>191.99199999999999</v>
      </c>
      <c r="C314" s="7">
        <f t="shared" si="5"/>
        <v>4.2121588360892991E-3</v>
      </c>
      <c r="D314" s="28"/>
      <c r="E314" s="29"/>
      <c r="F314" s="30"/>
      <c r="G314" s="31"/>
      <c r="H314" s="20"/>
    </row>
    <row r="315" spans="1:8" x14ac:dyDescent="0.25">
      <c r="A315" s="4">
        <v>45132</v>
      </c>
      <c r="B315" s="2">
        <v>192.858</v>
      </c>
      <c r="C315" s="7">
        <f t="shared" si="5"/>
        <v>4.5004623186946716E-3</v>
      </c>
      <c r="D315" s="28"/>
      <c r="E315" s="29"/>
      <c r="F315" s="30"/>
      <c r="G315" s="31"/>
      <c r="H315" s="20"/>
    </row>
    <row r="316" spans="1:8" x14ac:dyDescent="0.25">
      <c r="A316" s="4">
        <v>45133</v>
      </c>
      <c r="B316" s="2">
        <v>193.73500000000001</v>
      </c>
      <c r="C316" s="7">
        <f t="shared" si="5"/>
        <v>4.5370790698549181E-3</v>
      </c>
      <c r="D316" s="28"/>
      <c r="E316" s="29"/>
      <c r="F316" s="30"/>
      <c r="G316" s="31"/>
      <c r="H316" s="20"/>
    </row>
    <row r="317" spans="1:8" x14ac:dyDescent="0.25">
      <c r="A317" s="4">
        <v>45134</v>
      </c>
      <c r="B317" s="2">
        <v>192.46</v>
      </c>
      <c r="C317" s="7">
        <f t="shared" si="5"/>
        <v>-6.6029059533299298E-3</v>
      </c>
      <c r="D317" s="28"/>
      <c r="E317" s="29"/>
      <c r="F317" s="30"/>
      <c r="G317" s="31"/>
      <c r="H317" s="20"/>
    </row>
    <row r="318" spans="1:8" x14ac:dyDescent="0.25">
      <c r="A318" s="4">
        <v>45135</v>
      </c>
      <c r="B318" s="2">
        <v>195.06</v>
      </c>
      <c r="C318" s="7">
        <f t="shared" si="5"/>
        <v>1.3418863615614238E-2</v>
      </c>
      <c r="D318" s="28"/>
      <c r="E318" s="29"/>
      <c r="F318" s="30"/>
      <c r="G318" s="31"/>
      <c r="H318" s="20"/>
    </row>
    <row r="319" spans="1:8" x14ac:dyDescent="0.25">
      <c r="A319" s="4">
        <v>45138</v>
      </c>
      <c r="B319" s="2">
        <v>195.67699999999999</v>
      </c>
      <c r="C319" s="7">
        <f t="shared" si="5"/>
        <v>3.1581371245670846E-3</v>
      </c>
      <c r="D319" s="28"/>
      <c r="E319" s="29"/>
      <c r="F319" s="30"/>
      <c r="G319" s="31"/>
      <c r="H319" s="20"/>
    </row>
    <row r="320" spans="1:8" x14ac:dyDescent="0.25">
      <c r="A320" s="4">
        <v>45139</v>
      </c>
      <c r="B320" s="2">
        <v>194.83600000000001</v>
      </c>
      <c r="C320" s="7">
        <f t="shared" si="5"/>
        <v>-4.3071616061971007E-3</v>
      </c>
      <c r="D320" s="28"/>
      <c r="E320" s="29"/>
      <c r="F320" s="30"/>
      <c r="G320" s="31"/>
      <c r="H320" s="20"/>
    </row>
    <row r="321" spans="1:8" x14ac:dyDescent="0.25">
      <c r="A321" s="4">
        <v>45140</v>
      </c>
      <c r="B321" s="2">
        <v>191.822</v>
      </c>
      <c r="C321" s="7">
        <f t="shared" si="5"/>
        <v>-1.5590320375333375E-2</v>
      </c>
      <c r="D321" s="28"/>
      <c r="E321" s="29"/>
      <c r="F321" s="30"/>
      <c r="G321" s="31"/>
      <c r="H321" s="20"/>
    </row>
    <row r="322" spans="1:8" x14ac:dyDescent="0.25">
      <c r="A322" s="4">
        <v>45141</v>
      </c>
      <c r="B322" s="2">
        <v>190.41800000000001</v>
      </c>
      <c r="C322" s="7">
        <f t="shared" si="5"/>
        <v>-7.3462029829322846E-3</v>
      </c>
      <c r="D322" s="28"/>
      <c r="E322" s="29"/>
      <c r="F322" s="30"/>
      <c r="G322" s="31"/>
      <c r="H322" s="20"/>
    </row>
    <row r="323" spans="1:8" x14ac:dyDescent="0.25">
      <c r="A323" s="4">
        <v>45142</v>
      </c>
      <c r="B323" s="2">
        <v>181.274</v>
      </c>
      <c r="C323" s="7">
        <f t="shared" si="5"/>
        <v>-4.9211956942018277E-2</v>
      </c>
      <c r="D323" s="28"/>
      <c r="E323" s="29"/>
      <c r="F323" s="30"/>
      <c r="G323" s="31"/>
      <c r="H323" s="20"/>
    </row>
    <row r="324" spans="1:8" x14ac:dyDescent="0.25">
      <c r="A324" s="4">
        <v>45145</v>
      </c>
      <c r="B324" s="2">
        <v>178.14599999999999</v>
      </c>
      <c r="C324" s="7">
        <f t="shared" si="5"/>
        <v>-1.7406259951236465E-2</v>
      </c>
      <c r="D324" s="28"/>
      <c r="E324" s="29"/>
      <c r="F324" s="30"/>
      <c r="G324" s="31"/>
      <c r="H324" s="20"/>
    </row>
    <row r="325" spans="1:8" x14ac:dyDescent="0.25">
      <c r="A325" s="4">
        <v>45146</v>
      </c>
      <c r="B325" s="2">
        <v>179.09299999999999</v>
      </c>
      <c r="C325" s="7">
        <f t="shared" si="5"/>
        <v>5.3017851816946019E-3</v>
      </c>
      <c r="D325" s="28"/>
      <c r="E325" s="29"/>
      <c r="F325" s="30"/>
      <c r="G325" s="31"/>
      <c r="H325" s="20"/>
    </row>
    <row r="326" spans="1:8" x14ac:dyDescent="0.25">
      <c r="A326" s="4">
        <v>45147</v>
      </c>
      <c r="B326" s="2">
        <v>177.489</v>
      </c>
      <c r="C326" s="7">
        <f t="shared" si="5"/>
        <v>-8.9965888282620508E-3</v>
      </c>
      <c r="D326" s="28"/>
      <c r="E326" s="29"/>
      <c r="F326" s="30"/>
      <c r="G326" s="31"/>
      <c r="H326" s="20"/>
    </row>
    <row r="327" spans="1:8" x14ac:dyDescent="0.25">
      <c r="A327" s="4">
        <v>45148</v>
      </c>
      <c r="B327" s="2">
        <v>177.27</v>
      </c>
      <c r="C327" s="7">
        <f t="shared" si="5"/>
        <v>-1.2346411384583493E-3</v>
      </c>
      <c r="D327" s="28"/>
      <c r="E327" s="29"/>
      <c r="F327" s="30"/>
      <c r="G327" s="31"/>
      <c r="H327" s="20"/>
    </row>
    <row r="328" spans="1:8" x14ac:dyDescent="0.25">
      <c r="A328" s="4">
        <v>45149</v>
      </c>
      <c r="B328" s="2">
        <v>177.33</v>
      </c>
      <c r="C328" s="7">
        <f t="shared" ref="C328:C391" si="6">LN(B328/B327)</f>
        <v>3.3840947869496167E-4</v>
      </c>
      <c r="D328" s="28"/>
      <c r="E328" s="29"/>
      <c r="F328" s="30"/>
      <c r="G328" s="31"/>
      <c r="H328" s="20"/>
    </row>
    <row r="329" spans="1:8" x14ac:dyDescent="0.25">
      <c r="A329" s="4">
        <v>45152</v>
      </c>
      <c r="B329" s="2">
        <v>178.995</v>
      </c>
      <c r="C329" s="7">
        <f t="shared" si="6"/>
        <v>9.345468985340926E-3</v>
      </c>
      <c r="D329" s="28"/>
      <c r="E329" s="29"/>
      <c r="F329" s="30"/>
      <c r="G329" s="31"/>
      <c r="H329" s="20"/>
    </row>
    <row r="330" spans="1:8" x14ac:dyDescent="0.25">
      <c r="A330" s="4">
        <v>45153</v>
      </c>
      <c r="B330" s="2">
        <v>176.99100000000001</v>
      </c>
      <c r="C330" s="7">
        <f t="shared" si="6"/>
        <v>-1.125898866630245E-2</v>
      </c>
      <c r="D330" s="28"/>
      <c r="E330" s="29"/>
      <c r="F330" s="30"/>
      <c r="G330" s="31"/>
      <c r="H330" s="20"/>
    </row>
    <row r="331" spans="1:8" x14ac:dyDescent="0.25">
      <c r="A331" s="4">
        <v>45154</v>
      </c>
      <c r="B331" s="2">
        <v>176.113</v>
      </c>
      <c r="C331" s="7">
        <f t="shared" si="6"/>
        <v>-4.9730493537325521E-3</v>
      </c>
      <c r="D331" s="28"/>
      <c r="E331" s="29"/>
      <c r="F331" s="30"/>
      <c r="G331" s="31"/>
      <c r="H331" s="20"/>
    </row>
    <row r="332" spans="1:8" x14ac:dyDescent="0.25">
      <c r="A332" s="4">
        <v>45155</v>
      </c>
      <c r="B332" s="2">
        <v>173.55</v>
      </c>
      <c r="C332" s="7">
        <f t="shared" si="6"/>
        <v>-1.4660092161898362E-2</v>
      </c>
      <c r="D332" s="28"/>
      <c r="E332" s="29"/>
      <c r="F332" s="30"/>
      <c r="G332" s="31"/>
      <c r="H332" s="20"/>
    </row>
    <row r="333" spans="1:8" x14ac:dyDescent="0.25">
      <c r="A333" s="4">
        <v>45156</v>
      </c>
      <c r="B333" s="2">
        <v>174.03800000000001</v>
      </c>
      <c r="C333" s="7">
        <f t="shared" si="6"/>
        <v>2.8079238675310608E-3</v>
      </c>
      <c r="D333" s="28"/>
      <c r="E333" s="29"/>
      <c r="F333" s="30"/>
      <c r="G333" s="31"/>
      <c r="H333" s="20"/>
    </row>
    <row r="334" spans="1:8" x14ac:dyDescent="0.25">
      <c r="A334" s="4">
        <v>45159</v>
      </c>
      <c r="B334" s="2">
        <v>175.38499999999999</v>
      </c>
      <c r="C334" s="7">
        <f t="shared" si="6"/>
        <v>7.7098912916747494E-3</v>
      </c>
      <c r="D334" s="28"/>
      <c r="E334" s="29"/>
      <c r="F334" s="30"/>
      <c r="G334" s="31"/>
      <c r="H334" s="20"/>
    </row>
    <row r="335" spans="1:8" x14ac:dyDescent="0.25">
      <c r="A335" s="4">
        <v>45160</v>
      </c>
      <c r="B335" s="2">
        <v>176.77099999999999</v>
      </c>
      <c r="C335" s="7">
        <f t="shared" si="6"/>
        <v>7.8715521332963778E-3</v>
      </c>
      <c r="D335" s="28"/>
      <c r="E335" s="29"/>
      <c r="F335" s="30"/>
      <c r="G335" s="31"/>
      <c r="H335" s="20"/>
    </row>
    <row r="336" spans="1:8" x14ac:dyDescent="0.25">
      <c r="A336" s="4">
        <v>45161</v>
      </c>
      <c r="B336" s="2">
        <v>180.65100000000001</v>
      </c>
      <c r="C336" s="7">
        <f t="shared" si="6"/>
        <v>2.1711883544042153E-2</v>
      </c>
      <c r="D336" s="28"/>
      <c r="E336" s="29"/>
      <c r="F336" s="30"/>
      <c r="G336" s="31"/>
      <c r="H336" s="20"/>
    </row>
    <row r="337" spans="1:8" x14ac:dyDescent="0.25">
      <c r="A337" s="4">
        <v>45162</v>
      </c>
      <c r="B337" s="2">
        <v>175.923</v>
      </c>
      <c r="C337" s="7">
        <f t="shared" si="6"/>
        <v>-2.6520593837235561E-2</v>
      </c>
      <c r="D337" s="28"/>
      <c r="E337" s="29"/>
      <c r="F337" s="30"/>
      <c r="G337" s="31"/>
      <c r="H337" s="20"/>
    </row>
    <row r="338" spans="1:8" x14ac:dyDescent="0.25">
      <c r="A338" s="4">
        <v>45163</v>
      </c>
      <c r="B338" s="2">
        <v>178.148</v>
      </c>
      <c r="C338" s="7">
        <f t="shared" si="6"/>
        <v>1.2568266187196111E-2</v>
      </c>
      <c r="D338" s="28"/>
      <c r="E338" s="29"/>
      <c r="F338" s="30"/>
      <c r="G338" s="31"/>
      <c r="H338" s="20"/>
    </row>
    <row r="339" spans="1:8" x14ac:dyDescent="0.25">
      <c r="A339" s="4">
        <v>45166</v>
      </c>
      <c r="B339" s="2">
        <v>179.72399999999999</v>
      </c>
      <c r="C339" s="7">
        <f t="shared" si="6"/>
        <v>8.8076753039583091E-3</v>
      </c>
      <c r="D339" s="28"/>
      <c r="E339" s="29"/>
      <c r="F339" s="30"/>
      <c r="G339" s="31"/>
      <c r="H339" s="20"/>
    </row>
    <row r="340" spans="1:8" x14ac:dyDescent="0.25">
      <c r="A340" s="4">
        <v>45167</v>
      </c>
      <c r="B340" s="2">
        <v>183.643</v>
      </c>
      <c r="C340" s="7">
        <f t="shared" si="6"/>
        <v>2.1571314759498521E-2</v>
      </c>
      <c r="D340" s="28"/>
      <c r="E340" s="29"/>
      <c r="F340" s="30"/>
      <c r="G340" s="31"/>
      <c r="H340" s="20"/>
    </row>
    <row r="341" spans="1:8" x14ac:dyDescent="0.25">
      <c r="A341" s="4">
        <v>45168</v>
      </c>
      <c r="B341" s="2">
        <v>187.16399999999999</v>
      </c>
      <c r="C341" s="7">
        <f t="shared" si="6"/>
        <v>1.8991582299931281E-2</v>
      </c>
      <c r="D341" s="28"/>
      <c r="E341" s="29"/>
      <c r="F341" s="30"/>
      <c r="G341" s="31"/>
      <c r="H341" s="20"/>
    </row>
    <row r="342" spans="1:8" x14ac:dyDescent="0.25">
      <c r="A342" s="4">
        <v>45169</v>
      </c>
      <c r="B342" s="2">
        <v>187.38399999999999</v>
      </c>
      <c r="C342" s="7">
        <f t="shared" si="6"/>
        <v>1.1747494329200445E-3</v>
      </c>
      <c r="D342" s="28"/>
      <c r="E342" s="29"/>
      <c r="F342" s="30"/>
      <c r="G342" s="31"/>
      <c r="H342" s="20"/>
    </row>
    <row r="343" spans="1:8" x14ac:dyDescent="0.25">
      <c r="A343" s="4">
        <v>45170</v>
      </c>
      <c r="B343" s="2">
        <v>188.97</v>
      </c>
      <c r="C343" s="7">
        <f t="shared" si="6"/>
        <v>8.4282850113387101E-3</v>
      </c>
      <c r="D343" s="28"/>
      <c r="E343" s="29"/>
      <c r="F343" s="30"/>
      <c r="G343" s="31"/>
      <c r="H343" s="20"/>
    </row>
    <row r="344" spans="1:8" x14ac:dyDescent="0.25">
      <c r="A344" s="4">
        <v>45173</v>
      </c>
      <c r="B344" s="2">
        <v>188.97</v>
      </c>
      <c r="C344" s="7">
        <f t="shared" si="6"/>
        <v>0</v>
      </c>
      <c r="D344" s="28"/>
      <c r="E344" s="29"/>
      <c r="F344" s="30"/>
      <c r="G344" s="31"/>
      <c r="H344" s="20"/>
    </row>
    <row r="345" spans="1:8" x14ac:dyDescent="0.25">
      <c r="A345" s="4">
        <v>45174</v>
      </c>
      <c r="B345" s="2">
        <v>189.209</v>
      </c>
      <c r="C345" s="7">
        <f t="shared" si="6"/>
        <v>1.2639518948348259E-3</v>
      </c>
      <c r="D345" s="28"/>
      <c r="E345" s="29"/>
      <c r="F345" s="30"/>
      <c r="G345" s="31"/>
      <c r="H345" s="20"/>
    </row>
    <row r="346" spans="1:8" x14ac:dyDescent="0.25">
      <c r="A346" s="4">
        <v>45175</v>
      </c>
      <c r="B346" s="2">
        <v>182.43700000000001</v>
      </c>
      <c r="C346" s="7">
        <f t="shared" si="6"/>
        <v>-3.6447316250815327E-2</v>
      </c>
      <c r="D346" s="28"/>
      <c r="E346" s="29"/>
      <c r="F346" s="30"/>
      <c r="G346" s="31"/>
      <c r="H346" s="20"/>
    </row>
    <row r="347" spans="1:8" x14ac:dyDescent="0.25">
      <c r="A347" s="4">
        <v>45176</v>
      </c>
      <c r="B347" s="2">
        <v>177.1</v>
      </c>
      <c r="C347" s="7">
        <f t="shared" si="6"/>
        <v>-2.9690363157178917E-2</v>
      </c>
      <c r="D347" s="28"/>
      <c r="E347" s="29"/>
      <c r="F347" s="30"/>
      <c r="G347" s="31"/>
      <c r="H347" s="20"/>
    </row>
    <row r="348" spans="1:8" x14ac:dyDescent="0.25">
      <c r="A348" s="4">
        <v>45177</v>
      </c>
      <c r="B348" s="2">
        <v>177.71899999999999</v>
      </c>
      <c r="C348" s="7">
        <f t="shared" si="6"/>
        <v>3.4891064343698201E-3</v>
      </c>
      <c r="D348" s="28"/>
      <c r="E348" s="29"/>
      <c r="F348" s="30"/>
      <c r="G348" s="31"/>
      <c r="H348" s="20"/>
    </row>
    <row r="349" spans="1:8" x14ac:dyDescent="0.25">
      <c r="A349" s="4">
        <v>45180</v>
      </c>
      <c r="B349" s="2">
        <v>178.89599999999999</v>
      </c>
      <c r="C349" s="7">
        <f t="shared" si="6"/>
        <v>6.6009801818544727E-3</v>
      </c>
      <c r="D349" s="28"/>
      <c r="E349" s="29"/>
      <c r="F349" s="30"/>
      <c r="G349" s="31"/>
      <c r="H349" s="20"/>
    </row>
    <row r="350" spans="1:8" x14ac:dyDescent="0.25">
      <c r="A350" s="4">
        <v>45181</v>
      </c>
      <c r="B350" s="2">
        <v>175.84399999999999</v>
      </c>
      <c r="C350" s="7">
        <f t="shared" si="6"/>
        <v>-1.7207393055747498E-2</v>
      </c>
      <c r="D350" s="28"/>
      <c r="E350" s="29"/>
      <c r="F350" s="30"/>
      <c r="G350" s="31"/>
      <c r="H350" s="20"/>
    </row>
    <row r="351" spans="1:8" x14ac:dyDescent="0.25">
      <c r="A351" s="4">
        <v>45182</v>
      </c>
      <c r="B351" s="2">
        <v>173.75899999999999</v>
      </c>
      <c r="C351" s="7">
        <f t="shared" si="6"/>
        <v>-1.1927956684711319E-2</v>
      </c>
      <c r="D351" s="28"/>
      <c r="E351" s="29"/>
      <c r="F351" s="30"/>
      <c r="G351" s="31"/>
      <c r="H351" s="20"/>
    </row>
    <row r="352" spans="1:8" x14ac:dyDescent="0.25">
      <c r="A352" s="4">
        <v>45183</v>
      </c>
      <c r="B352" s="2">
        <v>175.285</v>
      </c>
      <c r="C352" s="7">
        <f t="shared" si="6"/>
        <v>8.7439390031167959E-3</v>
      </c>
      <c r="D352" s="28"/>
      <c r="E352" s="29"/>
      <c r="F352" s="30"/>
      <c r="G352" s="31"/>
      <c r="H352" s="20"/>
    </row>
    <row r="353" spans="1:8" x14ac:dyDescent="0.25">
      <c r="A353" s="4">
        <v>45184</v>
      </c>
      <c r="B353" s="2">
        <v>174.55699999999999</v>
      </c>
      <c r="C353" s="7">
        <f t="shared" si="6"/>
        <v>-4.1618847984194523E-3</v>
      </c>
      <c r="D353" s="28"/>
      <c r="E353" s="29"/>
      <c r="F353" s="30"/>
      <c r="G353" s="31"/>
      <c r="H353" s="20"/>
    </row>
    <row r="354" spans="1:8" x14ac:dyDescent="0.25">
      <c r="A354" s="4">
        <v>45187</v>
      </c>
      <c r="B354" s="2">
        <v>177.50899999999999</v>
      </c>
      <c r="C354" s="7">
        <f t="shared" si="6"/>
        <v>1.6769975986155965E-2</v>
      </c>
      <c r="D354" s="28"/>
      <c r="E354" s="29"/>
      <c r="F354" s="30"/>
      <c r="G354" s="31"/>
      <c r="H354" s="20"/>
    </row>
    <row r="355" spans="1:8" x14ac:dyDescent="0.25">
      <c r="A355" s="4">
        <v>45188</v>
      </c>
      <c r="B355" s="2">
        <v>178.607</v>
      </c>
      <c r="C355" s="7">
        <f t="shared" si="6"/>
        <v>6.1665495479412144E-3</v>
      </c>
      <c r="D355" s="28"/>
      <c r="E355" s="29"/>
      <c r="F355" s="30"/>
      <c r="G355" s="31"/>
      <c r="H355" s="20"/>
    </row>
    <row r="356" spans="1:8" x14ac:dyDescent="0.25">
      <c r="A356" s="4">
        <v>45189</v>
      </c>
      <c r="B356" s="2">
        <v>175.036</v>
      </c>
      <c r="C356" s="7">
        <f t="shared" si="6"/>
        <v>-2.0196194350401882E-2</v>
      </c>
      <c r="D356" s="28"/>
      <c r="E356" s="29"/>
      <c r="F356" s="30"/>
      <c r="G356" s="31"/>
      <c r="H356" s="20"/>
    </row>
    <row r="357" spans="1:8" x14ac:dyDescent="0.25">
      <c r="A357" s="4">
        <v>45190</v>
      </c>
      <c r="B357" s="2">
        <v>173.48</v>
      </c>
      <c r="C357" s="7">
        <f t="shared" si="6"/>
        <v>-8.9293480857806813E-3</v>
      </c>
      <c r="D357" s="28"/>
      <c r="E357" s="29"/>
      <c r="F357" s="30"/>
      <c r="G357" s="31"/>
      <c r="H357" s="20"/>
    </row>
    <row r="358" spans="1:8" x14ac:dyDescent="0.25">
      <c r="A358" s="4">
        <v>45191</v>
      </c>
      <c r="B358" s="2">
        <v>174.33799999999999</v>
      </c>
      <c r="C358" s="7">
        <f t="shared" si="6"/>
        <v>4.9336247138214067E-3</v>
      </c>
      <c r="D358" s="28"/>
      <c r="E358" s="29"/>
      <c r="F358" s="30"/>
      <c r="G358" s="31"/>
      <c r="H358" s="20"/>
    </row>
    <row r="359" spans="1:8" x14ac:dyDescent="0.25">
      <c r="A359" s="4">
        <v>45194</v>
      </c>
      <c r="B359" s="2">
        <v>175.624</v>
      </c>
      <c r="C359" s="7">
        <f t="shared" si="6"/>
        <v>7.3494024406348529E-3</v>
      </c>
      <c r="D359" s="28"/>
      <c r="E359" s="29"/>
      <c r="F359" s="30"/>
      <c r="G359" s="31"/>
      <c r="H359" s="20"/>
    </row>
    <row r="360" spans="1:8" x14ac:dyDescent="0.25">
      <c r="A360" s="4">
        <v>45195</v>
      </c>
      <c r="B360" s="2">
        <v>171.51499999999999</v>
      </c>
      <c r="C360" s="7">
        <f t="shared" si="6"/>
        <v>-2.3674619783489687E-2</v>
      </c>
      <c r="D360" s="28"/>
      <c r="E360" s="29"/>
      <c r="F360" s="30"/>
      <c r="G360" s="31"/>
      <c r="H360" s="20"/>
    </row>
    <row r="361" spans="1:8" x14ac:dyDescent="0.25">
      <c r="A361" s="4">
        <v>45196</v>
      </c>
      <c r="B361" s="2">
        <v>169.989</v>
      </c>
      <c r="C361" s="7">
        <f t="shared" si="6"/>
        <v>-8.9369972637389789E-3</v>
      </c>
      <c r="D361" s="28"/>
      <c r="E361" s="29"/>
      <c r="F361" s="30"/>
      <c r="G361" s="31"/>
      <c r="H361" s="20"/>
    </row>
    <row r="362" spans="1:8" x14ac:dyDescent="0.25">
      <c r="A362" s="4">
        <v>45197</v>
      </c>
      <c r="B362" s="2">
        <v>170.24799999999999</v>
      </c>
      <c r="C362" s="7">
        <f t="shared" si="6"/>
        <v>1.5224684559774176E-3</v>
      </c>
      <c r="D362" s="28"/>
      <c r="E362" s="29"/>
      <c r="F362" s="30"/>
      <c r="G362" s="31"/>
      <c r="H362" s="20"/>
    </row>
    <row r="363" spans="1:8" x14ac:dyDescent="0.25">
      <c r="A363" s="4">
        <v>45198</v>
      </c>
      <c r="B363" s="2">
        <v>170.767</v>
      </c>
      <c r="C363" s="7">
        <f t="shared" si="6"/>
        <v>3.0438567260322328E-3</v>
      </c>
      <c r="D363" s="28"/>
      <c r="E363" s="29"/>
      <c r="F363" s="30"/>
      <c r="G363" s="31"/>
      <c r="H363" s="20"/>
    </row>
    <row r="364" spans="1:8" x14ac:dyDescent="0.25">
      <c r="A364" s="4">
        <v>45201</v>
      </c>
      <c r="B364" s="2">
        <v>173.3</v>
      </c>
      <c r="C364" s="7">
        <f t="shared" si="6"/>
        <v>1.472414246515775E-2</v>
      </c>
      <c r="D364" s="28"/>
      <c r="E364" s="29"/>
      <c r="F364" s="30"/>
      <c r="G364" s="31"/>
      <c r="H364" s="20"/>
    </row>
    <row r="365" spans="1:8" x14ac:dyDescent="0.25">
      <c r="A365" s="4">
        <v>45202</v>
      </c>
      <c r="B365" s="2">
        <v>171.95400000000001</v>
      </c>
      <c r="C365" s="7">
        <f t="shared" si="6"/>
        <v>-7.7971975375244499E-3</v>
      </c>
      <c r="D365" s="28"/>
      <c r="E365" s="29"/>
      <c r="F365" s="30"/>
      <c r="G365" s="31"/>
      <c r="H365" s="20"/>
    </row>
    <row r="366" spans="1:8" x14ac:dyDescent="0.25">
      <c r="A366" s="4">
        <v>45203</v>
      </c>
      <c r="B366" s="2">
        <v>173.21100000000001</v>
      </c>
      <c r="C366" s="7">
        <f t="shared" si="6"/>
        <v>7.2835053202089791E-3</v>
      </c>
      <c r="D366" s="28"/>
      <c r="E366" s="29"/>
      <c r="F366" s="30"/>
      <c r="G366" s="31"/>
      <c r="H366" s="20"/>
    </row>
    <row r="367" spans="1:8" x14ac:dyDescent="0.25">
      <c r="A367" s="4">
        <v>45204</v>
      </c>
      <c r="B367" s="2">
        <v>174.45699999999999</v>
      </c>
      <c r="C367" s="7">
        <f t="shared" si="6"/>
        <v>7.1677884341407715E-3</v>
      </c>
      <c r="D367" s="28"/>
      <c r="E367" s="29"/>
      <c r="F367" s="30"/>
      <c r="G367" s="31"/>
      <c r="H367" s="20"/>
    </row>
    <row r="368" spans="1:8" x14ac:dyDescent="0.25">
      <c r="A368" s="4">
        <v>45205</v>
      </c>
      <c r="B368" s="2">
        <v>177.03100000000001</v>
      </c>
      <c r="C368" s="7">
        <f t="shared" si="6"/>
        <v>1.4646565542944493E-2</v>
      </c>
      <c r="D368" s="28"/>
      <c r="E368" s="29"/>
      <c r="F368" s="30"/>
      <c r="G368" s="31"/>
      <c r="H368" s="20"/>
    </row>
    <row r="369" spans="1:8" x14ac:dyDescent="0.25">
      <c r="A369" s="4">
        <v>45208</v>
      </c>
      <c r="B369" s="2">
        <v>178.52699999999999</v>
      </c>
      <c r="C369" s="7">
        <f t="shared" si="6"/>
        <v>8.4149918038486076E-3</v>
      </c>
      <c r="D369" s="28"/>
      <c r="E369" s="29"/>
      <c r="F369" s="30"/>
      <c r="G369" s="31"/>
      <c r="H369" s="20"/>
    </row>
    <row r="370" spans="1:8" x14ac:dyDescent="0.25">
      <c r="A370" s="4">
        <v>45209</v>
      </c>
      <c r="B370" s="2">
        <v>177.928</v>
      </c>
      <c r="C370" s="7">
        <f t="shared" si="6"/>
        <v>-3.3608762050359349E-3</v>
      </c>
      <c r="D370" s="28"/>
      <c r="E370" s="29"/>
      <c r="F370" s="30"/>
      <c r="G370" s="31"/>
      <c r="H370" s="20"/>
    </row>
    <row r="371" spans="1:8" x14ac:dyDescent="0.25">
      <c r="A371" s="4">
        <v>45210</v>
      </c>
      <c r="B371" s="2">
        <v>179.33500000000001</v>
      </c>
      <c r="C371" s="7">
        <f t="shared" si="6"/>
        <v>7.8765910506432731E-3</v>
      </c>
      <c r="D371" s="28"/>
      <c r="E371" s="29"/>
      <c r="F371" s="30"/>
      <c r="G371" s="31"/>
      <c r="H371" s="20"/>
    </row>
    <row r="372" spans="1:8" x14ac:dyDescent="0.25">
      <c r="A372" s="4">
        <v>45211</v>
      </c>
      <c r="B372" s="2">
        <v>180.24199999999999</v>
      </c>
      <c r="C372" s="7">
        <f t="shared" si="6"/>
        <v>5.0448272476621842E-3</v>
      </c>
      <c r="D372" s="28"/>
      <c r="E372" s="29"/>
      <c r="F372" s="30"/>
      <c r="G372" s="31"/>
      <c r="H372" s="20"/>
    </row>
    <row r="373" spans="1:8" x14ac:dyDescent="0.25">
      <c r="A373" s="4">
        <v>45212</v>
      </c>
      <c r="B373" s="2">
        <v>178.387</v>
      </c>
      <c r="C373" s="7">
        <f t="shared" si="6"/>
        <v>-1.0345044842840457E-2</v>
      </c>
      <c r="D373" s="28"/>
      <c r="E373" s="29"/>
      <c r="F373" s="30"/>
      <c r="G373" s="31"/>
      <c r="H373" s="20"/>
    </row>
    <row r="374" spans="1:8" x14ac:dyDescent="0.25">
      <c r="A374" s="4">
        <v>45215</v>
      </c>
      <c r="B374" s="2">
        <v>178.25700000000001</v>
      </c>
      <c r="C374" s="7">
        <f t="shared" si="6"/>
        <v>-7.2901832503873009E-4</v>
      </c>
      <c r="D374" s="28"/>
      <c r="E374" s="29"/>
      <c r="F374" s="30"/>
      <c r="G374" s="31"/>
      <c r="H374" s="20"/>
    </row>
    <row r="375" spans="1:8" x14ac:dyDescent="0.25">
      <c r="A375" s="4">
        <v>45216</v>
      </c>
      <c r="B375" s="2">
        <v>176.691</v>
      </c>
      <c r="C375" s="7">
        <f t="shared" si="6"/>
        <v>-8.8238849681658571E-3</v>
      </c>
      <c r="D375" s="28"/>
      <c r="E375" s="29"/>
      <c r="F375" s="30"/>
      <c r="G375" s="31"/>
      <c r="H375" s="20"/>
    </row>
    <row r="376" spans="1:8" x14ac:dyDescent="0.25">
      <c r="A376" s="4">
        <v>45217</v>
      </c>
      <c r="B376" s="2">
        <v>175.38499999999999</v>
      </c>
      <c r="C376" s="7">
        <f t="shared" si="6"/>
        <v>-7.4188867754020407E-3</v>
      </c>
      <c r="D376" s="28"/>
      <c r="E376" s="29"/>
      <c r="F376" s="30"/>
      <c r="G376" s="31"/>
      <c r="H376" s="20"/>
    </row>
    <row r="377" spans="1:8" x14ac:dyDescent="0.25">
      <c r="A377" s="4">
        <v>45218</v>
      </c>
      <c r="B377" s="2">
        <v>175.006</v>
      </c>
      <c r="C377" s="7">
        <f t="shared" si="6"/>
        <v>-2.1632984169431151E-3</v>
      </c>
      <c r="D377" s="28"/>
      <c r="E377" s="29"/>
      <c r="F377" s="30"/>
      <c r="G377" s="31"/>
      <c r="H377" s="20"/>
    </row>
    <row r="378" spans="1:8" x14ac:dyDescent="0.25">
      <c r="A378" s="4">
        <v>45219</v>
      </c>
      <c r="B378" s="2">
        <v>172.43299999999999</v>
      </c>
      <c r="C378" s="7">
        <f t="shared" si="6"/>
        <v>-1.4811503824814011E-2</v>
      </c>
      <c r="D378" s="28"/>
      <c r="E378" s="29"/>
      <c r="F378" s="30"/>
      <c r="G378" s="31"/>
      <c r="H378" s="20"/>
    </row>
    <row r="379" spans="1:8" x14ac:dyDescent="0.25">
      <c r="A379" s="4">
        <v>45222</v>
      </c>
      <c r="B379" s="2">
        <v>172.55199999999999</v>
      </c>
      <c r="C379" s="7">
        <f t="shared" si="6"/>
        <v>6.8988509482886698E-4</v>
      </c>
      <c r="D379" s="28"/>
      <c r="E379" s="29"/>
      <c r="F379" s="30"/>
      <c r="G379" s="31"/>
      <c r="H379" s="20"/>
    </row>
    <row r="380" spans="1:8" x14ac:dyDescent="0.25">
      <c r="A380" s="4">
        <v>45223</v>
      </c>
      <c r="B380" s="2">
        <v>172.99100000000001</v>
      </c>
      <c r="C380" s="7">
        <f t="shared" si="6"/>
        <v>2.5409297030693297E-3</v>
      </c>
      <c r="D380" s="28"/>
      <c r="E380" s="29"/>
      <c r="F380" s="30"/>
      <c r="G380" s="31"/>
      <c r="H380" s="20"/>
    </row>
    <row r="381" spans="1:8" x14ac:dyDescent="0.25">
      <c r="A381" s="4">
        <v>45224</v>
      </c>
      <c r="B381" s="2">
        <v>170.65700000000001</v>
      </c>
      <c r="C381" s="7">
        <f t="shared" si="6"/>
        <v>-1.3583875880884824E-2</v>
      </c>
      <c r="D381" s="28"/>
      <c r="E381" s="29"/>
      <c r="F381" s="30"/>
      <c r="G381" s="31"/>
      <c r="H381" s="20"/>
    </row>
    <row r="382" spans="1:8" x14ac:dyDescent="0.25">
      <c r="A382" s="4">
        <v>45225</v>
      </c>
      <c r="B382" s="2">
        <v>166.458</v>
      </c>
      <c r="C382" s="7">
        <f t="shared" si="6"/>
        <v>-2.4912668794961877E-2</v>
      </c>
      <c r="D382" s="28"/>
      <c r="E382" s="29"/>
      <c r="F382" s="30"/>
      <c r="G382" s="31"/>
      <c r="H382" s="20"/>
    </row>
    <row r="383" spans="1:8" x14ac:dyDescent="0.25">
      <c r="A383" s="4">
        <v>45226</v>
      </c>
      <c r="B383" s="2">
        <v>167.785</v>
      </c>
      <c r="C383" s="7">
        <f t="shared" si="6"/>
        <v>7.940372556603157E-3</v>
      </c>
      <c r="D383" s="28"/>
      <c r="E383" s="29"/>
      <c r="F383" s="30"/>
      <c r="G383" s="31"/>
      <c r="H383" s="20"/>
    </row>
    <row r="384" spans="1:8" x14ac:dyDescent="0.25">
      <c r="A384" s="4">
        <v>45229</v>
      </c>
      <c r="B384" s="2">
        <v>169.84899999999999</v>
      </c>
      <c r="C384" s="7">
        <f t="shared" si="6"/>
        <v>1.2226409137526274E-2</v>
      </c>
      <c r="D384" s="28"/>
      <c r="E384" s="29"/>
      <c r="F384" s="30"/>
      <c r="G384" s="31"/>
      <c r="H384" s="20"/>
    </row>
    <row r="385" spans="1:8" x14ac:dyDescent="0.25">
      <c r="A385" s="4">
        <v>45230</v>
      </c>
      <c r="B385" s="2">
        <v>170.328</v>
      </c>
      <c r="C385" s="7">
        <f t="shared" si="6"/>
        <v>2.8161828493667032E-3</v>
      </c>
      <c r="D385" s="28"/>
      <c r="E385" s="29"/>
      <c r="F385" s="30"/>
      <c r="G385" s="31"/>
      <c r="H385" s="20"/>
    </row>
    <row r="386" spans="1:8" x14ac:dyDescent="0.25">
      <c r="A386" s="4">
        <v>45231</v>
      </c>
      <c r="B386" s="2">
        <v>173.52</v>
      </c>
      <c r="C386" s="7">
        <f t="shared" si="6"/>
        <v>1.856687662782748E-2</v>
      </c>
      <c r="D386" s="28"/>
      <c r="E386" s="29"/>
      <c r="F386" s="30"/>
      <c r="G386" s="31"/>
      <c r="H386" s="20"/>
    </row>
    <row r="387" spans="1:8" x14ac:dyDescent="0.25">
      <c r="A387" s="4">
        <v>45232</v>
      </c>
      <c r="B387" s="2">
        <v>177.11</v>
      </c>
      <c r="C387" s="7">
        <f t="shared" si="6"/>
        <v>2.0478141949921855E-2</v>
      </c>
      <c r="D387" s="28"/>
      <c r="E387" s="29"/>
      <c r="F387" s="30"/>
      <c r="G387" s="31"/>
      <c r="H387" s="20"/>
    </row>
    <row r="388" spans="1:8" x14ac:dyDescent="0.25">
      <c r="A388" s="4">
        <v>45233</v>
      </c>
      <c r="B388" s="2">
        <v>176.19300000000001</v>
      </c>
      <c r="C388" s="7">
        <f t="shared" si="6"/>
        <v>-5.1910233379159282E-3</v>
      </c>
      <c r="D388" s="28"/>
      <c r="E388" s="29"/>
      <c r="F388" s="30"/>
      <c r="G388" s="31"/>
      <c r="H388" s="20"/>
    </row>
    <row r="389" spans="1:8" x14ac:dyDescent="0.25">
      <c r="A389" s="4">
        <v>45236</v>
      </c>
      <c r="B389" s="2">
        <v>178.76599999999999</v>
      </c>
      <c r="C389" s="7">
        <f t="shared" si="6"/>
        <v>1.4497702927177489E-2</v>
      </c>
      <c r="D389" s="28"/>
      <c r="E389" s="29"/>
      <c r="F389" s="30"/>
      <c r="G389" s="31"/>
      <c r="H389" s="20"/>
    </row>
    <row r="390" spans="1:8" x14ac:dyDescent="0.25">
      <c r="A390" s="4">
        <v>45237</v>
      </c>
      <c r="B390" s="2">
        <v>181.34899999999999</v>
      </c>
      <c r="C390" s="7">
        <f t="shared" si="6"/>
        <v>1.4345663456842744E-2</v>
      </c>
      <c r="D390" s="28"/>
      <c r="E390" s="29"/>
      <c r="F390" s="30"/>
      <c r="G390" s="31"/>
      <c r="H390" s="20"/>
    </row>
    <row r="391" spans="1:8" x14ac:dyDescent="0.25">
      <c r="A391" s="4">
        <v>45238</v>
      </c>
      <c r="B391" s="2">
        <v>182.417</v>
      </c>
      <c r="C391" s="7">
        <f t="shared" si="6"/>
        <v>5.8719235369578118E-3</v>
      </c>
      <c r="D391" s="28"/>
      <c r="E391" s="29"/>
      <c r="F391" s="30"/>
      <c r="G391" s="31"/>
      <c r="H391" s="20"/>
    </row>
    <row r="392" spans="1:8" x14ac:dyDescent="0.25">
      <c r="A392" s="4">
        <v>45239</v>
      </c>
      <c r="B392" s="2">
        <v>181.93799999999999</v>
      </c>
      <c r="C392" s="7">
        <f t="shared" ref="C392:C455" si="7">LN(B392/B391)</f>
        <v>-2.6293053530416464E-3</v>
      </c>
      <c r="D392" s="28"/>
      <c r="E392" s="29"/>
      <c r="F392" s="30"/>
      <c r="G392" s="31"/>
      <c r="H392" s="20"/>
    </row>
    <row r="393" spans="1:8" x14ac:dyDescent="0.25">
      <c r="A393" s="4">
        <v>45240</v>
      </c>
      <c r="B393" s="2">
        <v>186.16300000000001</v>
      </c>
      <c r="C393" s="7">
        <f t="shared" si="7"/>
        <v>2.2956664335373123E-2</v>
      </c>
      <c r="D393" s="28"/>
      <c r="E393" s="29"/>
      <c r="F393" s="30"/>
      <c r="G393" s="31"/>
      <c r="H393" s="20"/>
    </row>
    <row r="394" spans="1:8" x14ac:dyDescent="0.25">
      <c r="A394" s="4">
        <v>45243</v>
      </c>
      <c r="B394" s="2">
        <v>184.565</v>
      </c>
      <c r="C394" s="7">
        <f t="shared" si="7"/>
        <v>-8.6209290746321159E-3</v>
      </c>
      <c r="D394" s="28"/>
      <c r="E394" s="29"/>
      <c r="F394" s="30"/>
      <c r="G394" s="31"/>
      <c r="H394" s="20"/>
    </row>
    <row r="395" spans="1:8" x14ac:dyDescent="0.25">
      <c r="A395" s="4">
        <v>45244</v>
      </c>
      <c r="B395" s="2">
        <v>187.20099999999999</v>
      </c>
      <c r="C395" s="7">
        <f t="shared" si="7"/>
        <v>1.4181200950262873E-2</v>
      </c>
      <c r="D395" s="28"/>
      <c r="E395" s="29"/>
      <c r="F395" s="30"/>
      <c r="G395" s="31"/>
      <c r="H395" s="20"/>
    </row>
    <row r="396" spans="1:8" x14ac:dyDescent="0.25">
      <c r="A396" s="4">
        <v>45245</v>
      </c>
      <c r="B396" s="2">
        <v>187.77</v>
      </c>
      <c r="C396" s="7">
        <f t="shared" si="7"/>
        <v>3.0349036951541112E-3</v>
      </c>
      <c r="D396" s="28"/>
      <c r="E396" s="29"/>
      <c r="F396" s="30"/>
      <c r="G396" s="31"/>
      <c r="H396" s="20"/>
    </row>
    <row r="397" spans="1:8" x14ac:dyDescent="0.25">
      <c r="A397" s="4">
        <v>45246</v>
      </c>
      <c r="B397" s="2">
        <v>189.46799999999999</v>
      </c>
      <c r="C397" s="7">
        <f t="shared" si="7"/>
        <v>9.0023352230320392E-3</v>
      </c>
      <c r="D397" s="28"/>
      <c r="E397" s="29"/>
      <c r="F397" s="30"/>
      <c r="G397" s="31"/>
      <c r="H397" s="20"/>
    </row>
    <row r="398" spans="1:8" x14ac:dyDescent="0.25">
      <c r="A398" s="4">
        <v>45247</v>
      </c>
      <c r="B398" s="2">
        <v>189.44800000000001</v>
      </c>
      <c r="C398" s="7">
        <f t="shared" si="7"/>
        <v>-1.0556429403112801E-4</v>
      </c>
      <c r="D398" s="28"/>
      <c r="E398" s="29"/>
      <c r="F398" s="30"/>
      <c r="G398" s="31"/>
      <c r="H398" s="20"/>
    </row>
    <row r="399" spans="1:8" x14ac:dyDescent="0.25">
      <c r="A399" s="4">
        <v>45250</v>
      </c>
      <c r="B399" s="2">
        <v>191.20599999999999</v>
      </c>
      <c r="C399" s="7">
        <f t="shared" si="7"/>
        <v>9.2368003443526938E-3</v>
      </c>
      <c r="D399" s="28"/>
      <c r="E399" s="29"/>
      <c r="F399" s="30"/>
      <c r="G399" s="31"/>
      <c r="H399" s="20"/>
    </row>
    <row r="400" spans="1:8" x14ac:dyDescent="0.25">
      <c r="A400" s="4">
        <v>45251</v>
      </c>
      <c r="B400" s="2">
        <v>190.39699999999999</v>
      </c>
      <c r="C400" s="7">
        <f t="shared" si="7"/>
        <v>-4.2400149474613241E-3</v>
      </c>
      <c r="D400" s="28"/>
      <c r="E400" s="29"/>
      <c r="F400" s="30"/>
      <c r="G400" s="31"/>
      <c r="H400" s="20"/>
    </row>
    <row r="401" spans="1:8" x14ac:dyDescent="0.25">
      <c r="A401" s="4">
        <v>45252</v>
      </c>
      <c r="B401" s="2">
        <v>191.066</v>
      </c>
      <c r="C401" s="7">
        <f t="shared" si="7"/>
        <v>3.5075521656767529E-3</v>
      </c>
      <c r="D401" s="28"/>
      <c r="E401" s="29"/>
      <c r="F401" s="30"/>
      <c r="G401" s="31"/>
      <c r="H401" s="20"/>
    </row>
    <row r="402" spans="1:8" x14ac:dyDescent="0.25">
      <c r="A402" s="4">
        <v>45253</v>
      </c>
      <c r="B402" s="2">
        <v>191.066</v>
      </c>
      <c r="C402" s="7">
        <f t="shared" si="7"/>
        <v>0</v>
      </c>
      <c r="D402" s="28"/>
      <c r="E402" s="29"/>
      <c r="F402" s="30"/>
      <c r="G402" s="31"/>
      <c r="H402" s="20"/>
    </row>
    <row r="403" spans="1:8" x14ac:dyDescent="0.25">
      <c r="A403" s="4">
        <v>45254</v>
      </c>
      <c r="B403" s="2">
        <v>189.72800000000001</v>
      </c>
      <c r="C403" s="7">
        <f t="shared" si="7"/>
        <v>-7.0274505713316072E-3</v>
      </c>
      <c r="D403" s="28"/>
      <c r="E403" s="29"/>
      <c r="F403" s="30"/>
      <c r="G403" s="31"/>
      <c r="H403" s="20"/>
    </row>
    <row r="404" spans="1:8" x14ac:dyDescent="0.25">
      <c r="A404" s="4">
        <v>45257</v>
      </c>
      <c r="B404" s="2">
        <v>189.548</v>
      </c>
      <c r="C404" s="7">
        <f t="shared" si="7"/>
        <v>-9.491769240029225E-4</v>
      </c>
      <c r="D404" s="28"/>
      <c r="E404" s="29"/>
      <c r="F404" s="30"/>
      <c r="G404" s="31"/>
      <c r="H404" s="20"/>
    </row>
    <row r="405" spans="1:8" x14ac:dyDescent="0.25">
      <c r="A405" s="4">
        <v>45258</v>
      </c>
      <c r="B405" s="2">
        <v>190.15700000000001</v>
      </c>
      <c r="C405" s="7">
        <f t="shared" si="7"/>
        <v>3.2077561380660083E-3</v>
      </c>
      <c r="D405" s="28"/>
      <c r="E405" s="29"/>
      <c r="F405" s="30"/>
      <c r="G405" s="31"/>
      <c r="H405" s="20"/>
    </row>
    <row r="406" spans="1:8" x14ac:dyDescent="0.25">
      <c r="A406" s="4">
        <v>45259</v>
      </c>
      <c r="B406" s="2">
        <v>189.12899999999999</v>
      </c>
      <c r="C406" s="7">
        <f t="shared" si="7"/>
        <v>-5.4207248211122433E-3</v>
      </c>
      <c r="D406" s="28"/>
      <c r="E406" s="29"/>
      <c r="F406" s="30"/>
      <c r="G406" s="31"/>
      <c r="H406" s="20"/>
    </row>
    <row r="407" spans="1:8" x14ac:dyDescent="0.25">
      <c r="A407" s="4">
        <v>45260</v>
      </c>
      <c r="B407" s="2">
        <v>189.708</v>
      </c>
      <c r="C407" s="7">
        <f t="shared" si="7"/>
        <v>3.056725984142937E-3</v>
      </c>
      <c r="D407" s="28"/>
      <c r="E407" s="29"/>
      <c r="F407" s="30"/>
      <c r="G407" s="31"/>
      <c r="H407" s="20"/>
    </row>
    <row r="408" spans="1:8" x14ac:dyDescent="0.25">
      <c r="A408" s="4">
        <v>45261</v>
      </c>
      <c r="B408" s="2">
        <v>190.99600000000001</v>
      </c>
      <c r="C408" s="7">
        <f t="shared" si="7"/>
        <v>6.7664375169067554E-3</v>
      </c>
      <c r="D408" s="28"/>
      <c r="E408" s="29"/>
      <c r="F408" s="30"/>
      <c r="G408" s="31"/>
      <c r="H408" s="20"/>
    </row>
    <row r="409" spans="1:8" x14ac:dyDescent="0.25">
      <c r="A409" s="4">
        <v>45264</v>
      </c>
      <c r="B409" s="2">
        <v>189.18899999999999</v>
      </c>
      <c r="C409" s="7">
        <f t="shared" si="7"/>
        <v>-9.5059700262317779E-3</v>
      </c>
      <c r="D409" s="28"/>
      <c r="E409" s="29"/>
      <c r="F409" s="30"/>
      <c r="G409" s="31"/>
      <c r="H409" s="20"/>
    </row>
    <row r="410" spans="1:8" x14ac:dyDescent="0.25">
      <c r="A410" s="4">
        <v>45265</v>
      </c>
      <c r="B410" s="2">
        <v>193.17400000000001</v>
      </c>
      <c r="C410" s="7">
        <f t="shared" si="7"/>
        <v>2.084482176022923E-2</v>
      </c>
      <c r="D410" s="28"/>
      <c r="E410" s="29"/>
      <c r="F410" s="30"/>
      <c r="G410" s="31"/>
      <c r="H410" s="20"/>
    </row>
    <row r="411" spans="1:8" x14ac:dyDescent="0.25">
      <c r="A411" s="4">
        <v>45266</v>
      </c>
      <c r="B411" s="2">
        <v>192.07499999999999</v>
      </c>
      <c r="C411" s="7">
        <f t="shared" si="7"/>
        <v>-5.7054163992565033E-3</v>
      </c>
      <c r="D411" s="28"/>
      <c r="E411" s="29"/>
      <c r="F411" s="30"/>
      <c r="G411" s="31"/>
      <c r="H411" s="20"/>
    </row>
    <row r="412" spans="1:8" x14ac:dyDescent="0.25">
      <c r="A412" s="4">
        <v>45267</v>
      </c>
      <c r="B412" s="2">
        <v>194.023</v>
      </c>
      <c r="C412" s="7">
        <f t="shared" si="7"/>
        <v>1.0090787983370222E-2</v>
      </c>
      <c r="D412" s="28"/>
      <c r="E412" s="29"/>
      <c r="F412" s="30"/>
      <c r="G412" s="31"/>
      <c r="H412" s="20"/>
    </row>
    <row r="413" spans="1:8" x14ac:dyDescent="0.25">
      <c r="A413" s="4">
        <v>45268</v>
      </c>
      <c r="B413" s="2">
        <v>195.46100000000001</v>
      </c>
      <c r="C413" s="7">
        <f t="shared" si="7"/>
        <v>7.384162296827544E-3</v>
      </c>
      <c r="D413" s="28"/>
      <c r="E413" s="29"/>
      <c r="F413" s="30"/>
      <c r="G413" s="31"/>
      <c r="H413" s="20"/>
    </row>
    <row r="414" spans="1:8" x14ac:dyDescent="0.25">
      <c r="A414" s="4">
        <v>45271</v>
      </c>
      <c r="B414" s="2">
        <v>192.934</v>
      </c>
      <c r="C414" s="7">
        <f t="shared" si="7"/>
        <v>-1.301270952562979E-2</v>
      </c>
      <c r="D414" s="28"/>
      <c r="E414" s="29"/>
      <c r="F414" s="30"/>
      <c r="G414" s="31"/>
      <c r="H414" s="20"/>
    </row>
    <row r="415" spans="1:8" x14ac:dyDescent="0.25">
      <c r="A415" s="4">
        <v>45272</v>
      </c>
      <c r="B415" s="2">
        <v>194.46199999999999</v>
      </c>
      <c r="C415" s="7">
        <f t="shared" si="7"/>
        <v>7.8886097118497644E-3</v>
      </c>
      <c r="D415" s="28"/>
      <c r="E415" s="29"/>
      <c r="F415" s="30"/>
      <c r="G415" s="31"/>
      <c r="H415" s="20"/>
    </row>
    <row r="416" spans="1:8" x14ac:dyDescent="0.25">
      <c r="A416" s="4">
        <v>45273</v>
      </c>
      <c r="B416" s="2">
        <v>197.708</v>
      </c>
      <c r="C416" s="7">
        <f t="shared" si="7"/>
        <v>1.6554423489297403E-2</v>
      </c>
      <c r="D416" s="28"/>
      <c r="E416" s="29"/>
      <c r="F416" s="30"/>
      <c r="G416" s="31"/>
      <c r="H416" s="20"/>
    </row>
    <row r="417" spans="1:8" x14ac:dyDescent="0.25">
      <c r="A417" s="4">
        <v>45274</v>
      </c>
      <c r="B417" s="2">
        <v>197.858</v>
      </c>
      <c r="C417" s="7">
        <f t="shared" si="7"/>
        <v>7.584069772921375E-4</v>
      </c>
      <c r="D417" s="28"/>
      <c r="E417" s="29"/>
      <c r="F417" s="30"/>
      <c r="G417" s="31"/>
      <c r="H417" s="20"/>
    </row>
    <row r="418" spans="1:8" x14ac:dyDescent="0.25">
      <c r="A418" s="4">
        <v>45275</v>
      </c>
      <c r="B418" s="2">
        <v>197.31800000000001</v>
      </c>
      <c r="C418" s="7">
        <f t="shared" si="7"/>
        <v>-2.732961192523834E-3</v>
      </c>
      <c r="D418" s="28"/>
      <c r="E418" s="29"/>
      <c r="F418" s="30"/>
      <c r="G418" s="31"/>
      <c r="H418" s="20"/>
    </row>
    <row r="419" spans="1:8" x14ac:dyDescent="0.25">
      <c r="A419" s="4">
        <v>45278</v>
      </c>
      <c r="B419" s="2">
        <v>195.64</v>
      </c>
      <c r="C419" s="7">
        <f t="shared" si="7"/>
        <v>-8.5404048230255294E-3</v>
      </c>
      <c r="D419" s="28"/>
      <c r="E419" s="29"/>
      <c r="F419" s="30"/>
      <c r="G419" s="31"/>
      <c r="H419" s="20"/>
    </row>
    <row r="420" spans="1:8" x14ac:dyDescent="0.25">
      <c r="A420" s="4">
        <v>45279</v>
      </c>
      <c r="B420" s="2">
        <v>196.68899999999999</v>
      </c>
      <c r="C420" s="7">
        <f t="shared" si="7"/>
        <v>5.3475654351612702E-3</v>
      </c>
      <c r="D420" s="28"/>
      <c r="E420" s="29"/>
      <c r="F420" s="30"/>
      <c r="G420" s="31"/>
      <c r="H420" s="20"/>
    </row>
    <row r="421" spans="1:8" x14ac:dyDescent="0.25">
      <c r="A421" s="4">
        <v>45280</v>
      </c>
      <c r="B421" s="2">
        <v>194.58199999999999</v>
      </c>
      <c r="C421" s="7">
        <f t="shared" si="7"/>
        <v>-1.0770133063190974E-2</v>
      </c>
      <c r="D421" s="28"/>
      <c r="E421" s="29"/>
      <c r="F421" s="30"/>
      <c r="G421" s="31"/>
      <c r="H421" s="20"/>
    </row>
    <row r="422" spans="1:8" x14ac:dyDescent="0.25">
      <c r="A422" s="4">
        <v>45281</v>
      </c>
      <c r="B422" s="2">
        <v>194.43199999999999</v>
      </c>
      <c r="C422" s="7">
        <f t="shared" si="7"/>
        <v>-7.7118050987370543E-4</v>
      </c>
      <c r="D422" s="28"/>
      <c r="E422" s="29"/>
      <c r="F422" s="30"/>
      <c r="G422" s="31"/>
      <c r="H422" s="20"/>
    </row>
    <row r="423" spans="1:8" x14ac:dyDescent="0.25">
      <c r="A423" s="4">
        <v>45282</v>
      </c>
      <c r="B423" s="2">
        <v>193.35300000000001</v>
      </c>
      <c r="C423" s="7">
        <f t="shared" si="7"/>
        <v>-5.5649536965157835E-3</v>
      </c>
      <c r="D423" s="28"/>
      <c r="E423" s="29"/>
      <c r="F423" s="30"/>
      <c r="G423" s="31"/>
      <c r="H423" s="20"/>
    </row>
    <row r="424" spans="1:8" x14ac:dyDescent="0.25">
      <c r="A424" s="4">
        <v>45285</v>
      </c>
      <c r="B424" s="2">
        <v>193.35300000000001</v>
      </c>
      <c r="C424" s="7">
        <f t="shared" si="7"/>
        <v>0</v>
      </c>
      <c r="D424" s="28"/>
      <c r="E424" s="29"/>
      <c r="F424" s="30"/>
      <c r="G424" s="31"/>
      <c r="H424" s="20"/>
    </row>
    <row r="425" spans="1:8" x14ac:dyDescent="0.25">
      <c r="A425" s="4">
        <v>45286</v>
      </c>
      <c r="B425" s="2">
        <v>192.804</v>
      </c>
      <c r="C425" s="7">
        <f t="shared" si="7"/>
        <v>-2.8434049875387564E-3</v>
      </c>
      <c r="D425" s="28"/>
      <c r="E425" s="29"/>
      <c r="F425" s="30"/>
      <c r="G425" s="31"/>
      <c r="H425" s="20"/>
    </row>
    <row r="426" spans="1:8" x14ac:dyDescent="0.25">
      <c r="A426" s="4">
        <v>45287</v>
      </c>
      <c r="B426" s="2">
        <v>192.904</v>
      </c>
      <c r="C426" s="7">
        <f t="shared" si="7"/>
        <v>5.1852698020558483E-4</v>
      </c>
      <c r="D426" s="28"/>
      <c r="E426" s="29"/>
      <c r="F426" s="30"/>
      <c r="G426" s="31"/>
      <c r="H426" s="20"/>
    </row>
    <row r="427" spans="1:8" x14ac:dyDescent="0.25">
      <c r="A427" s="4">
        <v>45288</v>
      </c>
      <c r="B427" s="2">
        <v>193.333</v>
      </c>
      <c r="C427" s="7">
        <f t="shared" si="7"/>
        <v>2.2214349035338532E-3</v>
      </c>
      <c r="D427" s="28"/>
      <c r="E427" s="29"/>
      <c r="F427" s="30"/>
      <c r="G427" s="31"/>
      <c r="H427" s="20"/>
    </row>
    <row r="428" spans="1:8" x14ac:dyDescent="0.25">
      <c r="A428" s="4">
        <v>45289</v>
      </c>
      <c r="B428" s="2">
        <v>192.285</v>
      </c>
      <c r="C428" s="7">
        <f t="shared" si="7"/>
        <v>-5.4354443007303688E-3</v>
      </c>
      <c r="D428" s="28"/>
      <c r="E428" s="29"/>
      <c r="F428" s="30"/>
      <c r="G428" s="31"/>
      <c r="H428" s="20"/>
    </row>
    <row r="429" spans="1:8" x14ac:dyDescent="0.25">
      <c r="A429" s="4">
        <v>45292</v>
      </c>
      <c r="B429" s="2">
        <v>192.285</v>
      </c>
      <c r="C429" s="7">
        <f t="shared" si="7"/>
        <v>0</v>
      </c>
      <c r="D429" s="28"/>
      <c r="E429" s="29"/>
      <c r="F429" s="30"/>
      <c r="G429" s="31"/>
      <c r="H429" s="20"/>
    </row>
    <row r="430" spans="1:8" x14ac:dyDescent="0.25">
      <c r="A430" s="4">
        <v>45293</v>
      </c>
      <c r="B430" s="2">
        <v>185.40299999999999</v>
      </c>
      <c r="C430" s="7">
        <f t="shared" si="7"/>
        <v>-3.6446812201594112E-2</v>
      </c>
      <c r="D430" s="28"/>
      <c r="E430" s="29"/>
      <c r="F430" s="30"/>
      <c r="G430" s="31"/>
      <c r="H430" s="20"/>
    </row>
    <row r="431" spans="1:8" x14ac:dyDescent="0.25">
      <c r="A431" s="4">
        <v>45294</v>
      </c>
      <c r="B431" s="2">
        <v>184.01499999999999</v>
      </c>
      <c r="C431" s="7">
        <f t="shared" si="7"/>
        <v>-7.5145582052139484E-3</v>
      </c>
      <c r="D431" s="28"/>
      <c r="E431" s="29"/>
      <c r="F431" s="30"/>
      <c r="G431" s="31"/>
      <c r="H431" s="20"/>
    </row>
    <row r="432" spans="1:8" x14ac:dyDescent="0.25">
      <c r="A432" s="4">
        <v>45295</v>
      </c>
      <c r="B432" s="2">
        <v>181.678</v>
      </c>
      <c r="C432" s="7">
        <f t="shared" si="7"/>
        <v>-1.2781386655047567E-2</v>
      </c>
      <c r="D432" s="28"/>
      <c r="E432" s="29"/>
      <c r="F432" s="30"/>
      <c r="G432" s="31"/>
      <c r="H432" s="20"/>
    </row>
    <row r="433" spans="1:8" x14ac:dyDescent="0.25">
      <c r="A433" s="4">
        <v>45296</v>
      </c>
      <c r="B433" s="2">
        <v>180.94900000000001</v>
      </c>
      <c r="C433" s="7">
        <f t="shared" si="7"/>
        <v>-4.0206657643762347E-3</v>
      </c>
      <c r="D433" s="28"/>
      <c r="E433" s="29"/>
      <c r="F433" s="30"/>
      <c r="G433" s="31"/>
      <c r="H433" s="20"/>
    </row>
    <row r="434" spans="1:8" x14ac:dyDescent="0.25">
      <c r="A434" s="4">
        <v>45299</v>
      </c>
      <c r="B434" s="2">
        <v>185.32400000000001</v>
      </c>
      <c r="C434" s="7">
        <f t="shared" si="7"/>
        <v>2.3890420996173806E-2</v>
      </c>
      <c r="D434" s="28"/>
      <c r="E434" s="29"/>
      <c r="F434" s="30"/>
      <c r="G434" s="31"/>
      <c r="H434" s="20"/>
    </row>
    <row r="435" spans="1:8" x14ac:dyDescent="0.25">
      <c r="A435" s="4">
        <v>45300</v>
      </c>
      <c r="B435" s="2">
        <v>184.904</v>
      </c>
      <c r="C435" s="7">
        <f t="shared" si="7"/>
        <v>-2.2688731277617368E-3</v>
      </c>
      <c r="D435" s="28"/>
      <c r="E435" s="29"/>
      <c r="F435" s="30"/>
      <c r="G435" s="31"/>
      <c r="H435" s="20"/>
    </row>
    <row r="436" spans="1:8" x14ac:dyDescent="0.25">
      <c r="A436" s="4">
        <v>45301</v>
      </c>
      <c r="B436" s="2">
        <v>185.953</v>
      </c>
      <c r="C436" s="7">
        <f t="shared" si="7"/>
        <v>5.6571821357349799E-3</v>
      </c>
      <c r="D436" s="28"/>
      <c r="E436" s="29"/>
      <c r="F436" s="30"/>
      <c r="G436" s="31"/>
      <c r="H436" s="20"/>
    </row>
    <row r="437" spans="1:8" x14ac:dyDescent="0.25">
      <c r="A437" s="4">
        <v>45302</v>
      </c>
      <c r="B437" s="2">
        <v>185.35400000000001</v>
      </c>
      <c r="C437" s="7">
        <f t="shared" si="7"/>
        <v>-3.2264434531494037E-3</v>
      </c>
      <c r="D437" s="28"/>
      <c r="E437" s="29"/>
      <c r="F437" s="30"/>
      <c r="G437" s="31"/>
      <c r="H437" s="20"/>
    </row>
    <row r="438" spans="1:8" x14ac:dyDescent="0.25">
      <c r="A438" s="4">
        <v>45303</v>
      </c>
      <c r="B438" s="2">
        <v>185.68299999999999</v>
      </c>
      <c r="C438" s="7">
        <f t="shared" si="7"/>
        <v>1.7734085076408291E-3</v>
      </c>
      <c r="D438" s="28"/>
      <c r="E438" s="29"/>
      <c r="F438" s="30"/>
      <c r="G438" s="31"/>
      <c r="H438" s="20"/>
    </row>
    <row r="439" spans="1:8" x14ac:dyDescent="0.25">
      <c r="A439" s="4">
        <v>45306</v>
      </c>
      <c r="B439" s="2">
        <v>185.68299999999999</v>
      </c>
      <c r="C439" s="7">
        <f t="shared" si="7"/>
        <v>0</v>
      </c>
      <c r="D439" s="28"/>
      <c r="E439" s="29"/>
      <c r="F439" s="30"/>
      <c r="G439" s="31"/>
      <c r="H439" s="20"/>
    </row>
    <row r="440" spans="1:8" x14ac:dyDescent="0.25">
      <c r="A440" s="4">
        <v>45307</v>
      </c>
      <c r="B440" s="2">
        <v>183.39599999999999</v>
      </c>
      <c r="C440" s="7">
        <f t="shared" si="7"/>
        <v>-1.2393169330914895E-2</v>
      </c>
      <c r="D440" s="28"/>
      <c r="E440" s="29"/>
      <c r="F440" s="30"/>
      <c r="G440" s="31"/>
      <c r="H440" s="20"/>
    </row>
    <row r="441" spans="1:8" x14ac:dyDescent="0.25">
      <c r="A441" s="4">
        <v>45308</v>
      </c>
      <c r="B441" s="2">
        <v>182.447</v>
      </c>
      <c r="C441" s="7">
        <f t="shared" si="7"/>
        <v>-5.188029447486019E-3</v>
      </c>
      <c r="D441" s="28"/>
      <c r="E441" s="29"/>
      <c r="F441" s="30"/>
      <c r="G441" s="31"/>
      <c r="H441" s="20"/>
    </row>
    <row r="442" spans="1:8" x14ac:dyDescent="0.25">
      <c r="A442" s="4">
        <v>45309</v>
      </c>
      <c r="B442" s="2">
        <v>188.39</v>
      </c>
      <c r="C442" s="7">
        <f t="shared" si="7"/>
        <v>3.2054562291069337E-2</v>
      </c>
      <c r="D442" s="28"/>
      <c r="E442" s="29"/>
      <c r="F442" s="30"/>
      <c r="G442" s="31"/>
      <c r="H442" s="20"/>
    </row>
    <row r="443" spans="1:8" x14ac:dyDescent="0.25">
      <c r="A443" s="4">
        <v>45310</v>
      </c>
      <c r="B443" s="2">
        <v>191.316</v>
      </c>
      <c r="C443" s="7">
        <f t="shared" si="7"/>
        <v>1.5412229035945654E-2</v>
      </c>
      <c r="D443" s="28"/>
      <c r="E443" s="29"/>
      <c r="F443" s="30"/>
      <c r="G443" s="31"/>
      <c r="H443" s="20"/>
    </row>
    <row r="444" spans="1:8" x14ac:dyDescent="0.25">
      <c r="A444" s="4">
        <v>45313</v>
      </c>
      <c r="B444" s="2">
        <v>193.643</v>
      </c>
      <c r="C444" s="7">
        <f t="shared" si="7"/>
        <v>1.2089746405059202E-2</v>
      </c>
      <c r="D444" s="28"/>
      <c r="E444" s="29"/>
      <c r="F444" s="30"/>
      <c r="G444" s="31"/>
      <c r="H444" s="20"/>
    </row>
    <row r="445" spans="1:8" x14ac:dyDescent="0.25">
      <c r="A445" s="4">
        <v>45314</v>
      </c>
      <c r="B445" s="2">
        <v>194.93100000000001</v>
      </c>
      <c r="C445" s="7">
        <f t="shared" si="7"/>
        <v>6.6293921732906141E-3</v>
      </c>
      <c r="D445" s="28"/>
      <c r="E445" s="29"/>
      <c r="F445" s="30"/>
      <c r="G445" s="31"/>
      <c r="H445" s="20"/>
    </row>
    <row r="446" spans="1:8" x14ac:dyDescent="0.25">
      <c r="A446" s="4">
        <v>45315</v>
      </c>
      <c r="B446" s="2">
        <v>194.25200000000001</v>
      </c>
      <c r="C446" s="7">
        <f t="shared" si="7"/>
        <v>-3.4893645865291629E-3</v>
      </c>
      <c r="D446" s="28"/>
      <c r="E446" s="29"/>
      <c r="F446" s="30"/>
      <c r="G446" s="31"/>
      <c r="H446" s="20"/>
    </row>
    <row r="447" spans="1:8" x14ac:dyDescent="0.25">
      <c r="A447" s="4">
        <v>45316</v>
      </c>
      <c r="B447" s="2">
        <v>193.923</v>
      </c>
      <c r="C447" s="7">
        <f t="shared" si="7"/>
        <v>-1.6951121467338169E-3</v>
      </c>
      <c r="D447" s="28"/>
      <c r="E447" s="29"/>
      <c r="F447" s="30"/>
      <c r="G447" s="31"/>
      <c r="H447" s="20"/>
    </row>
    <row r="448" spans="1:8" x14ac:dyDescent="0.25">
      <c r="A448" s="4">
        <v>45317</v>
      </c>
      <c r="B448" s="2">
        <v>192.17500000000001</v>
      </c>
      <c r="C448" s="7">
        <f t="shared" si="7"/>
        <v>-9.0547578231197755E-3</v>
      </c>
      <c r="D448" s="28"/>
      <c r="E448" s="29"/>
      <c r="F448" s="30"/>
      <c r="G448" s="31"/>
      <c r="H448" s="20"/>
    </row>
    <row r="449" spans="1:8" x14ac:dyDescent="0.25">
      <c r="A449" s="4">
        <v>45320</v>
      </c>
      <c r="B449" s="2">
        <v>191.48599999999999</v>
      </c>
      <c r="C449" s="7">
        <f t="shared" si="7"/>
        <v>-3.5917163365541058E-3</v>
      </c>
      <c r="D449" s="28"/>
      <c r="E449" s="29"/>
      <c r="F449" s="30"/>
      <c r="G449" s="31"/>
      <c r="H449" s="20"/>
    </row>
    <row r="450" spans="1:8" x14ac:dyDescent="0.25">
      <c r="A450" s="4">
        <v>45321</v>
      </c>
      <c r="B450" s="2">
        <v>187.8</v>
      </c>
      <c r="C450" s="7">
        <f t="shared" si="7"/>
        <v>-1.9437132124479041E-2</v>
      </c>
      <c r="D450" s="28"/>
      <c r="E450" s="29"/>
      <c r="F450" s="30"/>
      <c r="G450" s="31"/>
      <c r="H450" s="20"/>
    </row>
    <row r="451" spans="1:8" x14ac:dyDescent="0.25">
      <c r="A451" s="4">
        <v>45322</v>
      </c>
      <c r="B451" s="2">
        <v>184.16499999999999</v>
      </c>
      <c r="C451" s="7">
        <f t="shared" si="7"/>
        <v>-1.954547186506958E-2</v>
      </c>
      <c r="D451" s="28"/>
      <c r="E451" s="29"/>
      <c r="F451" s="30"/>
      <c r="G451" s="31"/>
      <c r="H451" s="20"/>
    </row>
    <row r="452" spans="1:8" x14ac:dyDescent="0.25">
      <c r="A452" s="4">
        <v>45323</v>
      </c>
      <c r="B452" s="2">
        <v>186.62200000000001</v>
      </c>
      <c r="C452" s="7">
        <f t="shared" si="7"/>
        <v>1.3253085804312148E-2</v>
      </c>
      <c r="D452" s="28"/>
      <c r="E452" s="29"/>
      <c r="F452" s="30"/>
      <c r="G452" s="31"/>
      <c r="H452" s="20"/>
    </row>
    <row r="453" spans="1:8" x14ac:dyDescent="0.25">
      <c r="A453" s="4">
        <v>45324</v>
      </c>
      <c r="B453" s="2">
        <v>185.613</v>
      </c>
      <c r="C453" s="7">
        <f t="shared" si="7"/>
        <v>-5.4213197107604479E-3</v>
      </c>
      <c r="D453" s="28"/>
      <c r="E453" s="29"/>
      <c r="F453" s="30"/>
      <c r="G453" s="31"/>
      <c r="H453" s="20"/>
    </row>
    <row r="454" spans="1:8" x14ac:dyDescent="0.25">
      <c r="A454" s="4">
        <v>45327</v>
      </c>
      <c r="B454" s="2">
        <v>187.441</v>
      </c>
      <c r="C454" s="7">
        <f t="shared" si="7"/>
        <v>9.8002682232104423E-3</v>
      </c>
      <c r="D454" s="28"/>
      <c r="E454" s="29"/>
      <c r="F454" s="30"/>
      <c r="G454" s="31"/>
      <c r="H454" s="20"/>
    </row>
    <row r="455" spans="1:8" x14ac:dyDescent="0.25">
      <c r="A455" s="4">
        <v>45328</v>
      </c>
      <c r="B455" s="2">
        <v>189.059</v>
      </c>
      <c r="C455" s="7">
        <f t="shared" si="7"/>
        <v>8.5950064312545101E-3</v>
      </c>
      <c r="D455" s="28"/>
      <c r="E455" s="29"/>
      <c r="F455" s="30"/>
      <c r="G455" s="31"/>
      <c r="H455" s="20"/>
    </row>
    <row r="456" spans="1:8" x14ac:dyDescent="0.25">
      <c r="A456" s="4">
        <v>45329</v>
      </c>
      <c r="B456" s="2">
        <v>189.16900000000001</v>
      </c>
      <c r="C456" s="7">
        <f t="shared" ref="C456:C494" si="8">LN(B456/B455)</f>
        <v>5.8165975602743824E-4</v>
      </c>
      <c r="D456" s="28"/>
      <c r="E456" s="29"/>
      <c r="F456" s="30"/>
      <c r="G456" s="31"/>
      <c r="H456" s="20"/>
    </row>
    <row r="457" spans="1:8" x14ac:dyDescent="0.25">
      <c r="A457" s="4">
        <v>45330</v>
      </c>
      <c r="B457" s="2">
        <v>188.08</v>
      </c>
      <c r="C457" s="7">
        <f t="shared" si="8"/>
        <v>-5.7733911813230661E-3</v>
      </c>
      <c r="D457" s="28"/>
      <c r="E457" s="29"/>
      <c r="F457" s="30"/>
      <c r="G457" s="31"/>
      <c r="H457" s="20"/>
    </row>
    <row r="458" spans="1:8" x14ac:dyDescent="0.25">
      <c r="A458" s="4">
        <v>45331</v>
      </c>
      <c r="B458" s="2">
        <v>188.85</v>
      </c>
      <c r="C458" s="7">
        <f t="shared" si="8"/>
        <v>4.0856449266517643E-3</v>
      </c>
      <c r="D458" s="28"/>
      <c r="E458" s="29"/>
      <c r="F458" s="30"/>
      <c r="G458" s="31"/>
      <c r="H458" s="20"/>
    </row>
    <row r="459" spans="1:8" x14ac:dyDescent="0.25">
      <c r="A459" s="4">
        <v>45334</v>
      </c>
      <c r="B459" s="2">
        <v>187.15</v>
      </c>
      <c r="C459" s="7">
        <f t="shared" si="8"/>
        <v>-9.0426148080278088E-3</v>
      </c>
      <c r="D459" s="28"/>
      <c r="E459" s="29"/>
      <c r="F459" s="30"/>
      <c r="G459" s="31"/>
      <c r="H459" s="20"/>
    </row>
    <row r="460" spans="1:8" x14ac:dyDescent="0.25">
      <c r="A460" s="4">
        <v>45335</v>
      </c>
      <c r="B460" s="2">
        <v>185.04</v>
      </c>
      <c r="C460" s="7">
        <f t="shared" si="8"/>
        <v>-1.1338416427254269E-2</v>
      </c>
      <c r="D460" s="28"/>
      <c r="E460" s="29"/>
      <c r="F460" s="30"/>
      <c r="G460" s="31"/>
      <c r="H460" s="20"/>
    </row>
    <row r="461" spans="1:8" x14ac:dyDescent="0.25">
      <c r="A461" s="4">
        <v>45336</v>
      </c>
      <c r="B461" s="2">
        <v>184.15</v>
      </c>
      <c r="C461" s="7">
        <f t="shared" si="8"/>
        <v>-4.8213750321093058E-3</v>
      </c>
      <c r="D461" s="28"/>
      <c r="E461" s="29"/>
      <c r="F461" s="30"/>
      <c r="G461" s="31"/>
      <c r="H461" s="20"/>
    </row>
    <row r="462" spans="1:8" x14ac:dyDescent="0.25">
      <c r="A462" s="4">
        <v>45337</v>
      </c>
      <c r="B462" s="2">
        <v>183.86</v>
      </c>
      <c r="C462" s="7">
        <f t="shared" si="8"/>
        <v>-1.5760444554656545E-3</v>
      </c>
      <c r="D462" s="28"/>
      <c r="E462" s="29"/>
      <c r="F462" s="30"/>
      <c r="G462" s="31"/>
      <c r="H462" s="20"/>
    </row>
    <row r="463" spans="1:8" x14ac:dyDescent="0.25">
      <c r="A463" s="4">
        <v>45338</v>
      </c>
      <c r="B463" s="2">
        <v>182.31</v>
      </c>
      <c r="C463" s="7">
        <f t="shared" si="8"/>
        <v>-8.4660636202350554E-3</v>
      </c>
      <c r="D463" s="28"/>
      <c r="E463" s="29"/>
      <c r="F463" s="30"/>
      <c r="G463" s="31"/>
      <c r="H463" s="20"/>
    </row>
    <row r="464" spans="1:8" x14ac:dyDescent="0.25">
      <c r="A464" s="4">
        <v>45341</v>
      </c>
      <c r="B464" s="2">
        <v>182.31</v>
      </c>
      <c r="C464" s="7">
        <f t="shared" si="8"/>
        <v>0</v>
      </c>
      <c r="D464" s="28"/>
      <c r="E464" s="29"/>
      <c r="F464" s="30"/>
      <c r="G464" s="31"/>
      <c r="H464" s="20"/>
    </row>
    <row r="465" spans="1:8" x14ac:dyDescent="0.25">
      <c r="A465" s="4">
        <v>45342</v>
      </c>
      <c r="B465" s="2">
        <v>181.56</v>
      </c>
      <c r="C465" s="7">
        <f t="shared" si="8"/>
        <v>-4.1223572271086705E-3</v>
      </c>
      <c r="D465" s="28"/>
      <c r="E465" s="29"/>
      <c r="F465" s="30"/>
      <c r="G465" s="31"/>
      <c r="H465" s="20"/>
    </row>
    <row r="466" spans="1:8" x14ac:dyDescent="0.25">
      <c r="A466" s="4">
        <v>45343</v>
      </c>
      <c r="B466" s="2">
        <v>182.32</v>
      </c>
      <c r="C466" s="7">
        <f t="shared" si="8"/>
        <v>4.1772073491637982E-3</v>
      </c>
      <c r="D466" s="28"/>
      <c r="E466" s="29"/>
      <c r="F466" s="30"/>
      <c r="G466" s="31"/>
      <c r="H466" s="20"/>
    </row>
    <row r="467" spans="1:8" x14ac:dyDescent="0.25">
      <c r="A467" s="4">
        <v>45344</v>
      </c>
      <c r="B467" s="2">
        <v>184.37</v>
      </c>
      <c r="C467" s="7">
        <f t="shared" si="8"/>
        <v>1.1181223144870737E-2</v>
      </c>
      <c r="D467" s="28"/>
      <c r="E467" s="29"/>
      <c r="F467" s="30"/>
      <c r="G467" s="31"/>
      <c r="H467" s="20"/>
    </row>
    <row r="468" spans="1:8" x14ac:dyDescent="0.25">
      <c r="A468" s="4">
        <v>45345</v>
      </c>
      <c r="B468" s="2">
        <v>182.52</v>
      </c>
      <c r="C468" s="7">
        <f t="shared" si="8"/>
        <v>-1.0084852023097546E-2</v>
      </c>
      <c r="D468" s="28"/>
      <c r="E468" s="29"/>
      <c r="F468" s="30"/>
      <c r="G468" s="31"/>
      <c r="H468" s="20"/>
    </row>
    <row r="469" spans="1:8" x14ac:dyDescent="0.25">
      <c r="A469" s="4">
        <v>45348</v>
      </c>
      <c r="B469" s="2">
        <v>181.16</v>
      </c>
      <c r="C469" s="7">
        <f t="shared" si="8"/>
        <v>-7.4791373711888022E-3</v>
      </c>
      <c r="D469" s="28"/>
      <c r="E469" s="29"/>
      <c r="F469" s="30"/>
      <c r="G469" s="31"/>
      <c r="H469" s="20"/>
    </row>
    <row r="470" spans="1:8" x14ac:dyDescent="0.25">
      <c r="A470" s="4">
        <v>45349</v>
      </c>
      <c r="B470" s="2">
        <v>182.63</v>
      </c>
      <c r="C470" s="7">
        <f t="shared" si="8"/>
        <v>8.0816295159372147E-3</v>
      </c>
      <c r="D470" s="28"/>
      <c r="E470" s="29"/>
      <c r="F470" s="30"/>
      <c r="G470" s="31"/>
      <c r="H470" s="20"/>
    </row>
    <row r="471" spans="1:8" x14ac:dyDescent="0.25">
      <c r="A471" s="4">
        <v>45350</v>
      </c>
      <c r="B471" s="2">
        <v>181.42</v>
      </c>
      <c r="C471" s="7">
        <f t="shared" si="8"/>
        <v>-6.6474630171523214E-3</v>
      </c>
      <c r="D471" s="28"/>
      <c r="E471" s="29"/>
      <c r="F471" s="30"/>
      <c r="G471" s="31"/>
      <c r="H471" s="20"/>
    </row>
    <row r="472" spans="1:8" x14ac:dyDescent="0.25">
      <c r="A472" s="4">
        <v>45351</v>
      </c>
      <c r="B472" s="2">
        <v>180.75</v>
      </c>
      <c r="C472" s="7">
        <f t="shared" si="8"/>
        <v>-3.6999241479239351E-3</v>
      </c>
      <c r="D472" s="28"/>
      <c r="E472" s="29"/>
      <c r="F472" s="30"/>
      <c r="G472" s="31"/>
      <c r="H472" s="20"/>
    </row>
    <row r="473" spans="1:8" x14ac:dyDescent="0.25">
      <c r="A473" s="4">
        <v>45352</v>
      </c>
      <c r="B473" s="2">
        <v>179.66</v>
      </c>
      <c r="C473" s="7">
        <f t="shared" si="8"/>
        <v>-6.0486852378135621E-3</v>
      </c>
      <c r="D473" s="28"/>
      <c r="E473" s="29"/>
      <c r="F473" s="30"/>
      <c r="G473" s="31"/>
      <c r="H473" s="20"/>
    </row>
    <row r="474" spans="1:8" x14ac:dyDescent="0.25">
      <c r="A474" s="4">
        <v>45355</v>
      </c>
      <c r="B474" s="2">
        <v>175.1</v>
      </c>
      <c r="C474" s="7">
        <f t="shared" si="8"/>
        <v>-2.5708936509254418E-2</v>
      </c>
      <c r="D474" s="28"/>
      <c r="E474" s="29"/>
      <c r="F474" s="30"/>
      <c r="G474" s="31"/>
      <c r="H474" s="20"/>
    </row>
    <row r="475" spans="1:8" x14ac:dyDescent="0.25">
      <c r="A475" s="4">
        <v>45356</v>
      </c>
      <c r="B475" s="2">
        <v>170.12</v>
      </c>
      <c r="C475" s="7">
        <f t="shared" si="8"/>
        <v>-2.8853168906373343E-2</v>
      </c>
      <c r="D475" s="28"/>
      <c r="E475" s="29"/>
      <c r="F475" s="30"/>
      <c r="G475" s="31"/>
      <c r="H475" s="20"/>
    </row>
    <row r="476" spans="1:8" x14ac:dyDescent="0.25">
      <c r="A476" s="4">
        <v>45357</v>
      </c>
      <c r="B476" s="2">
        <v>169.12</v>
      </c>
      <c r="C476" s="7">
        <f t="shared" si="8"/>
        <v>-5.8955482635053178E-3</v>
      </c>
      <c r="D476" s="28"/>
      <c r="E476" s="29"/>
      <c r="F476" s="30"/>
      <c r="G476" s="31"/>
      <c r="H476" s="20"/>
    </row>
    <row r="477" spans="1:8" x14ac:dyDescent="0.25">
      <c r="A477" s="4">
        <v>45358</v>
      </c>
      <c r="B477" s="2">
        <v>169</v>
      </c>
      <c r="C477" s="7">
        <f t="shared" si="8"/>
        <v>-7.0980719885401129E-4</v>
      </c>
      <c r="D477" s="28"/>
      <c r="E477" s="29"/>
      <c r="F477" s="30"/>
      <c r="G477" s="31"/>
      <c r="H477" s="20"/>
    </row>
    <row r="478" spans="1:8" x14ac:dyDescent="0.25">
      <c r="A478" s="4">
        <v>45359</v>
      </c>
      <c r="B478" s="2">
        <v>170.73</v>
      </c>
      <c r="C478" s="7">
        <f t="shared" si="8"/>
        <v>1.0184646360068749E-2</v>
      </c>
      <c r="D478" s="28"/>
      <c r="E478" s="29"/>
      <c r="F478" s="30"/>
      <c r="G478" s="31"/>
      <c r="H478" s="20"/>
    </row>
    <row r="479" spans="1:8" x14ac:dyDescent="0.25">
      <c r="A479" s="4">
        <v>45362</v>
      </c>
      <c r="B479" s="2">
        <v>172.75</v>
      </c>
      <c r="C479" s="7">
        <f t="shared" si="8"/>
        <v>1.1762101364637088E-2</v>
      </c>
      <c r="D479" s="28"/>
      <c r="E479" s="29"/>
      <c r="F479" s="30"/>
      <c r="G479" s="31"/>
      <c r="H479" s="20"/>
    </row>
    <row r="480" spans="1:8" x14ac:dyDescent="0.25">
      <c r="A480" s="4">
        <v>45363</v>
      </c>
      <c r="B480" s="2">
        <v>173.23</v>
      </c>
      <c r="C480" s="7">
        <f t="shared" si="8"/>
        <v>2.7747286430700939E-3</v>
      </c>
      <c r="D480" s="28"/>
      <c r="E480" s="29"/>
      <c r="F480" s="30"/>
      <c r="G480" s="31"/>
      <c r="H480" s="20"/>
    </row>
    <row r="481" spans="1:9" x14ac:dyDescent="0.25">
      <c r="A481" s="4">
        <v>45364</v>
      </c>
      <c r="B481" s="2">
        <v>171.13</v>
      </c>
      <c r="C481" s="7">
        <f t="shared" si="8"/>
        <v>-1.2196689701489101E-2</v>
      </c>
      <c r="D481" s="28"/>
      <c r="E481" s="29"/>
      <c r="F481" s="30"/>
      <c r="G481" s="31"/>
      <c r="H481" s="20"/>
    </row>
    <row r="482" spans="1:9" x14ac:dyDescent="0.25">
      <c r="A482" s="4">
        <v>45365</v>
      </c>
      <c r="B482" s="2">
        <v>173</v>
      </c>
      <c r="C482" s="7">
        <f t="shared" si="8"/>
        <v>1.0868092908418524E-2</v>
      </c>
      <c r="D482" s="28"/>
      <c r="E482" s="29"/>
      <c r="F482" s="30"/>
      <c r="G482" s="31"/>
      <c r="H482" s="20"/>
    </row>
    <row r="483" spans="1:9" x14ac:dyDescent="0.25">
      <c r="A483" s="4">
        <v>45366</v>
      </c>
      <c r="B483" s="2">
        <v>172.62</v>
      </c>
      <c r="C483" s="7">
        <f t="shared" si="8"/>
        <v>-2.1989477062673733E-3</v>
      </c>
      <c r="D483" s="28"/>
      <c r="E483" s="29"/>
      <c r="F483" s="30"/>
      <c r="G483" s="31"/>
      <c r="H483" s="20"/>
    </row>
    <row r="484" spans="1:9" x14ac:dyDescent="0.25">
      <c r="A484" s="4">
        <v>45369</v>
      </c>
      <c r="B484" s="2">
        <v>173.72</v>
      </c>
      <c r="C484" s="7">
        <f t="shared" si="8"/>
        <v>6.3521608751096097E-3</v>
      </c>
      <c r="D484" s="28"/>
      <c r="E484" s="29"/>
      <c r="F484" s="30"/>
      <c r="G484" s="31"/>
      <c r="H484" s="20"/>
    </row>
    <row r="485" spans="1:9" x14ac:dyDescent="0.25">
      <c r="A485" s="4">
        <v>45370</v>
      </c>
      <c r="B485" s="2">
        <v>176.08</v>
      </c>
      <c r="C485" s="7">
        <f t="shared" si="8"/>
        <v>1.3493629551585165E-2</v>
      </c>
      <c r="D485" s="28"/>
      <c r="E485" s="29"/>
      <c r="F485" s="30"/>
      <c r="G485" s="31"/>
      <c r="H485" s="20"/>
    </row>
    <row r="486" spans="1:9" x14ac:dyDescent="0.25">
      <c r="A486" s="4">
        <v>45371</v>
      </c>
      <c r="B486" s="2">
        <v>178.67</v>
      </c>
      <c r="C486" s="7">
        <f t="shared" si="8"/>
        <v>1.4602091726869399E-2</v>
      </c>
      <c r="D486" s="28"/>
      <c r="E486" s="29"/>
      <c r="F486" s="30"/>
      <c r="G486" s="31"/>
      <c r="H486" s="20"/>
    </row>
    <row r="487" spans="1:9" x14ac:dyDescent="0.25">
      <c r="A487" s="4">
        <v>45372</v>
      </c>
      <c r="B487" s="2">
        <v>171.37</v>
      </c>
      <c r="C487" s="7">
        <f t="shared" si="8"/>
        <v>-4.1715567272317969E-2</v>
      </c>
      <c r="D487" s="28"/>
      <c r="E487" s="29"/>
      <c r="F487" s="30"/>
      <c r="G487" s="31"/>
      <c r="H487" s="20"/>
    </row>
    <row r="488" spans="1:9" x14ac:dyDescent="0.25">
      <c r="A488" s="4">
        <v>45373</v>
      </c>
      <c r="B488" s="2">
        <v>172.28</v>
      </c>
      <c r="C488" s="7">
        <f t="shared" si="8"/>
        <v>5.2960985131520685E-3</v>
      </c>
      <c r="D488" s="28"/>
      <c r="E488" s="29"/>
      <c r="F488" s="30"/>
      <c r="G488" s="31"/>
      <c r="H488" s="20"/>
    </row>
    <row r="489" spans="1:9" x14ac:dyDescent="0.25">
      <c r="A489" s="4">
        <v>45376</v>
      </c>
      <c r="B489" s="2">
        <v>170.85</v>
      </c>
      <c r="C489" s="7">
        <f t="shared" si="8"/>
        <v>-8.3350816246090791E-3</v>
      </c>
      <c r="D489" s="28"/>
      <c r="E489" s="29"/>
      <c r="F489" s="30"/>
      <c r="G489" s="31"/>
      <c r="H489" s="20"/>
    </row>
    <row r="490" spans="1:9" x14ac:dyDescent="0.25">
      <c r="A490" s="4">
        <v>45377</v>
      </c>
      <c r="B490" s="2">
        <v>169.71</v>
      </c>
      <c r="C490" s="7">
        <f t="shared" si="8"/>
        <v>-6.6948805381267596E-3</v>
      </c>
      <c r="D490" s="28"/>
      <c r="E490" s="29"/>
      <c r="F490" s="30"/>
      <c r="G490" s="31"/>
      <c r="H490" s="20"/>
    </row>
    <row r="491" spans="1:9" x14ac:dyDescent="0.25">
      <c r="A491" s="4">
        <v>45378</v>
      </c>
      <c r="B491" s="2">
        <v>173.31</v>
      </c>
      <c r="C491" s="7">
        <f t="shared" si="8"/>
        <v>2.0990800438109806E-2</v>
      </c>
      <c r="D491" s="28"/>
      <c r="E491" s="29"/>
      <c r="F491" s="30"/>
      <c r="G491" s="31"/>
      <c r="H491" s="20"/>
    </row>
    <row r="492" spans="1:9" x14ac:dyDescent="0.25">
      <c r="A492" s="4">
        <v>45379</v>
      </c>
      <c r="B492" s="2">
        <v>171.48</v>
      </c>
      <c r="C492" s="7">
        <f t="shared" si="8"/>
        <v>-1.0615256731507589E-2</v>
      </c>
      <c r="D492" s="28"/>
      <c r="E492" s="29"/>
      <c r="F492" s="30"/>
      <c r="G492" s="31"/>
      <c r="H492" s="20"/>
    </row>
    <row r="493" spans="1:9" x14ac:dyDescent="0.25">
      <c r="A493" s="4">
        <v>45380</v>
      </c>
      <c r="B493" s="2">
        <v>171.48</v>
      </c>
      <c r="C493" s="7">
        <f t="shared" si="8"/>
        <v>0</v>
      </c>
      <c r="D493" s="28"/>
      <c r="E493" s="29"/>
      <c r="F493" s="30"/>
      <c r="G493" s="31"/>
      <c r="H493" s="20"/>
    </row>
    <row r="494" spans="1:9" x14ac:dyDescent="0.25">
      <c r="A494" s="4">
        <v>45383</v>
      </c>
      <c r="B494" s="2">
        <v>171.4</v>
      </c>
      <c r="C494" s="7">
        <f t="shared" si="8"/>
        <v>-4.6663556609685485E-4</v>
      </c>
      <c r="D494" s="28"/>
      <c r="E494" s="29"/>
      <c r="F494" s="30"/>
      <c r="G494" s="43"/>
      <c r="H494" s="44"/>
      <c r="I494" s="45"/>
    </row>
    <row r="495" spans="1:9" ht="15.6" x14ac:dyDescent="0.3">
      <c r="C495" s="21"/>
      <c r="G495" s="46"/>
      <c r="H495" s="46"/>
      <c r="I495" s="45"/>
    </row>
    <row r="503" spans="3:6" x14ac:dyDescent="0.25">
      <c r="C503" s="8"/>
      <c r="D503" s="23"/>
      <c r="E503" s="24"/>
      <c r="F503" s="17"/>
    </row>
    <row r="504" spans="3:6" x14ac:dyDescent="0.25">
      <c r="C504" s="8"/>
      <c r="D504" s="23"/>
      <c r="E504" s="24"/>
      <c r="F504" s="17"/>
    </row>
    <row r="505" spans="3:6" x14ac:dyDescent="0.25">
      <c r="C505" s="8"/>
      <c r="D505" s="23"/>
      <c r="E505" s="24"/>
      <c r="F505" s="17"/>
    </row>
    <row r="506" spans="3:6" x14ac:dyDescent="0.25">
      <c r="C506" s="8"/>
      <c r="D506" s="23"/>
      <c r="E506" s="24"/>
      <c r="F506" s="17"/>
    </row>
    <row r="507" spans="3:6" x14ac:dyDescent="0.25">
      <c r="C507" s="8"/>
      <c r="D507" s="23"/>
      <c r="E507" s="24"/>
      <c r="F507" s="17"/>
    </row>
    <row r="508" spans="3:6" x14ac:dyDescent="0.25">
      <c r="C508" s="8"/>
      <c r="D508" s="23"/>
      <c r="E508" s="24"/>
      <c r="F508" s="17"/>
    </row>
    <row r="509" spans="3:6" x14ac:dyDescent="0.25">
      <c r="C509" s="8"/>
      <c r="D509" s="23"/>
      <c r="E509" s="24"/>
      <c r="F509" s="17"/>
    </row>
    <row r="510" spans="3:6" x14ac:dyDescent="0.25">
      <c r="C510" s="8"/>
      <c r="D510" s="23"/>
      <c r="E510" s="24"/>
      <c r="F510" s="17"/>
    </row>
    <row r="511" spans="3:6" x14ac:dyDescent="0.25">
      <c r="C511" s="8"/>
      <c r="D511" s="23"/>
      <c r="E511" s="24"/>
      <c r="F511" s="17"/>
    </row>
    <row r="512" spans="3:6" x14ac:dyDescent="0.25">
      <c r="C512" s="8"/>
      <c r="D512" s="23"/>
      <c r="E512" s="24"/>
      <c r="F512" s="17"/>
    </row>
    <row r="513" spans="3:6" x14ac:dyDescent="0.25">
      <c r="C513" s="8"/>
      <c r="D513" s="23"/>
      <c r="E513" s="24"/>
      <c r="F513" s="17"/>
    </row>
    <row r="514" spans="3:6" x14ac:dyDescent="0.25">
      <c r="C514" s="8"/>
      <c r="D514" s="23"/>
      <c r="E514" s="24"/>
      <c r="F514" s="17"/>
    </row>
    <row r="515" spans="3:6" x14ac:dyDescent="0.25">
      <c r="C515" s="8"/>
      <c r="D515" s="23"/>
      <c r="E515" s="24"/>
      <c r="F515" s="17"/>
    </row>
    <row r="516" spans="3:6" x14ac:dyDescent="0.25">
      <c r="C516" s="8"/>
      <c r="D516" s="23"/>
      <c r="E516" s="24"/>
      <c r="F516" s="17"/>
    </row>
    <row r="517" spans="3:6" x14ac:dyDescent="0.25">
      <c r="C517" s="8"/>
      <c r="D517" s="23"/>
      <c r="E517" s="24"/>
      <c r="F517" s="17"/>
    </row>
    <row r="518" spans="3:6" x14ac:dyDescent="0.25">
      <c r="C518" s="8"/>
      <c r="D518" s="23"/>
      <c r="E518" s="24"/>
      <c r="F518" s="17"/>
    </row>
    <row r="519" spans="3:6" x14ac:dyDescent="0.25">
      <c r="C519" s="8"/>
      <c r="D519" s="23"/>
      <c r="E519" s="24"/>
      <c r="F519" s="17"/>
    </row>
    <row r="520" spans="3:6" x14ac:dyDescent="0.25">
      <c r="C520" s="8"/>
      <c r="D520" s="23"/>
      <c r="E520" s="24"/>
      <c r="F520" s="17"/>
    </row>
    <row r="521" spans="3:6" x14ac:dyDescent="0.25">
      <c r="C521" s="8"/>
      <c r="D521" s="23"/>
      <c r="E521" s="24"/>
      <c r="F521" s="17"/>
    </row>
    <row r="522" spans="3:6" x14ac:dyDescent="0.25">
      <c r="C522" s="8"/>
      <c r="D522" s="23"/>
      <c r="E522" s="24"/>
      <c r="F522" s="17"/>
    </row>
    <row r="523" spans="3:6" x14ac:dyDescent="0.25">
      <c r="C523" s="8"/>
      <c r="D523" s="23"/>
      <c r="E523" s="24"/>
      <c r="F523" s="17"/>
    </row>
    <row r="524" spans="3:6" x14ac:dyDescent="0.25">
      <c r="C524" s="8"/>
      <c r="D524" s="23"/>
      <c r="E524" s="24"/>
      <c r="F524" s="17"/>
    </row>
    <row r="525" spans="3:6" x14ac:dyDescent="0.25">
      <c r="C525" s="8"/>
      <c r="D525" s="23"/>
      <c r="E525" s="24"/>
      <c r="F525" s="17"/>
    </row>
    <row r="526" spans="3:6" x14ac:dyDescent="0.25">
      <c r="C526" s="8"/>
      <c r="D526" s="23"/>
      <c r="E526" s="24"/>
      <c r="F526" s="17"/>
    </row>
    <row r="527" spans="3:6" x14ac:dyDescent="0.25">
      <c r="C527" s="8"/>
      <c r="D527" s="23"/>
      <c r="E527" s="24"/>
      <c r="F527" s="17"/>
    </row>
    <row r="528" spans="3:6" x14ac:dyDescent="0.25">
      <c r="C528" s="8"/>
      <c r="D528" s="23"/>
      <c r="E528" s="24"/>
      <c r="F528" s="17"/>
    </row>
    <row r="529" spans="3:6" x14ac:dyDescent="0.25">
      <c r="C529" s="8"/>
      <c r="D529" s="23"/>
      <c r="E529" s="24"/>
      <c r="F529" s="17"/>
    </row>
    <row r="530" spans="3:6" x14ac:dyDescent="0.25">
      <c r="C530" s="8"/>
      <c r="D530" s="23"/>
      <c r="E530" s="24"/>
      <c r="F530" s="17"/>
    </row>
    <row r="531" spans="3:6" x14ac:dyDescent="0.25">
      <c r="C531" s="8"/>
      <c r="D531" s="23"/>
      <c r="E531" s="24"/>
      <c r="F531" s="17"/>
    </row>
    <row r="532" spans="3:6" x14ac:dyDescent="0.25">
      <c r="C532" s="8"/>
      <c r="D532" s="23"/>
      <c r="E532" s="24"/>
      <c r="F532" s="17"/>
    </row>
    <row r="533" spans="3:6" x14ac:dyDescent="0.25">
      <c r="C533" s="8"/>
      <c r="D533" s="23"/>
      <c r="E533" s="24"/>
      <c r="F533" s="17"/>
    </row>
    <row r="534" spans="3:6" x14ac:dyDescent="0.25">
      <c r="C534" s="8"/>
      <c r="D534" s="23"/>
      <c r="E534" s="24"/>
      <c r="F534" s="17"/>
    </row>
    <row r="535" spans="3:6" x14ac:dyDescent="0.25">
      <c r="C535" s="8"/>
      <c r="D535" s="23"/>
      <c r="E535" s="24"/>
      <c r="F535" s="17"/>
    </row>
    <row r="536" spans="3:6" x14ac:dyDescent="0.25">
      <c r="C536" s="8"/>
      <c r="D536" s="23"/>
      <c r="E536" s="24"/>
      <c r="F536" s="17"/>
    </row>
    <row r="537" spans="3:6" x14ac:dyDescent="0.25">
      <c r="C537" s="8"/>
      <c r="D537" s="23"/>
      <c r="E537" s="24"/>
      <c r="F537" s="17"/>
    </row>
    <row r="538" spans="3:6" x14ac:dyDescent="0.25">
      <c r="C538" s="8"/>
      <c r="D538" s="23"/>
      <c r="E538" s="24"/>
      <c r="F538" s="17"/>
    </row>
    <row r="539" spans="3:6" x14ac:dyDescent="0.25">
      <c r="C539" s="8"/>
      <c r="D539" s="23"/>
      <c r="E539" s="24"/>
      <c r="F539" s="17"/>
    </row>
    <row r="540" spans="3:6" x14ac:dyDescent="0.25">
      <c r="C540" s="8"/>
      <c r="D540" s="23"/>
      <c r="E540" s="24"/>
      <c r="F540" s="17"/>
    </row>
    <row r="541" spans="3:6" x14ac:dyDescent="0.25">
      <c r="C541" s="8"/>
      <c r="D541" s="23"/>
      <c r="E541" s="24"/>
      <c r="F541" s="17"/>
    </row>
    <row r="542" spans="3:6" x14ac:dyDescent="0.25">
      <c r="C542" s="8"/>
      <c r="D542" s="23"/>
      <c r="E542" s="24"/>
      <c r="F542" s="17"/>
    </row>
    <row r="543" spans="3:6" x14ac:dyDescent="0.25">
      <c r="C543" s="8"/>
      <c r="D543" s="23"/>
      <c r="E543" s="24"/>
      <c r="F543" s="17"/>
    </row>
    <row r="544" spans="3:6" x14ac:dyDescent="0.25">
      <c r="C544" s="8"/>
      <c r="D544" s="23"/>
      <c r="E544" s="24"/>
      <c r="F544" s="17"/>
    </row>
    <row r="545" spans="3:6" x14ac:dyDescent="0.25">
      <c r="C545" s="8"/>
      <c r="D545" s="23"/>
      <c r="E545" s="24"/>
      <c r="F545" s="17"/>
    </row>
    <row r="546" spans="3:6" x14ac:dyDescent="0.25">
      <c r="C546" s="8"/>
      <c r="D546" s="23"/>
      <c r="E546" s="24"/>
      <c r="F546" s="17"/>
    </row>
    <row r="547" spans="3:6" x14ac:dyDescent="0.25">
      <c r="C547" s="8"/>
      <c r="D547" s="23"/>
      <c r="E547" s="24"/>
      <c r="F547" s="17"/>
    </row>
    <row r="548" spans="3:6" x14ac:dyDescent="0.25">
      <c r="C548" s="8"/>
      <c r="D548" s="23"/>
      <c r="E548" s="24"/>
      <c r="F548" s="17"/>
    </row>
    <row r="549" spans="3:6" x14ac:dyDescent="0.25">
      <c r="C549" s="8"/>
      <c r="D549" s="23"/>
      <c r="E549" s="24"/>
      <c r="F549" s="17"/>
    </row>
    <row r="550" spans="3:6" x14ac:dyDescent="0.25">
      <c r="C550" s="8"/>
      <c r="D550" s="23"/>
      <c r="E550" s="24"/>
      <c r="F550" s="17"/>
    </row>
    <row r="551" spans="3:6" x14ac:dyDescent="0.25">
      <c r="C551" s="8"/>
      <c r="D551" s="23"/>
      <c r="E551" s="24"/>
      <c r="F551" s="17"/>
    </row>
    <row r="552" spans="3:6" x14ac:dyDescent="0.25">
      <c r="C552" s="8"/>
      <c r="D552" s="23"/>
      <c r="E552" s="24"/>
      <c r="F552" s="17"/>
    </row>
    <row r="553" spans="3:6" x14ac:dyDescent="0.25">
      <c r="C553" s="8"/>
      <c r="D553" s="23"/>
      <c r="E553" s="24"/>
      <c r="F553" s="17"/>
    </row>
    <row r="554" spans="3:6" x14ac:dyDescent="0.25">
      <c r="C554" s="8"/>
      <c r="D554" s="23"/>
      <c r="E554" s="24"/>
      <c r="F554" s="17"/>
    </row>
    <row r="555" spans="3:6" x14ac:dyDescent="0.25">
      <c r="C555" s="8"/>
      <c r="D555" s="23"/>
      <c r="E555" s="24"/>
      <c r="F555" s="17"/>
    </row>
    <row r="556" spans="3:6" x14ac:dyDescent="0.25">
      <c r="C556" s="8"/>
      <c r="D556" s="23"/>
      <c r="E556" s="24"/>
      <c r="F556" s="17"/>
    </row>
    <row r="557" spans="3:6" x14ac:dyDescent="0.25">
      <c r="C557" s="8"/>
      <c r="D557" s="23"/>
      <c r="E557" s="24"/>
      <c r="F557" s="17"/>
    </row>
    <row r="558" spans="3:6" x14ac:dyDescent="0.25">
      <c r="C558" s="8"/>
      <c r="D558" s="23"/>
      <c r="E558" s="24"/>
      <c r="F558" s="17"/>
    </row>
    <row r="559" spans="3:6" x14ac:dyDescent="0.25">
      <c r="C559" s="8"/>
      <c r="D559" s="23"/>
      <c r="E559" s="24"/>
      <c r="F559" s="17"/>
    </row>
    <row r="560" spans="3:6" x14ac:dyDescent="0.25">
      <c r="C560" s="8"/>
      <c r="D560" s="23"/>
      <c r="E560" s="24"/>
      <c r="F560" s="17"/>
    </row>
    <row r="561" spans="3:6" x14ac:dyDescent="0.25">
      <c r="C561" s="8"/>
      <c r="D561" s="23"/>
      <c r="E561" s="24"/>
      <c r="F561" s="17"/>
    </row>
    <row r="562" spans="3:6" x14ac:dyDescent="0.25">
      <c r="C562" s="8"/>
      <c r="D562" s="23"/>
      <c r="E562" s="24"/>
      <c r="F562" s="17"/>
    </row>
    <row r="563" spans="3:6" x14ac:dyDescent="0.25">
      <c r="C563" s="8"/>
      <c r="D563" s="23"/>
      <c r="E563" s="24"/>
      <c r="F563" s="17"/>
    </row>
    <row r="564" spans="3:6" x14ac:dyDescent="0.25">
      <c r="C564" s="8"/>
      <c r="D564" s="23"/>
      <c r="E564" s="24"/>
      <c r="F564" s="17"/>
    </row>
    <row r="565" spans="3:6" x14ac:dyDescent="0.25">
      <c r="C565" s="8"/>
      <c r="D565" s="23"/>
      <c r="E565" s="24"/>
      <c r="F565" s="17"/>
    </row>
    <row r="566" spans="3:6" x14ac:dyDescent="0.25">
      <c r="C566" s="8"/>
      <c r="D566" s="23"/>
      <c r="E566" s="24"/>
      <c r="F566" s="17"/>
    </row>
    <row r="567" spans="3:6" x14ac:dyDescent="0.25">
      <c r="C567" s="8"/>
      <c r="D567" s="23"/>
      <c r="E567" s="24"/>
      <c r="F567" s="17"/>
    </row>
    <row r="568" spans="3:6" x14ac:dyDescent="0.25">
      <c r="C568" s="8"/>
      <c r="D568" s="23"/>
      <c r="E568" s="24"/>
      <c r="F568" s="17"/>
    </row>
    <row r="569" spans="3:6" x14ac:dyDescent="0.25">
      <c r="C569" s="8"/>
      <c r="D569" s="23"/>
      <c r="E569" s="24"/>
      <c r="F569" s="17"/>
    </row>
    <row r="570" spans="3:6" x14ac:dyDescent="0.25">
      <c r="C570" s="8"/>
      <c r="D570" s="23"/>
      <c r="E570" s="24"/>
      <c r="F570" s="17"/>
    </row>
    <row r="571" spans="3:6" x14ac:dyDescent="0.25">
      <c r="C571" s="8"/>
      <c r="D571" s="23"/>
      <c r="E571" s="24"/>
      <c r="F571" s="17"/>
    </row>
    <row r="572" spans="3:6" x14ac:dyDescent="0.25">
      <c r="C572" s="8"/>
      <c r="D572" s="23"/>
      <c r="E572" s="24"/>
      <c r="F572" s="17"/>
    </row>
    <row r="573" spans="3:6" x14ac:dyDescent="0.25">
      <c r="C573" s="8"/>
      <c r="D573" s="23"/>
      <c r="E573" s="24"/>
      <c r="F573" s="17"/>
    </row>
    <row r="574" spans="3:6" x14ac:dyDescent="0.25">
      <c r="C574" s="8"/>
      <c r="D574" s="23"/>
      <c r="E574" s="24"/>
      <c r="F574" s="17"/>
    </row>
    <row r="575" spans="3:6" x14ac:dyDescent="0.25">
      <c r="C575" s="8"/>
      <c r="D575" s="23"/>
      <c r="E575" s="24"/>
      <c r="F575" s="17"/>
    </row>
    <row r="576" spans="3:6" x14ac:dyDescent="0.25">
      <c r="C576" s="8"/>
      <c r="D576" s="23"/>
      <c r="E576" s="24"/>
      <c r="F576" s="17"/>
    </row>
    <row r="577" spans="3:6" x14ac:dyDescent="0.25">
      <c r="C577" s="8"/>
      <c r="D577" s="23"/>
      <c r="E577" s="24"/>
      <c r="F577" s="17"/>
    </row>
    <row r="578" spans="3:6" x14ac:dyDescent="0.25">
      <c r="C578" s="8"/>
      <c r="D578" s="23"/>
      <c r="E578" s="24"/>
      <c r="F578" s="17"/>
    </row>
    <row r="579" spans="3:6" x14ac:dyDescent="0.25">
      <c r="C579" s="8"/>
      <c r="D579" s="23"/>
      <c r="E579" s="24"/>
      <c r="F579" s="17"/>
    </row>
    <row r="580" spans="3:6" x14ac:dyDescent="0.25">
      <c r="C580" s="8"/>
      <c r="D580" s="23"/>
      <c r="E580" s="24"/>
      <c r="F580" s="17"/>
    </row>
    <row r="581" spans="3:6" x14ac:dyDescent="0.25">
      <c r="C581" s="8"/>
      <c r="D581" s="23"/>
      <c r="E581" s="24"/>
      <c r="F581" s="17"/>
    </row>
    <row r="582" spans="3:6" x14ac:dyDescent="0.25">
      <c r="C582" s="8"/>
      <c r="D582" s="23"/>
      <c r="E582" s="24"/>
      <c r="F582" s="17"/>
    </row>
    <row r="583" spans="3:6" x14ac:dyDescent="0.25">
      <c r="C583" s="8"/>
      <c r="D583" s="23"/>
      <c r="E583" s="24"/>
      <c r="F583" s="17"/>
    </row>
    <row r="584" spans="3:6" x14ac:dyDescent="0.25">
      <c r="C584" s="8"/>
      <c r="D584" s="23"/>
      <c r="E584" s="24"/>
      <c r="F584" s="17"/>
    </row>
    <row r="585" spans="3:6" x14ac:dyDescent="0.25">
      <c r="C585" s="8"/>
      <c r="D585" s="23"/>
      <c r="E585" s="24"/>
      <c r="F585" s="17"/>
    </row>
    <row r="586" spans="3:6" x14ac:dyDescent="0.25">
      <c r="C586" s="8"/>
      <c r="D586" s="23"/>
      <c r="E586" s="24"/>
      <c r="F586" s="17"/>
    </row>
    <row r="587" spans="3:6" x14ac:dyDescent="0.25">
      <c r="C587" s="8"/>
      <c r="D587" s="23"/>
      <c r="E587" s="24"/>
      <c r="F587" s="17"/>
    </row>
    <row r="588" spans="3:6" x14ac:dyDescent="0.25">
      <c r="C588" s="8"/>
      <c r="D588" s="23"/>
      <c r="E588" s="24"/>
      <c r="F588" s="17"/>
    </row>
    <row r="589" spans="3:6" x14ac:dyDescent="0.25">
      <c r="C589" s="8"/>
      <c r="D589" s="23"/>
      <c r="E589" s="24"/>
      <c r="F589" s="17"/>
    </row>
    <row r="590" spans="3:6" x14ac:dyDescent="0.25">
      <c r="C590" s="8"/>
      <c r="D590" s="23"/>
      <c r="E590" s="24"/>
      <c r="F590" s="17"/>
    </row>
    <row r="591" spans="3:6" x14ac:dyDescent="0.25">
      <c r="C591" s="8"/>
      <c r="D591" s="23"/>
      <c r="E591" s="24"/>
      <c r="F591" s="17"/>
    </row>
    <row r="592" spans="3:6" x14ac:dyDescent="0.25">
      <c r="C592" s="8"/>
      <c r="D592" s="23"/>
      <c r="E592" s="24"/>
      <c r="F592" s="17"/>
    </row>
    <row r="593" spans="3:6" x14ac:dyDescent="0.25">
      <c r="C593" s="8"/>
      <c r="D593" s="23"/>
      <c r="E593" s="24"/>
      <c r="F593" s="17"/>
    </row>
    <row r="594" spans="3:6" x14ac:dyDescent="0.25">
      <c r="C594" s="8"/>
      <c r="D594" s="23"/>
      <c r="E594" s="24"/>
      <c r="F594" s="17"/>
    </row>
    <row r="595" spans="3:6" x14ac:dyDescent="0.25">
      <c r="C595" s="8"/>
      <c r="D595" s="23"/>
      <c r="E595" s="24"/>
      <c r="F595" s="17"/>
    </row>
    <row r="596" spans="3:6" x14ac:dyDescent="0.25">
      <c r="C596" s="8"/>
      <c r="D596" s="23"/>
      <c r="E596" s="24"/>
      <c r="F596" s="17"/>
    </row>
    <row r="597" spans="3:6" x14ac:dyDescent="0.25">
      <c r="C597" s="8"/>
      <c r="D597" s="23"/>
      <c r="E597" s="24"/>
      <c r="F597" s="17"/>
    </row>
    <row r="598" spans="3:6" x14ac:dyDescent="0.25">
      <c r="C598" s="8"/>
      <c r="D598" s="23"/>
      <c r="E598" s="24"/>
      <c r="F598" s="17"/>
    </row>
    <row r="599" spans="3:6" x14ac:dyDescent="0.25">
      <c r="C599" s="8"/>
      <c r="D599" s="23"/>
      <c r="E599" s="24"/>
      <c r="F599" s="17"/>
    </row>
    <row r="600" spans="3:6" x14ac:dyDescent="0.25">
      <c r="C600" s="8"/>
      <c r="D600" s="23"/>
      <c r="E600" s="24"/>
      <c r="F600" s="17"/>
    </row>
    <row r="601" spans="3:6" x14ac:dyDescent="0.25">
      <c r="C601" s="8"/>
      <c r="D601" s="23"/>
      <c r="E601" s="24"/>
      <c r="F601" s="17"/>
    </row>
    <row r="602" spans="3:6" x14ac:dyDescent="0.25">
      <c r="C602" s="8"/>
      <c r="D602" s="23"/>
      <c r="E602" s="24"/>
      <c r="F602" s="17"/>
    </row>
    <row r="603" spans="3:6" x14ac:dyDescent="0.25">
      <c r="C603" s="8"/>
      <c r="D603" s="23"/>
      <c r="E603" s="24"/>
      <c r="F603" s="17"/>
    </row>
    <row r="604" spans="3:6" x14ac:dyDescent="0.25">
      <c r="C604" s="8"/>
      <c r="D604" s="23"/>
      <c r="E604" s="24"/>
      <c r="F604" s="17"/>
    </row>
    <row r="605" spans="3:6" x14ac:dyDescent="0.25">
      <c r="C605" s="8"/>
      <c r="D605" s="23"/>
      <c r="E605" s="24"/>
      <c r="F605" s="17"/>
    </row>
    <row r="606" spans="3:6" x14ac:dyDescent="0.25">
      <c r="C606" s="8"/>
      <c r="D606" s="23"/>
      <c r="E606" s="24"/>
      <c r="F606" s="17"/>
    </row>
    <row r="607" spans="3:6" x14ac:dyDescent="0.25">
      <c r="C607" s="8"/>
      <c r="D607" s="23"/>
      <c r="E607" s="24"/>
      <c r="F607" s="17"/>
    </row>
    <row r="608" spans="3:6" x14ac:dyDescent="0.25">
      <c r="C608" s="8"/>
      <c r="D608" s="23"/>
      <c r="E608" s="24"/>
      <c r="F608" s="17"/>
    </row>
    <row r="609" spans="3:6" x14ac:dyDescent="0.25">
      <c r="C609" s="8"/>
      <c r="D609" s="23"/>
      <c r="E609" s="24"/>
      <c r="F609" s="17"/>
    </row>
    <row r="610" spans="3:6" x14ac:dyDescent="0.25">
      <c r="C610" s="8"/>
      <c r="D610" s="23"/>
      <c r="E610" s="24"/>
      <c r="F610" s="17"/>
    </row>
    <row r="611" spans="3:6" x14ac:dyDescent="0.25">
      <c r="C611" s="8"/>
      <c r="D611" s="23"/>
      <c r="E611" s="24"/>
      <c r="F611" s="17"/>
    </row>
    <row r="612" spans="3:6" x14ac:dyDescent="0.25">
      <c r="C612" s="8"/>
      <c r="D612" s="23"/>
      <c r="E612" s="24"/>
      <c r="F612" s="17"/>
    </row>
    <row r="613" spans="3:6" x14ac:dyDescent="0.25">
      <c r="C613" s="8"/>
      <c r="D613" s="23"/>
      <c r="E613" s="24"/>
      <c r="F613" s="17"/>
    </row>
    <row r="614" spans="3:6" x14ac:dyDescent="0.25">
      <c r="C614" s="8"/>
      <c r="D614" s="23"/>
      <c r="E614" s="24"/>
      <c r="F614" s="17"/>
    </row>
    <row r="615" spans="3:6" x14ac:dyDescent="0.25">
      <c r="C615" s="8"/>
      <c r="D615" s="23"/>
      <c r="E615" s="24"/>
      <c r="F615" s="17"/>
    </row>
    <row r="616" spans="3:6" x14ac:dyDescent="0.25">
      <c r="C616" s="8"/>
      <c r="D616" s="23"/>
      <c r="E616" s="24"/>
      <c r="F616" s="17"/>
    </row>
    <row r="617" spans="3:6" x14ac:dyDescent="0.25">
      <c r="C617" s="8"/>
      <c r="D617" s="23"/>
      <c r="E617" s="24"/>
      <c r="F617" s="17"/>
    </row>
    <row r="618" spans="3:6" x14ac:dyDescent="0.25">
      <c r="C618" s="8"/>
      <c r="D618" s="23"/>
      <c r="E618" s="24"/>
      <c r="F618" s="17"/>
    </row>
    <row r="619" spans="3:6" x14ac:dyDescent="0.25">
      <c r="C619" s="8"/>
      <c r="D619" s="23"/>
      <c r="E619" s="24"/>
      <c r="F619" s="17"/>
    </row>
    <row r="620" spans="3:6" x14ac:dyDescent="0.25">
      <c r="C620" s="8"/>
      <c r="D620" s="23"/>
      <c r="E620" s="24"/>
      <c r="F620" s="17"/>
    </row>
    <row r="621" spans="3:6" x14ac:dyDescent="0.25">
      <c r="C621" s="8"/>
      <c r="D621" s="23"/>
      <c r="E621" s="24"/>
      <c r="F621" s="17"/>
    </row>
    <row r="622" spans="3:6" x14ac:dyDescent="0.25">
      <c r="C622" s="8"/>
      <c r="D622" s="23"/>
      <c r="E622" s="24"/>
      <c r="F622" s="17"/>
    </row>
    <row r="623" spans="3:6" x14ac:dyDescent="0.25">
      <c r="C623" s="8"/>
      <c r="D623" s="23"/>
      <c r="E623" s="24"/>
      <c r="F623" s="17"/>
    </row>
    <row r="624" spans="3:6" x14ac:dyDescent="0.25">
      <c r="C624" s="8"/>
      <c r="D624" s="23"/>
      <c r="E624" s="24"/>
      <c r="F624" s="17"/>
    </row>
    <row r="625" spans="3:6" x14ac:dyDescent="0.25">
      <c r="C625" s="8"/>
      <c r="D625" s="23"/>
      <c r="E625" s="24"/>
      <c r="F625" s="17"/>
    </row>
    <row r="626" spans="3:6" x14ac:dyDescent="0.25">
      <c r="C626" s="8"/>
      <c r="D626" s="23"/>
      <c r="E626" s="24"/>
      <c r="F626" s="17"/>
    </row>
    <row r="627" spans="3:6" x14ac:dyDescent="0.25">
      <c r="C627" s="8"/>
      <c r="D627" s="23"/>
      <c r="E627" s="24"/>
      <c r="F627" s="17"/>
    </row>
    <row r="628" spans="3:6" x14ac:dyDescent="0.25">
      <c r="C628" s="8"/>
      <c r="D628" s="23"/>
      <c r="E628" s="24"/>
      <c r="F628" s="17"/>
    </row>
    <row r="629" spans="3:6" x14ac:dyDescent="0.25">
      <c r="C629" s="8"/>
      <c r="D629" s="23"/>
      <c r="E629" s="24"/>
      <c r="F629" s="17"/>
    </row>
    <row r="630" spans="3:6" x14ac:dyDescent="0.25">
      <c r="C630" s="8"/>
      <c r="D630" s="23"/>
      <c r="E630" s="24"/>
      <c r="F630" s="17"/>
    </row>
    <row r="631" spans="3:6" x14ac:dyDescent="0.25">
      <c r="C631" s="8"/>
      <c r="D631" s="23"/>
      <c r="E631" s="24"/>
      <c r="F631" s="17"/>
    </row>
    <row r="632" spans="3:6" x14ac:dyDescent="0.25">
      <c r="C632" s="8"/>
      <c r="D632" s="23"/>
      <c r="E632" s="24"/>
      <c r="F632" s="17"/>
    </row>
    <row r="633" spans="3:6" x14ac:dyDescent="0.25">
      <c r="C633" s="8"/>
      <c r="D633" s="23"/>
      <c r="E633" s="24"/>
      <c r="F633" s="17"/>
    </row>
    <row r="634" spans="3:6" x14ac:dyDescent="0.25">
      <c r="C634" s="8"/>
      <c r="D634" s="23"/>
      <c r="E634" s="24"/>
      <c r="F634" s="17"/>
    </row>
    <row r="635" spans="3:6" x14ac:dyDescent="0.25">
      <c r="C635" s="8"/>
      <c r="D635" s="23"/>
      <c r="E635" s="24"/>
      <c r="F635" s="17"/>
    </row>
    <row r="636" spans="3:6" x14ac:dyDescent="0.25">
      <c r="C636" s="8"/>
      <c r="D636" s="23"/>
      <c r="E636" s="24"/>
      <c r="F636" s="17"/>
    </row>
    <row r="637" spans="3:6" x14ac:dyDescent="0.25">
      <c r="C637" s="8"/>
      <c r="D637" s="23"/>
      <c r="E637" s="24"/>
      <c r="F637" s="17"/>
    </row>
    <row r="638" spans="3:6" x14ac:dyDescent="0.25">
      <c r="C638" s="8"/>
      <c r="D638" s="23"/>
      <c r="E638" s="24"/>
      <c r="F638" s="17"/>
    </row>
    <row r="639" spans="3:6" x14ac:dyDescent="0.25">
      <c r="C639" s="8"/>
      <c r="D639" s="23"/>
      <c r="E639" s="24"/>
      <c r="F639" s="17"/>
    </row>
    <row r="640" spans="3:6" x14ac:dyDescent="0.25">
      <c r="C640" s="8"/>
      <c r="D640" s="23"/>
      <c r="E640" s="24"/>
      <c r="F640" s="17"/>
    </row>
    <row r="641" spans="3:6" x14ac:dyDescent="0.25">
      <c r="C641" s="8"/>
      <c r="D641" s="23"/>
      <c r="E641" s="24"/>
      <c r="F641" s="17"/>
    </row>
    <row r="642" spans="3:6" x14ac:dyDescent="0.25">
      <c r="C642" s="8"/>
      <c r="D642" s="23"/>
      <c r="E642" s="24"/>
      <c r="F642" s="17"/>
    </row>
    <row r="643" spans="3:6" x14ac:dyDescent="0.25">
      <c r="C643" s="8"/>
      <c r="D643" s="23"/>
      <c r="E643" s="24"/>
      <c r="F643" s="17"/>
    </row>
    <row r="644" spans="3:6" x14ac:dyDescent="0.25">
      <c r="C644" s="8"/>
      <c r="D644" s="23"/>
      <c r="E644" s="24"/>
      <c r="F644" s="17"/>
    </row>
    <row r="645" spans="3:6" x14ac:dyDescent="0.25">
      <c r="C645" s="8"/>
      <c r="D645" s="23"/>
      <c r="E645" s="24"/>
      <c r="F645" s="17"/>
    </row>
    <row r="646" spans="3:6" x14ac:dyDescent="0.25">
      <c r="C646" s="8"/>
      <c r="D646" s="23"/>
      <c r="E646" s="24"/>
      <c r="F646" s="17"/>
    </row>
    <row r="647" spans="3:6" x14ac:dyDescent="0.25">
      <c r="C647" s="8"/>
      <c r="D647" s="23"/>
      <c r="E647" s="24"/>
      <c r="F647" s="17"/>
    </row>
    <row r="648" spans="3:6" x14ac:dyDescent="0.25">
      <c r="C648" s="8"/>
      <c r="D648" s="23"/>
      <c r="E648" s="24"/>
      <c r="F648" s="17"/>
    </row>
    <row r="649" spans="3:6" x14ac:dyDescent="0.25">
      <c r="C649" s="8"/>
      <c r="D649" s="23"/>
      <c r="E649" s="24"/>
      <c r="F649" s="17"/>
    </row>
    <row r="650" spans="3:6" x14ac:dyDescent="0.25">
      <c r="C650" s="8"/>
      <c r="D650" s="23"/>
      <c r="E650" s="24"/>
      <c r="F650" s="17"/>
    </row>
    <row r="651" spans="3:6" x14ac:dyDescent="0.25">
      <c r="C651" s="8"/>
      <c r="D651" s="23"/>
      <c r="E651" s="24"/>
      <c r="F651" s="17"/>
    </row>
    <row r="652" spans="3:6" x14ac:dyDescent="0.25">
      <c r="C652" s="8"/>
      <c r="D652" s="23"/>
      <c r="E652" s="24"/>
      <c r="F652" s="17"/>
    </row>
    <row r="653" spans="3:6" x14ac:dyDescent="0.25">
      <c r="C653" s="8"/>
      <c r="D653" s="23"/>
      <c r="E653" s="24"/>
      <c r="F653" s="17"/>
    </row>
    <row r="654" spans="3:6" x14ac:dyDescent="0.25">
      <c r="C654" s="8"/>
      <c r="D654" s="23"/>
      <c r="E654" s="24"/>
      <c r="F654" s="17"/>
    </row>
    <row r="655" spans="3:6" x14ac:dyDescent="0.25">
      <c r="C655" s="8"/>
      <c r="D655" s="23"/>
      <c r="E655" s="24"/>
      <c r="F655" s="17"/>
    </row>
    <row r="656" spans="3:6" x14ac:dyDescent="0.25">
      <c r="C656" s="8"/>
      <c r="D656" s="23"/>
      <c r="E656" s="24"/>
      <c r="F656" s="17"/>
    </row>
    <row r="657" spans="3:6" x14ac:dyDescent="0.25">
      <c r="C657" s="8"/>
      <c r="D657" s="23"/>
      <c r="E657" s="24"/>
      <c r="F657" s="17"/>
    </row>
    <row r="658" spans="3:6" x14ac:dyDescent="0.25">
      <c r="C658" s="8"/>
      <c r="D658" s="23"/>
      <c r="E658" s="24"/>
      <c r="F658" s="17"/>
    </row>
    <row r="659" spans="3:6" x14ac:dyDescent="0.25">
      <c r="C659" s="8"/>
      <c r="D659" s="23"/>
      <c r="E659" s="24"/>
      <c r="F659" s="17"/>
    </row>
    <row r="660" spans="3:6" x14ac:dyDescent="0.25">
      <c r="C660" s="8"/>
      <c r="D660" s="23"/>
      <c r="E660" s="24"/>
      <c r="F660" s="17"/>
    </row>
    <row r="661" spans="3:6" x14ac:dyDescent="0.25">
      <c r="C661" s="8"/>
      <c r="D661" s="23"/>
      <c r="E661" s="24"/>
      <c r="F661" s="17"/>
    </row>
    <row r="662" spans="3:6" x14ac:dyDescent="0.25">
      <c r="C662" s="8"/>
      <c r="D662" s="23"/>
      <c r="E662" s="24"/>
      <c r="F662" s="17"/>
    </row>
    <row r="663" spans="3:6" x14ac:dyDescent="0.25">
      <c r="C663" s="8"/>
      <c r="D663" s="23"/>
      <c r="E663" s="24"/>
      <c r="F663" s="17"/>
    </row>
    <row r="664" spans="3:6" x14ac:dyDescent="0.25">
      <c r="C664" s="8"/>
      <c r="D664" s="23"/>
      <c r="E664" s="24"/>
      <c r="F664" s="17"/>
    </row>
    <row r="665" spans="3:6" x14ac:dyDescent="0.25">
      <c r="C665" s="8"/>
      <c r="D665" s="23"/>
      <c r="E665" s="24"/>
      <c r="F665" s="17"/>
    </row>
    <row r="666" spans="3:6" x14ac:dyDescent="0.25">
      <c r="C666" s="8"/>
      <c r="D666" s="23"/>
      <c r="E666" s="24"/>
      <c r="F666" s="17"/>
    </row>
    <row r="667" spans="3:6" x14ac:dyDescent="0.25">
      <c r="C667" s="8"/>
      <c r="D667" s="23"/>
      <c r="E667" s="24"/>
      <c r="F667" s="17"/>
    </row>
    <row r="668" spans="3:6" x14ac:dyDescent="0.25">
      <c r="C668" s="8"/>
      <c r="D668" s="23"/>
      <c r="E668" s="24"/>
      <c r="F668" s="17"/>
    </row>
    <row r="669" spans="3:6" x14ac:dyDescent="0.25">
      <c r="C669" s="8"/>
      <c r="D669" s="23"/>
      <c r="E669" s="24"/>
      <c r="F669" s="17"/>
    </row>
    <row r="670" spans="3:6" x14ac:dyDescent="0.25">
      <c r="C670" s="8"/>
      <c r="D670" s="23"/>
      <c r="E670" s="24"/>
      <c r="F670" s="17"/>
    </row>
    <row r="671" spans="3:6" x14ac:dyDescent="0.25">
      <c r="C671" s="8"/>
      <c r="D671" s="23"/>
      <c r="E671" s="24"/>
      <c r="F671" s="17"/>
    </row>
    <row r="672" spans="3:6" x14ac:dyDescent="0.25">
      <c r="C672" s="8"/>
      <c r="D672" s="23"/>
      <c r="E672" s="24"/>
      <c r="F672" s="17"/>
    </row>
    <row r="673" spans="3:6" x14ac:dyDescent="0.25">
      <c r="C673" s="8"/>
      <c r="D673" s="23"/>
      <c r="E673" s="24"/>
      <c r="F673" s="17"/>
    </row>
    <row r="674" spans="3:6" x14ac:dyDescent="0.25">
      <c r="C674" s="8"/>
      <c r="D674" s="23"/>
      <c r="E674" s="24"/>
      <c r="F674" s="17"/>
    </row>
    <row r="675" spans="3:6" x14ac:dyDescent="0.25">
      <c r="C675" s="8"/>
      <c r="D675" s="23"/>
      <c r="E675" s="24"/>
      <c r="F675" s="17"/>
    </row>
    <row r="676" spans="3:6" x14ac:dyDescent="0.25">
      <c r="C676" s="8"/>
      <c r="D676" s="23"/>
      <c r="E676" s="24"/>
      <c r="F676" s="17"/>
    </row>
    <row r="677" spans="3:6" x14ac:dyDescent="0.25">
      <c r="C677" s="8"/>
      <c r="D677" s="23"/>
      <c r="E677" s="24"/>
      <c r="F677" s="17"/>
    </row>
    <row r="678" spans="3:6" x14ac:dyDescent="0.25">
      <c r="C678" s="8"/>
      <c r="D678" s="23"/>
      <c r="E678" s="24"/>
      <c r="F678" s="17"/>
    </row>
    <row r="679" spans="3:6" x14ac:dyDescent="0.25">
      <c r="C679" s="8"/>
      <c r="D679" s="23"/>
      <c r="E679" s="24"/>
      <c r="F679" s="17"/>
    </row>
    <row r="680" spans="3:6" x14ac:dyDescent="0.25">
      <c r="C680" s="8"/>
      <c r="D680" s="23"/>
      <c r="E680" s="24"/>
      <c r="F680" s="17"/>
    </row>
    <row r="681" spans="3:6" x14ac:dyDescent="0.25">
      <c r="C681" s="8"/>
      <c r="D681" s="23"/>
      <c r="E681" s="24"/>
      <c r="F681" s="17"/>
    </row>
    <row r="682" spans="3:6" x14ac:dyDescent="0.25">
      <c r="C682" s="8"/>
      <c r="D682" s="23"/>
      <c r="E682" s="24"/>
      <c r="F682" s="17"/>
    </row>
    <row r="683" spans="3:6" x14ac:dyDescent="0.25">
      <c r="C683" s="8"/>
      <c r="D683" s="23"/>
      <c r="E683" s="24"/>
      <c r="F683" s="17"/>
    </row>
    <row r="684" spans="3:6" x14ac:dyDescent="0.25">
      <c r="C684" s="8"/>
      <c r="D684" s="23"/>
      <c r="E684" s="24"/>
      <c r="F684" s="17"/>
    </row>
    <row r="685" spans="3:6" x14ac:dyDescent="0.25">
      <c r="C685" s="8"/>
      <c r="D685" s="23"/>
      <c r="E685" s="24"/>
      <c r="F685" s="17"/>
    </row>
    <row r="686" spans="3:6" x14ac:dyDescent="0.25">
      <c r="C686" s="8"/>
      <c r="D686" s="23"/>
      <c r="E686" s="24"/>
      <c r="F686" s="17"/>
    </row>
    <row r="687" spans="3:6" x14ac:dyDescent="0.25">
      <c r="C687" s="8"/>
      <c r="D687" s="23"/>
      <c r="E687" s="24"/>
      <c r="F687" s="17"/>
    </row>
    <row r="688" spans="3:6" x14ac:dyDescent="0.25">
      <c r="C688" s="8"/>
      <c r="D688" s="23"/>
      <c r="E688" s="24"/>
      <c r="F688" s="17"/>
    </row>
    <row r="689" spans="3:6" x14ac:dyDescent="0.25">
      <c r="C689" s="8"/>
      <c r="D689" s="23"/>
      <c r="E689" s="24"/>
      <c r="F689" s="17"/>
    </row>
    <row r="690" spans="3:6" x14ac:dyDescent="0.25">
      <c r="C690" s="8"/>
      <c r="D690" s="23"/>
      <c r="E690" s="24"/>
      <c r="F690" s="17"/>
    </row>
    <row r="691" spans="3:6" x14ac:dyDescent="0.25">
      <c r="C691" s="8"/>
      <c r="D691" s="23"/>
      <c r="E691" s="24"/>
      <c r="F691" s="17"/>
    </row>
    <row r="692" spans="3:6" x14ac:dyDescent="0.25">
      <c r="C692" s="8"/>
      <c r="D692" s="23"/>
      <c r="E692" s="24"/>
      <c r="F692" s="17"/>
    </row>
    <row r="693" spans="3:6" x14ac:dyDescent="0.25">
      <c r="C693" s="8"/>
      <c r="D693" s="23"/>
      <c r="E693" s="24"/>
      <c r="F693" s="17"/>
    </row>
    <row r="694" spans="3:6" x14ac:dyDescent="0.25">
      <c r="C694" s="8"/>
      <c r="D694" s="23"/>
      <c r="E694" s="24"/>
      <c r="F694" s="17"/>
    </row>
    <row r="695" spans="3:6" x14ac:dyDescent="0.25">
      <c r="C695" s="8"/>
      <c r="D695" s="23"/>
      <c r="E695" s="24"/>
      <c r="F695" s="17"/>
    </row>
    <row r="696" spans="3:6" x14ac:dyDescent="0.25">
      <c r="C696" s="8"/>
      <c r="D696" s="23"/>
      <c r="E696" s="24"/>
      <c r="F696" s="17"/>
    </row>
    <row r="697" spans="3:6" x14ac:dyDescent="0.25">
      <c r="C697" s="8"/>
      <c r="D697" s="23"/>
      <c r="E697" s="24"/>
      <c r="F697" s="17"/>
    </row>
    <row r="698" spans="3:6" x14ac:dyDescent="0.25">
      <c r="C698" s="8"/>
      <c r="D698" s="23"/>
      <c r="E698" s="24"/>
      <c r="F698" s="17"/>
    </row>
    <row r="699" spans="3:6" x14ac:dyDescent="0.25">
      <c r="C699" s="8"/>
      <c r="D699" s="23"/>
      <c r="E699" s="24"/>
      <c r="F699" s="17"/>
    </row>
    <row r="700" spans="3:6" x14ac:dyDescent="0.25">
      <c r="C700" s="8"/>
      <c r="D700" s="23"/>
      <c r="E700" s="24"/>
      <c r="F700" s="17"/>
    </row>
    <row r="701" spans="3:6" x14ac:dyDescent="0.25">
      <c r="C701" s="8"/>
      <c r="D701" s="23"/>
      <c r="E701" s="24"/>
      <c r="F701" s="17"/>
    </row>
    <row r="702" spans="3:6" x14ac:dyDescent="0.25">
      <c r="C702" s="8"/>
      <c r="D702" s="23"/>
      <c r="E702" s="24"/>
      <c r="F702" s="17"/>
    </row>
    <row r="703" spans="3:6" x14ac:dyDescent="0.25">
      <c r="C703" s="8"/>
      <c r="D703" s="23"/>
      <c r="E703" s="24"/>
      <c r="F703" s="17"/>
    </row>
    <row r="704" spans="3:6" x14ac:dyDescent="0.25">
      <c r="C704" s="8"/>
      <c r="D704" s="23"/>
      <c r="E704" s="24"/>
      <c r="F704" s="17"/>
    </row>
    <row r="705" spans="3:6" x14ac:dyDescent="0.25">
      <c r="C705" s="8"/>
      <c r="D705" s="23"/>
      <c r="E705" s="24"/>
      <c r="F705" s="17"/>
    </row>
    <row r="706" spans="3:6" x14ac:dyDescent="0.25">
      <c r="C706" s="8"/>
      <c r="D706" s="23"/>
      <c r="E706" s="24"/>
      <c r="F706" s="17"/>
    </row>
    <row r="707" spans="3:6" x14ac:dyDescent="0.25">
      <c r="C707" s="8"/>
      <c r="D707" s="23"/>
      <c r="E707" s="24"/>
      <c r="F707" s="17"/>
    </row>
    <row r="708" spans="3:6" x14ac:dyDescent="0.25">
      <c r="C708" s="8"/>
      <c r="D708" s="23"/>
      <c r="E708" s="24"/>
      <c r="F708" s="17"/>
    </row>
    <row r="709" spans="3:6" x14ac:dyDescent="0.25">
      <c r="C709" s="8"/>
      <c r="D709" s="23"/>
      <c r="E709" s="24"/>
      <c r="F709" s="17"/>
    </row>
    <row r="710" spans="3:6" x14ac:dyDescent="0.25">
      <c r="C710" s="8"/>
      <c r="D710" s="23"/>
      <c r="E710" s="24"/>
      <c r="F710" s="17"/>
    </row>
    <row r="711" spans="3:6" x14ac:dyDescent="0.25">
      <c r="C711" s="8"/>
      <c r="D711" s="23"/>
      <c r="E711" s="24"/>
      <c r="F711" s="17"/>
    </row>
    <row r="712" spans="3:6" x14ac:dyDescent="0.25">
      <c r="C712" s="8"/>
      <c r="D712" s="23"/>
      <c r="E712" s="24"/>
      <c r="F712" s="17"/>
    </row>
    <row r="713" spans="3:6" x14ac:dyDescent="0.25">
      <c r="C713" s="8"/>
      <c r="D713" s="23"/>
      <c r="E713" s="24"/>
      <c r="F713" s="17"/>
    </row>
    <row r="714" spans="3:6" x14ac:dyDescent="0.25">
      <c r="C714" s="8"/>
      <c r="D714" s="23"/>
      <c r="E714" s="24"/>
      <c r="F714" s="17"/>
    </row>
    <row r="715" spans="3:6" x14ac:dyDescent="0.25">
      <c r="C715" s="8"/>
      <c r="D715" s="23"/>
      <c r="E715" s="24"/>
      <c r="F715" s="17"/>
    </row>
    <row r="716" spans="3:6" x14ac:dyDescent="0.25">
      <c r="C716" s="8"/>
      <c r="D716" s="23"/>
      <c r="E716" s="24"/>
      <c r="F716" s="17"/>
    </row>
    <row r="717" spans="3:6" x14ac:dyDescent="0.25">
      <c r="C717" s="8"/>
      <c r="D717" s="23"/>
      <c r="E717" s="24"/>
      <c r="F717" s="17"/>
    </row>
    <row r="718" spans="3:6" x14ac:dyDescent="0.25">
      <c r="C718" s="8"/>
      <c r="D718" s="23"/>
      <c r="E718" s="24"/>
      <c r="F718" s="17"/>
    </row>
    <row r="719" spans="3:6" x14ac:dyDescent="0.25">
      <c r="C719" s="8"/>
      <c r="D719" s="23"/>
      <c r="E719" s="24"/>
      <c r="F719" s="17"/>
    </row>
    <row r="720" spans="3:6" x14ac:dyDescent="0.25">
      <c r="C720" s="8"/>
      <c r="D720" s="23"/>
      <c r="E720" s="24"/>
      <c r="F720" s="17"/>
    </row>
    <row r="721" spans="3:6" x14ac:dyDescent="0.25">
      <c r="C721" s="8"/>
      <c r="D721" s="23"/>
      <c r="E721" s="24"/>
      <c r="F721" s="17"/>
    </row>
    <row r="722" spans="3:6" x14ac:dyDescent="0.25">
      <c r="C722" s="8"/>
      <c r="D722" s="23"/>
      <c r="E722" s="24"/>
      <c r="F722" s="17"/>
    </row>
    <row r="723" spans="3:6" x14ac:dyDescent="0.25">
      <c r="C723" s="8"/>
      <c r="D723" s="23"/>
      <c r="E723" s="24"/>
      <c r="F723" s="17"/>
    </row>
    <row r="724" spans="3:6" x14ac:dyDescent="0.25">
      <c r="C724" s="8"/>
      <c r="D724" s="23"/>
      <c r="E724" s="24"/>
      <c r="F724" s="17"/>
    </row>
    <row r="725" spans="3:6" x14ac:dyDescent="0.25">
      <c r="C725" s="8"/>
      <c r="D725" s="23"/>
      <c r="E725" s="24"/>
      <c r="F725" s="17"/>
    </row>
    <row r="726" spans="3:6" x14ac:dyDescent="0.25">
      <c r="C726" s="8"/>
      <c r="D726" s="23"/>
      <c r="E726" s="24"/>
      <c r="F726" s="17"/>
    </row>
    <row r="727" spans="3:6" x14ac:dyDescent="0.25">
      <c r="C727" s="8"/>
      <c r="D727" s="23"/>
      <c r="E727" s="24"/>
      <c r="F727" s="17"/>
    </row>
    <row r="728" spans="3:6" x14ac:dyDescent="0.25">
      <c r="C728" s="8"/>
      <c r="D728" s="23"/>
      <c r="E728" s="24"/>
      <c r="F728" s="17"/>
    </row>
    <row r="729" spans="3:6" x14ac:dyDescent="0.25">
      <c r="C729" s="8"/>
      <c r="D729" s="23"/>
      <c r="E729" s="24"/>
      <c r="F729" s="17"/>
    </row>
    <row r="730" spans="3:6" x14ac:dyDescent="0.25">
      <c r="C730" s="8"/>
      <c r="D730" s="23"/>
      <c r="E730" s="24"/>
      <c r="F730" s="17"/>
    </row>
    <row r="731" spans="3:6" x14ac:dyDescent="0.25">
      <c r="C731" s="8"/>
      <c r="D731" s="23"/>
      <c r="E731" s="24"/>
      <c r="F731" s="17"/>
    </row>
    <row r="732" spans="3:6" x14ac:dyDescent="0.25">
      <c r="C732" s="8"/>
      <c r="D732" s="23"/>
      <c r="E732" s="24"/>
      <c r="F732" s="17"/>
    </row>
    <row r="733" spans="3:6" x14ac:dyDescent="0.25">
      <c r="C733" s="8"/>
      <c r="D733" s="23"/>
      <c r="E733" s="24"/>
      <c r="F733" s="17"/>
    </row>
    <row r="734" spans="3:6" x14ac:dyDescent="0.25">
      <c r="C734" s="8"/>
      <c r="D734" s="23"/>
      <c r="E734" s="24"/>
      <c r="F734" s="17"/>
    </row>
    <row r="735" spans="3:6" x14ac:dyDescent="0.25">
      <c r="C735" s="8"/>
      <c r="D735" s="23"/>
      <c r="E735" s="24"/>
      <c r="F735" s="17"/>
    </row>
    <row r="736" spans="3:6" x14ac:dyDescent="0.25">
      <c r="C736" s="8"/>
      <c r="D736" s="23"/>
      <c r="E736" s="24"/>
      <c r="F736" s="17"/>
    </row>
    <row r="737" spans="3:6" x14ac:dyDescent="0.25">
      <c r="C737" s="8"/>
      <c r="D737" s="23"/>
      <c r="E737" s="24"/>
      <c r="F737" s="17"/>
    </row>
    <row r="738" spans="3:6" x14ac:dyDescent="0.25">
      <c r="C738" s="8"/>
      <c r="D738" s="23"/>
      <c r="E738" s="24"/>
      <c r="F738" s="17"/>
    </row>
    <row r="739" spans="3:6" x14ac:dyDescent="0.25">
      <c r="C739" s="8"/>
      <c r="D739" s="23"/>
      <c r="E739" s="24"/>
      <c r="F739" s="17"/>
    </row>
    <row r="740" spans="3:6" x14ac:dyDescent="0.25">
      <c r="C740" s="8"/>
      <c r="D740" s="23"/>
      <c r="E740" s="24"/>
      <c r="F740" s="17"/>
    </row>
    <row r="741" spans="3:6" x14ac:dyDescent="0.25">
      <c r="C741" s="8"/>
      <c r="D741" s="23"/>
      <c r="E741" s="24"/>
      <c r="F741" s="17"/>
    </row>
    <row r="742" spans="3:6" x14ac:dyDescent="0.25">
      <c r="C742" s="8"/>
      <c r="D742" s="23"/>
      <c r="E742" s="24"/>
      <c r="F742" s="17"/>
    </row>
    <row r="743" spans="3:6" x14ac:dyDescent="0.25">
      <c r="C743" s="8"/>
      <c r="D743" s="23"/>
      <c r="E743" s="24"/>
      <c r="F743" s="17"/>
    </row>
    <row r="744" spans="3:6" x14ac:dyDescent="0.25">
      <c r="C744" s="8"/>
      <c r="D744" s="23"/>
      <c r="E744" s="24"/>
      <c r="F744" s="17"/>
    </row>
    <row r="745" spans="3:6" x14ac:dyDescent="0.25">
      <c r="C745" s="8"/>
      <c r="D745" s="23"/>
      <c r="E745" s="24"/>
      <c r="F745" s="17"/>
    </row>
    <row r="746" spans="3:6" x14ac:dyDescent="0.25">
      <c r="C746" s="8"/>
      <c r="D746" s="23"/>
      <c r="E746" s="24"/>
      <c r="F746" s="17"/>
    </row>
    <row r="747" spans="3:6" x14ac:dyDescent="0.25">
      <c r="C747" s="8"/>
      <c r="D747" s="23"/>
      <c r="E747" s="24"/>
      <c r="F747" s="17"/>
    </row>
    <row r="748" spans="3:6" x14ac:dyDescent="0.25">
      <c r="C748" s="8"/>
      <c r="D748" s="23"/>
      <c r="E748" s="24"/>
      <c r="F748" s="17"/>
    </row>
    <row r="749" spans="3:6" x14ac:dyDescent="0.25">
      <c r="C749" s="8"/>
      <c r="D749" s="23"/>
      <c r="E749" s="24"/>
      <c r="F749" s="17"/>
    </row>
    <row r="750" spans="3:6" x14ac:dyDescent="0.25">
      <c r="C750" s="8"/>
      <c r="D750" s="23"/>
      <c r="E750" s="24"/>
      <c r="F750" s="17"/>
    </row>
    <row r="751" spans="3:6" x14ac:dyDescent="0.25">
      <c r="C751" s="8"/>
      <c r="D751" s="23"/>
      <c r="E751" s="24"/>
      <c r="F751" s="17"/>
    </row>
    <row r="752" spans="3:6" x14ac:dyDescent="0.25">
      <c r="C752" s="8"/>
      <c r="D752" s="23"/>
      <c r="E752" s="24"/>
      <c r="F752" s="17"/>
    </row>
    <row r="753" spans="3:6" x14ac:dyDescent="0.25">
      <c r="C753" s="8"/>
      <c r="D753" s="23"/>
      <c r="E753" s="24"/>
      <c r="F753" s="17"/>
    </row>
    <row r="754" spans="3:6" x14ac:dyDescent="0.25">
      <c r="C754" s="8"/>
      <c r="D754" s="23"/>
      <c r="E754" s="24"/>
      <c r="F754" s="17"/>
    </row>
    <row r="755" spans="3:6" x14ac:dyDescent="0.25">
      <c r="C755" s="8"/>
      <c r="D755" s="23"/>
      <c r="E755" s="24"/>
      <c r="F755" s="17"/>
    </row>
    <row r="756" spans="3:6" x14ac:dyDescent="0.25">
      <c r="C756" s="8"/>
      <c r="D756" s="23"/>
      <c r="E756" s="24"/>
      <c r="F756" s="17"/>
    </row>
    <row r="757" spans="3:6" x14ac:dyDescent="0.25">
      <c r="C757" s="8"/>
      <c r="D757" s="23"/>
      <c r="E757" s="24"/>
      <c r="F757" s="17"/>
    </row>
    <row r="758" spans="3:6" x14ac:dyDescent="0.25">
      <c r="C758" s="8"/>
      <c r="D758" s="23"/>
      <c r="E758" s="24"/>
      <c r="F758" s="17"/>
    </row>
    <row r="759" spans="3:6" x14ac:dyDescent="0.25">
      <c r="C759" s="8"/>
      <c r="D759" s="23"/>
      <c r="E759" s="24"/>
      <c r="F759" s="17"/>
    </row>
    <row r="760" spans="3:6" x14ac:dyDescent="0.25">
      <c r="C760" s="8"/>
      <c r="D760" s="23"/>
      <c r="E760" s="24"/>
      <c r="F760" s="17"/>
    </row>
    <row r="761" spans="3:6" x14ac:dyDescent="0.25">
      <c r="C761" s="8"/>
      <c r="D761" s="23"/>
      <c r="E761" s="24"/>
      <c r="F761" s="17"/>
    </row>
    <row r="762" spans="3:6" x14ac:dyDescent="0.25">
      <c r="C762" s="8"/>
      <c r="D762" s="23"/>
      <c r="E762" s="24"/>
      <c r="F762" s="17"/>
    </row>
    <row r="763" spans="3:6" x14ac:dyDescent="0.25">
      <c r="C763" s="8"/>
      <c r="D763" s="23"/>
      <c r="E763" s="24"/>
      <c r="F763" s="17"/>
    </row>
    <row r="764" spans="3:6" x14ac:dyDescent="0.25">
      <c r="C764" s="8"/>
      <c r="D764" s="23"/>
      <c r="E764" s="24"/>
      <c r="F764" s="17"/>
    </row>
    <row r="765" spans="3:6" x14ac:dyDescent="0.25">
      <c r="C765" s="8"/>
      <c r="D765" s="23"/>
      <c r="E765" s="24"/>
      <c r="F765" s="17"/>
    </row>
    <row r="766" spans="3:6" x14ac:dyDescent="0.25">
      <c r="C766" s="8"/>
      <c r="D766" s="23"/>
      <c r="E766" s="24"/>
      <c r="F766" s="17"/>
    </row>
    <row r="767" spans="3:6" x14ac:dyDescent="0.25">
      <c r="C767" s="8"/>
      <c r="D767" s="23"/>
      <c r="E767" s="24"/>
      <c r="F767" s="17"/>
    </row>
    <row r="768" spans="3:6" x14ac:dyDescent="0.25">
      <c r="C768" s="8"/>
      <c r="D768" s="23"/>
      <c r="E768" s="24"/>
      <c r="F768" s="17"/>
    </row>
    <row r="769" spans="3:6" x14ac:dyDescent="0.25">
      <c r="C769" s="8"/>
      <c r="D769" s="23"/>
      <c r="E769" s="24"/>
      <c r="F769" s="17"/>
    </row>
    <row r="770" spans="3:6" x14ac:dyDescent="0.25">
      <c r="C770" s="8"/>
      <c r="D770" s="23"/>
      <c r="E770" s="24"/>
      <c r="F770" s="17"/>
    </row>
    <row r="771" spans="3:6" x14ac:dyDescent="0.25">
      <c r="C771" s="8"/>
      <c r="D771" s="23"/>
      <c r="E771" s="24"/>
      <c r="F771" s="17"/>
    </row>
    <row r="772" spans="3:6" x14ac:dyDescent="0.25">
      <c r="C772" s="8"/>
      <c r="D772" s="23"/>
      <c r="E772" s="24"/>
      <c r="F772" s="17"/>
    </row>
    <row r="773" spans="3:6" x14ac:dyDescent="0.25">
      <c r="C773" s="8"/>
      <c r="D773" s="23"/>
      <c r="E773" s="24"/>
      <c r="F773" s="17"/>
    </row>
    <row r="774" spans="3:6" x14ac:dyDescent="0.25">
      <c r="C774" s="8"/>
      <c r="D774" s="23"/>
      <c r="E774" s="24"/>
      <c r="F774" s="17"/>
    </row>
    <row r="775" spans="3:6" x14ac:dyDescent="0.25">
      <c r="C775" s="8"/>
      <c r="D775" s="23"/>
      <c r="E775" s="24"/>
      <c r="F775" s="17"/>
    </row>
    <row r="776" spans="3:6" x14ac:dyDescent="0.25">
      <c r="C776" s="8"/>
      <c r="D776" s="23"/>
      <c r="E776" s="24"/>
      <c r="F776" s="17"/>
    </row>
    <row r="777" spans="3:6" x14ac:dyDescent="0.25">
      <c r="C777" s="8"/>
      <c r="D777" s="23"/>
      <c r="E777" s="24"/>
      <c r="F777" s="17"/>
    </row>
    <row r="778" spans="3:6" x14ac:dyDescent="0.25">
      <c r="C778" s="8"/>
      <c r="D778" s="23"/>
      <c r="E778" s="24"/>
      <c r="F778" s="17"/>
    </row>
    <row r="779" spans="3:6" x14ac:dyDescent="0.25">
      <c r="C779" s="8"/>
      <c r="D779" s="23"/>
      <c r="E779" s="24"/>
      <c r="F779" s="17"/>
    </row>
    <row r="780" spans="3:6" x14ac:dyDescent="0.25">
      <c r="C780" s="8"/>
      <c r="D780" s="23"/>
      <c r="E780" s="24"/>
      <c r="F780" s="17"/>
    </row>
    <row r="781" spans="3:6" x14ac:dyDescent="0.25">
      <c r="C781" s="8"/>
      <c r="D781" s="23"/>
      <c r="E781" s="24"/>
      <c r="F781" s="17"/>
    </row>
    <row r="782" spans="3:6" x14ac:dyDescent="0.25">
      <c r="C782" s="8"/>
      <c r="D782" s="23"/>
      <c r="E782" s="24"/>
      <c r="F782" s="17"/>
    </row>
    <row r="783" spans="3:6" x14ac:dyDescent="0.25">
      <c r="C783" s="8"/>
      <c r="D783" s="23"/>
      <c r="E783" s="24"/>
      <c r="F783" s="17"/>
    </row>
    <row r="784" spans="3:6" x14ac:dyDescent="0.25">
      <c r="C784" s="8"/>
      <c r="D784" s="23"/>
      <c r="E784" s="24"/>
      <c r="F784" s="17"/>
    </row>
    <row r="785" spans="3:6" x14ac:dyDescent="0.25">
      <c r="C785" s="8"/>
      <c r="D785" s="23"/>
      <c r="E785" s="24"/>
      <c r="F785" s="17"/>
    </row>
    <row r="786" spans="3:6" x14ac:dyDescent="0.25">
      <c r="C786" s="8"/>
      <c r="D786" s="23"/>
      <c r="E786" s="24"/>
      <c r="F786" s="17"/>
    </row>
    <row r="787" spans="3:6" x14ac:dyDescent="0.25">
      <c r="C787" s="8"/>
      <c r="D787" s="23"/>
      <c r="E787" s="24"/>
      <c r="F787" s="17"/>
    </row>
    <row r="788" spans="3:6" x14ac:dyDescent="0.25">
      <c r="C788" s="8"/>
      <c r="D788" s="23"/>
      <c r="E788" s="24"/>
      <c r="F788" s="17"/>
    </row>
    <row r="789" spans="3:6" x14ac:dyDescent="0.25">
      <c r="C789" s="8"/>
      <c r="D789" s="23"/>
      <c r="E789" s="24"/>
      <c r="F789" s="17"/>
    </row>
    <row r="790" spans="3:6" x14ac:dyDescent="0.25">
      <c r="C790" s="8"/>
      <c r="D790" s="23"/>
      <c r="E790" s="24"/>
      <c r="F790" s="17"/>
    </row>
    <row r="791" spans="3:6" x14ac:dyDescent="0.25">
      <c r="C791" s="8"/>
      <c r="D791" s="23"/>
      <c r="E791" s="24"/>
      <c r="F791" s="17"/>
    </row>
    <row r="792" spans="3:6" x14ac:dyDescent="0.25">
      <c r="C792" s="8"/>
      <c r="D792" s="23"/>
      <c r="E792" s="24"/>
      <c r="F792" s="17"/>
    </row>
    <row r="793" spans="3:6" x14ac:dyDescent="0.25">
      <c r="C793" s="8"/>
      <c r="D793" s="23"/>
      <c r="E793" s="24"/>
      <c r="F793" s="17"/>
    </row>
    <row r="794" spans="3:6" x14ac:dyDescent="0.25">
      <c r="C794" s="8"/>
      <c r="D794" s="23"/>
      <c r="E794" s="24"/>
      <c r="F794" s="17"/>
    </row>
    <row r="795" spans="3:6" x14ac:dyDescent="0.25">
      <c r="C795" s="8"/>
      <c r="D795" s="23"/>
      <c r="E795" s="24"/>
      <c r="F795" s="17"/>
    </row>
    <row r="796" spans="3:6" x14ac:dyDescent="0.25">
      <c r="C796" s="8"/>
      <c r="D796" s="23"/>
      <c r="E796" s="24"/>
      <c r="F796" s="17"/>
    </row>
    <row r="797" spans="3:6" x14ac:dyDescent="0.25">
      <c r="C797" s="8"/>
      <c r="D797" s="23"/>
      <c r="E797" s="24"/>
      <c r="F797" s="17"/>
    </row>
    <row r="798" spans="3:6" x14ac:dyDescent="0.25">
      <c r="C798" s="8"/>
      <c r="D798" s="23"/>
      <c r="E798" s="24"/>
      <c r="F798" s="17"/>
    </row>
    <row r="799" spans="3:6" x14ac:dyDescent="0.25">
      <c r="C799" s="8"/>
      <c r="D799" s="23"/>
      <c r="E799" s="24"/>
      <c r="F799" s="17"/>
    </row>
    <row r="800" spans="3:6" x14ac:dyDescent="0.25">
      <c r="C800" s="8"/>
      <c r="D800" s="23"/>
      <c r="E800" s="24"/>
      <c r="F800" s="17"/>
    </row>
    <row r="801" spans="3:6" x14ac:dyDescent="0.25">
      <c r="C801" s="8"/>
      <c r="D801" s="23"/>
      <c r="E801" s="24"/>
      <c r="F801" s="17"/>
    </row>
    <row r="802" spans="3:6" x14ac:dyDescent="0.25">
      <c r="C802" s="8"/>
      <c r="D802" s="23"/>
      <c r="E802" s="24"/>
      <c r="F802" s="17"/>
    </row>
    <row r="803" spans="3:6" x14ac:dyDescent="0.25">
      <c r="C803" s="8"/>
      <c r="D803" s="23"/>
      <c r="E803" s="24"/>
      <c r="F803" s="17"/>
    </row>
    <row r="804" spans="3:6" x14ac:dyDescent="0.25">
      <c r="C804" s="8"/>
      <c r="D804" s="23"/>
      <c r="E804" s="24"/>
      <c r="F804" s="17"/>
    </row>
    <row r="805" spans="3:6" x14ac:dyDescent="0.25">
      <c r="C805" s="8"/>
      <c r="D805" s="23"/>
      <c r="E805" s="24"/>
      <c r="F805" s="17"/>
    </row>
    <row r="806" spans="3:6" x14ac:dyDescent="0.25">
      <c r="C806" s="8"/>
      <c r="D806" s="23"/>
      <c r="E806" s="24"/>
      <c r="F806" s="17"/>
    </row>
    <row r="807" spans="3:6" x14ac:dyDescent="0.25">
      <c r="C807" s="8"/>
      <c r="D807" s="23"/>
      <c r="E807" s="24"/>
      <c r="F807" s="17"/>
    </row>
    <row r="808" spans="3:6" x14ac:dyDescent="0.25">
      <c r="C808" s="8"/>
      <c r="D808" s="23"/>
      <c r="E808" s="24"/>
      <c r="F808" s="17"/>
    </row>
    <row r="809" spans="3:6" x14ac:dyDescent="0.25">
      <c r="C809" s="8"/>
      <c r="D809" s="23"/>
      <c r="E809" s="24"/>
      <c r="F809" s="17"/>
    </row>
    <row r="810" spans="3:6" x14ac:dyDescent="0.25">
      <c r="C810" s="8"/>
      <c r="D810" s="23"/>
      <c r="E810" s="24"/>
      <c r="F810" s="17"/>
    </row>
    <row r="811" spans="3:6" x14ac:dyDescent="0.25">
      <c r="C811" s="8"/>
      <c r="D811" s="23"/>
      <c r="E811" s="24"/>
      <c r="F811" s="17"/>
    </row>
    <row r="812" spans="3:6" x14ac:dyDescent="0.25">
      <c r="C812" s="8"/>
      <c r="D812" s="23"/>
      <c r="E812" s="24"/>
      <c r="F812" s="17"/>
    </row>
    <row r="813" spans="3:6" x14ac:dyDescent="0.25">
      <c r="C813" s="8"/>
      <c r="D813" s="23"/>
      <c r="E813" s="24"/>
      <c r="F813" s="17"/>
    </row>
    <row r="814" spans="3:6" x14ac:dyDescent="0.25">
      <c r="C814" s="8"/>
      <c r="D814" s="23"/>
      <c r="E814" s="24"/>
      <c r="F814" s="17"/>
    </row>
    <row r="815" spans="3:6" x14ac:dyDescent="0.25">
      <c r="C815" s="8"/>
      <c r="D815" s="23"/>
      <c r="E815" s="24"/>
      <c r="F815" s="17"/>
    </row>
    <row r="816" spans="3:6" x14ac:dyDescent="0.25">
      <c r="C816" s="8"/>
      <c r="D816" s="23"/>
      <c r="E816" s="24"/>
      <c r="F816" s="17"/>
    </row>
    <row r="817" spans="3:6" x14ac:dyDescent="0.25">
      <c r="C817" s="8"/>
      <c r="D817" s="23"/>
      <c r="E817" s="24"/>
      <c r="F817" s="17"/>
    </row>
    <row r="818" spans="3:6" x14ac:dyDescent="0.25">
      <c r="C818" s="8"/>
      <c r="D818" s="23"/>
      <c r="E818" s="24"/>
      <c r="F818" s="17"/>
    </row>
    <row r="819" spans="3:6" x14ac:dyDescent="0.25">
      <c r="C819" s="8"/>
      <c r="D819" s="23"/>
      <c r="E819" s="24"/>
      <c r="F819" s="17"/>
    </row>
    <row r="820" spans="3:6" x14ac:dyDescent="0.25">
      <c r="C820" s="8"/>
      <c r="D820" s="23"/>
      <c r="E820" s="24"/>
      <c r="F820" s="17"/>
    </row>
    <row r="821" spans="3:6" x14ac:dyDescent="0.25">
      <c r="C821" s="8"/>
      <c r="D821" s="23"/>
      <c r="E821" s="24"/>
      <c r="F821" s="17"/>
    </row>
    <row r="822" spans="3:6" x14ac:dyDescent="0.25">
      <c r="C822" s="8"/>
      <c r="D822" s="23"/>
      <c r="E822" s="24"/>
      <c r="F822" s="17"/>
    </row>
    <row r="823" spans="3:6" x14ac:dyDescent="0.25">
      <c r="C823" s="8"/>
      <c r="D823" s="23"/>
      <c r="E823" s="24"/>
      <c r="F823" s="17"/>
    </row>
    <row r="824" spans="3:6" x14ac:dyDescent="0.25">
      <c r="C824" s="8"/>
      <c r="D824" s="23"/>
      <c r="E824" s="24"/>
      <c r="F824" s="17"/>
    </row>
    <row r="825" spans="3:6" x14ac:dyDescent="0.25">
      <c r="C825" s="8"/>
      <c r="D825" s="23"/>
      <c r="E825" s="24"/>
      <c r="F825" s="17"/>
    </row>
    <row r="826" spans="3:6" x14ac:dyDescent="0.25">
      <c r="C826" s="8"/>
      <c r="D826" s="23"/>
      <c r="E826" s="24"/>
      <c r="F826" s="17"/>
    </row>
    <row r="827" spans="3:6" x14ac:dyDescent="0.25">
      <c r="C827" s="8"/>
      <c r="D827" s="23"/>
      <c r="E827" s="24"/>
      <c r="F827" s="17"/>
    </row>
    <row r="828" spans="3:6" x14ac:dyDescent="0.25">
      <c r="C828" s="8"/>
      <c r="D828" s="23"/>
      <c r="E828" s="24"/>
      <c r="F828" s="17"/>
    </row>
    <row r="829" spans="3:6" x14ac:dyDescent="0.25">
      <c r="C829" s="8"/>
      <c r="D829" s="23"/>
      <c r="E829" s="24"/>
      <c r="F829" s="17"/>
    </row>
    <row r="830" spans="3:6" x14ac:dyDescent="0.25">
      <c r="C830" s="8"/>
      <c r="D830" s="23"/>
      <c r="E830" s="24"/>
      <c r="F830" s="17"/>
    </row>
    <row r="831" spans="3:6" x14ac:dyDescent="0.25">
      <c r="C831" s="8"/>
      <c r="D831" s="23"/>
      <c r="E831" s="24"/>
      <c r="F831" s="17"/>
    </row>
    <row r="832" spans="3:6" x14ac:dyDescent="0.25">
      <c r="C832" s="8"/>
      <c r="D832" s="23"/>
      <c r="E832" s="24"/>
      <c r="F832" s="17"/>
    </row>
    <row r="833" spans="3:6" x14ac:dyDescent="0.25">
      <c r="C833" s="8"/>
      <c r="D833" s="23"/>
      <c r="E833" s="24"/>
      <c r="F833" s="17"/>
    </row>
    <row r="834" spans="3:6" x14ac:dyDescent="0.25">
      <c r="C834" s="8"/>
      <c r="D834" s="23"/>
      <c r="E834" s="24"/>
      <c r="F834" s="17"/>
    </row>
    <row r="835" spans="3:6" x14ac:dyDescent="0.25">
      <c r="C835" s="8"/>
      <c r="D835" s="23"/>
      <c r="E835" s="24"/>
      <c r="F835" s="17"/>
    </row>
    <row r="836" spans="3:6" x14ac:dyDescent="0.25">
      <c r="C836" s="8"/>
      <c r="D836" s="23"/>
      <c r="E836" s="24"/>
      <c r="F836" s="17"/>
    </row>
    <row r="837" spans="3:6" x14ac:dyDescent="0.25">
      <c r="C837" s="8"/>
      <c r="D837" s="23"/>
      <c r="E837" s="24"/>
      <c r="F837" s="17"/>
    </row>
    <row r="838" spans="3:6" x14ac:dyDescent="0.25">
      <c r="C838" s="8"/>
      <c r="D838" s="23"/>
      <c r="E838" s="24"/>
      <c r="F838" s="17"/>
    </row>
    <row r="839" spans="3:6" x14ac:dyDescent="0.25">
      <c r="C839" s="8"/>
      <c r="D839" s="23"/>
      <c r="E839" s="24"/>
      <c r="F839" s="17"/>
    </row>
    <row r="840" spans="3:6" x14ac:dyDescent="0.25">
      <c r="C840" s="8"/>
      <c r="D840" s="23"/>
      <c r="E840" s="24"/>
      <c r="F840" s="17"/>
    </row>
    <row r="841" spans="3:6" x14ac:dyDescent="0.25">
      <c r="C841" s="8"/>
      <c r="D841" s="23"/>
      <c r="E841" s="24"/>
      <c r="F841" s="17"/>
    </row>
    <row r="842" spans="3:6" x14ac:dyDescent="0.25">
      <c r="C842" s="8"/>
      <c r="D842" s="23"/>
      <c r="E842" s="24"/>
      <c r="F842" s="17"/>
    </row>
    <row r="843" spans="3:6" x14ac:dyDescent="0.25">
      <c r="C843" s="8"/>
      <c r="D843" s="23"/>
      <c r="E843" s="24"/>
      <c r="F843" s="17"/>
    </row>
    <row r="844" spans="3:6" x14ac:dyDescent="0.25">
      <c r="C844" s="8"/>
      <c r="D844" s="23"/>
      <c r="E844" s="24"/>
      <c r="F844" s="17"/>
    </row>
    <row r="845" spans="3:6" x14ac:dyDescent="0.25">
      <c r="C845" s="8"/>
      <c r="D845" s="23"/>
      <c r="E845" s="24"/>
      <c r="F845" s="17"/>
    </row>
    <row r="846" spans="3:6" x14ac:dyDescent="0.25">
      <c r="C846" s="8"/>
      <c r="D846" s="23"/>
      <c r="E846" s="24"/>
      <c r="F846" s="17"/>
    </row>
    <row r="847" spans="3:6" x14ac:dyDescent="0.25">
      <c r="C847" s="8"/>
      <c r="D847" s="23"/>
      <c r="E847" s="24"/>
      <c r="F847" s="17"/>
    </row>
    <row r="848" spans="3:6" x14ac:dyDescent="0.25">
      <c r="C848" s="8"/>
      <c r="D848" s="23"/>
      <c r="E848" s="24"/>
      <c r="F848" s="17"/>
    </row>
    <row r="849" spans="3:6" x14ac:dyDescent="0.25">
      <c r="C849" s="8"/>
      <c r="D849" s="23"/>
      <c r="E849" s="24"/>
      <c r="F849" s="17"/>
    </row>
    <row r="850" spans="3:6" x14ac:dyDescent="0.25">
      <c r="C850" s="8"/>
      <c r="D850" s="23"/>
      <c r="E850" s="24"/>
      <c r="F850" s="17"/>
    </row>
    <row r="851" spans="3:6" x14ac:dyDescent="0.25">
      <c r="C851" s="8"/>
      <c r="D851" s="23"/>
      <c r="E851" s="24"/>
      <c r="F851" s="17"/>
    </row>
    <row r="852" spans="3:6" x14ac:dyDescent="0.25">
      <c r="C852" s="8"/>
      <c r="D852" s="23"/>
      <c r="E852" s="24"/>
      <c r="F852" s="17"/>
    </row>
    <row r="853" spans="3:6" x14ac:dyDescent="0.25">
      <c r="C853" s="8"/>
      <c r="D853" s="23"/>
      <c r="E853" s="24"/>
      <c r="F853" s="17"/>
    </row>
    <row r="854" spans="3:6" x14ac:dyDescent="0.25">
      <c r="C854" s="8"/>
      <c r="D854" s="23"/>
      <c r="E854" s="24"/>
      <c r="F854" s="17"/>
    </row>
    <row r="855" spans="3:6" x14ac:dyDescent="0.25">
      <c r="C855" s="8"/>
      <c r="D855" s="23"/>
      <c r="E855" s="24"/>
      <c r="F855" s="17"/>
    </row>
    <row r="856" spans="3:6" x14ac:dyDescent="0.25">
      <c r="C856" s="8"/>
      <c r="D856" s="23"/>
      <c r="E856" s="24"/>
      <c r="F856" s="17"/>
    </row>
    <row r="857" spans="3:6" x14ac:dyDescent="0.25">
      <c r="C857" s="8"/>
      <c r="D857" s="23"/>
      <c r="E857" s="24"/>
      <c r="F857" s="17"/>
    </row>
    <row r="858" spans="3:6" x14ac:dyDescent="0.25">
      <c r="C858" s="8"/>
      <c r="D858" s="23"/>
      <c r="E858" s="24"/>
      <c r="F858" s="17"/>
    </row>
    <row r="859" spans="3:6" x14ac:dyDescent="0.25">
      <c r="C859" s="8"/>
      <c r="D859" s="23"/>
      <c r="E859" s="24"/>
      <c r="F859" s="17"/>
    </row>
    <row r="860" spans="3:6" x14ac:dyDescent="0.25">
      <c r="C860" s="8"/>
      <c r="D860" s="23"/>
      <c r="E860" s="24"/>
      <c r="F860" s="17"/>
    </row>
    <row r="861" spans="3:6" x14ac:dyDescent="0.25">
      <c r="C861" s="8"/>
      <c r="D861" s="23"/>
      <c r="E861" s="24"/>
      <c r="F861" s="17"/>
    </row>
    <row r="862" spans="3:6" x14ac:dyDescent="0.25">
      <c r="C862" s="8"/>
      <c r="D862" s="23"/>
      <c r="E862" s="24"/>
      <c r="F862" s="17"/>
    </row>
    <row r="863" spans="3:6" x14ac:dyDescent="0.25">
      <c r="C863" s="8"/>
      <c r="D863" s="23"/>
      <c r="E863" s="24"/>
      <c r="F863" s="17"/>
    </row>
    <row r="864" spans="3:6" x14ac:dyDescent="0.25">
      <c r="C864" s="8"/>
      <c r="D864" s="23"/>
      <c r="E864" s="24"/>
      <c r="F864" s="17"/>
    </row>
    <row r="865" spans="3:6" x14ac:dyDescent="0.25">
      <c r="C865" s="8"/>
      <c r="D865" s="23"/>
      <c r="E865" s="24"/>
      <c r="F865" s="17"/>
    </row>
    <row r="866" spans="3:6" x14ac:dyDescent="0.25">
      <c r="C866" s="8"/>
      <c r="D866" s="23"/>
      <c r="E866" s="24"/>
      <c r="F866" s="17"/>
    </row>
    <row r="867" spans="3:6" x14ac:dyDescent="0.25">
      <c r="C867" s="8"/>
      <c r="D867" s="23"/>
      <c r="E867" s="24"/>
      <c r="F867" s="17"/>
    </row>
    <row r="868" spans="3:6" x14ac:dyDescent="0.25">
      <c r="C868" s="8"/>
      <c r="D868" s="23"/>
      <c r="E868" s="24"/>
      <c r="F868" s="17"/>
    </row>
    <row r="869" spans="3:6" x14ac:dyDescent="0.25">
      <c r="C869" s="8"/>
      <c r="D869" s="23"/>
      <c r="E869" s="24"/>
      <c r="F869" s="17"/>
    </row>
    <row r="870" spans="3:6" x14ac:dyDescent="0.25">
      <c r="C870" s="8"/>
      <c r="D870" s="23"/>
      <c r="E870" s="24"/>
      <c r="F870" s="17"/>
    </row>
    <row r="871" spans="3:6" x14ac:dyDescent="0.25">
      <c r="C871" s="8"/>
      <c r="D871" s="23"/>
      <c r="E871" s="24"/>
      <c r="F871" s="17"/>
    </row>
    <row r="872" spans="3:6" x14ac:dyDescent="0.25">
      <c r="C872" s="8"/>
      <c r="D872" s="23"/>
      <c r="E872" s="24"/>
      <c r="F872" s="17"/>
    </row>
    <row r="873" spans="3:6" x14ac:dyDescent="0.25">
      <c r="C873" s="8"/>
      <c r="D873" s="23"/>
      <c r="E873" s="24"/>
      <c r="F873" s="17"/>
    </row>
    <row r="874" spans="3:6" x14ac:dyDescent="0.25">
      <c r="C874" s="8"/>
      <c r="D874" s="23"/>
      <c r="E874" s="24"/>
      <c r="F874" s="17"/>
    </row>
    <row r="875" spans="3:6" x14ac:dyDescent="0.25">
      <c r="C875" s="8"/>
      <c r="D875" s="23"/>
      <c r="E875" s="24"/>
      <c r="F875" s="17"/>
    </row>
    <row r="876" spans="3:6" x14ac:dyDescent="0.25">
      <c r="C876" s="8"/>
      <c r="D876" s="23"/>
      <c r="E876" s="24"/>
      <c r="F876" s="17"/>
    </row>
    <row r="877" spans="3:6" x14ac:dyDescent="0.25">
      <c r="C877" s="8"/>
      <c r="D877" s="23"/>
      <c r="E877" s="24"/>
      <c r="F877" s="17"/>
    </row>
    <row r="878" spans="3:6" x14ac:dyDescent="0.25">
      <c r="C878" s="8"/>
      <c r="D878" s="23"/>
      <c r="E878" s="24"/>
      <c r="F878" s="17"/>
    </row>
    <row r="879" spans="3:6" x14ac:dyDescent="0.25">
      <c r="C879" s="8"/>
      <c r="D879" s="23"/>
      <c r="E879" s="24"/>
      <c r="F879" s="17"/>
    </row>
    <row r="880" spans="3:6" x14ac:dyDescent="0.25">
      <c r="C880" s="8"/>
      <c r="D880" s="23"/>
      <c r="E880" s="24"/>
      <c r="F880" s="17"/>
    </row>
    <row r="881" spans="3:6" x14ac:dyDescent="0.25">
      <c r="C881" s="8"/>
      <c r="D881" s="23"/>
      <c r="E881" s="24"/>
      <c r="F881" s="17"/>
    </row>
    <row r="882" spans="3:6" x14ac:dyDescent="0.25">
      <c r="C882" s="8"/>
      <c r="D882" s="23"/>
      <c r="E882" s="24"/>
      <c r="F882" s="17"/>
    </row>
    <row r="883" spans="3:6" x14ac:dyDescent="0.25">
      <c r="C883" s="8"/>
      <c r="D883" s="23"/>
      <c r="E883" s="24"/>
      <c r="F883" s="17"/>
    </row>
    <row r="884" spans="3:6" x14ac:dyDescent="0.25">
      <c r="C884" s="8"/>
      <c r="D884" s="23"/>
      <c r="E884" s="24"/>
      <c r="F884" s="17"/>
    </row>
    <row r="885" spans="3:6" x14ac:dyDescent="0.25">
      <c r="C885" s="8"/>
      <c r="D885" s="23"/>
      <c r="E885" s="24"/>
      <c r="F885" s="17"/>
    </row>
    <row r="886" spans="3:6" x14ac:dyDescent="0.25">
      <c r="C886" s="8"/>
      <c r="D886" s="23"/>
      <c r="E886" s="24"/>
      <c r="F886" s="17"/>
    </row>
    <row r="887" spans="3:6" x14ac:dyDescent="0.25">
      <c r="C887" s="8"/>
      <c r="D887" s="23"/>
      <c r="E887" s="24"/>
      <c r="F887" s="17"/>
    </row>
    <row r="888" spans="3:6" x14ac:dyDescent="0.25">
      <c r="C888" s="8"/>
      <c r="D888" s="23"/>
      <c r="E888" s="24"/>
      <c r="F888" s="17"/>
    </row>
    <row r="889" spans="3:6" x14ac:dyDescent="0.25">
      <c r="C889" s="8"/>
      <c r="D889" s="23"/>
      <c r="E889" s="24"/>
      <c r="F889" s="17"/>
    </row>
    <row r="890" spans="3:6" x14ac:dyDescent="0.25">
      <c r="C890" s="8"/>
      <c r="D890" s="23"/>
      <c r="E890" s="24"/>
      <c r="F890" s="17"/>
    </row>
    <row r="891" spans="3:6" x14ac:dyDescent="0.25">
      <c r="C891" s="8"/>
      <c r="D891" s="23"/>
      <c r="E891" s="24"/>
      <c r="F891" s="17"/>
    </row>
    <row r="892" spans="3:6" x14ac:dyDescent="0.25">
      <c r="C892" s="8"/>
      <c r="D892" s="23"/>
      <c r="E892" s="24"/>
      <c r="F892" s="17"/>
    </row>
    <row r="893" spans="3:6" x14ac:dyDescent="0.25">
      <c r="C893" s="8"/>
      <c r="D893" s="23"/>
      <c r="E893" s="24"/>
      <c r="F893" s="17"/>
    </row>
    <row r="894" spans="3:6" x14ac:dyDescent="0.25">
      <c r="C894" s="8"/>
      <c r="D894" s="23"/>
      <c r="E894" s="24"/>
      <c r="F894" s="17"/>
    </row>
    <row r="895" spans="3:6" x14ac:dyDescent="0.25">
      <c r="C895" s="8"/>
      <c r="D895" s="23"/>
      <c r="E895" s="24"/>
      <c r="F895" s="17"/>
    </row>
    <row r="896" spans="3:6" x14ac:dyDescent="0.25">
      <c r="C896" s="8"/>
      <c r="D896" s="23"/>
      <c r="E896" s="24"/>
      <c r="F896" s="17"/>
    </row>
    <row r="897" spans="3:6" x14ac:dyDescent="0.25">
      <c r="C897" s="8"/>
      <c r="D897" s="23"/>
      <c r="E897" s="24"/>
      <c r="F897" s="17"/>
    </row>
    <row r="898" spans="3:6" x14ac:dyDescent="0.25">
      <c r="C898" s="8"/>
      <c r="D898" s="23"/>
      <c r="E898" s="24"/>
      <c r="F898" s="17"/>
    </row>
    <row r="899" spans="3:6" x14ac:dyDescent="0.25">
      <c r="C899" s="8"/>
      <c r="D899" s="23"/>
      <c r="E899" s="24"/>
      <c r="F899" s="17"/>
    </row>
    <row r="900" spans="3:6" x14ac:dyDescent="0.25">
      <c r="C900" s="8"/>
      <c r="D900" s="23"/>
      <c r="E900" s="24"/>
      <c r="F900" s="17"/>
    </row>
    <row r="901" spans="3:6" x14ac:dyDescent="0.25">
      <c r="C901" s="8"/>
      <c r="D901" s="23"/>
      <c r="E901" s="24"/>
      <c r="F901" s="17"/>
    </row>
    <row r="902" spans="3:6" x14ac:dyDescent="0.25">
      <c r="C902" s="8"/>
      <c r="D902" s="23"/>
      <c r="E902" s="24"/>
      <c r="F902" s="17"/>
    </row>
    <row r="903" spans="3:6" x14ac:dyDescent="0.25">
      <c r="C903" s="8"/>
      <c r="D903" s="23"/>
      <c r="E903" s="24"/>
      <c r="F903" s="17"/>
    </row>
    <row r="904" spans="3:6" x14ac:dyDescent="0.25">
      <c r="C904" s="8"/>
      <c r="D904" s="23"/>
      <c r="E904" s="24"/>
      <c r="F904" s="17"/>
    </row>
    <row r="905" spans="3:6" x14ac:dyDescent="0.25">
      <c r="C905" s="8"/>
      <c r="D905" s="23"/>
      <c r="E905" s="24"/>
      <c r="F905" s="17"/>
    </row>
    <row r="906" spans="3:6" x14ac:dyDescent="0.25">
      <c r="C906" s="8"/>
      <c r="D906" s="23"/>
      <c r="E906" s="24"/>
      <c r="F906" s="17"/>
    </row>
    <row r="907" spans="3:6" x14ac:dyDescent="0.25">
      <c r="C907" s="8"/>
      <c r="D907" s="23"/>
      <c r="E907" s="24"/>
      <c r="F907" s="17"/>
    </row>
    <row r="908" spans="3:6" x14ac:dyDescent="0.25">
      <c r="C908" s="8"/>
      <c r="D908" s="23"/>
      <c r="E908" s="24"/>
      <c r="F908" s="17"/>
    </row>
    <row r="909" spans="3:6" x14ac:dyDescent="0.25">
      <c r="C909" s="8"/>
      <c r="D909" s="23"/>
      <c r="E909" s="24"/>
      <c r="F909" s="17"/>
    </row>
    <row r="910" spans="3:6" x14ac:dyDescent="0.25">
      <c r="C910" s="8"/>
      <c r="D910" s="23"/>
      <c r="E910" s="24"/>
      <c r="F910" s="17"/>
    </row>
    <row r="911" spans="3:6" x14ac:dyDescent="0.25">
      <c r="C911" s="8"/>
      <c r="D911" s="23"/>
      <c r="E911" s="24"/>
      <c r="F911" s="17"/>
    </row>
    <row r="912" spans="3:6" x14ac:dyDescent="0.25">
      <c r="C912" s="8"/>
      <c r="D912" s="23"/>
      <c r="E912" s="24"/>
      <c r="F912" s="17"/>
    </row>
    <row r="913" spans="3:6" x14ac:dyDescent="0.25">
      <c r="C913" s="8"/>
      <c r="D913" s="23"/>
      <c r="E913" s="24"/>
      <c r="F913" s="17"/>
    </row>
    <row r="914" spans="3:6" x14ac:dyDescent="0.25">
      <c r="C914" s="8"/>
      <c r="D914" s="23"/>
      <c r="E914" s="24"/>
      <c r="F914" s="17"/>
    </row>
    <row r="915" spans="3:6" x14ac:dyDescent="0.25">
      <c r="C915" s="8"/>
      <c r="D915" s="23"/>
      <c r="E915" s="24"/>
      <c r="F915" s="17"/>
    </row>
    <row r="916" spans="3:6" x14ac:dyDescent="0.25">
      <c r="C916" s="8"/>
      <c r="D916" s="23"/>
      <c r="E916" s="24"/>
      <c r="F916" s="17"/>
    </row>
    <row r="917" spans="3:6" x14ac:dyDescent="0.25">
      <c r="C917" s="8"/>
      <c r="D917" s="23"/>
      <c r="E917" s="24"/>
      <c r="F917" s="17"/>
    </row>
    <row r="918" spans="3:6" x14ac:dyDescent="0.25">
      <c r="C918" s="8"/>
      <c r="D918" s="23"/>
      <c r="E918" s="24"/>
      <c r="F918" s="17"/>
    </row>
    <row r="919" spans="3:6" x14ac:dyDescent="0.25">
      <c r="C919" s="8"/>
      <c r="D919" s="23"/>
      <c r="E919" s="24"/>
      <c r="F919" s="17"/>
    </row>
    <row r="920" spans="3:6" x14ac:dyDescent="0.25">
      <c r="C920" s="8"/>
      <c r="D920" s="23"/>
      <c r="E920" s="24"/>
      <c r="F920" s="17"/>
    </row>
    <row r="921" spans="3:6" x14ac:dyDescent="0.25">
      <c r="C921" s="8"/>
      <c r="D921" s="23"/>
      <c r="E921" s="24"/>
      <c r="F921" s="17"/>
    </row>
    <row r="922" spans="3:6" x14ac:dyDescent="0.25">
      <c r="C922" s="8"/>
      <c r="D922" s="23"/>
      <c r="E922" s="24"/>
      <c r="F922" s="17"/>
    </row>
    <row r="923" spans="3:6" x14ac:dyDescent="0.25">
      <c r="C923" s="8"/>
      <c r="D923" s="23"/>
      <c r="E923" s="24"/>
      <c r="F923" s="17"/>
    </row>
    <row r="924" spans="3:6" x14ac:dyDescent="0.25">
      <c r="C924" s="8"/>
      <c r="D924" s="23"/>
      <c r="E924" s="24"/>
      <c r="F924" s="17"/>
    </row>
    <row r="925" spans="3:6" x14ac:dyDescent="0.25">
      <c r="C925" s="8"/>
      <c r="D925" s="23"/>
      <c r="E925" s="24"/>
      <c r="F925" s="17"/>
    </row>
    <row r="926" spans="3:6" x14ac:dyDescent="0.25">
      <c r="C926" s="8"/>
      <c r="D926" s="23"/>
      <c r="E926" s="24"/>
      <c r="F926" s="17"/>
    </row>
    <row r="927" spans="3:6" x14ac:dyDescent="0.25">
      <c r="C927" s="8"/>
      <c r="D927" s="23"/>
      <c r="E927" s="24"/>
      <c r="F927" s="17"/>
    </row>
    <row r="928" spans="3:6" x14ac:dyDescent="0.25">
      <c r="C928" s="8"/>
      <c r="D928" s="23"/>
      <c r="E928" s="24"/>
      <c r="F928" s="17"/>
    </row>
    <row r="929" spans="3:6" x14ac:dyDescent="0.25">
      <c r="C929" s="8"/>
      <c r="D929" s="23"/>
      <c r="E929" s="24"/>
      <c r="F929" s="17"/>
    </row>
    <row r="930" spans="3:6" x14ac:dyDescent="0.25">
      <c r="C930" s="8"/>
      <c r="D930" s="23"/>
      <c r="E930" s="24"/>
      <c r="F930" s="17"/>
    </row>
    <row r="931" spans="3:6" x14ac:dyDescent="0.25">
      <c r="C931" s="8"/>
      <c r="D931" s="23"/>
      <c r="E931" s="24"/>
      <c r="F931" s="17"/>
    </row>
    <row r="932" spans="3:6" x14ac:dyDescent="0.25">
      <c r="C932" s="8"/>
      <c r="D932" s="23"/>
      <c r="E932" s="24"/>
      <c r="F932" s="17"/>
    </row>
    <row r="933" spans="3:6" x14ac:dyDescent="0.25">
      <c r="C933" s="8"/>
      <c r="D933" s="23"/>
      <c r="E933" s="24"/>
      <c r="F933" s="17"/>
    </row>
    <row r="934" spans="3:6" x14ac:dyDescent="0.25">
      <c r="C934" s="8"/>
      <c r="D934" s="23"/>
      <c r="E934" s="24"/>
      <c r="F934" s="17"/>
    </row>
    <row r="935" spans="3:6" x14ac:dyDescent="0.25">
      <c r="C935" s="8"/>
      <c r="D935" s="23"/>
      <c r="E935" s="24"/>
      <c r="F935" s="17"/>
    </row>
    <row r="936" spans="3:6" x14ac:dyDescent="0.25">
      <c r="C936" s="8"/>
      <c r="D936" s="23"/>
      <c r="E936" s="24"/>
      <c r="F936" s="17"/>
    </row>
    <row r="937" spans="3:6" x14ac:dyDescent="0.25">
      <c r="C937" s="8"/>
      <c r="D937" s="23"/>
      <c r="E937" s="24"/>
      <c r="F937" s="17"/>
    </row>
    <row r="938" spans="3:6" x14ac:dyDescent="0.25">
      <c r="C938" s="8"/>
      <c r="D938" s="23"/>
      <c r="E938" s="24"/>
      <c r="F938" s="17"/>
    </row>
    <row r="939" spans="3:6" x14ac:dyDescent="0.25">
      <c r="C939" s="8"/>
      <c r="D939" s="23"/>
      <c r="E939" s="24"/>
      <c r="F939" s="17"/>
    </row>
    <row r="940" spans="3:6" x14ac:dyDescent="0.25">
      <c r="C940" s="8"/>
      <c r="D940" s="23"/>
      <c r="E940" s="24"/>
      <c r="F940" s="17"/>
    </row>
    <row r="941" spans="3:6" x14ac:dyDescent="0.25">
      <c r="C941" s="8"/>
      <c r="D941" s="23"/>
      <c r="E941" s="24"/>
      <c r="F941" s="17"/>
    </row>
    <row r="942" spans="3:6" x14ac:dyDescent="0.25">
      <c r="C942" s="8"/>
      <c r="D942" s="23"/>
      <c r="E942" s="24"/>
      <c r="F942" s="17"/>
    </row>
    <row r="943" spans="3:6" x14ac:dyDescent="0.25">
      <c r="C943" s="8"/>
      <c r="D943" s="23"/>
      <c r="E943" s="24"/>
      <c r="F943" s="17"/>
    </row>
    <row r="944" spans="3:6" x14ac:dyDescent="0.25">
      <c r="C944" s="8"/>
      <c r="D944" s="23"/>
      <c r="E944" s="24"/>
      <c r="F944" s="17"/>
    </row>
    <row r="945" spans="3:6" x14ac:dyDescent="0.25">
      <c r="C945" s="8"/>
      <c r="D945" s="23"/>
      <c r="E945" s="24"/>
      <c r="F945" s="17"/>
    </row>
    <row r="946" spans="3:6" x14ac:dyDescent="0.25">
      <c r="C946" s="8"/>
      <c r="D946" s="23"/>
      <c r="E946" s="24"/>
      <c r="F946" s="17"/>
    </row>
    <row r="947" spans="3:6" x14ac:dyDescent="0.25">
      <c r="C947" s="8"/>
      <c r="D947" s="23"/>
      <c r="E947" s="24"/>
      <c r="F947" s="17"/>
    </row>
    <row r="948" spans="3:6" x14ac:dyDescent="0.25">
      <c r="C948" s="8"/>
      <c r="D948" s="23"/>
      <c r="E948" s="24"/>
      <c r="F948" s="17"/>
    </row>
    <row r="949" spans="3:6" x14ac:dyDescent="0.25">
      <c r="C949" s="8"/>
      <c r="D949" s="23"/>
      <c r="E949" s="24"/>
      <c r="F949" s="17"/>
    </row>
    <row r="950" spans="3:6" x14ac:dyDescent="0.25">
      <c r="C950" s="8"/>
      <c r="D950" s="23"/>
      <c r="E950" s="24"/>
      <c r="F950" s="17"/>
    </row>
    <row r="951" spans="3:6" x14ac:dyDescent="0.25">
      <c r="C951" s="8"/>
      <c r="D951" s="23"/>
      <c r="E951" s="24"/>
      <c r="F951" s="17"/>
    </row>
    <row r="952" spans="3:6" x14ac:dyDescent="0.25">
      <c r="C952" s="8"/>
      <c r="D952" s="23"/>
      <c r="E952" s="24"/>
      <c r="F952" s="17"/>
    </row>
    <row r="953" spans="3:6" x14ac:dyDescent="0.25">
      <c r="C953" s="8"/>
      <c r="D953" s="23"/>
      <c r="E953" s="24"/>
      <c r="F953" s="17"/>
    </row>
    <row r="954" spans="3:6" x14ac:dyDescent="0.25">
      <c r="C954" s="8"/>
      <c r="D954" s="23"/>
      <c r="E954" s="24"/>
      <c r="F954" s="17"/>
    </row>
    <row r="955" spans="3:6" x14ac:dyDescent="0.25">
      <c r="C955" s="8"/>
      <c r="D955" s="23"/>
      <c r="E955" s="24"/>
      <c r="F955" s="17"/>
    </row>
    <row r="956" spans="3:6" x14ac:dyDescent="0.25">
      <c r="C956" s="8"/>
      <c r="D956" s="23"/>
      <c r="E956" s="24"/>
      <c r="F956" s="17"/>
    </row>
    <row r="957" spans="3:6" x14ac:dyDescent="0.25">
      <c r="C957" s="8"/>
      <c r="D957" s="23"/>
      <c r="E957" s="24"/>
      <c r="F957" s="17"/>
    </row>
    <row r="958" spans="3:6" x14ac:dyDescent="0.25">
      <c r="C958" s="8"/>
      <c r="D958" s="23"/>
      <c r="E958" s="24"/>
      <c r="F958" s="17"/>
    </row>
    <row r="959" spans="3:6" x14ac:dyDescent="0.25">
      <c r="C959" s="8"/>
      <c r="D959" s="23"/>
      <c r="E959" s="24"/>
      <c r="F959" s="17"/>
    </row>
    <row r="960" spans="3:6" x14ac:dyDescent="0.25">
      <c r="C960" s="8"/>
      <c r="D960" s="23"/>
      <c r="E960" s="24"/>
      <c r="F960" s="17"/>
    </row>
    <row r="961" spans="3:6" x14ac:dyDescent="0.25">
      <c r="C961" s="8"/>
      <c r="D961" s="23"/>
      <c r="E961" s="24"/>
      <c r="F961" s="17"/>
    </row>
    <row r="962" spans="3:6" x14ac:dyDescent="0.25">
      <c r="C962" s="8"/>
      <c r="D962" s="23"/>
      <c r="E962" s="24"/>
      <c r="F962" s="17"/>
    </row>
    <row r="963" spans="3:6" x14ac:dyDescent="0.25">
      <c r="C963" s="8"/>
      <c r="D963" s="23"/>
      <c r="E963" s="24"/>
      <c r="F963" s="17"/>
    </row>
    <row r="964" spans="3:6" x14ac:dyDescent="0.25">
      <c r="C964" s="8"/>
      <c r="D964" s="23"/>
      <c r="E964" s="24"/>
      <c r="F964" s="17"/>
    </row>
    <row r="965" spans="3:6" x14ac:dyDescent="0.25">
      <c r="C965" s="8"/>
      <c r="D965" s="23"/>
      <c r="E965" s="24"/>
      <c r="F965" s="17"/>
    </row>
    <row r="966" spans="3:6" x14ac:dyDescent="0.25">
      <c r="C966" s="8"/>
      <c r="D966" s="23"/>
      <c r="E966" s="24"/>
      <c r="F966" s="17"/>
    </row>
    <row r="967" spans="3:6" x14ac:dyDescent="0.25">
      <c r="C967" s="8"/>
      <c r="D967" s="23"/>
      <c r="E967" s="24"/>
      <c r="F967" s="17"/>
    </row>
    <row r="968" spans="3:6" x14ac:dyDescent="0.25">
      <c r="C968" s="8"/>
      <c r="D968" s="23"/>
      <c r="E968" s="24"/>
      <c r="F968" s="17"/>
    </row>
    <row r="969" spans="3:6" x14ac:dyDescent="0.25">
      <c r="C969" s="8"/>
      <c r="D969" s="23"/>
      <c r="E969" s="24"/>
      <c r="F969" s="17"/>
    </row>
    <row r="970" spans="3:6" x14ac:dyDescent="0.25">
      <c r="C970" s="8"/>
      <c r="D970" s="23"/>
      <c r="E970" s="24"/>
      <c r="F970" s="17"/>
    </row>
    <row r="971" spans="3:6" x14ac:dyDescent="0.25">
      <c r="C971" s="8"/>
      <c r="D971" s="23"/>
      <c r="E971" s="24"/>
      <c r="F971" s="17"/>
    </row>
    <row r="972" spans="3:6" x14ac:dyDescent="0.25">
      <c r="C972" s="8"/>
      <c r="D972" s="23"/>
      <c r="E972" s="24"/>
      <c r="F972" s="17"/>
    </row>
    <row r="973" spans="3:6" x14ac:dyDescent="0.25">
      <c r="C973" s="8"/>
      <c r="D973" s="23"/>
      <c r="E973" s="24"/>
      <c r="F973" s="17"/>
    </row>
    <row r="974" spans="3:6" x14ac:dyDescent="0.25">
      <c r="C974" s="8"/>
      <c r="D974" s="23"/>
      <c r="E974" s="24"/>
      <c r="F974" s="17"/>
    </row>
    <row r="975" spans="3:6" x14ac:dyDescent="0.25">
      <c r="C975" s="8"/>
      <c r="D975" s="23"/>
      <c r="E975" s="24"/>
      <c r="F975" s="17"/>
    </row>
    <row r="976" spans="3:6" x14ac:dyDescent="0.25">
      <c r="C976" s="8"/>
      <c r="D976" s="23"/>
      <c r="E976" s="24"/>
      <c r="F976" s="17"/>
    </row>
    <row r="977" spans="3:6" x14ac:dyDescent="0.25">
      <c r="C977" s="8"/>
      <c r="D977" s="23"/>
      <c r="E977" s="24"/>
      <c r="F977" s="17"/>
    </row>
    <row r="978" spans="3:6" x14ac:dyDescent="0.25">
      <c r="C978" s="8"/>
      <c r="D978" s="23"/>
      <c r="E978" s="24"/>
      <c r="F978" s="17"/>
    </row>
    <row r="979" spans="3:6" x14ac:dyDescent="0.25">
      <c r="C979" s="8"/>
      <c r="D979" s="23"/>
      <c r="E979" s="24"/>
      <c r="F979" s="17"/>
    </row>
    <row r="980" spans="3:6" x14ac:dyDescent="0.25">
      <c r="C980" s="8"/>
      <c r="D980" s="23"/>
      <c r="E980" s="24"/>
      <c r="F980" s="17"/>
    </row>
    <row r="981" spans="3:6" x14ac:dyDescent="0.25">
      <c r="C981" s="8"/>
      <c r="D981" s="23"/>
      <c r="E981" s="24"/>
      <c r="F981" s="17"/>
    </row>
    <row r="982" spans="3:6" x14ac:dyDescent="0.25">
      <c r="C982" s="8"/>
      <c r="D982" s="23"/>
      <c r="E982" s="24"/>
      <c r="F982" s="17"/>
    </row>
    <row r="983" spans="3:6" x14ac:dyDescent="0.25">
      <c r="C983" s="8"/>
      <c r="D983" s="23"/>
      <c r="E983" s="24"/>
      <c r="F983" s="17"/>
    </row>
    <row r="984" spans="3:6" x14ac:dyDescent="0.25">
      <c r="C984" s="8"/>
      <c r="D984" s="23"/>
      <c r="E984" s="24"/>
      <c r="F984" s="17"/>
    </row>
    <row r="985" spans="3:6" x14ac:dyDescent="0.25">
      <c r="C985" s="8"/>
      <c r="D985" s="23"/>
      <c r="E985" s="24"/>
      <c r="F985" s="17"/>
    </row>
    <row r="986" spans="3:6" x14ac:dyDescent="0.25">
      <c r="C986" s="8"/>
      <c r="D986" s="23"/>
      <c r="E986" s="24"/>
      <c r="F986" s="17"/>
    </row>
    <row r="987" spans="3:6" x14ac:dyDescent="0.25">
      <c r="C987" s="8"/>
      <c r="D987" s="23"/>
      <c r="E987" s="24"/>
      <c r="F987" s="17"/>
    </row>
    <row r="988" spans="3:6" x14ac:dyDescent="0.25">
      <c r="C988" s="8"/>
      <c r="D988" s="23"/>
      <c r="E988" s="24"/>
      <c r="F988" s="17"/>
    </row>
    <row r="989" spans="3:6" x14ac:dyDescent="0.25">
      <c r="C989" s="8"/>
      <c r="D989" s="23"/>
      <c r="E989" s="24"/>
      <c r="F989" s="17"/>
    </row>
    <row r="990" spans="3:6" x14ac:dyDescent="0.25">
      <c r="C990" s="8"/>
      <c r="D990" s="23"/>
      <c r="E990" s="24"/>
      <c r="F990" s="17"/>
    </row>
    <row r="991" spans="3:6" x14ac:dyDescent="0.25">
      <c r="C991" s="8"/>
      <c r="D991" s="23"/>
      <c r="E991" s="24"/>
      <c r="F991" s="17"/>
    </row>
    <row r="992" spans="3:6" x14ac:dyDescent="0.25">
      <c r="C992" s="8"/>
      <c r="D992" s="23"/>
      <c r="E992" s="24"/>
      <c r="F992" s="17"/>
    </row>
    <row r="993" spans="3:6" x14ac:dyDescent="0.25">
      <c r="C993" s="8"/>
      <c r="D993" s="23"/>
      <c r="E993" s="24"/>
      <c r="F993" s="17"/>
    </row>
    <row r="994" spans="3:6" x14ac:dyDescent="0.25">
      <c r="C994" s="8"/>
      <c r="D994" s="23"/>
      <c r="E994" s="24"/>
      <c r="F994" s="17"/>
    </row>
    <row r="995" spans="3:6" x14ac:dyDescent="0.25">
      <c r="C995" s="8"/>
      <c r="D995" s="23"/>
      <c r="E995" s="24"/>
      <c r="F995" s="17"/>
    </row>
    <row r="996" spans="3:6" x14ac:dyDescent="0.25">
      <c r="C996" s="8"/>
      <c r="D996" s="23"/>
      <c r="E996" s="24"/>
      <c r="F996" s="17"/>
    </row>
    <row r="997" spans="3:6" x14ac:dyDescent="0.25">
      <c r="C997" s="8"/>
      <c r="D997" s="23"/>
      <c r="E997" s="24"/>
      <c r="F997" s="17"/>
    </row>
    <row r="998" spans="3:6" x14ac:dyDescent="0.25">
      <c r="C998" s="8"/>
      <c r="D998" s="23"/>
      <c r="E998" s="24"/>
      <c r="F998" s="17"/>
    </row>
    <row r="999" spans="3:6" x14ac:dyDescent="0.25">
      <c r="C999" s="8"/>
      <c r="D999" s="23"/>
      <c r="E999" s="24"/>
      <c r="F999" s="17"/>
    </row>
    <row r="1000" spans="3:6" x14ac:dyDescent="0.25">
      <c r="C1000" s="8"/>
      <c r="D1000" s="23"/>
      <c r="E1000" s="24"/>
      <c r="F1000" s="17"/>
    </row>
    <row r="1001" spans="3:6" x14ac:dyDescent="0.25">
      <c r="C1001" s="8"/>
      <c r="D1001" s="23"/>
      <c r="E1001" s="24"/>
      <c r="F1001" s="17"/>
    </row>
    <row r="1002" spans="3:6" x14ac:dyDescent="0.25">
      <c r="C1002" s="8"/>
      <c r="D1002" s="23"/>
      <c r="E1002" s="24"/>
      <c r="F1002" s="17"/>
    </row>
    <row r="1003" spans="3:6" x14ac:dyDescent="0.25">
      <c r="C1003" s="8"/>
      <c r="D1003" s="23"/>
      <c r="E1003" s="24"/>
      <c r="F1003" s="17"/>
    </row>
    <row r="1004" spans="3:6" x14ac:dyDescent="0.25">
      <c r="C1004" s="8"/>
      <c r="D1004" s="23"/>
      <c r="E1004" s="24"/>
      <c r="F1004" s="17"/>
    </row>
    <row r="1005" spans="3:6" x14ac:dyDescent="0.25">
      <c r="C1005" s="8"/>
      <c r="D1005" s="23"/>
      <c r="E1005" s="24"/>
      <c r="F1005" s="17"/>
    </row>
    <row r="1006" spans="3:6" x14ac:dyDescent="0.25">
      <c r="C1006" s="8"/>
      <c r="D1006" s="23"/>
      <c r="E1006" s="24"/>
      <c r="F1006" s="17"/>
    </row>
    <row r="1007" spans="3:6" x14ac:dyDescent="0.25">
      <c r="C1007" s="8"/>
      <c r="D1007" s="23"/>
      <c r="E1007" s="24"/>
      <c r="F1007" s="17"/>
    </row>
    <row r="1008" spans="3:6" x14ac:dyDescent="0.25">
      <c r="C1008" s="8"/>
      <c r="D1008" s="23"/>
      <c r="E1008" s="24"/>
      <c r="F1008" s="17"/>
    </row>
    <row r="1009" spans="3:6" x14ac:dyDescent="0.25">
      <c r="C1009" s="8"/>
      <c r="D1009" s="23"/>
      <c r="E1009" s="24"/>
      <c r="F1009" s="17"/>
    </row>
    <row r="1010" spans="3:6" x14ac:dyDescent="0.25">
      <c r="C1010" s="8"/>
      <c r="D1010" s="23"/>
      <c r="E1010" s="24"/>
      <c r="F1010" s="17"/>
    </row>
    <row r="1011" spans="3:6" x14ac:dyDescent="0.25">
      <c r="C1011" s="8"/>
      <c r="D1011" s="23"/>
      <c r="E1011" s="24"/>
      <c r="F1011" s="17"/>
    </row>
    <row r="1012" spans="3:6" x14ac:dyDescent="0.25">
      <c r="C1012" s="8"/>
      <c r="D1012" s="23"/>
      <c r="E1012" s="24"/>
      <c r="F1012" s="17"/>
    </row>
    <row r="1013" spans="3:6" x14ac:dyDescent="0.25">
      <c r="C1013" s="8"/>
      <c r="D1013" s="23"/>
      <c r="E1013" s="24"/>
      <c r="F1013" s="17"/>
    </row>
    <row r="1014" spans="3:6" x14ac:dyDescent="0.25">
      <c r="C1014" s="8"/>
      <c r="D1014" s="23"/>
      <c r="E1014" s="24"/>
      <c r="F1014" s="17"/>
    </row>
    <row r="1015" spans="3:6" x14ac:dyDescent="0.25">
      <c r="C1015" s="8"/>
      <c r="D1015" s="23"/>
      <c r="E1015" s="24"/>
      <c r="F1015" s="17"/>
    </row>
    <row r="1016" spans="3:6" x14ac:dyDescent="0.25">
      <c r="C1016" s="8"/>
      <c r="D1016" s="23"/>
      <c r="E1016" s="24"/>
      <c r="F1016" s="17"/>
    </row>
    <row r="1017" spans="3:6" x14ac:dyDescent="0.25">
      <c r="C1017" s="8"/>
      <c r="D1017" s="23"/>
      <c r="E1017" s="24"/>
      <c r="F1017" s="17"/>
    </row>
    <row r="1018" spans="3:6" x14ac:dyDescent="0.25">
      <c r="C1018" s="8"/>
      <c r="D1018" s="23"/>
      <c r="E1018" s="24"/>
      <c r="F1018" s="17"/>
    </row>
    <row r="1019" spans="3:6" x14ac:dyDescent="0.25">
      <c r="C1019" s="8"/>
      <c r="D1019" s="23"/>
      <c r="E1019" s="24"/>
      <c r="F1019" s="17"/>
    </row>
    <row r="1020" spans="3:6" x14ac:dyDescent="0.25">
      <c r="C1020" s="8"/>
      <c r="D1020" s="23"/>
      <c r="E1020" s="24"/>
      <c r="F1020" s="17"/>
    </row>
    <row r="1021" spans="3:6" x14ac:dyDescent="0.25">
      <c r="C1021" s="8"/>
      <c r="D1021" s="23"/>
      <c r="E1021" s="24"/>
      <c r="F1021" s="17"/>
    </row>
    <row r="1022" spans="3:6" x14ac:dyDescent="0.25">
      <c r="C1022" s="8"/>
      <c r="D1022" s="23"/>
      <c r="E1022" s="24"/>
      <c r="F1022" s="17"/>
    </row>
    <row r="1023" spans="3:6" x14ac:dyDescent="0.25">
      <c r="C1023" s="8"/>
      <c r="D1023" s="23"/>
      <c r="E1023" s="24"/>
      <c r="F1023" s="17"/>
    </row>
    <row r="1024" spans="3:6" x14ac:dyDescent="0.25">
      <c r="C1024" s="8"/>
      <c r="D1024" s="23"/>
      <c r="E1024" s="24"/>
      <c r="F1024" s="17"/>
    </row>
    <row r="1025" spans="3:6" x14ac:dyDescent="0.25">
      <c r="C1025" s="8"/>
      <c r="D1025" s="23"/>
      <c r="E1025" s="24"/>
      <c r="F1025" s="17"/>
    </row>
    <row r="1026" spans="3:6" x14ac:dyDescent="0.25">
      <c r="C1026" s="8"/>
      <c r="D1026" s="23"/>
      <c r="E1026" s="24"/>
      <c r="F1026" s="17"/>
    </row>
    <row r="1027" spans="3:6" x14ac:dyDescent="0.25">
      <c r="C1027" s="8"/>
      <c r="D1027" s="23"/>
      <c r="E1027" s="24"/>
      <c r="F1027" s="17"/>
    </row>
    <row r="1028" spans="3:6" x14ac:dyDescent="0.25">
      <c r="C1028" s="8"/>
      <c r="D1028" s="23"/>
      <c r="E1028" s="24"/>
      <c r="F1028" s="17"/>
    </row>
    <row r="1029" spans="3:6" x14ac:dyDescent="0.25">
      <c r="C1029" s="8"/>
      <c r="D1029" s="23"/>
      <c r="E1029" s="24"/>
      <c r="F1029" s="17"/>
    </row>
    <row r="1030" spans="3:6" x14ac:dyDescent="0.25">
      <c r="C1030" s="8"/>
      <c r="D1030" s="23"/>
      <c r="E1030" s="24"/>
      <c r="F1030" s="17"/>
    </row>
    <row r="1031" spans="3:6" x14ac:dyDescent="0.25">
      <c r="C1031" s="8"/>
      <c r="D1031" s="23"/>
      <c r="E1031" s="24"/>
      <c r="F1031" s="17"/>
    </row>
    <row r="1032" spans="3:6" x14ac:dyDescent="0.25">
      <c r="C1032" s="8"/>
      <c r="D1032" s="23"/>
      <c r="E1032" s="24"/>
      <c r="F1032" s="17"/>
    </row>
    <row r="1033" spans="3:6" x14ac:dyDescent="0.25">
      <c r="C1033" s="8"/>
      <c r="D1033" s="23"/>
      <c r="E1033" s="24"/>
      <c r="F1033" s="17"/>
    </row>
    <row r="1034" spans="3:6" x14ac:dyDescent="0.25">
      <c r="C1034" s="8"/>
      <c r="D1034" s="23"/>
      <c r="E1034" s="24"/>
      <c r="F1034" s="17"/>
    </row>
    <row r="1035" spans="3:6" x14ac:dyDescent="0.25">
      <c r="C1035" s="8"/>
      <c r="D1035" s="23"/>
      <c r="E1035" s="24"/>
      <c r="F1035" s="17"/>
    </row>
    <row r="1036" spans="3:6" x14ac:dyDescent="0.25">
      <c r="C1036" s="8"/>
      <c r="D1036" s="23"/>
      <c r="E1036" s="24"/>
      <c r="F1036" s="17"/>
    </row>
    <row r="1037" spans="3:6" x14ac:dyDescent="0.25">
      <c r="C1037" s="8"/>
      <c r="D1037" s="23"/>
      <c r="E1037" s="24"/>
      <c r="F1037" s="17"/>
    </row>
    <row r="1038" spans="3:6" x14ac:dyDescent="0.25">
      <c r="C1038" s="8"/>
      <c r="D1038" s="23"/>
      <c r="E1038" s="24"/>
      <c r="F1038" s="17"/>
    </row>
    <row r="1039" spans="3:6" x14ac:dyDescent="0.25">
      <c r="C1039" s="8"/>
      <c r="D1039" s="23"/>
      <c r="E1039" s="24"/>
      <c r="F1039" s="17"/>
    </row>
    <row r="1040" spans="3:6" x14ac:dyDescent="0.25">
      <c r="C1040" s="8"/>
      <c r="D1040" s="23"/>
      <c r="E1040" s="24"/>
      <c r="F1040" s="17"/>
    </row>
    <row r="1041" spans="3:6" x14ac:dyDescent="0.25">
      <c r="C1041" s="8"/>
      <c r="D1041" s="23"/>
      <c r="E1041" s="24"/>
      <c r="F1041" s="17"/>
    </row>
    <row r="1042" spans="3:6" x14ac:dyDescent="0.25">
      <c r="C1042" s="8"/>
      <c r="D1042" s="23"/>
      <c r="E1042" s="24"/>
      <c r="F1042" s="17"/>
    </row>
    <row r="1043" spans="3:6" x14ac:dyDescent="0.25">
      <c r="C1043" s="8"/>
      <c r="D1043" s="23"/>
      <c r="E1043" s="24"/>
      <c r="F1043" s="17"/>
    </row>
    <row r="1044" spans="3:6" x14ac:dyDescent="0.25">
      <c r="C1044" s="8"/>
      <c r="D1044" s="23"/>
      <c r="E1044" s="24"/>
      <c r="F1044" s="17"/>
    </row>
    <row r="1045" spans="3:6" x14ac:dyDescent="0.25">
      <c r="C1045" s="8"/>
      <c r="D1045" s="23"/>
      <c r="E1045" s="24"/>
      <c r="F1045" s="17"/>
    </row>
    <row r="1046" spans="3:6" x14ac:dyDescent="0.25">
      <c r="C1046" s="8"/>
      <c r="D1046" s="23"/>
      <c r="E1046" s="24"/>
      <c r="F1046" s="17"/>
    </row>
    <row r="1047" spans="3:6" x14ac:dyDescent="0.25">
      <c r="C1047" s="8"/>
      <c r="D1047" s="23"/>
      <c r="E1047" s="24"/>
      <c r="F1047" s="17"/>
    </row>
    <row r="1048" spans="3:6" x14ac:dyDescent="0.25">
      <c r="C1048" s="8"/>
      <c r="D1048" s="23"/>
      <c r="E1048" s="24"/>
      <c r="F1048" s="17"/>
    </row>
    <row r="1049" spans="3:6" x14ac:dyDescent="0.25">
      <c r="C1049" s="8"/>
      <c r="D1049" s="23"/>
      <c r="E1049" s="24"/>
      <c r="F1049" s="17"/>
    </row>
    <row r="1050" spans="3:6" x14ac:dyDescent="0.25">
      <c r="C1050" s="8"/>
      <c r="D1050" s="23"/>
      <c r="E1050" s="24"/>
      <c r="F1050" s="17"/>
    </row>
    <row r="1051" spans="3:6" x14ac:dyDescent="0.25">
      <c r="C1051" s="8"/>
      <c r="D1051" s="23"/>
      <c r="E1051" s="24"/>
      <c r="F1051" s="17"/>
    </row>
    <row r="1052" spans="3:6" x14ac:dyDescent="0.25">
      <c r="C1052" s="8"/>
      <c r="D1052" s="23"/>
      <c r="E1052" s="24"/>
      <c r="F1052" s="17"/>
    </row>
    <row r="1053" spans="3:6" x14ac:dyDescent="0.25">
      <c r="C1053" s="8"/>
      <c r="D1053" s="23"/>
      <c r="E1053" s="24"/>
      <c r="F1053" s="17"/>
    </row>
    <row r="1054" spans="3:6" x14ac:dyDescent="0.25">
      <c r="C1054" s="8"/>
      <c r="D1054" s="23"/>
      <c r="E1054" s="24"/>
      <c r="F1054" s="17"/>
    </row>
    <row r="1055" spans="3:6" x14ac:dyDescent="0.25">
      <c r="C1055" s="8"/>
      <c r="D1055" s="23"/>
      <c r="E1055" s="24"/>
      <c r="F1055" s="17"/>
    </row>
    <row r="1056" spans="3:6" x14ac:dyDescent="0.25">
      <c r="C1056" s="8"/>
      <c r="D1056" s="23"/>
      <c r="E1056" s="24"/>
      <c r="F1056" s="17"/>
    </row>
    <row r="1057" spans="3:6" x14ac:dyDescent="0.25">
      <c r="C1057" s="8"/>
      <c r="D1057" s="23"/>
      <c r="E1057" s="24"/>
      <c r="F1057" s="17"/>
    </row>
    <row r="1058" spans="3:6" x14ac:dyDescent="0.25">
      <c r="C1058" s="8"/>
      <c r="D1058" s="23"/>
      <c r="E1058" s="24"/>
      <c r="F1058" s="17"/>
    </row>
    <row r="1059" spans="3:6" x14ac:dyDescent="0.25">
      <c r="C1059" s="8"/>
      <c r="D1059" s="23"/>
      <c r="E1059" s="24"/>
      <c r="F1059" s="17"/>
    </row>
    <row r="1060" spans="3:6" x14ac:dyDescent="0.25">
      <c r="C1060" s="8"/>
      <c r="D1060" s="23"/>
      <c r="E1060" s="24"/>
      <c r="F1060" s="17"/>
    </row>
    <row r="1061" spans="3:6" x14ac:dyDescent="0.25">
      <c r="C1061" s="8"/>
      <c r="D1061" s="23"/>
      <c r="E1061" s="24"/>
      <c r="F1061" s="17"/>
    </row>
    <row r="1062" spans="3:6" x14ac:dyDescent="0.25">
      <c r="C1062" s="8"/>
      <c r="D1062" s="23"/>
      <c r="E1062" s="24"/>
      <c r="F1062" s="17"/>
    </row>
    <row r="1063" spans="3:6" x14ac:dyDescent="0.25">
      <c r="C1063" s="8"/>
      <c r="D1063" s="23"/>
      <c r="E1063" s="24"/>
      <c r="F1063" s="17"/>
    </row>
    <row r="1064" spans="3:6" x14ac:dyDescent="0.25">
      <c r="C1064" s="8"/>
      <c r="D1064" s="23"/>
      <c r="E1064" s="24"/>
      <c r="F1064" s="17"/>
    </row>
    <row r="1065" spans="3:6" x14ac:dyDescent="0.25">
      <c r="C1065" s="8"/>
      <c r="D1065" s="23"/>
      <c r="E1065" s="24"/>
      <c r="F1065" s="17"/>
    </row>
    <row r="1066" spans="3:6" x14ac:dyDescent="0.25">
      <c r="C1066" s="8"/>
      <c r="D1066" s="23"/>
      <c r="E1066" s="24"/>
      <c r="F1066" s="17"/>
    </row>
    <row r="1067" spans="3:6" x14ac:dyDescent="0.25">
      <c r="C1067" s="8"/>
      <c r="D1067" s="23"/>
      <c r="E1067" s="24"/>
      <c r="F1067" s="17"/>
    </row>
    <row r="1068" spans="3:6" x14ac:dyDescent="0.25">
      <c r="C1068" s="8"/>
      <c r="D1068" s="23"/>
      <c r="E1068" s="24"/>
      <c r="F1068" s="17"/>
    </row>
    <row r="1069" spans="3:6" x14ac:dyDescent="0.25">
      <c r="C1069" s="8"/>
      <c r="D1069" s="23"/>
      <c r="E1069" s="24"/>
      <c r="F1069" s="17"/>
    </row>
    <row r="1070" spans="3:6" x14ac:dyDescent="0.25">
      <c r="C1070" s="8"/>
      <c r="D1070" s="23"/>
      <c r="E1070" s="24"/>
      <c r="F1070" s="17"/>
    </row>
    <row r="1071" spans="3:6" x14ac:dyDescent="0.25">
      <c r="C1071" s="8"/>
      <c r="D1071" s="23"/>
      <c r="E1071" s="24"/>
      <c r="F1071" s="17"/>
    </row>
    <row r="1072" spans="3:6" x14ac:dyDescent="0.25">
      <c r="C1072" s="8"/>
      <c r="D1072" s="23"/>
      <c r="E1072" s="24"/>
      <c r="F1072" s="17"/>
    </row>
    <row r="1073" spans="3:6" x14ac:dyDescent="0.25">
      <c r="C1073" s="8"/>
      <c r="D1073" s="23"/>
      <c r="E1073" s="24"/>
      <c r="F1073" s="17"/>
    </row>
    <row r="1074" spans="3:6" x14ac:dyDescent="0.25">
      <c r="C1074" s="8"/>
      <c r="D1074" s="23"/>
      <c r="E1074" s="24"/>
      <c r="F1074" s="17"/>
    </row>
    <row r="1075" spans="3:6" x14ac:dyDescent="0.25">
      <c r="C1075" s="8"/>
      <c r="D1075" s="23"/>
      <c r="E1075" s="24"/>
      <c r="F1075" s="17"/>
    </row>
    <row r="1076" spans="3:6" x14ac:dyDescent="0.25">
      <c r="C1076" s="8"/>
      <c r="D1076" s="23"/>
      <c r="E1076" s="24"/>
      <c r="F1076" s="17"/>
    </row>
    <row r="1077" spans="3:6" x14ac:dyDescent="0.25">
      <c r="C1077" s="8"/>
      <c r="D1077" s="23"/>
      <c r="E1077" s="24"/>
      <c r="F1077" s="17"/>
    </row>
    <row r="1078" spans="3:6" x14ac:dyDescent="0.25">
      <c r="C1078" s="8"/>
      <c r="D1078" s="23"/>
      <c r="E1078" s="24"/>
      <c r="F1078" s="17"/>
    </row>
    <row r="1079" spans="3:6" x14ac:dyDescent="0.25">
      <c r="C1079" s="8"/>
      <c r="D1079" s="23"/>
      <c r="E1079" s="24"/>
      <c r="F1079" s="17"/>
    </row>
    <row r="1080" spans="3:6" x14ac:dyDescent="0.25">
      <c r="C1080" s="8"/>
      <c r="D1080" s="23"/>
      <c r="E1080" s="24"/>
      <c r="F1080" s="17"/>
    </row>
    <row r="1081" spans="3:6" x14ac:dyDescent="0.25">
      <c r="C1081" s="8"/>
      <c r="D1081" s="23"/>
      <c r="E1081" s="24"/>
      <c r="F1081" s="17"/>
    </row>
    <row r="1082" spans="3:6" x14ac:dyDescent="0.25">
      <c r="C1082" s="8"/>
      <c r="D1082" s="23"/>
      <c r="E1082" s="24"/>
      <c r="F1082" s="17"/>
    </row>
    <row r="1083" spans="3:6" x14ac:dyDescent="0.25">
      <c r="C1083" s="8"/>
      <c r="D1083" s="23"/>
      <c r="E1083" s="24"/>
      <c r="F1083" s="17"/>
    </row>
    <row r="1084" spans="3:6" x14ac:dyDescent="0.25">
      <c r="C1084" s="8"/>
      <c r="D1084" s="23"/>
      <c r="E1084" s="24"/>
      <c r="F1084" s="17"/>
    </row>
    <row r="1085" spans="3:6" x14ac:dyDescent="0.25">
      <c r="C1085" s="8"/>
      <c r="D1085" s="23"/>
      <c r="E1085" s="24"/>
      <c r="F1085" s="17"/>
    </row>
    <row r="1086" spans="3:6" x14ac:dyDescent="0.25">
      <c r="C1086" s="8"/>
      <c r="D1086" s="23"/>
      <c r="E1086" s="24"/>
      <c r="F1086" s="17"/>
    </row>
    <row r="1087" spans="3:6" x14ac:dyDescent="0.25">
      <c r="C1087" s="8"/>
      <c r="D1087" s="23"/>
      <c r="E1087" s="24"/>
      <c r="F1087" s="17"/>
    </row>
    <row r="1088" spans="3:6" x14ac:dyDescent="0.25">
      <c r="C1088" s="8"/>
      <c r="D1088" s="23"/>
      <c r="E1088" s="24"/>
      <c r="F1088" s="17"/>
    </row>
    <row r="1089" spans="3:6" x14ac:dyDescent="0.25">
      <c r="C1089" s="8"/>
      <c r="D1089" s="23"/>
      <c r="E1089" s="24"/>
      <c r="F1089" s="17"/>
    </row>
    <row r="1090" spans="3:6" x14ac:dyDescent="0.25">
      <c r="C1090" s="8"/>
      <c r="D1090" s="23"/>
      <c r="E1090" s="24"/>
      <c r="F1090" s="17"/>
    </row>
    <row r="1091" spans="3:6" x14ac:dyDescent="0.25">
      <c r="C1091" s="8"/>
      <c r="D1091" s="23"/>
      <c r="E1091" s="24"/>
      <c r="F1091" s="17"/>
    </row>
    <row r="1092" spans="3:6" x14ac:dyDescent="0.25">
      <c r="C1092" s="8"/>
      <c r="D1092" s="23"/>
      <c r="E1092" s="24"/>
      <c r="F1092" s="17"/>
    </row>
    <row r="1093" spans="3:6" x14ac:dyDescent="0.25">
      <c r="C1093" s="8"/>
      <c r="D1093" s="23"/>
      <c r="E1093" s="24"/>
      <c r="F1093" s="17"/>
    </row>
    <row r="1094" spans="3:6" x14ac:dyDescent="0.25">
      <c r="C1094" s="8"/>
      <c r="D1094" s="23"/>
      <c r="E1094" s="24"/>
      <c r="F1094" s="17"/>
    </row>
    <row r="1095" spans="3:6" x14ac:dyDescent="0.25">
      <c r="C1095" s="8"/>
      <c r="D1095" s="23"/>
      <c r="E1095" s="24"/>
      <c r="F1095" s="17"/>
    </row>
    <row r="1096" spans="3:6" x14ac:dyDescent="0.25">
      <c r="C1096" s="8"/>
      <c r="D1096" s="23"/>
      <c r="E1096" s="24"/>
      <c r="F1096" s="17"/>
    </row>
    <row r="1097" spans="3:6" x14ac:dyDescent="0.25">
      <c r="C1097" s="8"/>
      <c r="D1097" s="23"/>
      <c r="E1097" s="24"/>
      <c r="F1097" s="17"/>
    </row>
    <row r="1098" spans="3:6" x14ac:dyDescent="0.25">
      <c r="C1098" s="8"/>
      <c r="D1098" s="23"/>
      <c r="E1098" s="24"/>
      <c r="F1098" s="17"/>
    </row>
    <row r="1099" spans="3:6" x14ac:dyDescent="0.25">
      <c r="C1099" s="8"/>
      <c r="D1099" s="23"/>
      <c r="E1099" s="24"/>
      <c r="F1099" s="17"/>
    </row>
    <row r="1100" spans="3:6" x14ac:dyDescent="0.25">
      <c r="C1100" s="8"/>
      <c r="D1100" s="23"/>
      <c r="E1100" s="24"/>
      <c r="F1100" s="17"/>
    </row>
    <row r="1101" spans="3:6" x14ac:dyDescent="0.25">
      <c r="C1101" s="8"/>
      <c r="D1101" s="23"/>
      <c r="E1101" s="24"/>
      <c r="F1101" s="17"/>
    </row>
    <row r="1102" spans="3:6" x14ac:dyDescent="0.25">
      <c r="C1102" s="8"/>
      <c r="D1102" s="23"/>
      <c r="E1102" s="24"/>
      <c r="F1102" s="17"/>
    </row>
    <row r="1103" spans="3:6" x14ac:dyDescent="0.25">
      <c r="C1103" s="8"/>
      <c r="D1103" s="23"/>
      <c r="E1103" s="24"/>
      <c r="F1103" s="17"/>
    </row>
    <row r="1104" spans="3:6" x14ac:dyDescent="0.25">
      <c r="C1104" s="8"/>
      <c r="D1104" s="23"/>
      <c r="E1104" s="24"/>
      <c r="F1104" s="17"/>
    </row>
    <row r="1105" spans="3:6" x14ac:dyDescent="0.25">
      <c r="C1105" s="8"/>
      <c r="D1105" s="23"/>
      <c r="E1105" s="24"/>
      <c r="F1105" s="17"/>
    </row>
    <row r="1106" spans="3:6" x14ac:dyDescent="0.25">
      <c r="C1106" s="8"/>
      <c r="D1106" s="23"/>
      <c r="E1106" s="24"/>
      <c r="F1106" s="17"/>
    </row>
    <row r="1107" spans="3:6" x14ac:dyDescent="0.25">
      <c r="C1107" s="8"/>
      <c r="D1107" s="23"/>
      <c r="E1107" s="24"/>
      <c r="F1107" s="17"/>
    </row>
    <row r="1108" spans="3:6" x14ac:dyDescent="0.25">
      <c r="C1108" s="8"/>
      <c r="D1108" s="23"/>
      <c r="E1108" s="24"/>
      <c r="F1108" s="17"/>
    </row>
    <row r="1109" spans="3:6" x14ac:dyDescent="0.25">
      <c r="C1109" s="8"/>
      <c r="D1109" s="23"/>
      <c r="E1109" s="24"/>
      <c r="F1109" s="17"/>
    </row>
    <row r="1110" spans="3:6" x14ac:dyDescent="0.25">
      <c r="C1110" s="8"/>
      <c r="D1110" s="23"/>
      <c r="E1110" s="24"/>
      <c r="F1110" s="17"/>
    </row>
    <row r="1111" spans="3:6" x14ac:dyDescent="0.25">
      <c r="C1111" s="8"/>
      <c r="D1111" s="23"/>
      <c r="E1111" s="24"/>
      <c r="F1111" s="17"/>
    </row>
    <row r="1112" spans="3:6" x14ac:dyDescent="0.25">
      <c r="C1112" s="8"/>
      <c r="D1112" s="23"/>
      <c r="E1112" s="24"/>
      <c r="F1112" s="17"/>
    </row>
    <row r="1113" spans="3:6" x14ac:dyDescent="0.25">
      <c r="C1113" s="8"/>
      <c r="D1113" s="23"/>
      <c r="E1113" s="24"/>
      <c r="F1113" s="17"/>
    </row>
    <row r="1114" spans="3:6" x14ac:dyDescent="0.25">
      <c r="C1114" s="8"/>
      <c r="D1114" s="23"/>
      <c r="E1114" s="24"/>
      <c r="F1114" s="17"/>
    </row>
    <row r="1115" spans="3:6" x14ac:dyDescent="0.25">
      <c r="C1115" s="8"/>
      <c r="D1115" s="23"/>
      <c r="E1115" s="24"/>
      <c r="F1115" s="17"/>
    </row>
    <row r="1116" spans="3:6" x14ac:dyDescent="0.25">
      <c r="C1116" s="8"/>
      <c r="D1116" s="23"/>
      <c r="E1116" s="24"/>
      <c r="F1116" s="17"/>
    </row>
    <row r="1117" spans="3:6" x14ac:dyDescent="0.25">
      <c r="C1117" s="8"/>
      <c r="D1117" s="23"/>
      <c r="E1117" s="24"/>
      <c r="F1117" s="17"/>
    </row>
    <row r="1118" spans="3:6" x14ac:dyDescent="0.25">
      <c r="C1118" s="8"/>
      <c r="D1118" s="23"/>
      <c r="E1118" s="24"/>
      <c r="F1118" s="17"/>
    </row>
    <row r="1119" spans="3:6" x14ac:dyDescent="0.25">
      <c r="C1119" s="8"/>
      <c r="D1119" s="23"/>
      <c r="E1119" s="24"/>
      <c r="F1119" s="17"/>
    </row>
    <row r="1120" spans="3:6" x14ac:dyDescent="0.25">
      <c r="C1120" s="8"/>
      <c r="D1120" s="23"/>
      <c r="E1120" s="24"/>
      <c r="F1120" s="17"/>
    </row>
    <row r="1121" spans="3:6" x14ac:dyDescent="0.25">
      <c r="C1121" s="8"/>
      <c r="D1121" s="23"/>
      <c r="E1121" s="24"/>
      <c r="F1121" s="17"/>
    </row>
    <row r="1122" spans="3:6" x14ac:dyDescent="0.25">
      <c r="C1122" s="8"/>
      <c r="D1122" s="23"/>
      <c r="E1122" s="24"/>
      <c r="F1122" s="17"/>
    </row>
    <row r="1123" spans="3:6" x14ac:dyDescent="0.25">
      <c r="C1123" s="8"/>
      <c r="D1123" s="23"/>
      <c r="E1123" s="24"/>
      <c r="F1123" s="17"/>
    </row>
    <row r="1124" spans="3:6" x14ac:dyDescent="0.25">
      <c r="C1124" s="8"/>
      <c r="D1124" s="23"/>
      <c r="E1124" s="24"/>
      <c r="F1124" s="17"/>
    </row>
    <row r="1125" spans="3:6" x14ac:dyDescent="0.25">
      <c r="C1125" s="8"/>
      <c r="D1125" s="23"/>
      <c r="E1125" s="24"/>
      <c r="F1125" s="17"/>
    </row>
    <row r="1126" spans="3:6" x14ac:dyDescent="0.25">
      <c r="C1126" s="8"/>
      <c r="D1126" s="23"/>
      <c r="E1126" s="24"/>
      <c r="F1126" s="17"/>
    </row>
    <row r="1127" spans="3:6" x14ac:dyDescent="0.25">
      <c r="C1127" s="8"/>
      <c r="D1127" s="23"/>
      <c r="E1127" s="24"/>
      <c r="F1127" s="17"/>
    </row>
    <row r="1128" spans="3:6" x14ac:dyDescent="0.25">
      <c r="C1128" s="8"/>
      <c r="D1128" s="23"/>
      <c r="E1128" s="24"/>
      <c r="F1128" s="17"/>
    </row>
    <row r="1129" spans="3:6" x14ac:dyDescent="0.25">
      <c r="C1129" s="8"/>
      <c r="D1129" s="23"/>
      <c r="E1129" s="24"/>
      <c r="F1129" s="17"/>
    </row>
    <row r="1130" spans="3:6" x14ac:dyDescent="0.25">
      <c r="C1130" s="8"/>
      <c r="D1130" s="23"/>
      <c r="E1130" s="24"/>
      <c r="F1130" s="17"/>
    </row>
    <row r="1131" spans="3:6" x14ac:dyDescent="0.25">
      <c r="C1131" s="8"/>
      <c r="D1131" s="23"/>
      <c r="E1131" s="24"/>
      <c r="F1131" s="17"/>
    </row>
    <row r="1132" spans="3:6" x14ac:dyDescent="0.25">
      <c r="C1132" s="8"/>
      <c r="D1132" s="23"/>
      <c r="E1132" s="24"/>
      <c r="F1132" s="17"/>
    </row>
    <row r="1133" spans="3:6" x14ac:dyDescent="0.25">
      <c r="C1133" s="8"/>
      <c r="D1133" s="23"/>
      <c r="E1133" s="24"/>
      <c r="F1133" s="17"/>
    </row>
    <row r="1134" spans="3:6" x14ac:dyDescent="0.25">
      <c r="C1134" s="8"/>
      <c r="D1134" s="23"/>
      <c r="E1134" s="24"/>
      <c r="F1134" s="17"/>
    </row>
    <row r="1135" spans="3:6" x14ac:dyDescent="0.25">
      <c r="C1135" s="8"/>
      <c r="D1135" s="23"/>
      <c r="E1135" s="24"/>
      <c r="F1135" s="17"/>
    </row>
    <row r="1136" spans="3:6" x14ac:dyDescent="0.25">
      <c r="C1136" s="8"/>
      <c r="D1136" s="23"/>
      <c r="E1136" s="24"/>
      <c r="F1136" s="17"/>
    </row>
    <row r="1137" spans="3:6" x14ac:dyDescent="0.25">
      <c r="C1137" s="8"/>
      <c r="D1137" s="23"/>
      <c r="E1137" s="24"/>
      <c r="F1137" s="17"/>
    </row>
    <row r="1138" spans="3:6" x14ac:dyDescent="0.25">
      <c r="C1138" s="8"/>
      <c r="D1138" s="23"/>
      <c r="E1138" s="24"/>
      <c r="F1138" s="17"/>
    </row>
    <row r="1139" spans="3:6" x14ac:dyDescent="0.25">
      <c r="C1139" s="8"/>
      <c r="D1139" s="23"/>
      <c r="E1139" s="24"/>
      <c r="F1139" s="17"/>
    </row>
    <row r="1140" spans="3:6" x14ac:dyDescent="0.25">
      <c r="C1140" s="8"/>
      <c r="D1140" s="23"/>
      <c r="E1140" s="24"/>
      <c r="F1140" s="17"/>
    </row>
    <row r="1141" spans="3:6" x14ac:dyDescent="0.25">
      <c r="C1141" s="8"/>
      <c r="D1141" s="23"/>
      <c r="E1141" s="24"/>
      <c r="F1141" s="17"/>
    </row>
    <row r="1142" spans="3:6" x14ac:dyDescent="0.25">
      <c r="C1142" s="8"/>
      <c r="D1142" s="23"/>
      <c r="E1142" s="24"/>
      <c r="F1142" s="17"/>
    </row>
    <row r="1143" spans="3:6" x14ac:dyDescent="0.25">
      <c r="C1143" s="8"/>
      <c r="D1143" s="23"/>
      <c r="E1143" s="24"/>
      <c r="F1143" s="17"/>
    </row>
    <row r="1144" spans="3:6" x14ac:dyDescent="0.25">
      <c r="C1144" s="8"/>
      <c r="D1144" s="23"/>
      <c r="E1144" s="24"/>
      <c r="F1144" s="17"/>
    </row>
    <row r="1145" spans="3:6" x14ac:dyDescent="0.25">
      <c r="C1145" s="8"/>
      <c r="D1145" s="23"/>
      <c r="E1145" s="24"/>
      <c r="F1145" s="17"/>
    </row>
    <row r="1146" spans="3:6" x14ac:dyDescent="0.25">
      <c r="C1146" s="8"/>
      <c r="D1146" s="23"/>
      <c r="E1146" s="24"/>
      <c r="F1146" s="17"/>
    </row>
    <row r="1147" spans="3:6" x14ac:dyDescent="0.25">
      <c r="C1147" s="8"/>
      <c r="D1147" s="23"/>
      <c r="E1147" s="24"/>
      <c r="F1147" s="17"/>
    </row>
    <row r="1148" spans="3:6" x14ac:dyDescent="0.25">
      <c r="C1148" s="8"/>
      <c r="D1148" s="23"/>
      <c r="E1148" s="24"/>
      <c r="F1148" s="17"/>
    </row>
    <row r="1149" spans="3:6" x14ac:dyDescent="0.25">
      <c r="C1149" s="8"/>
      <c r="D1149" s="23"/>
      <c r="E1149" s="24"/>
      <c r="F1149" s="17"/>
    </row>
    <row r="1150" spans="3:6" x14ac:dyDescent="0.25">
      <c r="C1150" s="8"/>
      <c r="D1150" s="23"/>
      <c r="E1150" s="24"/>
      <c r="F1150" s="17"/>
    </row>
    <row r="1151" spans="3:6" x14ac:dyDescent="0.25">
      <c r="C1151" s="8"/>
      <c r="D1151" s="23"/>
      <c r="E1151" s="24"/>
      <c r="F1151" s="17"/>
    </row>
    <row r="1152" spans="3:6" x14ac:dyDescent="0.25">
      <c r="C1152" s="8"/>
      <c r="D1152" s="23"/>
      <c r="E1152" s="24"/>
      <c r="F1152" s="17"/>
    </row>
    <row r="1153" spans="3:6" x14ac:dyDescent="0.25">
      <c r="C1153" s="8"/>
      <c r="D1153" s="23"/>
      <c r="E1153" s="24"/>
      <c r="F1153" s="17"/>
    </row>
    <row r="1154" spans="3:6" x14ac:dyDescent="0.25">
      <c r="C1154" s="8"/>
      <c r="D1154" s="23"/>
      <c r="E1154" s="24"/>
      <c r="F1154" s="17"/>
    </row>
    <row r="1155" spans="3:6" x14ac:dyDescent="0.25">
      <c r="C1155" s="8"/>
      <c r="D1155" s="23"/>
      <c r="E1155" s="24"/>
      <c r="F1155" s="17"/>
    </row>
    <row r="1156" spans="3:6" x14ac:dyDescent="0.25">
      <c r="C1156" s="8"/>
      <c r="D1156" s="23"/>
      <c r="E1156" s="24"/>
      <c r="F1156" s="17"/>
    </row>
    <row r="1157" spans="3:6" x14ac:dyDescent="0.25">
      <c r="C1157" s="8"/>
      <c r="D1157" s="23"/>
      <c r="E1157" s="24"/>
      <c r="F1157" s="17"/>
    </row>
    <row r="1158" spans="3:6" x14ac:dyDescent="0.25">
      <c r="C1158" s="8"/>
      <c r="D1158" s="23"/>
      <c r="E1158" s="24"/>
      <c r="F1158" s="17"/>
    </row>
    <row r="1159" spans="3:6" x14ac:dyDescent="0.25">
      <c r="C1159" s="8"/>
      <c r="D1159" s="23"/>
      <c r="E1159" s="24"/>
      <c r="F1159" s="17"/>
    </row>
    <row r="1160" spans="3:6" x14ac:dyDescent="0.25">
      <c r="C1160" s="8"/>
      <c r="D1160" s="23"/>
      <c r="E1160" s="24"/>
      <c r="F1160" s="17"/>
    </row>
    <row r="1161" spans="3:6" x14ac:dyDescent="0.25">
      <c r="C1161" s="8"/>
      <c r="D1161" s="23"/>
      <c r="E1161" s="24"/>
      <c r="F1161" s="17"/>
    </row>
    <row r="1162" spans="3:6" x14ac:dyDescent="0.25">
      <c r="C1162" s="8"/>
      <c r="D1162" s="23"/>
      <c r="E1162" s="24"/>
      <c r="F1162" s="17"/>
    </row>
    <row r="1163" spans="3:6" x14ac:dyDescent="0.25">
      <c r="C1163" s="8"/>
      <c r="D1163" s="23"/>
      <c r="E1163" s="24"/>
      <c r="F1163" s="17"/>
    </row>
    <row r="1164" spans="3:6" x14ac:dyDescent="0.25">
      <c r="C1164" s="8"/>
      <c r="D1164" s="23"/>
      <c r="E1164" s="24"/>
      <c r="F1164" s="17"/>
    </row>
    <row r="1165" spans="3:6" x14ac:dyDescent="0.25">
      <c r="C1165" s="8"/>
      <c r="D1165" s="23"/>
      <c r="E1165" s="24"/>
      <c r="F1165" s="17"/>
    </row>
    <row r="1166" spans="3:6" x14ac:dyDescent="0.25">
      <c r="C1166" s="8"/>
      <c r="D1166" s="23"/>
      <c r="E1166" s="24"/>
      <c r="F1166" s="17"/>
    </row>
    <row r="1167" spans="3:6" x14ac:dyDescent="0.25">
      <c r="C1167" s="8"/>
      <c r="D1167" s="23"/>
      <c r="E1167" s="24"/>
      <c r="F1167" s="17"/>
    </row>
    <row r="1168" spans="3:6" x14ac:dyDescent="0.25">
      <c r="C1168" s="8"/>
      <c r="D1168" s="23"/>
      <c r="E1168" s="24"/>
      <c r="F1168" s="17"/>
    </row>
    <row r="1169" spans="3:6" x14ac:dyDescent="0.25">
      <c r="C1169" s="8"/>
      <c r="D1169" s="23"/>
      <c r="E1169" s="24"/>
      <c r="F1169" s="17"/>
    </row>
    <row r="1170" spans="3:6" x14ac:dyDescent="0.25">
      <c r="C1170" s="8"/>
      <c r="D1170" s="23"/>
      <c r="E1170" s="24"/>
      <c r="F1170" s="17"/>
    </row>
    <row r="1171" spans="3:6" x14ac:dyDescent="0.25">
      <c r="C1171" s="8"/>
      <c r="D1171" s="23"/>
      <c r="E1171" s="24"/>
      <c r="F1171" s="17"/>
    </row>
    <row r="1172" spans="3:6" x14ac:dyDescent="0.25">
      <c r="C1172" s="8"/>
      <c r="D1172" s="23"/>
      <c r="E1172" s="24"/>
      <c r="F1172" s="17"/>
    </row>
    <row r="1173" spans="3:6" x14ac:dyDescent="0.25">
      <c r="C1173" s="8"/>
      <c r="D1173" s="23"/>
      <c r="E1173" s="24"/>
      <c r="F1173" s="17"/>
    </row>
    <row r="1174" spans="3:6" x14ac:dyDescent="0.25">
      <c r="C1174" s="8"/>
      <c r="D1174" s="23"/>
      <c r="E1174" s="24"/>
      <c r="F1174" s="17"/>
    </row>
    <row r="1175" spans="3:6" x14ac:dyDescent="0.25">
      <c r="C1175" s="8"/>
      <c r="D1175" s="23"/>
      <c r="E1175" s="24"/>
      <c r="F1175" s="17"/>
    </row>
    <row r="1176" spans="3:6" x14ac:dyDescent="0.25">
      <c r="C1176" s="8"/>
      <c r="D1176" s="23"/>
      <c r="E1176" s="24"/>
      <c r="F1176" s="17"/>
    </row>
    <row r="1177" spans="3:6" x14ac:dyDescent="0.25">
      <c r="C1177" s="8"/>
      <c r="D1177" s="23"/>
      <c r="E1177" s="24"/>
      <c r="F1177" s="17"/>
    </row>
    <row r="1178" spans="3:6" x14ac:dyDescent="0.25">
      <c r="C1178" s="8"/>
      <c r="D1178" s="23"/>
      <c r="E1178" s="24"/>
      <c r="F1178" s="17"/>
    </row>
    <row r="1179" spans="3:6" x14ac:dyDescent="0.25">
      <c r="C1179" s="8"/>
      <c r="D1179" s="23"/>
      <c r="E1179" s="24"/>
      <c r="F1179" s="17"/>
    </row>
    <row r="1180" spans="3:6" x14ac:dyDescent="0.25">
      <c r="C1180" s="8"/>
      <c r="D1180" s="23"/>
      <c r="E1180" s="24"/>
      <c r="F1180" s="17"/>
    </row>
    <row r="1181" spans="3:6" x14ac:dyDescent="0.25">
      <c r="C1181" s="8"/>
      <c r="D1181" s="23"/>
      <c r="E1181" s="24"/>
      <c r="F1181" s="17"/>
    </row>
    <row r="1182" spans="3:6" x14ac:dyDescent="0.25">
      <c r="C1182" s="8"/>
      <c r="D1182" s="23"/>
      <c r="E1182" s="24"/>
      <c r="F1182" s="17"/>
    </row>
    <row r="1183" spans="3:6" x14ac:dyDescent="0.25">
      <c r="C1183" s="8"/>
      <c r="D1183" s="23"/>
      <c r="E1183" s="24"/>
      <c r="F1183" s="17"/>
    </row>
    <row r="1184" spans="3:6" x14ac:dyDescent="0.25">
      <c r="C1184" s="8"/>
      <c r="D1184" s="23"/>
      <c r="E1184" s="24"/>
      <c r="F1184" s="17"/>
    </row>
    <row r="1185" spans="3:6" x14ac:dyDescent="0.25">
      <c r="C1185" s="8"/>
      <c r="D1185" s="23"/>
      <c r="E1185" s="24"/>
      <c r="F1185" s="17"/>
    </row>
    <row r="1186" spans="3:6" x14ac:dyDescent="0.25">
      <c r="C1186" s="8"/>
      <c r="D1186" s="23"/>
      <c r="E1186" s="24"/>
      <c r="F1186" s="17"/>
    </row>
    <row r="1187" spans="3:6" x14ac:dyDescent="0.25">
      <c r="C1187" s="8"/>
      <c r="D1187" s="23"/>
      <c r="E1187" s="24"/>
      <c r="F1187" s="17"/>
    </row>
    <row r="1188" spans="3:6" x14ac:dyDescent="0.25">
      <c r="C1188" s="8"/>
      <c r="D1188" s="23"/>
      <c r="E1188" s="24"/>
      <c r="F1188" s="17"/>
    </row>
    <row r="1189" spans="3:6" x14ac:dyDescent="0.25">
      <c r="C1189" s="8"/>
      <c r="D1189" s="23"/>
      <c r="E1189" s="24"/>
      <c r="F1189" s="17"/>
    </row>
    <row r="1190" spans="3:6" x14ac:dyDescent="0.25">
      <c r="C1190" s="8"/>
      <c r="D1190" s="23"/>
      <c r="E1190" s="24"/>
      <c r="F1190" s="17"/>
    </row>
    <row r="1191" spans="3:6" x14ac:dyDescent="0.25">
      <c r="C1191" s="8"/>
      <c r="D1191" s="23"/>
      <c r="E1191" s="24"/>
      <c r="F1191" s="17"/>
    </row>
    <row r="1192" spans="3:6" x14ac:dyDescent="0.25">
      <c r="C1192" s="8"/>
      <c r="D1192" s="23"/>
      <c r="E1192" s="24"/>
      <c r="F1192" s="17"/>
    </row>
    <row r="1193" spans="3:6" x14ac:dyDescent="0.25">
      <c r="C1193" s="8"/>
      <c r="D1193" s="23"/>
      <c r="E1193" s="24"/>
      <c r="F1193" s="17"/>
    </row>
    <row r="1194" spans="3:6" x14ac:dyDescent="0.25">
      <c r="C1194" s="8"/>
      <c r="D1194" s="23"/>
      <c r="E1194" s="24"/>
      <c r="F1194" s="17"/>
    </row>
    <row r="1195" spans="3:6" x14ac:dyDescent="0.25">
      <c r="C1195" s="8"/>
      <c r="D1195" s="23"/>
      <c r="E1195" s="24"/>
      <c r="F1195" s="17"/>
    </row>
    <row r="1196" spans="3:6" x14ac:dyDescent="0.25">
      <c r="C1196" s="8"/>
      <c r="D1196" s="23"/>
      <c r="E1196" s="24"/>
      <c r="F1196" s="17"/>
    </row>
    <row r="1197" spans="3:6" x14ac:dyDescent="0.25">
      <c r="C1197" s="8"/>
      <c r="D1197" s="23"/>
      <c r="E1197" s="24"/>
      <c r="F1197" s="17"/>
    </row>
    <row r="1198" spans="3:6" x14ac:dyDescent="0.25">
      <c r="C1198" s="8"/>
      <c r="D1198" s="23"/>
      <c r="E1198" s="24"/>
      <c r="F1198" s="17"/>
    </row>
    <row r="1199" spans="3:6" x14ac:dyDescent="0.25">
      <c r="C1199" s="8"/>
      <c r="D1199" s="23"/>
      <c r="E1199" s="24"/>
      <c r="F1199" s="17"/>
    </row>
    <row r="1200" spans="3:6" x14ac:dyDescent="0.25">
      <c r="C1200" s="8"/>
      <c r="D1200" s="23"/>
      <c r="E1200" s="24"/>
      <c r="F1200" s="17"/>
    </row>
    <row r="1201" spans="3:6" x14ac:dyDescent="0.25">
      <c r="C1201" s="8"/>
      <c r="D1201" s="23"/>
      <c r="E1201" s="24"/>
      <c r="F1201" s="17"/>
    </row>
    <row r="1202" spans="3:6" x14ac:dyDescent="0.25">
      <c r="C1202" s="8"/>
      <c r="D1202" s="23"/>
      <c r="E1202" s="24"/>
      <c r="F1202" s="17"/>
    </row>
    <row r="1203" spans="3:6" x14ac:dyDescent="0.25">
      <c r="C1203" s="8"/>
      <c r="D1203" s="23"/>
      <c r="E1203" s="24"/>
      <c r="F1203" s="17"/>
    </row>
    <row r="1204" spans="3:6" x14ac:dyDescent="0.25">
      <c r="C1204" s="8"/>
      <c r="D1204" s="23"/>
      <c r="E1204" s="24"/>
      <c r="F1204" s="17"/>
    </row>
    <row r="1205" spans="3:6" x14ac:dyDescent="0.25">
      <c r="C1205" s="8"/>
      <c r="D1205" s="23"/>
      <c r="E1205" s="24"/>
      <c r="F1205" s="17"/>
    </row>
    <row r="1206" spans="3:6" x14ac:dyDescent="0.25">
      <c r="C1206" s="8"/>
      <c r="D1206" s="23"/>
      <c r="E1206" s="24"/>
      <c r="F1206" s="17"/>
    </row>
    <row r="1207" spans="3:6" x14ac:dyDescent="0.25">
      <c r="C1207" s="8"/>
      <c r="D1207" s="23"/>
      <c r="E1207" s="24"/>
      <c r="F1207" s="17"/>
    </row>
    <row r="1208" spans="3:6" x14ac:dyDescent="0.25">
      <c r="C1208" s="8"/>
      <c r="D1208" s="23"/>
      <c r="E1208" s="24"/>
      <c r="F1208" s="17"/>
    </row>
    <row r="1209" spans="3:6" x14ac:dyDescent="0.25">
      <c r="C1209" s="8"/>
      <c r="D1209" s="23"/>
      <c r="E1209" s="24"/>
      <c r="F1209" s="17"/>
    </row>
    <row r="1210" spans="3:6" x14ac:dyDescent="0.25">
      <c r="C1210" s="8"/>
      <c r="D1210" s="23"/>
      <c r="E1210" s="24"/>
      <c r="F1210" s="17"/>
    </row>
    <row r="1211" spans="3:6" x14ac:dyDescent="0.25">
      <c r="C1211" s="8"/>
      <c r="D1211" s="23"/>
      <c r="E1211" s="24"/>
      <c r="F1211" s="17"/>
    </row>
    <row r="1212" spans="3:6" x14ac:dyDescent="0.25">
      <c r="C1212" s="8"/>
      <c r="D1212" s="23"/>
      <c r="E1212" s="24"/>
      <c r="F1212" s="17"/>
    </row>
    <row r="1213" spans="3:6" x14ac:dyDescent="0.25">
      <c r="C1213" s="8"/>
      <c r="D1213" s="23"/>
      <c r="E1213" s="24"/>
      <c r="F1213" s="17"/>
    </row>
    <row r="1214" spans="3:6" x14ac:dyDescent="0.25">
      <c r="C1214" s="8"/>
      <c r="D1214" s="23"/>
      <c r="E1214" s="24"/>
      <c r="F1214" s="17"/>
    </row>
    <row r="1215" spans="3:6" x14ac:dyDescent="0.25">
      <c r="C1215" s="8"/>
      <c r="D1215" s="23"/>
      <c r="E1215" s="24"/>
      <c r="F1215" s="17"/>
    </row>
    <row r="1216" spans="3:6" x14ac:dyDescent="0.25">
      <c r="C1216" s="8"/>
      <c r="D1216" s="23"/>
      <c r="E1216" s="24"/>
      <c r="F1216" s="17"/>
    </row>
    <row r="1217" spans="3:6" x14ac:dyDescent="0.25">
      <c r="C1217" s="8"/>
      <c r="D1217" s="23"/>
      <c r="E1217" s="24"/>
      <c r="F1217" s="17"/>
    </row>
    <row r="1218" spans="3:6" x14ac:dyDescent="0.25">
      <c r="C1218" s="8"/>
      <c r="D1218" s="23"/>
      <c r="E1218" s="24"/>
      <c r="F1218" s="17"/>
    </row>
    <row r="1219" spans="3:6" x14ac:dyDescent="0.25">
      <c r="C1219" s="8"/>
      <c r="D1219" s="23"/>
      <c r="E1219" s="24"/>
      <c r="F1219" s="17"/>
    </row>
    <row r="1220" spans="3:6" x14ac:dyDescent="0.25">
      <c r="C1220" s="8"/>
      <c r="D1220" s="23"/>
      <c r="E1220" s="24"/>
      <c r="F1220" s="17"/>
    </row>
    <row r="1221" spans="3:6" x14ac:dyDescent="0.25">
      <c r="C1221" s="8"/>
      <c r="D1221" s="23"/>
      <c r="E1221" s="24"/>
      <c r="F1221" s="17"/>
    </row>
    <row r="1222" spans="3:6" x14ac:dyDescent="0.25">
      <c r="C1222" s="8"/>
      <c r="D1222" s="23"/>
      <c r="E1222" s="24"/>
      <c r="F1222" s="17"/>
    </row>
    <row r="1223" spans="3:6" x14ac:dyDescent="0.25">
      <c r="C1223" s="8"/>
      <c r="D1223" s="23"/>
      <c r="E1223" s="24"/>
      <c r="F1223" s="17"/>
    </row>
    <row r="1224" spans="3:6" x14ac:dyDescent="0.25">
      <c r="C1224" s="8"/>
      <c r="D1224" s="23"/>
      <c r="E1224" s="24"/>
      <c r="F1224" s="17"/>
    </row>
    <row r="1225" spans="3:6" x14ac:dyDescent="0.25">
      <c r="C1225" s="8"/>
      <c r="D1225" s="23"/>
      <c r="E1225" s="24"/>
      <c r="F1225" s="17"/>
    </row>
    <row r="1226" spans="3:6" x14ac:dyDescent="0.25">
      <c r="C1226" s="8"/>
      <c r="D1226" s="23"/>
      <c r="E1226" s="24"/>
      <c r="F1226" s="17"/>
    </row>
    <row r="1227" spans="3:6" x14ac:dyDescent="0.25">
      <c r="C1227" s="8"/>
      <c r="D1227" s="23"/>
      <c r="E1227" s="24"/>
      <c r="F1227" s="17"/>
    </row>
    <row r="1228" spans="3:6" x14ac:dyDescent="0.25">
      <c r="C1228" s="8"/>
      <c r="D1228" s="23"/>
      <c r="E1228" s="24"/>
      <c r="F1228" s="17"/>
    </row>
    <row r="1229" spans="3:6" x14ac:dyDescent="0.25">
      <c r="C1229" s="8"/>
      <c r="D1229" s="23"/>
      <c r="E1229" s="24"/>
      <c r="F1229" s="17"/>
    </row>
    <row r="1230" spans="3:6" x14ac:dyDescent="0.25">
      <c r="C1230" s="8"/>
      <c r="D1230" s="23"/>
      <c r="E1230" s="24"/>
      <c r="F1230" s="17"/>
    </row>
    <row r="1231" spans="3:6" x14ac:dyDescent="0.25">
      <c r="C1231" s="8"/>
      <c r="D1231" s="23"/>
      <c r="E1231" s="24"/>
      <c r="F1231" s="17"/>
    </row>
    <row r="1232" spans="3:6" x14ac:dyDescent="0.25">
      <c r="C1232" s="8"/>
      <c r="D1232" s="23"/>
      <c r="E1232" s="24"/>
      <c r="F1232" s="17"/>
    </row>
    <row r="1233" spans="3:6" x14ac:dyDescent="0.25">
      <c r="C1233" s="8"/>
      <c r="D1233" s="23"/>
      <c r="E1233" s="24"/>
      <c r="F1233" s="17"/>
    </row>
    <row r="1234" spans="3:6" x14ac:dyDescent="0.25">
      <c r="C1234" s="8"/>
      <c r="D1234" s="23"/>
      <c r="E1234" s="24"/>
      <c r="F1234" s="17"/>
    </row>
    <row r="1235" spans="3:6" x14ac:dyDescent="0.25">
      <c r="C1235" s="8"/>
      <c r="D1235" s="23"/>
      <c r="E1235" s="24"/>
      <c r="F1235" s="17"/>
    </row>
    <row r="1236" spans="3:6" x14ac:dyDescent="0.25">
      <c r="C1236" s="8"/>
      <c r="D1236" s="23"/>
      <c r="E1236" s="24"/>
      <c r="F1236" s="17"/>
    </row>
    <row r="1237" spans="3:6" x14ac:dyDescent="0.25">
      <c r="C1237" s="8"/>
      <c r="D1237" s="23"/>
      <c r="E1237" s="24"/>
      <c r="F1237" s="17"/>
    </row>
    <row r="1238" spans="3:6" x14ac:dyDescent="0.25">
      <c r="C1238" s="8"/>
      <c r="D1238" s="23"/>
      <c r="E1238" s="24"/>
      <c r="F1238" s="17"/>
    </row>
    <row r="1239" spans="3:6" x14ac:dyDescent="0.25">
      <c r="C1239" s="8"/>
      <c r="D1239" s="23"/>
      <c r="E1239" s="24"/>
      <c r="F1239" s="17"/>
    </row>
    <row r="1240" spans="3:6" x14ac:dyDescent="0.25">
      <c r="C1240" s="8"/>
      <c r="D1240" s="23"/>
      <c r="E1240" s="24"/>
      <c r="F1240" s="17"/>
    </row>
    <row r="1241" spans="3:6" x14ac:dyDescent="0.25">
      <c r="C1241" s="8"/>
      <c r="D1241" s="23"/>
      <c r="E1241" s="24"/>
      <c r="F1241" s="17"/>
    </row>
    <row r="1242" spans="3:6" x14ac:dyDescent="0.25">
      <c r="C1242" s="8"/>
      <c r="D1242" s="23"/>
      <c r="E1242" s="24"/>
      <c r="F1242" s="17"/>
    </row>
    <row r="1243" spans="3:6" x14ac:dyDescent="0.25">
      <c r="C1243" s="8"/>
      <c r="D1243" s="23"/>
      <c r="E1243" s="24"/>
      <c r="F1243" s="17"/>
    </row>
    <row r="1244" spans="3:6" x14ac:dyDescent="0.25">
      <c r="C1244" s="8"/>
      <c r="D1244" s="23"/>
      <c r="E1244" s="24"/>
      <c r="F1244" s="17"/>
    </row>
    <row r="1245" spans="3:6" x14ac:dyDescent="0.25">
      <c r="C1245" s="8"/>
      <c r="D1245" s="23"/>
      <c r="E1245" s="24"/>
      <c r="F1245" s="17"/>
    </row>
    <row r="1246" spans="3:6" x14ac:dyDescent="0.25">
      <c r="C1246" s="8"/>
      <c r="D1246" s="23"/>
      <c r="E1246" s="24"/>
      <c r="F1246" s="17"/>
    </row>
    <row r="1247" spans="3:6" x14ac:dyDescent="0.25">
      <c r="C1247" s="8"/>
      <c r="D1247" s="23"/>
      <c r="E1247" s="24"/>
      <c r="F1247" s="17"/>
    </row>
    <row r="1248" spans="3:6" x14ac:dyDescent="0.25">
      <c r="C1248" s="8"/>
      <c r="D1248" s="23"/>
      <c r="E1248" s="24"/>
      <c r="F1248" s="17"/>
    </row>
    <row r="1249" spans="3:6" x14ac:dyDescent="0.25">
      <c r="C1249" s="8"/>
      <c r="D1249" s="23"/>
      <c r="E1249" s="24"/>
      <c r="F1249" s="17"/>
    </row>
    <row r="1250" spans="3:6" x14ac:dyDescent="0.25">
      <c r="C1250" s="8"/>
      <c r="D1250" s="23"/>
      <c r="E1250" s="24"/>
      <c r="F1250" s="17"/>
    </row>
    <row r="1251" spans="3:6" x14ac:dyDescent="0.25">
      <c r="C1251" s="8"/>
      <c r="D1251" s="23"/>
      <c r="E1251" s="24"/>
      <c r="F1251" s="17"/>
    </row>
    <row r="1252" spans="3:6" x14ac:dyDescent="0.25">
      <c r="C1252" s="8"/>
      <c r="D1252" s="23"/>
      <c r="E1252" s="24"/>
      <c r="F1252" s="17"/>
    </row>
    <row r="1253" spans="3:6" x14ac:dyDescent="0.25">
      <c r="C1253" s="8"/>
      <c r="D1253" s="23"/>
      <c r="E1253" s="24"/>
      <c r="F1253" s="17"/>
    </row>
    <row r="1254" spans="3:6" x14ac:dyDescent="0.25">
      <c r="C1254" s="8"/>
      <c r="D1254" s="23"/>
      <c r="E1254" s="24"/>
      <c r="F1254" s="17"/>
    </row>
    <row r="1255" spans="3:6" x14ac:dyDescent="0.25">
      <c r="C1255" s="8"/>
      <c r="D1255" s="23"/>
      <c r="E1255" s="24"/>
      <c r="F1255" s="17"/>
    </row>
    <row r="1256" spans="3:6" x14ac:dyDescent="0.25">
      <c r="C1256" s="8"/>
      <c r="D1256" s="23"/>
      <c r="E1256" s="24"/>
      <c r="F1256" s="17"/>
    </row>
    <row r="1257" spans="3:6" x14ac:dyDescent="0.25">
      <c r="C1257" s="8"/>
      <c r="D1257" s="23"/>
      <c r="E1257" s="24"/>
      <c r="F1257" s="17"/>
    </row>
    <row r="1258" spans="3:6" x14ac:dyDescent="0.25">
      <c r="C1258" s="8"/>
      <c r="D1258" s="23"/>
      <c r="E1258" s="24"/>
      <c r="F1258" s="17"/>
    </row>
    <row r="1259" spans="3:6" x14ac:dyDescent="0.25">
      <c r="C1259" s="8"/>
      <c r="D1259" s="23"/>
      <c r="E1259" s="24"/>
      <c r="F1259" s="17"/>
    </row>
    <row r="1260" spans="3:6" x14ac:dyDescent="0.25">
      <c r="C1260" s="8"/>
      <c r="D1260" s="23"/>
      <c r="E1260" s="24"/>
      <c r="F1260" s="17"/>
    </row>
    <row r="1261" spans="3:6" x14ac:dyDescent="0.25">
      <c r="C1261" s="8"/>
      <c r="D1261" s="23"/>
      <c r="E1261" s="24"/>
      <c r="F1261" s="17"/>
    </row>
    <row r="1262" spans="3:6" x14ac:dyDescent="0.25">
      <c r="C1262" s="8"/>
      <c r="D1262" s="23"/>
      <c r="E1262" s="24"/>
      <c r="F1262" s="17"/>
    </row>
    <row r="1263" spans="3:6" x14ac:dyDescent="0.25">
      <c r="C1263" s="8"/>
      <c r="D1263" s="23"/>
      <c r="E1263" s="24"/>
      <c r="F1263" s="17"/>
    </row>
    <row r="1264" spans="3:6" x14ac:dyDescent="0.25">
      <c r="C1264" s="8"/>
      <c r="D1264" s="23"/>
      <c r="E1264" s="24"/>
      <c r="F1264" s="17"/>
    </row>
    <row r="1265" spans="3:6" x14ac:dyDescent="0.25">
      <c r="C1265" s="8"/>
      <c r="D1265" s="23"/>
      <c r="E1265" s="24"/>
      <c r="F1265" s="17"/>
    </row>
    <row r="1266" spans="3:6" x14ac:dyDescent="0.25">
      <c r="C1266" s="8"/>
      <c r="D1266" s="23"/>
      <c r="E1266" s="24"/>
      <c r="F1266" s="17"/>
    </row>
    <row r="1267" spans="3:6" x14ac:dyDescent="0.25">
      <c r="C1267" s="8"/>
      <c r="D1267" s="23"/>
      <c r="E1267" s="24"/>
      <c r="F1267" s="17"/>
    </row>
    <row r="1268" spans="3:6" x14ac:dyDescent="0.25">
      <c r="C1268" s="8"/>
      <c r="D1268" s="23"/>
      <c r="E1268" s="24"/>
      <c r="F1268" s="17"/>
    </row>
    <row r="1269" spans="3:6" x14ac:dyDescent="0.25">
      <c r="C1269" s="8"/>
      <c r="D1269" s="23"/>
      <c r="E1269" s="24"/>
      <c r="F1269" s="17"/>
    </row>
    <row r="1270" spans="3:6" x14ac:dyDescent="0.25">
      <c r="C1270" s="8"/>
      <c r="D1270" s="23"/>
      <c r="E1270" s="24"/>
      <c r="F1270" s="17"/>
    </row>
    <row r="1271" spans="3:6" x14ac:dyDescent="0.25">
      <c r="C1271" s="8"/>
      <c r="D1271" s="23"/>
      <c r="E1271" s="24"/>
      <c r="F1271" s="17"/>
    </row>
    <row r="1272" spans="3:6" x14ac:dyDescent="0.25">
      <c r="C1272" s="8"/>
      <c r="D1272" s="23"/>
      <c r="E1272" s="24"/>
      <c r="F1272" s="17"/>
    </row>
    <row r="1273" spans="3:6" x14ac:dyDescent="0.25">
      <c r="C1273" s="8"/>
      <c r="D1273" s="23"/>
      <c r="E1273" s="24"/>
      <c r="F1273" s="17"/>
    </row>
    <row r="1274" spans="3:6" x14ac:dyDescent="0.25">
      <c r="C1274" s="8"/>
      <c r="D1274" s="23"/>
      <c r="E1274" s="24"/>
      <c r="F1274" s="17"/>
    </row>
    <row r="1275" spans="3:6" x14ac:dyDescent="0.25">
      <c r="C1275" s="8"/>
      <c r="D1275" s="23"/>
      <c r="E1275" s="24"/>
      <c r="F1275" s="17"/>
    </row>
    <row r="1276" spans="3:6" x14ac:dyDescent="0.25">
      <c r="C1276" s="8"/>
      <c r="D1276" s="23"/>
      <c r="E1276" s="24"/>
      <c r="F1276" s="17"/>
    </row>
    <row r="1277" spans="3:6" x14ac:dyDescent="0.25">
      <c r="C1277" s="8"/>
      <c r="D1277" s="23"/>
      <c r="E1277" s="24"/>
      <c r="F1277" s="17"/>
    </row>
    <row r="1278" spans="3:6" x14ac:dyDescent="0.25">
      <c r="C1278" s="8"/>
      <c r="D1278" s="23"/>
      <c r="E1278" s="24"/>
      <c r="F1278" s="17"/>
    </row>
    <row r="1279" spans="3:6" x14ac:dyDescent="0.25">
      <c r="C1279" s="8"/>
      <c r="D1279" s="23"/>
      <c r="E1279" s="24"/>
      <c r="F1279" s="17"/>
    </row>
    <row r="1280" spans="3:6" x14ac:dyDescent="0.25">
      <c r="C1280" s="8"/>
      <c r="D1280" s="23"/>
      <c r="E1280" s="24"/>
      <c r="F1280" s="17"/>
    </row>
    <row r="1281" spans="3:6" x14ac:dyDescent="0.25">
      <c r="C1281" s="8"/>
      <c r="D1281" s="23"/>
      <c r="E1281" s="24"/>
      <c r="F1281" s="17"/>
    </row>
    <row r="1282" spans="3:6" x14ac:dyDescent="0.25">
      <c r="C1282" s="8"/>
      <c r="D1282" s="23"/>
      <c r="E1282" s="24"/>
      <c r="F1282" s="17"/>
    </row>
    <row r="1283" spans="3:6" x14ac:dyDescent="0.25">
      <c r="C1283" s="8"/>
      <c r="D1283" s="23"/>
      <c r="E1283" s="24"/>
      <c r="F1283" s="17"/>
    </row>
    <row r="1284" spans="3:6" x14ac:dyDescent="0.25">
      <c r="C1284" s="8"/>
      <c r="D1284" s="23"/>
      <c r="E1284" s="24"/>
      <c r="F1284" s="17"/>
    </row>
    <row r="1285" spans="3:6" x14ac:dyDescent="0.25">
      <c r="C1285" s="8"/>
      <c r="D1285" s="23"/>
      <c r="E1285" s="24"/>
      <c r="F1285" s="17"/>
    </row>
    <row r="1286" spans="3:6" x14ac:dyDescent="0.25">
      <c r="C1286" s="8"/>
      <c r="D1286" s="23"/>
      <c r="E1286" s="24"/>
      <c r="F1286" s="17"/>
    </row>
    <row r="1287" spans="3:6" x14ac:dyDescent="0.25">
      <c r="C1287" s="8"/>
      <c r="D1287" s="23"/>
      <c r="E1287" s="24"/>
      <c r="F1287" s="17"/>
    </row>
    <row r="1288" spans="3:6" x14ac:dyDescent="0.25">
      <c r="C1288" s="8"/>
      <c r="D1288" s="23"/>
      <c r="E1288" s="24"/>
      <c r="F1288" s="17"/>
    </row>
    <row r="1289" spans="3:6" x14ac:dyDescent="0.25">
      <c r="C1289" s="8"/>
      <c r="D1289" s="23"/>
      <c r="E1289" s="24"/>
      <c r="F1289" s="17"/>
    </row>
    <row r="1290" spans="3:6" x14ac:dyDescent="0.25">
      <c r="C1290" s="8"/>
      <c r="D1290" s="23"/>
      <c r="E1290" s="24"/>
      <c r="F1290" s="17"/>
    </row>
    <row r="1291" spans="3:6" x14ac:dyDescent="0.25">
      <c r="C1291" s="8"/>
      <c r="D1291" s="23"/>
      <c r="E1291" s="24"/>
      <c r="F1291" s="17"/>
    </row>
    <row r="1292" spans="3:6" x14ac:dyDescent="0.25">
      <c r="C1292" s="8"/>
      <c r="D1292" s="23"/>
      <c r="E1292" s="24"/>
      <c r="F1292" s="17"/>
    </row>
    <row r="1293" spans="3:6" x14ac:dyDescent="0.25">
      <c r="C1293" s="8"/>
      <c r="D1293" s="23"/>
      <c r="E1293" s="24"/>
      <c r="F1293" s="17"/>
    </row>
    <row r="1294" spans="3:6" x14ac:dyDescent="0.25">
      <c r="C1294" s="8"/>
      <c r="D1294" s="23"/>
      <c r="E1294" s="24"/>
      <c r="F1294" s="17"/>
    </row>
    <row r="1295" spans="3:6" x14ac:dyDescent="0.25">
      <c r="C1295" s="8"/>
      <c r="D1295" s="23"/>
      <c r="E1295" s="24"/>
      <c r="F1295" s="17"/>
    </row>
    <row r="1296" spans="3:6" x14ac:dyDescent="0.25">
      <c r="C1296" s="8"/>
      <c r="D1296" s="23"/>
      <c r="E1296" s="24"/>
      <c r="F1296" s="17"/>
    </row>
    <row r="1297" spans="3:6" x14ac:dyDescent="0.25">
      <c r="C1297" s="8"/>
      <c r="D1297" s="23"/>
      <c r="E1297" s="24"/>
      <c r="F1297" s="17"/>
    </row>
    <row r="1298" spans="3:6" x14ac:dyDescent="0.25">
      <c r="C1298" s="8"/>
      <c r="D1298" s="23"/>
      <c r="E1298" s="24"/>
      <c r="F1298" s="17"/>
    </row>
    <row r="1299" spans="3:6" x14ac:dyDescent="0.25">
      <c r="C1299" s="8"/>
      <c r="D1299" s="23"/>
      <c r="E1299" s="24"/>
      <c r="F1299" s="17"/>
    </row>
    <row r="1300" spans="3:6" x14ac:dyDescent="0.25">
      <c r="C1300" s="8"/>
      <c r="D1300" s="23"/>
      <c r="E1300" s="24"/>
      <c r="F1300" s="17"/>
    </row>
    <row r="1301" spans="3:6" x14ac:dyDescent="0.25">
      <c r="C1301" s="8"/>
      <c r="D1301" s="23"/>
      <c r="E1301" s="24"/>
      <c r="F1301" s="17"/>
    </row>
    <row r="1302" spans="3:6" x14ac:dyDescent="0.25">
      <c r="C1302" s="8"/>
      <c r="D1302" s="23"/>
      <c r="E1302" s="24"/>
      <c r="F1302" s="17"/>
    </row>
    <row r="1303" spans="3:6" x14ac:dyDescent="0.25">
      <c r="C1303" s="8"/>
      <c r="D1303" s="23"/>
      <c r="E1303" s="24"/>
      <c r="F1303" s="17"/>
    </row>
    <row r="1304" spans="3:6" x14ac:dyDescent="0.25">
      <c r="C1304" s="8"/>
      <c r="D1304" s="23"/>
      <c r="E1304" s="24"/>
      <c r="F1304" s="17"/>
    </row>
    <row r="1305" spans="3:6" x14ac:dyDescent="0.25">
      <c r="C1305" s="8"/>
      <c r="D1305" s="23"/>
      <c r="E1305" s="24"/>
      <c r="F1305" s="17"/>
    </row>
    <row r="1306" spans="3:6" x14ac:dyDescent="0.25">
      <c r="C1306" s="8"/>
      <c r="D1306" s="23"/>
      <c r="E1306" s="24"/>
      <c r="F1306" s="17"/>
    </row>
    <row r="1307" spans="3:6" x14ac:dyDescent="0.25">
      <c r="C1307" s="8"/>
      <c r="D1307" s="23"/>
      <c r="E1307" s="24"/>
      <c r="F1307" s="17"/>
    </row>
    <row r="1308" spans="3:6" x14ac:dyDescent="0.25">
      <c r="C1308" s="8"/>
      <c r="D1308" s="23"/>
      <c r="E1308" s="24"/>
      <c r="F1308" s="17"/>
    </row>
    <row r="1309" spans="3:6" x14ac:dyDescent="0.25">
      <c r="C1309" s="8"/>
      <c r="D1309" s="23"/>
      <c r="E1309" s="24"/>
      <c r="F1309" s="17"/>
    </row>
    <row r="1310" spans="3:6" x14ac:dyDescent="0.25">
      <c r="C1310" s="8"/>
      <c r="D1310" s="23"/>
      <c r="E1310" s="24"/>
      <c r="F1310" s="17"/>
    </row>
    <row r="1311" spans="3:6" x14ac:dyDescent="0.25">
      <c r="C1311" s="8"/>
      <c r="D1311" s="23"/>
      <c r="E1311" s="24"/>
      <c r="F1311" s="17"/>
    </row>
    <row r="1312" spans="3:6" x14ac:dyDescent="0.25">
      <c r="C1312" s="8"/>
      <c r="D1312" s="23"/>
      <c r="E1312" s="24"/>
      <c r="F1312" s="17"/>
    </row>
    <row r="1313" spans="3:6" x14ac:dyDescent="0.25">
      <c r="C1313" s="8"/>
      <c r="D1313" s="23"/>
      <c r="E1313" s="24"/>
      <c r="F1313" s="17"/>
    </row>
    <row r="1314" spans="3:6" x14ac:dyDescent="0.25">
      <c r="C1314" s="8"/>
      <c r="D1314" s="23"/>
      <c r="E1314" s="24"/>
      <c r="F1314" s="17"/>
    </row>
    <row r="1315" spans="3:6" x14ac:dyDescent="0.25">
      <c r="C1315" s="8"/>
      <c r="D1315" s="23"/>
      <c r="E1315" s="24"/>
      <c r="F1315" s="17"/>
    </row>
    <row r="1316" spans="3:6" x14ac:dyDescent="0.25">
      <c r="C1316" s="8"/>
      <c r="D1316" s="23"/>
      <c r="E1316" s="24"/>
      <c r="F1316" s="17"/>
    </row>
    <row r="1317" spans="3:6" x14ac:dyDescent="0.25">
      <c r="C1317" s="8"/>
      <c r="D1317" s="23"/>
      <c r="E1317" s="24"/>
      <c r="F1317" s="17"/>
    </row>
    <row r="1318" spans="3:6" x14ac:dyDescent="0.25">
      <c r="C1318" s="8"/>
      <c r="D1318" s="23"/>
      <c r="E1318" s="24"/>
      <c r="F1318" s="17"/>
    </row>
    <row r="1319" spans="3:6" x14ac:dyDescent="0.25">
      <c r="C1319" s="8"/>
      <c r="D1319" s="23"/>
      <c r="E1319" s="24"/>
      <c r="F1319" s="17"/>
    </row>
    <row r="1320" spans="3:6" x14ac:dyDescent="0.25">
      <c r="C1320" s="8"/>
      <c r="D1320" s="23"/>
      <c r="E1320" s="24"/>
      <c r="F1320" s="17"/>
    </row>
    <row r="1321" spans="3:6" x14ac:dyDescent="0.25">
      <c r="C1321" s="8"/>
      <c r="D1321" s="23"/>
      <c r="E1321" s="24"/>
      <c r="F1321" s="17"/>
    </row>
    <row r="1322" spans="3:6" x14ac:dyDescent="0.25">
      <c r="C1322" s="8"/>
      <c r="D1322" s="23"/>
      <c r="E1322" s="24"/>
      <c r="F1322" s="17"/>
    </row>
    <row r="1323" spans="3:6" x14ac:dyDescent="0.25">
      <c r="C1323" s="8"/>
      <c r="D1323" s="23"/>
      <c r="E1323" s="24"/>
      <c r="F1323" s="17"/>
    </row>
    <row r="1324" spans="3:6" x14ac:dyDescent="0.25">
      <c r="C1324" s="8"/>
      <c r="D1324" s="23"/>
      <c r="E1324" s="24"/>
      <c r="F1324" s="17"/>
    </row>
    <row r="1325" spans="3:6" x14ac:dyDescent="0.25">
      <c r="C1325" s="8"/>
      <c r="D1325" s="23"/>
      <c r="E1325" s="24"/>
      <c r="F1325" s="17"/>
    </row>
    <row r="1326" spans="3:6" x14ac:dyDescent="0.25">
      <c r="C1326" s="8"/>
      <c r="D1326" s="23"/>
      <c r="E1326" s="24"/>
      <c r="F1326" s="17"/>
    </row>
    <row r="1327" spans="3:6" x14ac:dyDescent="0.25">
      <c r="C1327" s="8"/>
      <c r="D1327" s="23"/>
      <c r="E1327" s="24"/>
      <c r="F1327" s="17"/>
    </row>
    <row r="1328" spans="3:6" x14ac:dyDescent="0.25">
      <c r="C1328" s="8"/>
      <c r="D1328" s="23"/>
      <c r="E1328" s="24"/>
      <c r="F1328" s="17"/>
    </row>
    <row r="1329" spans="3:6" x14ac:dyDescent="0.25">
      <c r="C1329" s="8"/>
      <c r="D1329" s="23"/>
      <c r="E1329" s="24"/>
      <c r="F1329" s="17"/>
    </row>
    <row r="1330" spans="3:6" x14ac:dyDescent="0.25">
      <c r="C1330" s="8"/>
      <c r="D1330" s="23"/>
      <c r="E1330" s="24"/>
      <c r="F1330" s="17"/>
    </row>
    <row r="1331" spans="3:6" x14ac:dyDescent="0.25">
      <c r="C1331" s="8"/>
      <c r="D1331" s="23"/>
      <c r="E1331" s="24"/>
      <c r="F1331" s="17"/>
    </row>
    <row r="1332" spans="3:6" x14ac:dyDescent="0.25">
      <c r="C1332" s="8"/>
      <c r="D1332" s="23"/>
      <c r="E1332" s="24"/>
      <c r="F1332" s="17"/>
    </row>
    <row r="1333" spans="3:6" x14ac:dyDescent="0.25">
      <c r="C1333" s="8"/>
      <c r="D1333" s="23"/>
      <c r="E1333" s="24"/>
      <c r="F1333" s="17"/>
    </row>
    <row r="1334" spans="3:6" x14ac:dyDescent="0.25">
      <c r="C1334" s="8"/>
      <c r="D1334" s="23"/>
      <c r="E1334" s="24"/>
      <c r="F1334" s="17"/>
    </row>
    <row r="1335" spans="3:6" x14ac:dyDescent="0.25">
      <c r="C1335" s="8"/>
      <c r="D1335" s="23"/>
      <c r="E1335" s="24"/>
      <c r="F1335" s="17"/>
    </row>
    <row r="1336" spans="3:6" x14ac:dyDescent="0.25">
      <c r="C1336" s="8"/>
      <c r="D1336" s="23"/>
      <c r="E1336" s="24"/>
      <c r="F1336" s="17"/>
    </row>
    <row r="1337" spans="3:6" x14ac:dyDescent="0.25">
      <c r="C1337" s="8"/>
      <c r="D1337" s="23"/>
      <c r="E1337" s="24"/>
      <c r="F1337" s="17"/>
    </row>
    <row r="1338" spans="3:6" x14ac:dyDescent="0.25">
      <c r="C1338" s="8"/>
      <c r="D1338" s="23"/>
      <c r="E1338" s="24"/>
      <c r="F1338" s="17"/>
    </row>
    <row r="1339" spans="3:6" x14ac:dyDescent="0.25">
      <c r="C1339" s="8"/>
      <c r="D1339" s="23"/>
      <c r="E1339" s="24"/>
      <c r="F1339" s="17"/>
    </row>
    <row r="1340" spans="3:6" x14ac:dyDescent="0.25">
      <c r="C1340" s="8"/>
      <c r="D1340" s="23"/>
      <c r="E1340" s="24"/>
      <c r="F1340" s="17"/>
    </row>
    <row r="1341" spans="3:6" x14ac:dyDescent="0.25">
      <c r="C1341" s="8"/>
      <c r="D1341" s="23"/>
      <c r="E1341" s="24"/>
      <c r="F1341" s="17"/>
    </row>
    <row r="1342" spans="3:6" x14ac:dyDescent="0.25">
      <c r="C1342" s="8"/>
      <c r="D1342" s="23"/>
      <c r="E1342" s="24"/>
      <c r="F1342" s="17"/>
    </row>
    <row r="1343" spans="3:6" x14ac:dyDescent="0.25">
      <c r="C1343" s="8"/>
      <c r="D1343" s="23"/>
      <c r="E1343" s="24"/>
      <c r="F1343" s="17"/>
    </row>
    <row r="1344" spans="3:6" x14ac:dyDescent="0.25">
      <c r="C1344" s="8"/>
      <c r="D1344" s="23"/>
      <c r="E1344" s="24"/>
      <c r="F1344" s="17"/>
    </row>
    <row r="1345" spans="3:6" x14ac:dyDescent="0.25">
      <c r="C1345" s="8"/>
      <c r="D1345" s="23"/>
      <c r="E1345" s="24"/>
      <c r="F1345" s="17"/>
    </row>
    <row r="1346" spans="3:6" x14ac:dyDescent="0.25">
      <c r="C1346" s="8"/>
      <c r="D1346" s="23"/>
      <c r="E1346" s="24"/>
      <c r="F1346" s="17"/>
    </row>
    <row r="1347" spans="3:6" x14ac:dyDescent="0.25">
      <c r="C1347" s="8"/>
      <c r="D1347" s="23"/>
      <c r="E1347" s="24"/>
      <c r="F1347" s="17"/>
    </row>
    <row r="1348" spans="3:6" x14ac:dyDescent="0.25">
      <c r="C1348" s="8"/>
      <c r="D1348" s="23"/>
      <c r="E1348" s="24"/>
      <c r="F1348" s="17"/>
    </row>
    <row r="1349" spans="3:6" x14ac:dyDescent="0.25">
      <c r="C1349" s="8"/>
      <c r="D1349" s="23"/>
      <c r="E1349" s="24"/>
      <c r="F1349" s="17"/>
    </row>
    <row r="1350" spans="3:6" x14ac:dyDescent="0.25">
      <c r="C1350" s="8"/>
      <c r="D1350" s="23"/>
      <c r="E1350" s="24"/>
      <c r="F1350" s="17"/>
    </row>
    <row r="1351" spans="3:6" x14ac:dyDescent="0.25">
      <c r="C1351" s="8"/>
      <c r="D1351" s="23"/>
      <c r="E1351" s="24"/>
      <c r="F1351" s="17"/>
    </row>
    <row r="1352" spans="3:6" x14ac:dyDescent="0.25">
      <c r="C1352" s="8"/>
      <c r="D1352" s="23"/>
      <c r="E1352" s="24"/>
      <c r="F1352" s="17"/>
    </row>
    <row r="1353" spans="3:6" x14ac:dyDescent="0.25">
      <c r="C1353" s="8"/>
      <c r="D1353" s="23"/>
      <c r="E1353" s="24"/>
      <c r="F1353" s="17"/>
    </row>
    <row r="1354" spans="3:6" x14ac:dyDescent="0.25">
      <c r="C1354" s="8"/>
      <c r="D1354" s="23"/>
      <c r="E1354" s="24"/>
      <c r="F1354" s="17"/>
    </row>
    <row r="1355" spans="3:6" x14ac:dyDescent="0.25">
      <c r="C1355" s="8"/>
      <c r="D1355" s="23"/>
      <c r="E1355" s="24"/>
      <c r="F1355" s="17"/>
    </row>
    <row r="1356" spans="3:6" x14ac:dyDescent="0.25">
      <c r="C1356" s="8"/>
      <c r="D1356" s="23"/>
      <c r="E1356" s="24"/>
      <c r="F1356" s="17"/>
    </row>
    <row r="1357" spans="3:6" x14ac:dyDescent="0.25">
      <c r="C1357" s="8"/>
      <c r="D1357" s="23"/>
      <c r="E1357" s="24"/>
      <c r="F1357" s="17"/>
    </row>
    <row r="1358" spans="3:6" x14ac:dyDescent="0.25">
      <c r="C1358" s="8"/>
      <c r="D1358" s="23"/>
      <c r="E1358" s="24"/>
      <c r="F1358" s="17"/>
    </row>
    <row r="1359" spans="3:6" x14ac:dyDescent="0.25">
      <c r="C1359" s="8"/>
      <c r="D1359" s="23"/>
      <c r="E1359" s="24"/>
      <c r="F1359" s="17"/>
    </row>
    <row r="1360" spans="3:6" x14ac:dyDescent="0.25">
      <c r="C1360" s="8"/>
      <c r="D1360" s="23"/>
      <c r="E1360" s="24"/>
      <c r="F1360" s="17"/>
    </row>
    <row r="1361" spans="3:6" x14ac:dyDescent="0.25">
      <c r="C1361" s="8"/>
      <c r="D1361" s="23"/>
      <c r="E1361" s="24"/>
      <c r="F1361" s="17"/>
    </row>
    <row r="1362" spans="3:6" x14ac:dyDescent="0.25">
      <c r="C1362" s="8"/>
      <c r="D1362" s="23"/>
      <c r="E1362" s="24"/>
      <c r="F1362" s="17"/>
    </row>
    <row r="1363" spans="3:6" x14ac:dyDescent="0.25">
      <c r="C1363" s="8"/>
      <c r="D1363" s="23"/>
      <c r="E1363" s="24"/>
      <c r="F1363" s="17"/>
    </row>
    <row r="1364" spans="3:6" x14ac:dyDescent="0.25">
      <c r="C1364" s="8"/>
      <c r="D1364" s="23"/>
      <c r="E1364" s="24"/>
      <c r="F1364" s="17"/>
    </row>
    <row r="1365" spans="3:6" x14ac:dyDescent="0.25">
      <c r="C1365" s="8"/>
      <c r="D1365" s="23"/>
      <c r="E1365" s="24"/>
      <c r="F1365" s="17"/>
    </row>
    <row r="1366" spans="3:6" x14ac:dyDescent="0.25">
      <c r="C1366" s="8"/>
      <c r="D1366" s="23"/>
      <c r="E1366" s="24"/>
      <c r="F1366" s="17"/>
    </row>
    <row r="1367" spans="3:6" x14ac:dyDescent="0.25">
      <c r="C1367" s="8"/>
      <c r="D1367" s="23"/>
      <c r="E1367" s="24"/>
      <c r="F1367" s="17"/>
    </row>
    <row r="1368" spans="3:6" x14ac:dyDescent="0.25">
      <c r="C1368" s="8"/>
      <c r="D1368" s="23"/>
      <c r="E1368" s="24"/>
      <c r="F1368" s="17"/>
    </row>
    <row r="1369" spans="3:6" x14ac:dyDescent="0.25">
      <c r="C1369" s="8"/>
      <c r="D1369" s="23"/>
      <c r="E1369" s="24"/>
      <c r="F1369" s="17"/>
    </row>
    <row r="1370" spans="3:6" x14ac:dyDescent="0.25">
      <c r="C1370" s="8"/>
      <c r="D1370" s="23"/>
      <c r="E1370" s="24"/>
      <c r="F1370" s="17"/>
    </row>
    <row r="1371" spans="3:6" x14ac:dyDescent="0.25">
      <c r="C1371" s="8"/>
      <c r="D1371" s="23"/>
      <c r="E1371" s="24"/>
      <c r="F1371" s="17"/>
    </row>
    <row r="1372" spans="3:6" x14ac:dyDescent="0.25">
      <c r="C1372" s="8"/>
      <c r="D1372" s="23"/>
      <c r="E1372" s="24"/>
      <c r="F1372" s="17"/>
    </row>
    <row r="1373" spans="3:6" x14ac:dyDescent="0.25">
      <c r="C1373" s="8"/>
      <c r="D1373" s="23"/>
      <c r="E1373" s="24"/>
      <c r="F1373" s="17"/>
    </row>
    <row r="1374" spans="3:6" x14ac:dyDescent="0.25">
      <c r="C1374" s="8"/>
      <c r="D1374" s="23"/>
      <c r="E1374" s="24"/>
      <c r="F1374" s="17"/>
    </row>
    <row r="1375" spans="3:6" x14ac:dyDescent="0.25">
      <c r="C1375" s="8"/>
      <c r="D1375" s="23"/>
      <c r="E1375" s="24"/>
      <c r="F1375" s="17"/>
    </row>
    <row r="1376" spans="3:6" x14ac:dyDescent="0.25">
      <c r="C1376" s="8"/>
      <c r="D1376" s="23"/>
      <c r="E1376" s="24"/>
      <c r="F1376" s="17"/>
    </row>
    <row r="1377" spans="3:6" x14ac:dyDescent="0.25">
      <c r="C1377" s="8"/>
      <c r="D1377" s="23"/>
      <c r="E1377" s="24"/>
      <c r="F1377" s="17"/>
    </row>
    <row r="1378" spans="3:6" x14ac:dyDescent="0.25">
      <c r="C1378" s="8"/>
      <c r="D1378" s="23"/>
      <c r="E1378" s="24"/>
      <c r="F1378" s="17"/>
    </row>
    <row r="1379" spans="3:6" x14ac:dyDescent="0.25">
      <c r="C1379" s="8"/>
      <c r="D1379" s="23"/>
      <c r="E1379" s="24"/>
      <c r="F1379" s="17"/>
    </row>
    <row r="1380" spans="3:6" x14ac:dyDescent="0.25">
      <c r="C1380" s="8"/>
      <c r="D1380" s="23"/>
      <c r="E1380" s="24"/>
      <c r="F1380" s="17"/>
    </row>
    <row r="1381" spans="3:6" x14ac:dyDescent="0.25">
      <c r="C1381" s="8"/>
      <c r="D1381" s="23"/>
      <c r="E1381" s="24"/>
      <c r="F1381" s="17"/>
    </row>
    <row r="1382" spans="3:6" x14ac:dyDescent="0.25">
      <c r="C1382" s="8"/>
      <c r="D1382" s="23"/>
      <c r="E1382" s="24"/>
      <c r="F1382" s="17"/>
    </row>
    <row r="1383" spans="3:6" x14ac:dyDescent="0.25">
      <c r="C1383" s="8"/>
      <c r="D1383" s="23"/>
      <c r="E1383" s="24"/>
      <c r="F1383" s="17"/>
    </row>
    <row r="1384" spans="3:6" x14ac:dyDescent="0.25">
      <c r="C1384" s="8"/>
      <c r="D1384" s="23"/>
      <c r="E1384" s="24"/>
      <c r="F1384" s="17"/>
    </row>
    <row r="1385" spans="3:6" x14ac:dyDescent="0.25">
      <c r="C1385" s="8"/>
      <c r="D1385" s="23"/>
      <c r="E1385" s="24"/>
      <c r="F1385" s="17"/>
    </row>
    <row r="1386" spans="3:6" x14ac:dyDescent="0.25">
      <c r="C1386" s="8"/>
      <c r="D1386" s="23"/>
      <c r="E1386" s="24"/>
      <c r="F1386" s="17"/>
    </row>
    <row r="1387" spans="3:6" x14ac:dyDescent="0.25">
      <c r="C1387" s="8"/>
      <c r="D1387" s="23"/>
      <c r="E1387" s="24"/>
      <c r="F1387" s="17"/>
    </row>
    <row r="1388" spans="3:6" x14ac:dyDescent="0.25">
      <c r="C1388" s="8"/>
      <c r="D1388" s="23"/>
      <c r="E1388" s="24"/>
      <c r="F1388" s="17"/>
    </row>
    <row r="1389" spans="3:6" x14ac:dyDescent="0.25">
      <c r="C1389" s="8"/>
      <c r="D1389" s="23"/>
      <c r="E1389" s="24"/>
      <c r="F1389" s="17"/>
    </row>
    <row r="1390" spans="3:6" x14ac:dyDescent="0.25">
      <c r="C1390" s="8"/>
      <c r="D1390" s="23"/>
      <c r="E1390" s="24"/>
      <c r="F1390" s="17"/>
    </row>
    <row r="1391" spans="3:6" x14ac:dyDescent="0.25">
      <c r="C1391" s="8"/>
      <c r="D1391" s="23"/>
      <c r="E1391" s="24"/>
      <c r="F1391" s="17"/>
    </row>
    <row r="1392" spans="3:6" x14ac:dyDescent="0.25">
      <c r="C1392" s="8"/>
      <c r="D1392" s="23"/>
      <c r="E1392" s="24"/>
      <c r="F1392" s="17"/>
    </row>
    <row r="1393" spans="3:6" x14ac:dyDescent="0.25">
      <c r="C1393" s="8"/>
      <c r="D1393" s="23"/>
      <c r="E1393" s="24"/>
      <c r="F1393" s="17"/>
    </row>
    <row r="1394" spans="3:6" x14ac:dyDescent="0.25">
      <c r="C1394" s="8"/>
      <c r="D1394" s="23"/>
      <c r="E1394" s="24"/>
      <c r="F1394" s="17"/>
    </row>
    <row r="1395" spans="3:6" x14ac:dyDescent="0.25">
      <c r="C1395" s="8"/>
      <c r="D1395" s="23"/>
      <c r="E1395" s="24"/>
      <c r="F1395" s="17"/>
    </row>
    <row r="1396" spans="3:6" x14ac:dyDescent="0.25">
      <c r="C1396" s="8"/>
      <c r="D1396" s="23"/>
      <c r="E1396" s="24"/>
      <c r="F1396" s="17"/>
    </row>
    <row r="1397" spans="3:6" x14ac:dyDescent="0.25">
      <c r="C1397" s="8"/>
      <c r="D1397" s="23"/>
      <c r="E1397" s="24"/>
      <c r="F1397" s="17"/>
    </row>
    <row r="1398" spans="3:6" x14ac:dyDescent="0.25">
      <c r="C1398" s="8"/>
      <c r="D1398" s="23"/>
      <c r="E1398" s="24"/>
      <c r="F1398" s="17"/>
    </row>
    <row r="1399" spans="3:6" x14ac:dyDescent="0.25">
      <c r="C1399" s="8"/>
      <c r="D1399" s="23"/>
      <c r="E1399" s="24"/>
      <c r="F1399" s="17"/>
    </row>
    <row r="1400" spans="3:6" x14ac:dyDescent="0.25">
      <c r="C1400" s="8"/>
      <c r="D1400" s="23"/>
      <c r="E1400" s="24"/>
      <c r="F1400" s="17"/>
    </row>
    <row r="1401" spans="3:6" x14ac:dyDescent="0.25">
      <c r="C1401" s="8"/>
      <c r="D1401" s="23"/>
      <c r="E1401" s="24"/>
      <c r="F1401" s="17"/>
    </row>
    <row r="1402" spans="3:6" x14ac:dyDescent="0.25">
      <c r="C1402" s="8"/>
      <c r="D1402" s="23"/>
      <c r="E1402" s="24"/>
      <c r="F1402" s="17"/>
    </row>
    <row r="1403" spans="3:6" x14ac:dyDescent="0.25">
      <c r="C1403" s="8"/>
      <c r="D1403" s="23"/>
      <c r="E1403" s="24"/>
      <c r="F1403" s="17"/>
    </row>
    <row r="1404" spans="3:6" x14ac:dyDescent="0.25">
      <c r="C1404" s="8"/>
      <c r="D1404" s="23"/>
      <c r="E1404" s="24"/>
      <c r="F1404" s="17"/>
    </row>
    <row r="1405" spans="3:6" x14ac:dyDescent="0.25">
      <c r="C1405" s="8"/>
      <c r="D1405" s="23"/>
      <c r="E1405" s="24"/>
      <c r="F1405" s="17"/>
    </row>
    <row r="1406" spans="3:6" x14ac:dyDescent="0.25">
      <c r="C1406" s="8"/>
      <c r="D1406" s="23"/>
      <c r="E1406" s="24"/>
      <c r="F1406" s="17"/>
    </row>
    <row r="1407" spans="3:6" x14ac:dyDescent="0.25">
      <c r="C1407" s="8"/>
      <c r="D1407" s="23"/>
      <c r="E1407" s="24"/>
      <c r="F1407" s="17"/>
    </row>
    <row r="1408" spans="3:6" x14ac:dyDescent="0.25">
      <c r="C1408" s="8"/>
      <c r="D1408" s="23"/>
      <c r="E1408" s="24"/>
      <c r="F1408" s="17"/>
    </row>
    <row r="1409" spans="3:6" x14ac:dyDescent="0.25">
      <c r="C1409" s="8"/>
      <c r="D1409" s="23"/>
      <c r="E1409" s="24"/>
      <c r="F1409" s="17"/>
    </row>
    <row r="1410" spans="3:6" x14ac:dyDescent="0.25">
      <c r="C1410" s="8"/>
      <c r="D1410" s="23"/>
      <c r="E1410" s="24"/>
      <c r="F1410" s="17"/>
    </row>
    <row r="1411" spans="3:6" x14ac:dyDescent="0.25">
      <c r="C1411" s="8"/>
      <c r="D1411" s="23"/>
      <c r="E1411" s="24"/>
      <c r="F1411" s="17"/>
    </row>
    <row r="1412" spans="3:6" x14ac:dyDescent="0.25">
      <c r="C1412" s="8"/>
      <c r="D1412" s="23"/>
      <c r="E1412" s="24"/>
      <c r="F1412" s="17"/>
    </row>
    <row r="1413" spans="3:6" x14ac:dyDescent="0.25">
      <c r="C1413" s="8"/>
      <c r="D1413" s="23"/>
      <c r="E1413" s="24"/>
      <c r="F1413" s="17"/>
    </row>
    <row r="1414" spans="3:6" x14ac:dyDescent="0.25">
      <c r="C1414" s="8"/>
      <c r="D1414" s="23"/>
      <c r="E1414" s="24"/>
      <c r="F1414" s="17"/>
    </row>
    <row r="1415" spans="3:6" x14ac:dyDescent="0.25">
      <c r="C1415" s="8"/>
      <c r="D1415" s="23"/>
      <c r="E1415" s="24"/>
      <c r="F1415" s="17"/>
    </row>
    <row r="1416" spans="3:6" x14ac:dyDescent="0.25">
      <c r="C1416" s="8"/>
      <c r="D1416" s="23"/>
      <c r="E1416" s="24"/>
      <c r="F1416" s="17"/>
    </row>
    <row r="1417" spans="3:6" x14ac:dyDescent="0.25">
      <c r="C1417" s="8"/>
      <c r="D1417" s="23"/>
      <c r="E1417" s="24"/>
      <c r="F1417" s="17"/>
    </row>
    <row r="1418" spans="3:6" x14ac:dyDescent="0.25">
      <c r="C1418" s="8"/>
      <c r="D1418" s="23"/>
      <c r="E1418" s="24"/>
      <c r="F1418" s="17"/>
    </row>
    <row r="1419" spans="3:6" x14ac:dyDescent="0.25">
      <c r="C1419" s="8"/>
      <c r="D1419" s="23"/>
      <c r="E1419" s="24"/>
      <c r="F1419" s="17"/>
    </row>
    <row r="1420" spans="3:6" x14ac:dyDescent="0.25">
      <c r="C1420" s="8"/>
      <c r="D1420" s="23"/>
      <c r="E1420" s="24"/>
      <c r="F1420" s="17"/>
    </row>
    <row r="1421" spans="3:6" x14ac:dyDescent="0.25">
      <c r="C1421" s="8"/>
      <c r="D1421" s="23"/>
      <c r="E1421" s="24"/>
      <c r="F1421" s="17"/>
    </row>
    <row r="1422" spans="3:6" x14ac:dyDescent="0.25">
      <c r="C1422" s="8"/>
      <c r="D1422" s="23"/>
      <c r="E1422" s="24"/>
      <c r="F1422" s="17"/>
    </row>
    <row r="1423" spans="3:6" x14ac:dyDescent="0.25">
      <c r="C1423" s="8"/>
      <c r="D1423" s="23"/>
      <c r="E1423" s="24"/>
      <c r="F1423" s="17"/>
    </row>
    <row r="1424" spans="3:6" x14ac:dyDescent="0.25">
      <c r="C1424" s="8"/>
      <c r="D1424" s="23"/>
      <c r="E1424" s="24"/>
      <c r="F1424" s="17"/>
    </row>
    <row r="1425" spans="3:6" x14ac:dyDescent="0.25">
      <c r="C1425" s="8"/>
      <c r="D1425" s="23"/>
      <c r="E1425" s="24"/>
      <c r="F1425" s="17"/>
    </row>
    <row r="1426" spans="3:6" x14ac:dyDescent="0.25">
      <c r="C1426" s="8"/>
      <c r="D1426" s="23"/>
      <c r="E1426" s="24"/>
      <c r="F1426" s="17"/>
    </row>
    <row r="1427" spans="3:6" x14ac:dyDescent="0.25">
      <c r="C1427" s="8"/>
      <c r="D1427" s="23"/>
      <c r="E1427" s="24"/>
      <c r="F1427" s="17"/>
    </row>
    <row r="1428" spans="3:6" x14ac:dyDescent="0.25">
      <c r="C1428" s="8"/>
      <c r="D1428" s="23"/>
      <c r="E1428" s="24"/>
      <c r="F1428" s="17"/>
    </row>
    <row r="1429" spans="3:6" x14ac:dyDescent="0.25">
      <c r="C1429" s="8"/>
      <c r="D1429" s="23"/>
      <c r="E1429" s="24"/>
      <c r="F1429" s="17"/>
    </row>
    <row r="1430" spans="3:6" x14ac:dyDescent="0.25">
      <c r="C1430" s="8"/>
      <c r="D1430" s="23"/>
      <c r="E1430" s="24"/>
      <c r="F1430" s="17"/>
    </row>
    <row r="1431" spans="3:6" x14ac:dyDescent="0.25">
      <c r="C1431" s="8"/>
      <c r="D1431" s="23"/>
      <c r="E1431" s="24"/>
      <c r="F1431" s="17"/>
    </row>
    <row r="1432" spans="3:6" x14ac:dyDescent="0.25">
      <c r="C1432" s="8"/>
      <c r="D1432" s="23"/>
      <c r="E1432" s="24"/>
      <c r="F1432" s="17"/>
    </row>
    <row r="1433" spans="3:6" x14ac:dyDescent="0.25">
      <c r="C1433" s="8"/>
      <c r="D1433" s="23"/>
      <c r="E1433" s="24"/>
      <c r="F1433" s="17"/>
    </row>
    <row r="1434" spans="3:6" x14ac:dyDescent="0.25">
      <c r="C1434" s="8"/>
      <c r="D1434" s="23"/>
      <c r="E1434" s="24"/>
      <c r="F1434" s="17"/>
    </row>
    <row r="1435" spans="3:6" x14ac:dyDescent="0.25">
      <c r="C1435" s="8"/>
      <c r="D1435" s="23"/>
      <c r="E1435" s="24"/>
      <c r="F1435" s="17"/>
    </row>
    <row r="1436" spans="3:6" x14ac:dyDescent="0.25">
      <c r="C1436" s="8"/>
      <c r="D1436" s="23"/>
      <c r="E1436" s="24"/>
      <c r="F1436" s="17"/>
    </row>
    <row r="1437" spans="3:6" x14ac:dyDescent="0.25">
      <c r="C1437" s="8"/>
      <c r="D1437" s="23"/>
      <c r="E1437" s="24"/>
      <c r="F1437" s="17"/>
    </row>
    <row r="1438" spans="3:6" x14ac:dyDescent="0.25">
      <c r="C1438" s="8"/>
      <c r="D1438" s="23"/>
      <c r="E1438" s="24"/>
      <c r="F1438" s="17"/>
    </row>
    <row r="1439" spans="3:6" x14ac:dyDescent="0.25">
      <c r="C1439" s="8"/>
      <c r="D1439" s="23"/>
      <c r="E1439" s="24"/>
      <c r="F1439" s="17"/>
    </row>
    <row r="1440" spans="3:6" x14ac:dyDescent="0.25">
      <c r="C1440" s="8"/>
      <c r="D1440" s="23"/>
      <c r="E1440" s="24"/>
      <c r="F1440" s="17"/>
    </row>
    <row r="1441" spans="3:6" x14ac:dyDescent="0.25">
      <c r="C1441" s="8"/>
      <c r="D1441" s="23"/>
      <c r="E1441" s="24"/>
      <c r="F1441" s="17"/>
    </row>
    <row r="1442" spans="3:6" x14ac:dyDescent="0.25">
      <c r="C1442" s="8"/>
      <c r="D1442" s="23"/>
      <c r="E1442" s="24"/>
      <c r="F1442" s="17"/>
    </row>
    <row r="1443" spans="3:6" x14ac:dyDescent="0.25">
      <c r="C1443" s="8"/>
      <c r="D1443" s="23"/>
      <c r="E1443" s="24"/>
      <c r="F1443" s="17"/>
    </row>
    <row r="1444" spans="3:6" x14ac:dyDescent="0.25">
      <c r="C1444" s="8"/>
      <c r="D1444" s="23"/>
      <c r="E1444" s="24"/>
      <c r="F1444" s="17"/>
    </row>
    <row r="1445" spans="3:6" x14ac:dyDescent="0.25">
      <c r="C1445" s="8"/>
      <c r="D1445" s="23"/>
      <c r="E1445" s="24"/>
      <c r="F1445" s="17"/>
    </row>
    <row r="1446" spans="3:6" x14ac:dyDescent="0.25">
      <c r="C1446" s="8"/>
      <c r="D1446" s="23"/>
      <c r="E1446" s="24"/>
      <c r="F1446" s="17"/>
    </row>
    <row r="1447" spans="3:6" x14ac:dyDescent="0.25">
      <c r="C1447" s="8"/>
      <c r="D1447" s="23"/>
      <c r="E1447" s="24"/>
      <c r="F1447" s="17"/>
    </row>
    <row r="1448" spans="3:6" x14ac:dyDescent="0.25">
      <c r="C1448" s="8"/>
      <c r="D1448" s="23"/>
      <c r="E1448" s="24"/>
      <c r="F1448" s="17"/>
    </row>
    <row r="1449" spans="3:6" x14ac:dyDescent="0.25">
      <c r="C1449" s="8"/>
      <c r="D1449" s="23"/>
      <c r="E1449" s="24"/>
      <c r="F1449" s="17"/>
    </row>
    <row r="1450" spans="3:6" x14ac:dyDescent="0.25">
      <c r="C1450" s="8"/>
      <c r="D1450" s="23"/>
      <c r="E1450" s="24"/>
      <c r="F1450" s="17"/>
    </row>
    <row r="1451" spans="3:6" x14ac:dyDescent="0.25">
      <c r="C1451" s="8"/>
      <c r="D1451" s="23"/>
      <c r="E1451" s="24"/>
      <c r="F1451" s="17"/>
    </row>
    <row r="1452" spans="3:6" x14ac:dyDescent="0.25">
      <c r="C1452" s="8"/>
      <c r="D1452" s="23"/>
      <c r="E1452" s="24"/>
      <c r="F1452" s="17"/>
    </row>
    <row r="1453" spans="3:6" x14ac:dyDescent="0.25">
      <c r="C1453" s="8"/>
      <c r="D1453" s="23"/>
      <c r="E1453" s="24"/>
      <c r="F1453" s="17"/>
    </row>
    <row r="1454" spans="3:6" x14ac:dyDescent="0.25">
      <c r="C1454" s="8"/>
      <c r="D1454" s="23"/>
      <c r="E1454" s="24"/>
      <c r="F1454" s="17"/>
    </row>
    <row r="1455" spans="3:6" x14ac:dyDescent="0.25">
      <c r="C1455" s="8"/>
      <c r="D1455" s="23"/>
      <c r="E1455" s="24"/>
      <c r="F1455" s="17"/>
    </row>
    <row r="1456" spans="3:6" x14ac:dyDescent="0.25">
      <c r="C1456" s="8"/>
      <c r="D1456" s="23"/>
      <c r="E1456" s="24"/>
      <c r="F1456" s="17"/>
    </row>
    <row r="1457" spans="3:6" x14ac:dyDescent="0.25">
      <c r="C1457" s="8"/>
      <c r="D1457" s="23"/>
      <c r="E1457" s="24"/>
      <c r="F1457" s="17"/>
    </row>
    <row r="1458" spans="3:6" x14ac:dyDescent="0.25">
      <c r="C1458" s="8"/>
      <c r="D1458" s="23"/>
      <c r="E1458" s="24"/>
      <c r="F1458" s="17"/>
    </row>
    <row r="1459" spans="3:6" x14ac:dyDescent="0.25">
      <c r="C1459" s="8"/>
      <c r="D1459" s="23"/>
      <c r="E1459" s="24"/>
      <c r="F1459" s="17"/>
    </row>
    <row r="1460" spans="3:6" x14ac:dyDescent="0.25">
      <c r="C1460" s="8"/>
      <c r="D1460" s="23"/>
      <c r="E1460" s="24"/>
      <c r="F1460" s="17"/>
    </row>
    <row r="1461" spans="3:6" x14ac:dyDescent="0.25">
      <c r="C1461" s="8"/>
      <c r="D1461" s="23"/>
      <c r="E1461" s="24"/>
      <c r="F1461" s="17"/>
    </row>
    <row r="1462" spans="3:6" x14ac:dyDescent="0.25">
      <c r="C1462" s="8"/>
      <c r="D1462" s="23"/>
      <c r="E1462" s="24"/>
      <c r="F1462" s="17"/>
    </row>
    <row r="1463" spans="3:6" x14ac:dyDescent="0.25">
      <c r="C1463" s="8"/>
      <c r="D1463" s="23"/>
      <c r="E1463" s="24"/>
      <c r="F1463" s="17"/>
    </row>
    <row r="1464" spans="3:6" x14ac:dyDescent="0.25">
      <c r="C1464" s="8"/>
      <c r="D1464" s="23"/>
      <c r="E1464" s="24"/>
      <c r="F1464" s="17"/>
    </row>
    <row r="1465" spans="3:6" x14ac:dyDescent="0.25">
      <c r="C1465" s="8"/>
      <c r="D1465" s="23"/>
      <c r="E1465" s="24"/>
      <c r="F1465" s="17"/>
    </row>
    <row r="1466" spans="3:6" x14ac:dyDescent="0.25">
      <c r="C1466" s="8"/>
      <c r="D1466" s="23"/>
      <c r="E1466" s="24"/>
      <c r="F1466" s="17"/>
    </row>
    <row r="1467" spans="3:6" x14ac:dyDescent="0.25">
      <c r="C1467" s="8"/>
      <c r="D1467" s="23"/>
      <c r="E1467" s="24"/>
      <c r="F1467" s="17"/>
    </row>
    <row r="1468" spans="3:6" x14ac:dyDescent="0.25">
      <c r="C1468" s="8"/>
      <c r="D1468" s="23"/>
      <c r="E1468" s="24"/>
      <c r="F1468" s="17"/>
    </row>
    <row r="1469" spans="3:6" x14ac:dyDescent="0.25">
      <c r="C1469" s="8"/>
      <c r="D1469" s="23"/>
      <c r="E1469" s="24"/>
      <c r="F1469" s="17"/>
    </row>
    <row r="1470" spans="3:6" x14ac:dyDescent="0.25">
      <c r="C1470" s="8"/>
      <c r="D1470" s="23"/>
      <c r="E1470" s="24"/>
      <c r="F1470" s="17"/>
    </row>
    <row r="1471" spans="3:6" x14ac:dyDescent="0.25">
      <c r="C1471" s="8"/>
      <c r="D1471" s="23"/>
      <c r="E1471" s="24"/>
      <c r="F1471" s="17"/>
    </row>
    <row r="1472" spans="3:6" x14ac:dyDescent="0.25">
      <c r="C1472" s="8"/>
      <c r="D1472" s="23"/>
      <c r="E1472" s="24"/>
      <c r="F1472" s="17"/>
    </row>
    <row r="1473" spans="3:6" x14ac:dyDescent="0.25">
      <c r="C1473" s="8"/>
      <c r="D1473" s="23"/>
      <c r="E1473" s="24"/>
      <c r="F1473" s="17"/>
    </row>
    <row r="1474" spans="3:6" x14ac:dyDescent="0.25">
      <c r="C1474" s="8"/>
      <c r="D1474" s="23"/>
      <c r="E1474" s="24"/>
      <c r="F1474" s="17"/>
    </row>
    <row r="1475" spans="3:6" x14ac:dyDescent="0.25">
      <c r="C1475" s="8"/>
      <c r="D1475" s="23"/>
      <c r="E1475" s="24"/>
      <c r="F1475" s="17"/>
    </row>
    <row r="1476" spans="3:6" x14ac:dyDescent="0.25">
      <c r="C1476" s="8"/>
      <c r="D1476" s="23"/>
      <c r="E1476" s="24"/>
      <c r="F1476" s="17"/>
    </row>
    <row r="1477" spans="3:6" x14ac:dyDescent="0.25">
      <c r="C1477" s="8"/>
      <c r="D1477" s="23"/>
      <c r="E1477" s="24"/>
      <c r="F1477" s="17"/>
    </row>
    <row r="1478" spans="3:6" x14ac:dyDescent="0.25">
      <c r="C1478" s="8"/>
      <c r="D1478" s="23"/>
      <c r="E1478" s="24"/>
      <c r="F1478" s="17"/>
    </row>
    <row r="1479" spans="3:6" x14ac:dyDescent="0.25">
      <c r="C1479" s="8"/>
      <c r="D1479" s="23"/>
      <c r="E1479" s="24"/>
      <c r="F1479" s="17"/>
    </row>
    <row r="1480" spans="3:6" x14ac:dyDescent="0.25">
      <c r="C1480" s="8"/>
      <c r="D1480" s="23"/>
      <c r="E1480" s="24"/>
      <c r="F1480" s="17"/>
    </row>
    <row r="1481" spans="3:6" x14ac:dyDescent="0.25">
      <c r="C1481" s="8"/>
      <c r="D1481" s="23"/>
      <c r="E1481" s="24"/>
      <c r="F1481" s="17"/>
    </row>
    <row r="1482" spans="3:6" x14ac:dyDescent="0.25">
      <c r="C1482" s="8"/>
      <c r="D1482" s="23"/>
      <c r="E1482" s="24"/>
      <c r="F1482" s="17"/>
    </row>
    <row r="1483" spans="3:6" x14ac:dyDescent="0.25">
      <c r="C1483" s="8"/>
      <c r="D1483" s="23"/>
      <c r="E1483" s="24"/>
      <c r="F1483" s="17"/>
    </row>
    <row r="1484" spans="3:6" x14ac:dyDescent="0.25">
      <c r="C1484" s="8"/>
      <c r="D1484" s="23"/>
      <c r="E1484" s="24"/>
      <c r="F1484" s="17"/>
    </row>
    <row r="1485" spans="3:6" x14ac:dyDescent="0.25">
      <c r="C1485" s="8"/>
      <c r="D1485" s="23"/>
      <c r="E1485" s="24"/>
      <c r="F1485" s="17"/>
    </row>
    <row r="1486" spans="3:6" x14ac:dyDescent="0.25">
      <c r="C1486" s="8"/>
      <c r="D1486" s="23"/>
      <c r="E1486" s="24"/>
      <c r="F1486" s="17"/>
    </row>
    <row r="1487" spans="3:6" x14ac:dyDescent="0.25">
      <c r="C1487" s="8"/>
      <c r="D1487" s="23"/>
      <c r="E1487" s="24"/>
      <c r="F1487" s="17"/>
    </row>
    <row r="1488" spans="3:6" x14ac:dyDescent="0.25">
      <c r="C1488" s="8"/>
      <c r="D1488" s="23"/>
      <c r="E1488" s="24"/>
      <c r="F1488" s="17"/>
    </row>
    <row r="1489" spans="3:6" x14ac:dyDescent="0.25">
      <c r="C1489" s="8"/>
      <c r="D1489" s="23"/>
      <c r="E1489" s="24"/>
      <c r="F1489" s="17"/>
    </row>
    <row r="1490" spans="3:6" x14ac:dyDescent="0.25">
      <c r="C1490" s="8"/>
      <c r="D1490" s="23"/>
      <c r="E1490" s="24"/>
      <c r="F1490" s="17"/>
    </row>
    <row r="1491" spans="3:6" x14ac:dyDescent="0.25">
      <c r="C1491" s="8"/>
      <c r="D1491" s="23"/>
      <c r="E1491" s="24"/>
      <c r="F1491" s="17"/>
    </row>
    <row r="1492" spans="3:6" x14ac:dyDescent="0.25">
      <c r="C1492" s="8"/>
      <c r="D1492" s="23"/>
      <c r="E1492" s="24"/>
      <c r="F1492" s="17"/>
    </row>
    <row r="1493" spans="3:6" x14ac:dyDescent="0.25">
      <c r="C1493" s="8"/>
      <c r="D1493" s="23"/>
      <c r="E1493" s="24"/>
      <c r="F1493" s="17"/>
    </row>
    <row r="1494" spans="3:6" x14ac:dyDescent="0.25">
      <c r="C1494" s="8"/>
      <c r="D1494" s="23"/>
      <c r="E1494" s="24"/>
      <c r="F1494" s="17"/>
    </row>
    <row r="1495" spans="3:6" x14ac:dyDescent="0.25">
      <c r="C1495" s="8"/>
      <c r="D1495" s="23"/>
      <c r="E1495" s="24"/>
      <c r="F1495" s="17"/>
    </row>
    <row r="1496" spans="3:6" x14ac:dyDescent="0.25">
      <c r="C1496" s="8"/>
      <c r="D1496" s="23"/>
      <c r="E1496" s="24"/>
      <c r="F1496" s="17"/>
    </row>
    <row r="1497" spans="3:6" x14ac:dyDescent="0.25">
      <c r="C1497" s="8"/>
      <c r="D1497" s="23"/>
      <c r="E1497" s="24"/>
      <c r="F149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Sheet1</vt:lpstr>
      <vt:lpstr>VaR Parámetrico</vt:lpstr>
      <vt:lpstr>app</vt:lpstr>
      <vt:lpstr>appl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Knop</dc:creator>
  <cp:lastModifiedBy>PAU RIERA GUARDIA</cp:lastModifiedBy>
  <dcterms:created xsi:type="dcterms:W3CDTF">2024-04-17T12:49:17Z</dcterms:created>
  <dcterms:modified xsi:type="dcterms:W3CDTF">2024-05-23T17:43:14Z</dcterms:modified>
</cp:coreProperties>
</file>