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MPLABXProjects\interupcionTMR2_1.X\"/>
    </mc:Choice>
  </mc:AlternateContent>
  <xr:revisionPtr revIDLastSave="0" documentId="13_ncr:1_{2C095A63-ADB7-4C98-AD18-875A36E44051}" xr6:coauthVersionLast="47" xr6:coauthVersionMax="47" xr10:uidLastSave="{00000000-0000-0000-0000-000000000000}"/>
  <bookViews>
    <workbookView xWindow="-108" yWindow="-108" windowWidth="23256" windowHeight="12576" xr2:uid="{4A145719-E142-49CB-832C-84BE77498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B26" i="1"/>
  <c r="D25" i="1"/>
  <c r="F25" i="1" s="1"/>
  <c r="J21" i="1"/>
  <c r="B11" i="1"/>
  <c r="B8" i="1"/>
  <c r="B7" i="1"/>
  <c r="F19" i="1"/>
  <c r="I17" i="1"/>
  <c r="J11" i="1"/>
  <c r="I13" i="1"/>
  <c r="B4" i="1"/>
  <c r="H15" i="1"/>
  <c r="I11" i="1"/>
  <c r="H10" i="1"/>
  <c r="G5" i="1"/>
  <c r="I9" i="1"/>
  <c r="F4" i="1"/>
  <c r="G4" i="1" s="1"/>
  <c r="H4" i="1"/>
  <c r="H2" i="1"/>
  <c r="F2" i="1"/>
  <c r="B2" i="1"/>
</calcChain>
</file>

<file path=xl/sharedStrings.xml><?xml version="1.0" encoding="utf-8"?>
<sst xmlns="http://schemas.openxmlformats.org/spreadsheetml/2006/main" count="13" uniqueCount="12">
  <si>
    <t>preescaler</t>
  </si>
  <si>
    <t>Fosc</t>
  </si>
  <si>
    <t>Fosc/4</t>
  </si>
  <si>
    <t>postscaler</t>
  </si>
  <si>
    <t>Frec Timer2</t>
  </si>
  <si>
    <t>Timer2</t>
  </si>
  <si>
    <t>PR2</t>
  </si>
  <si>
    <t>PWM Period</t>
  </si>
  <si>
    <t xml:space="preserve"> TOSC</t>
  </si>
  <si>
    <t>FOSC</t>
  </si>
  <si>
    <t>TMR2 Prescale Value</t>
  </si>
  <si>
    <t>Resolucion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</si>
</sst>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3BD2-B1A2-4CCB-9CCA-0453C69C9868}">
  <dimension ref="A1:J29"/>
  <sheetViews>
    <sheetView tabSelected="1" topLeftCell="B20" zoomScale="205" workbookViewId="0">
      <selection activeCell="H25" sqref="H25"/>
    </sheetView>
  </sheetViews>
  <sheetFormatPr defaultRowHeight="14.4" x14ac:dyDescent="0.3"/>
  <cols>
    <col min="2" max="2" width="12.109375" bestFit="1" customWidth="1"/>
    <col min="5" max="5" width="18.5546875" bestFit="1" customWidth="1"/>
    <col min="7" max="7" width="12.109375" bestFit="1" customWidth="1"/>
    <col min="8" max="8" width="11.5546875" bestFit="1" customWidth="1"/>
    <col min="9" max="9" width="12.109375" bestFit="1" customWidth="1"/>
  </cols>
  <sheetData>
    <row r="1" spans="1:10" x14ac:dyDescent="0.3">
      <c r="A1" t="s">
        <v>1</v>
      </c>
      <c r="B1" t="s">
        <v>2</v>
      </c>
      <c r="C1" t="s">
        <v>0</v>
      </c>
      <c r="D1" t="s">
        <v>3</v>
      </c>
      <c r="F1" t="s">
        <v>4</v>
      </c>
      <c r="G1" t="s">
        <v>5</v>
      </c>
      <c r="H1" t="s">
        <v>6</v>
      </c>
    </row>
    <row r="2" spans="1:10" x14ac:dyDescent="0.3">
      <c r="A2">
        <v>20000000</v>
      </c>
      <c r="B2">
        <f>A2/4</f>
        <v>5000000</v>
      </c>
      <c r="C2">
        <v>1</v>
      </c>
      <c r="D2">
        <v>14</v>
      </c>
      <c r="F2" s="1">
        <f>1/G2</f>
        <v>180000.00000180001</v>
      </c>
      <c r="G2">
        <v>5.5555555554999998E-6</v>
      </c>
      <c r="H2" s="2">
        <f>((G2*B2)/(C2*D2))-1</f>
        <v>0.98412698410714272</v>
      </c>
    </row>
    <row r="4" spans="1:10" x14ac:dyDescent="0.3">
      <c r="B4" s="1">
        <f>1/B2</f>
        <v>1.9999999999999999E-7</v>
      </c>
      <c r="C4">
        <v>1</v>
      </c>
      <c r="D4">
        <v>1</v>
      </c>
      <c r="F4">
        <f>A2/(4*C2*D2*(H4+1))</f>
        <v>178571.42857142858</v>
      </c>
      <c r="G4" s="1">
        <f>1/F4</f>
        <v>5.5999999999999997E-6</v>
      </c>
      <c r="H4" s="2">
        <f>ROUND(H2,0)</f>
        <v>1</v>
      </c>
    </row>
    <row r="5" spans="1:10" x14ac:dyDescent="0.3">
      <c r="C5">
        <v>4</v>
      </c>
      <c r="D5">
        <v>2</v>
      </c>
      <c r="G5" s="1">
        <f>G4-G2</f>
        <v>4.4444444499999969E-8</v>
      </c>
    </row>
    <row r="6" spans="1:10" x14ac:dyDescent="0.3">
      <c r="C6">
        <v>16</v>
      </c>
      <c r="D6">
        <v>3</v>
      </c>
    </row>
    <row r="7" spans="1:10" x14ac:dyDescent="0.3">
      <c r="A7">
        <v>48000000</v>
      </c>
      <c r="B7">
        <f>A7/4</f>
        <v>12000000</v>
      </c>
      <c r="D7">
        <v>4</v>
      </c>
    </row>
    <row r="8" spans="1:10" x14ac:dyDescent="0.3">
      <c r="B8">
        <f>1/B7</f>
        <v>8.3333333333333338E-8</v>
      </c>
      <c r="D8">
        <v>5</v>
      </c>
    </row>
    <row r="9" spans="1:10" x14ac:dyDescent="0.3">
      <c r="D9">
        <v>6</v>
      </c>
      <c r="G9">
        <v>1E-3</v>
      </c>
      <c r="H9">
        <v>180</v>
      </c>
      <c r="I9">
        <f>G9/H9</f>
        <v>5.5555555555555558E-6</v>
      </c>
    </row>
    <row r="10" spans="1:10" x14ac:dyDescent="0.3">
      <c r="D10">
        <v>7</v>
      </c>
      <c r="H10" s="2">
        <f>G9/G4</f>
        <v>178.57142857142858</v>
      </c>
    </row>
    <row r="11" spans="1:10" x14ac:dyDescent="0.3">
      <c r="B11">
        <f>B7/B2</f>
        <v>2.4</v>
      </c>
      <c r="D11">
        <v>8</v>
      </c>
      <c r="H11">
        <v>179</v>
      </c>
      <c r="I11">
        <f>H11+H9</f>
        <v>359</v>
      </c>
      <c r="J11" s="2">
        <f>(0.02/G4)/3</f>
        <v>1190.4761904761906</v>
      </c>
    </row>
    <row r="12" spans="1:10" x14ac:dyDescent="0.3">
      <c r="D12">
        <v>9</v>
      </c>
    </row>
    <row r="13" spans="1:10" x14ac:dyDescent="0.3">
      <c r="D13">
        <v>10</v>
      </c>
      <c r="I13">
        <f>12.39-12.45</f>
        <v>-5.9999999999998721E-2</v>
      </c>
    </row>
    <row r="14" spans="1:10" x14ac:dyDescent="0.3">
      <c r="D14">
        <v>11</v>
      </c>
    </row>
    <row r="15" spans="1:10" x14ac:dyDescent="0.3">
      <c r="D15">
        <v>12</v>
      </c>
      <c r="H15">
        <f>11.15-5.5</f>
        <v>5.65</v>
      </c>
    </row>
    <row r="16" spans="1:10" x14ac:dyDescent="0.3">
      <c r="D16">
        <v>13</v>
      </c>
    </row>
    <row r="17" spans="2:10" x14ac:dyDescent="0.3">
      <c r="D17">
        <v>14</v>
      </c>
      <c r="F17">
        <v>14</v>
      </c>
      <c r="G17">
        <v>1200</v>
      </c>
      <c r="I17">
        <f>362-376</f>
        <v>-14</v>
      </c>
    </row>
    <row r="18" spans="2:10" x14ac:dyDescent="0.3">
      <c r="D18">
        <v>15</v>
      </c>
      <c r="F18">
        <v>20</v>
      </c>
    </row>
    <row r="19" spans="2:10" x14ac:dyDescent="0.3">
      <c r="D19">
        <v>16</v>
      </c>
      <c r="F19">
        <f>F18*G17/F17</f>
        <v>1714.2857142857142</v>
      </c>
    </row>
    <row r="21" spans="2:10" x14ac:dyDescent="0.3">
      <c r="H21">
        <v>180</v>
      </c>
      <c r="I21">
        <v>80</v>
      </c>
      <c r="J21">
        <f>H21/I21</f>
        <v>2.25</v>
      </c>
    </row>
    <row r="24" spans="2:10" x14ac:dyDescent="0.3">
      <c r="B24" t="s">
        <v>7</v>
      </c>
      <c r="C24" t="s">
        <v>9</v>
      </c>
      <c r="D24" t="s">
        <v>8</v>
      </c>
      <c r="E24" t="s">
        <v>10</v>
      </c>
      <c r="F24" t="s">
        <v>6</v>
      </c>
    </row>
    <row r="25" spans="2:10" x14ac:dyDescent="0.3">
      <c r="B25">
        <v>0.02</v>
      </c>
      <c r="C25">
        <v>20000000</v>
      </c>
      <c r="D25">
        <f>1/C25</f>
        <v>4.9999999999999998E-8</v>
      </c>
      <c r="E25">
        <v>4</v>
      </c>
      <c r="F25">
        <f>(B25/(D25*4*E25))-1</f>
        <v>24999</v>
      </c>
      <c r="G25">
        <v>249</v>
      </c>
      <c r="H25" s="1">
        <f>(G25+1)*4*D25*E25</f>
        <v>1.9999999999999998E-4</v>
      </c>
    </row>
    <row r="26" spans="2:10" x14ac:dyDescent="0.3">
      <c r="B26">
        <f>1/B25</f>
        <v>50</v>
      </c>
    </row>
    <row r="29" spans="2:10" x14ac:dyDescent="0.3">
      <c r="B2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Ortiz</dc:creator>
  <cp:lastModifiedBy>Paul Ortiz</cp:lastModifiedBy>
  <dcterms:created xsi:type="dcterms:W3CDTF">2024-01-02T04:34:47Z</dcterms:created>
  <dcterms:modified xsi:type="dcterms:W3CDTF">2024-01-13T18:05:22Z</dcterms:modified>
</cp:coreProperties>
</file>