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2\Desktop\EMPRESA\"/>
    </mc:Choice>
  </mc:AlternateContent>
  <xr:revisionPtr revIDLastSave="0" documentId="8_{1BC28219-B888-4EFE-BE3F-413B02B1E512}" xr6:coauthVersionLast="47" xr6:coauthVersionMax="47" xr10:uidLastSave="{00000000-0000-0000-0000-000000000000}"/>
  <bookViews>
    <workbookView xWindow="-120" yWindow="-120" windowWidth="20730" windowHeight="11040" xr2:uid="{7FE1FCF6-7C26-4570-AC29-6F614635B13B}"/>
  </bookViews>
  <sheets>
    <sheet name="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F95" i="1" s="1"/>
  <c r="H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F67" i="1" s="1"/>
  <c r="H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F55" i="1" s="1"/>
  <c r="H55" i="1" s="1"/>
  <c r="D54" i="1"/>
  <c r="E54" i="1" s="1"/>
  <c r="D53" i="1"/>
  <c r="E53" i="1" s="1"/>
  <c r="D52" i="1"/>
  <c r="E52" i="1" s="1"/>
  <c r="D51" i="1"/>
  <c r="E51" i="1" s="1"/>
  <c r="F51" i="1" s="1"/>
  <c r="H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F43" i="1" s="1"/>
  <c r="H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C7" i="1"/>
  <c r="E7" i="1" s="1"/>
  <c r="E6" i="1"/>
  <c r="D6" i="1"/>
  <c r="E5" i="1"/>
  <c r="F5" i="1" s="1"/>
  <c r="H5" i="1" s="1"/>
  <c r="D5" i="1"/>
  <c r="E4" i="1"/>
  <c r="D4" i="1"/>
  <c r="E3" i="1"/>
  <c r="D3" i="1"/>
  <c r="E2" i="1"/>
  <c r="F2" i="1" s="1"/>
  <c r="H2" i="1" s="1"/>
  <c r="D2" i="1"/>
  <c r="F16" i="1" l="1"/>
  <c r="H16" i="1" s="1"/>
  <c r="F28" i="1"/>
  <c r="H28" i="1" s="1"/>
  <c r="F9" i="1"/>
  <c r="H9" i="1" s="1"/>
  <c r="F21" i="1"/>
  <c r="H21" i="1" s="1"/>
  <c r="F61" i="1"/>
  <c r="H61" i="1" s="1"/>
  <c r="F81" i="1"/>
  <c r="H81" i="1" s="1"/>
  <c r="F34" i="1"/>
  <c r="H34" i="1" s="1"/>
  <c r="F46" i="1"/>
  <c r="H46" i="1" s="1"/>
  <c r="F74" i="1"/>
  <c r="H74" i="1" s="1"/>
  <c r="F86" i="1"/>
  <c r="H86" i="1" s="1"/>
  <c r="F98" i="1"/>
  <c r="H98" i="1" s="1"/>
</calcChain>
</file>

<file path=xl/sharedStrings.xml><?xml version="1.0" encoding="utf-8"?>
<sst xmlns="http://schemas.openxmlformats.org/spreadsheetml/2006/main" count="128" uniqueCount="53">
  <si>
    <t>Producto</t>
  </si>
  <si>
    <t>Ingrediente</t>
  </si>
  <si>
    <t>Cantidad (L)</t>
  </si>
  <si>
    <t>Costo unitario</t>
  </si>
  <si>
    <t>Costo total</t>
  </si>
  <si>
    <t>Suma</t>
  </si>
  <si>
    <t>Cantidad</t>
  </si>
  <si>
    <t>Precio por litro</t>
  </si>
  <si>
    <t>Deter</t>
  </si>
  <si>
    <t>Adbs</t>
  </si>
  <si>
    <t>Sosa liquida</t>
  </si>
  <si>
    <t>Agua</t>
  </si>
  <si>
    <t>Fabuloso</t>
  </si>
  <si>
    <t>Aroma</t>
  </si>
  <si>
    <t>Color</t>
  </si>
  <si>
    <t>Lavatraste</t>
  </si>
  <si>
    <t>Lauril</t>
  </si>
  <si>
    <t>Nonil</t>
  </si>
  <si>
    <t>Amida de coco</t>
  </si>
  <si>
    <t>Sal</t>
  </si>
  <si>
    <t>Color verde</t>
  </si>
  <si>
    <t>Desengrasante</t>
  </si>
  <si>
    <t>Butil</t>
  </si>
  <si>
    <t>Vel rosita</t>
  </si>
  <si>
    <t>Nacarante</t>
  </si>
  <si>
    <t>Pinol</t>
  </si>
  <si>
    <t>Aceite de pino</t>
  </si>
  <si>
    <t>Tween</t>
  </si>
  <si>
    <t>Jabon manos</t>
  </si>
  <si>
    <t>Betaina coco</t>
  </si>
  <si>
    <t>Less</t>
  </si>
  <si>
    <t>Quita cochambre</t>
  </si>
  <si>
    <t>Harina</t>
  </si>
  <si>
    <t>Vanish</t>
  </si>
  <si>
    <t>Peroxido</t>
  </si>
  <si>
    <t>Cloro en gel</t>
  </si>
  <si>
    <t>Hipoclorito</t>
  </si>
  <si>
    <t>Detergente pinol</t>
  </si>
  <si>
    <t>Edta</t>
  </si>
  <si>
    <t>Mas color</t>
  </si>
  <si>
    <t>Limpia Vidrios</t>
  </si>
  <si>
    <t>Alcohol iso</t>
  </si>
  <si>
    <t>Secuestrante</t>
  </si>
  <si>
    <t>Aroma Herbal</t>
  </si>
  <si>
    <t>Blanqueador</t>
  </si>
  <si>
    <t>Suavizante</t>
  </si>
  <si>
    <t>Pasta</t>
  </si>
  <si>
    <t>Antiespumante</t>
  </si>
  <si>
    <t>Lavatraste bio</t>
  </si>
  <si>
    <t>Oxido de amina</t>
  </si>
  <si>
    <t>Cloro</t>
  </si>
  <si>
    <t>Desengrasante tapiceria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</si>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</sst>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2\Desktop\EMPRESA\LISTA%20DE%20PRECIOS%20(version%201).xlsm" TargetMode="External"/><Relationship Id="rId1" Type="http://schemas.openxmlformats.org/officeDocument/2006/relationships/externalLinkPath" Target="LISTA%20DE%20PRECIOS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CIO PUBLICO"/>
      <sheetName val="PRECIO UNITARIO"/>
      <sheetName val="Codigos"/>
      <sheetName val="Materia prima"/>
      <sheetName val="Recetas"/>
      <sheetName val="Calculadora"/>
    </sheetNames>
    <sheetDataSet>
      <sheetData sheetId="0"/>
      <sheetData sheetId="1"/>
      <sheetData sheetId="2"/>
      <sheetData sheetId="3">
        <row r="1">
          <cell r="A1" t="str">
            <v>Materia</v>
          </cell>
          <cell r="B1" t="str">
            <v>Precio</v>
          </cell>
          <cell r="C1" t="str">
            <v>Precio con flete</v>
          </cell>
        </row>
        <row r="2">
          <cell r="A2" t="str">
            <v>Adbs</v>
          </cell>
          <cell r="B2">
            <v>52</v>
          </cell>
          <cell r="C2">
            <v>57.306643952299829</v>
          </cell>
        </row>
        <row r="3">
          <cell r="A3" t="str">
            <v>Sosa liquida</v>
          </cell>
          <cell r="B3">
            <v>19</v>
          </cell>
          <cell r="C3">
            <v>24.306643952299829</v>
          </cell>
        </row>
        <row r="4">
          <cell r="A4" t="str">
            <v>Agua</v>
          </cell>
          <cell r="B4">
            <v>0.1</v>
          </cell>
          <cell r="C4">
            <v>0.1</v>
          </cell>
        </row>
        <row r="5">
          <cell r="A5" t="str">
            <v>Deter</v>
          </cell>
          <cell r="B5">
            <v>8.42</v>
          </cell>
          <cell r="C5">
            <v>8.42</v>
          </cell>
        </row>
        <row r="6">
          <cell r="A6" t="str">
            <v>Aroma</v>
          </cell>
          <cell r="B6">
            <v>500</v>
          </cell>
          <cell r="C6">
            <v>500</v>
          </cell>
        </row>
        <row r="7">
          <cell r="A7" t="str">
            <v>Color</v>
          </cell>
          <cell r="B7">
            <v>1</v>
          </cell>
          <cell r="C7">
            <v>0.2</v>
          </cell>
        </row>
        <row r="8">
          <cell r="A8" t="str">
            <v>Lauril</v>
          </cell>
          <cell r="B8">
            <v>20</v>
          </cell>
          <cell r="C8">
            <v>25.306643952299829</v>
          </cell>
        </row>
        <row r="9">
          <cell r="A9" t="str">
            <v>Nonil</v>
          </cell>
          <cell r="B9">
            <v>70</v>
          </cell>
          <cell r="C9">
            <v>75.306643952299822</v>
          </cell>
        </row>
        <row r="10">
          <cell r="A10" t="str">
            <v>Amida de coco</v>
          </cell>
          <cell r="B10">
            <v>53</v>
          </cell>
          <cell r="C10">
            <v>58.306643952299829</v>
          </cell>
        </row>
        <row r="11">
          <cell r="A11" t="str">
            <v>Sal</v>
          </cell>
          <cell r="B11">
            <v>10</v>
          </cell>
          <cell r="C11">
            <v>10</v>
          </cell>
        </row>
        <row r="12">
          <cell r="A12" t="str">
            <v>Color verde</v>
          </cell>
          <cell r="B12">
            <v>1</v>
          </cell>
          <cell r="C12">
            <v>0.2</v>
          </cell>
        </row>
        <row r="13">
          <cell r="A13" t="str">
            <v>Butil</v>
          </cell>
          <cell r="B13">
            <v>48.32</v>
          </cell>
          <cell r="C13">
            <v>53.62664395229983</v>
          </cell>
        </row>
        <row r="14">
          <cell r="A14" t="str">
            <v>Nacarante</v>
          </cell>
          <cell r="B14">
            <v>60</v>
          </cell>
          <cell r="C14">
            <v>65.306643952299822</v>
          </cell>
        </row>
        <row r="15">
          <cell r="A15" t="str">
            <v>Aceite de pino</v>
          </cell>
          <cell r="B15">
            <v>104</v>
          </cell>
          <cell r="C15">
            <v>109.30664395229982</v>
          </cell>
        </row>
        <row r="16">
          <cell r="A16" t="str">
            <v>Tween</v>
          </cell>
          <cell r="B16">
            <v>0</v>
          </cell>
          <cell r="C16">
            <v>5.3066439522998294</v>
          </cell>
        </row>
        <row r="17">
          <cell r="A17" t="str">
            <v>Betaina coco</v>
          </cell>
          <cell r="B17">
            <v>34</v>
          </cell>
          <cell r="C17">
            <v>39.306643952299829</v>
          </cell>
        </row>
        <row r="18">
          <cell r="A18" t="str">
            <v>Less</v>
          </cell>
          <cell r="B18">
            <v>20</v>
          </cell>
          <cell r="C18">
            <v>25.306643952299829</v>
          </cell>
        </row>
        <row r="19">
          <cell r="A19" t="str">
            <v>Harina</v>
          </cell>
          <cell r="B19">
            <v>18</v>
          </cell>
          <cell r="C19">
            <v>18</v>
          </cell>
        </row>
        <row r="20">
          <cell r="A20" t="str">
            <v>Peroxido</v>
          </cell>
          <cell r="B20">
            <v>54.36</v>
          </cell>
          <cell r="C20">
            <v>59.666643952299829</v>
          </cell>
        </row>
        <row r="21">
          <cell r="A21" t="str">
            <v>Hipoclorito</v>
          </cell>
          <cell r="B21">
            <v>17</v>
          </cell>
          <cell r="C21">
            <v>22.306643952299829</v>
          </cell>
        </row>
        <row r="22">
          <cell r="A22" t="str">
            <v>Edta</v>
          </cell>
          <cell r="B22">
            <v>80.540000000000006</v>
          </cell>
          <cell r="C22">
            <v>85.846643952299843</v>
          </cell>
        </row>
        <row r="23">
          <cell r="A23" t="str">
            <v>Alcohol iso</v>
          </cell>
          <cell r="B23">
            <v>100</v>
          </cell>
          <cell r="C23">
            <v>100</v>
          </cell>
        </row>
        <row r="24">
          <cell r="A24" t="str">
            <v>Secuestrante</v>
          </cell>
          <cell r="B24">
            <v>0</v>
          </cell>
          <cell r="C24">
            <v>5.3066439522998294</v>
          </cell>
        </row>
        <row r="25">
          <cell r="A25" t="str">
            <v>Aroma Herbal</v>
          </cell>
          <cell r="B25">
            <v>500</v>
          </cell>
          <cell r="C25">
            <v>505.30664395229985</v>
          </cell>
        </row>
        <row r="26">
          <cell r="A26" t="str">
            <v>Pasta</v>
          </cell>
          <cell r="B26">
            <v>55</v>
          </cell>
          <cell r="C26">
            <v>60.306643952299829</v>
          </cell>
        </row>
        <row r="27">
          <cell r="A27" t="str">
            <v>Antiespumante</v>
          </cell>
          <cell r="B27">
            <v>104.8</v>
          </cell>
          <cell r="C27">
            <v>110.10664395229983</v>
          </cell>
        </row>
        <row r="28">
          <cell r="A28" t="str">
            <v>Oxido de amina</v>
          </cell>
          <cell r="B28">
            <v>64.5</v>
          </cell>
          <cell r="C28">
            <v>69.806643952299822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E973-FC53-48F3-92BE-939E8A56B1FC}">
  <dimension ref="A1:H103"/>
  <sheetViews>
    <sheetView tabSelected="1" workbookViewId="0">
      <selection activeCell="M7" sqref="M7"/>
    </sheetView>
  </sheetViews>
  <sheetFormatPr baseColWidth="10" defaultRowHeight="15" x14ac:dyDescent="0.25"/>
  <cols>
    <col min="1" max="1" width="14.42578125" customWidth="1"/>
    <col min="2" max="2" width="16.7109375" customWidth="1"/>
    <col min="3" max="3" width="16.28515625" customWidth="1"/>
    <col min="4" max="4" width="13.28515625" customWidth="1"/>
    <col min="7" max="7" width="14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27</v>
      </c>
      <c r="D2" s="1">
        <f>VLOOKUP(B2, '[1]Materia prima'!A:C,3,FALSE)</f>
        <v>57.306643952299829</v>
      </c>
      <c r="E2">
        <f>C2*D2</f>
        <v>1547.2793867120954</v>
      </c>
      <c r="F2">
        <f>SUM(E2:E4)</f>
        <v>1684.8126064735945</v>
      </c>
      <c r="G2">
        <v>200</v>
      </c>
      <c r="H2" s="1">
        <f>F2/G2</f>
        <v>8.4240630323679735</v>
      </c>
    </row>
    <row r="3" spans="1:8" x14ac:dyDescent="0.25">
      <c r="B3" t="s">
        <v>10</v>
      </c>
      <c r="C3">
        <v>5</v>
      </c>
      <c r="D3" s="1">
        <f>VLOOKUP(B3, '[1]Materia prima'!A:C,3,FALSE)</f>
        <v>24.306643952299829</v>
      </c>
      <c r="E3">
        <f t="shared" ref="E3:E66" si="0">C3*D3</f>
        <v>121.53321976149914</v>
      </c>
      <c r="H3" s="1"/>
    </row>
    <row r="4" spans="1:8" x14ac:dyDescent="0.25">
      <c r="B4" t="s">
        <v>11</v>
      </c>
      <c r="C4">
        <v>160</v>
      </c>
      <c r="D4" s="1">
        <f>VLOOKUP(B4, '[1]Materia prima'!A:C,3,FALSE)</f>
        <v>0.1</v>
      </c>
      <c r="E4">
        <f t="shared" si="0"/>
        <v>16</v>
      </c>
      <c r="H4" s="1"/>
    </row>
    <row r="5" spans="1:8" x14ac:dyDescent="0.25">
      <c r="A5" t="s">
        <v>12</v>
      </c>
      <c r="B5" t="s">
        <v>8</v>
      </c>
      <c r="C5">
        <v>10</v>
      </c>
      <c r="D5" s="1">
        <f>VLOOKUP(B5, '[1]Materia prima'!A:C,3,FALSE)</f>
        <v>8.42</v>
      </c>
      <c r="E5">
        <f t="shared" si="0"/>
        <v>84.2</v>
      </c>
      <c r="F5">
        <f>SUM(E5:E8)</f>
        <v>853.25000000000011</v>
      </c>
      <c r="G5">
        <v>200</v>
      </c>
      <c r="H5" s="1">
        <f>F5/G5</f>
        <v>4.2662500000000003</v>
      </c>
    </row>
    <row r="6" spans="1:8" x14ac:dyDescent="0.25">
      <c r="B6" t="s">
        <v>13</v>
      </c>
      <c r="C6">
        <v>1.5</v>
      </c>
      <c r="D6" s="1">
        <f>VLOOKUP(B6, '[1]Materia prima'!A:C,3,FALSE)</f>
        <v>500</v>
      </c>
      <c r="E6">
        <f t="shared" si="0"/>
        <v>750</v>
      </c>
      <c r="H6" s="1"/>
    </row>
    <row r="7" spans="1:8" x14ac:dyDescent="0.25">
      <c r="B7" t="s">
        <v>11</v>
      </c>
      <c r="C7">
        <f>200-11.5</f>
        <v>188.5</v>
      </c>
      <c r="D7" s="1">
        <f>VLOOKUP(B7, '[1]Materia prima'!A:C,3,FALSE)</f>
        <v>0.1</v>
      </c>
      <c r="E7">
        <f t="shared" si="0"/>
        <v>18.850000000000001</v>
      </c>
      <c r="H7" s="1"/>
    </row>
    <row r="8" spans="1:8" x14ac:dyDescent="0.25">
      <c r="B8" t="s">
        <v>14</v>
      </c>
      <c r="C8">
        <v>1</v>
      </c>
      <c r="D8" s="1">
        <f>VLOOKUP(B8, '[1]Materia prima'!A:C,3,FALSE)</f>
        <v>0.2</v>
      </c>
      <c r="E8">
        <f t="shared" si="0"/>
        <v>0.2</v>
      </c>
      <c r="H8" s="1"/>
    </row>
    <row r="9" spans="1:8" x14ac:dyDescent="0.25">
      <c r="A9" t="s">
        <v>15</v>
      </c>
      <c r="B9" t="s">
        <v>8</v>
      </c>
      <c r="C9">
        <v>160</v>
      </c>
      <c r="D9" s="1">
        <f>VLOOKUP(B9, '[1]Materia prima'!A:C,3,FALSE)</f>
        <v>8.42</v>
      </c>
      <c r="E9">
        <f t="shared" si="0"/>
        <v>1347.2</v>
      </c>
      <c r="F9">
        <f>SUM(E9:E15)</f>
        <v>3401.0524701873937</v>
      </c>
      <c r="G9">
        <v>200</v>
      </c>
      <c r="H9" s="1">
        <f>F9/G9</f>
        <v>17.00526235093697</v>
      </c>
    </row>
    <row r="10" spans="1:8" x14ac:dyDescent="0.25">
      <c r="B10" t="s">
        <v>16</v>
      </c>
      <c r="C10">
        <v>30</v>
      </c>
      <c r="D10" s="1">
        <f>VLOOKUP(B10, '[1]Materia prima'!A:C,3,FALSE)</f>
        <v>25.306643952299829</v>
      </c>
      <c r="E10">
        <f t="shared" si="0"/>
        <v>759.19931856899484</v>
      </c>
      <c r="H10" s="1"/>
    </row>
    <row r="11" spans="1:8" x14ac:dyDescent="0.25">
      <c r="B11" t="s">
        <v>17</v>
      </c>
      <c r="C11">
        <v>4</v>
      </c>
      <c r="D11" s="1">
        <f>VLOOKUP(B11, '[1]Materia prima'!A:C,3,FALSE)</f>
        <v>75.306643952299822</v>
      </c>
      <c r="E11">
        <f t="shared" si="0"/>
        <v>301.22657580919929</v>
      </c>
      <c r="H11" s="1"/>
    </row>
    <row r="12" spans="1:8" x14ac:dyDescent="0.25">
      <c r="B12" t="s">
        <v>18</v>
      </c>
      <c r="C12">
        <v>4</v>
      </c>
      <c r="D12" s="1">
        <f>VLOOKUP(B12, '[1]Materia prima'!A:C,3,FALSE)</f>
        <v>58.306643952299829</v>
      </c>
      <c r="E12">
        <f t="shared" si="0"/>
        <v>233.22657580919932</v>
      </c>
      <c r="H12" s="1"/>
    </row>
    <row r="13" spans="1:8" x14ac:dyDescent="0.25">
      <c r="B13" t="s">
        <v>13</v>
      </c>
      <c r="C13">
        <v>1.5</v>
      </c>
      <c r="D13" s="1">
        <f>VLOOKUP(B13, '[1]Materia prima'!A:C,3,FALSE)</f>
        <v>500</v>
      </c>
      <c r="E13">
        <f t="shared" si="0"/>
        <v>750</v>
      </c>
      <c r="H13" s="1"/>
    </row>
    <row r="14" spans="1:8" x14ac:dyDescent="0.25">
      <c r="B14" t="s">
        <v>19</v>
      </c>
      <c r="C14">
        <v>1</v>
      </c>
      <c r="D14" s="1">
        <f>VLOOKUP(B14, '[1]Materia prima'!A:C,3,FALSE)</f>
        <v>10</v>
      </c>
      <c r="E14">
        <f t="shared" si="0"/>
        <v>10</v>
      </c>
      <c r="H14" s="1"/>
    </row>
    <row r="15" spans="1:8" x14ac:dyDescent="0.25">
      <c r="B15" t="s">
        <v>20</v>
      </c>
      <c r="C15">
        <v>1</v>
      </c>
      <c r="D15" s="1">
        <f>VLOOKUP(B15, '[1]Materia prima'!A:C,3,FALSE)</f>
        <v>0.2</v>
      </c>
      <c r="E15">
        <f t="shared" si="0"/>
        <v>0.2</v>
      </c>
      <c r="H15" s="1"/>
    </row>
    <row r="16" spans="1:8" x14ac:dyDescent="0.25">
      <c r="A16" t="s">
        <v>21</v>
      </c>
      <c r="B16" t="s">
        <v>10</v>
      </c>
      <c r="C16">
        <v>3</v>
      </c>
      <c r="D16" s="1">
        <f>VLOOKUP(B16, '[1]Materia prima'!A:C,3,FALSE)</f>
        <v>24.306643952299829</v>
      </c>
      <c r="E16">
        <f t="shared" si="0"/>
        <v>72.919931856899495</v>
      </c>
      <c r="F16">
        <f>SUM(E16:E20)</f>
        <v>2392.3525383304936</v>
      </c>
      <c r="G16">
        <v>200</v>
      </c>
      <c r="H16" s="1">
        <f>F16/G16</f>
        <v>11.961762691652469</v>
      </c>
    </row>
    <row r="17" spans="1:8" x14ac:dyDescent="0.25">
      <c r="B17" t="s">
        <v>22</v>
      </c>
      <c r="C17">
        <v>8</v>
      </c>
      <c r="D17" s="1">
        <f>VLOOKUP(B17, '[1]Materia prima'!A:C,3,FALSE)</f>
        <v>53.62664395229983</v>
      </c>
      <c r="E17">
        <f t="shared" si="0"/>
        <v>429.01315161839864</v>
      </c>
      <c r="H17" s="1"/>
    </row>
    <row r="18" spans="1:8" x14ac:dyDescent="0.25">
      <c r="B18" t="s">
        <v>8</v>
      </c>
      <c r="C18">
        <v>8</v>
      </c>
      <c r="D18" s="1">
        <f>VLOOKUP(B18, '[1]Materia prima'!A:C,3,FALSE)</f>
        <v>8.42</v>
      </c>
      <c r="E18">
        <f t="shared" si="0"/>
        <v>67.36</v>
      </c>
      <c r="H18" s="1"/>
    </row>
    <row r="19" spans="1:8" x14ac:dyDescent="0.25">
      <c r="B19" t="s">
        <v>17</v>
      </c>
      <c r="C19">
        <v>24</v>
      </c>
      <c r="D19" s="1">
        <f>VLOOKUP(B19, '[1]Materia prima'!A:C,3,FALSE)</f>
        <v>75.306643952299822</v>
      </c>
      <c r="E19">
        <f t="shared" si="0"/>
        <v>1807.3594548551957</v>
      </c>
      <c r="H19" s="1"/>
    </row>
    <row r="20" spans="1:8" x14ac:dyDescent="0.25">
      <c r="B20" t="s">
        <v>11</v>
      </c>
      <c r="C20">
        <v>157</v>
      </c>
      <c r="D20" s="1">
        <f>VLOOKUP(B20, '[1]Materia prima'!A:C,3,FALSE)</f>
        <v>0.1</v>
      </c>
      <c r="E20">
        <f t="shared" si="0"/>
        <v>15.700000000000001</v>
      </c>
      <c r="H20" s="1"/>
    </row>
    <row r="21" spans="1:8" x14ac:dyDescent="0.25">
      <c r="A21" t="s">
        <v>23</v>
      </c>
      <c r="B21" t="s">
        <v>8</v>
      </c>
      <c r="C21">
        <v>150</v>
      </c>
      <c r="D21" s="1">
        <f>VLOOKUP(B21, '[1]Materia prima'!A:C,3,FALSE)</f>
        <v>8.42</v>
      </c>
      <c r="E21">
        <f t="shared" si="0"/>
        <v>1263</v>
      </c>
      <c r="F21">
        <f>SUM(E21:E27)</f>
        <v>3401.999318568995</v>
      </c>
      <c r="G21">
        <v>200</v>
      </c>
      <c r="H21" s="1">
        <f>F21/G21</f>
        <v>17.009996592844974</v>
      </c>
    </row>
    <row r="22" spans="1:8" x14ac:dyDescent="0.25">
      <c r="B22" t="s">
        <v>16</v>
      </c>
      <c r="C22">
        <v>20</v>
      </c>
      <c r="D22" s="1">
        <f>VLOOKUP(B22, '[1]Materia prima'!A:C,3,FALSE)</f>
        <v>25.306643952299829</v>
      </c>
      <c r="E22">
        <f t="shared" si="0"/>
        <v>506.13287904599656</v>
      </c>
      <c r="H22" s="1"/>
    </row>
    <row r="23" spans="1:8" x14ac:dyDescent="0.25">
      <c r="B23" t="s">
        <v>17</v>
      </c>
      <c r="C23">
        <v>2</v>
      </c>
      <c r="D23" s="1">
        <f>VLOOKUP(B23, '[1]Materia prima'!A:C,3,FALSE)</f>
        <v>75.306643952299822</v>
      </c>
      <c r="E23">
        <f t="shared" si="0"/>
        <v>150.61328790459964</v>
      </c>
      <c r="H23" s="1"/>
    </row>
    <row r="24" spans="1:8" x14ac:dyDescent="0.25">
      <c r="B24" t="s">
        <v>18</v>
      </c>
      <c r="C24">
        <v>6</v>
      </c>
      <c r="D24" s="1">
        <f>VLOOKUP(B24, '[1]Materia prima'!A:C,3,FALSE)</f>
        <v>58.306643952299829</v>
      </c>
      <c r="E24">
        <f t="shared" si="0"/>
        <v>349.83986371379899</v>
      </c>
      <c r="H24" s="1"/>
    </row>
    <row r="25" spans="1:8" x14ac:dyDescent="0.25">
      <c r="B25" t="s">
        <v>24</v>
      </c>
      <c r="C25">
        <v>2</v>
      </c>
      <c r="D25" s="1">
        <f>VLOOKUP(B25, '[1]Materia prima'!A:C,3,FALSE)</f>
        <v>65.306643952299822</v>
      </c>
      <c r="E25">
        <f t="shared" si="0"/>
        <v>130.61328790459964</v>
      </c>
      <c r="H25" s="1"/>
    </row>
    <row r="26" spans="1:8" x14ac:dyDescent="0.25">
      <c r="B26" t="s">
        <v>13</v>
      </c>
      <c r="C26">
        <v>2</v>
      </c>
      <c r="D26" s="1">
        <f>VLOOKUP(B26, '[1]Materia prima'!A:C,3,FALSE)</f>
        <v>500</v>
      </c>
      <c r="E26">
        <f t="shared" si="0"/>
        <v>1000</v>
      </c>
      <c r="H26" s="1"/>
    </row>
    <row r="27" spans="1:8" x14ac:dyDescent="0.25">
      <c r="B27" t="s">
        <v>11</v>
      </c>
      <c r="C27">
        <v>18</v>
      </c>
      <c r="D27" s="1">
        <f>VLOOKUP(B27, '[1]Materia prima'!A:C,3,FALSE)</f>
        <v>0.1</v>
      </c>
      <c r="E27">
        <f t="shared" si="0"/>
        <v>1.8</v>
      </c>
      <c r="H27" s="1"/>
    </row>
    <row r="28" spans="1:8" x14ac:dyDescent="0.25">
      <c r="A28" t="s">
        <v>25</v>
      </c>
      <c r="B28" t="s">
        <v>26</v>
      </c>
      <c r="C28">
        <v>10</v>
      </c>
      <c r="D28" s="1">
        <f>VLOOKUP(B28, '[1]Materia prima'!A:C,3,FALSE)</f>
        <v>109.30664395229982</v>
      </c>
      <c r="E28">
        <f t="shared" si="0"/>
        <v>1093.0664395229983</v>
      </c>
      <c r="F28">
        <f>SUM(E28:E33)</f>
        <v>1576.8063032367972</v>
      </c>
      <c r="G28">
        <v>200</v>
      </c>
      <c r="H28" s="1">
        <f>F28/G28</f>
        <v>7.8840315161839865</v>
      </c>
    </row>
    <row r="29" spans="1:8" x14ac:dyDescent="0.25">
      <c r="B29" t="s">
        <v>17</v>
      </c>
      <c r="C29">
        <v>5</v>
      </c>
      <c r="D29" s="1">
        <f>VLOOKUP(B29, '[1]Materia prima'!A:C,3,FALSE)</f>
        <v>75.306643952299822</v>
      </c>
      <c r="E29">
        <f t="shared" si="0"/>
        <v>376.53321976149914</v>
      </c>
      <c r="H29" s="1"/>
    </row>
    <row r="30" spans="1:8" x14ac:dyDescent="0.25">
      <c r="B30" t="s">
        <v>8</v>
      </c>
      <c r="C30">
        <v>10</v>
      </c>
      <c r="D30" s="1">
        <f>VLOOKUP(B30, '[1]Materia prima'!A:C,3,FALSE)</f>
        <v>8.42</v>
      </c>
      <c r="E30">
        <f t="shared" si="0"/>
        <v>84.2</v>
      </c>
      <c r="H30" s="1"/>
    </row>
    <row r="31" spans="1:8" x14ac:dyDescent="0.25">
      <c r="B31" t="s">
        <v>27</v>
      </c>
      <c r="C31">
        <v>1</v>
      </c>
      <c r="D31" s="1">
        <f>VLOOKUP(B31, '[1]Materia prima'!A:C,3,FALSE)</f>
        <v>5.3066439522998294</v>
      </c>
      <c r="E31">
        <f t="shared" si="0"/>
        <v>5.3066439522998294</v>
      </c>
      <c r="H31" s="1"/>
    </row>
    <row r="32" spans="1:8" x14ac:dyDescent="0.25">
      <c r="B32" t="s">
        <v>14</v>
      </c>
      <c r="C32">
        <v>1</v>
      </c>
      <c r="D32" s="1">
        <f>VLOOKUP(B32, '[1]Materia prima'!A:C,3,FALSE)</f>
        <v>0.2</v>
      </c>
      <c r="E32">
        <f t="shared" si="0"/>
        <v>0.2</v>
      </c>
      <c r="H32" s="1"/>
    </row>
    <row r="33" spans="1:8" x14ac:dyDescent="0.25">
      <c r="B33" t="s">
        <v>11</v>
      </c>
      <c r="C33">
        <v>175</v>
      </c>
      <c r="D33" s="1">
        <f>VLOOKUP(B33, '[1]Materia prima'!A:C,3,FALSE)</f>
        <v>0.1</v>
      </c>
      <c r="E33">
        <f t="shared" si="0"/>
        <v>17.5</v>
      </c>
      <c r="H33" s="1"/>
    </row>
    <row r="34" spans="1:8" x14ac:dyDescent="0.25">
      <c r="A34" t="s">
        <v>28</v>
      </c>
      <c r="B34" t="s">
        <v>29</v>
      </c>
      <c r="C34">
        <v>2</v>
      </c>
      <c r="D34" s="1">
        <f>VLOOKUP(B34, '[1]Materia prima'!A:C,3,FALSE)</f>
        <v>39.306643952299829</v>
      </c>
      <c r="E34">
        <f t="shared" si="0"/>
        <v>78.613287904599659</v>
      </c>
      <c r="F34">
        <f>SUM(E34:E42)</f>
        <v>1970.5524701873933</v>
      </c>
      <c r="G34">
        <v>200</v>
      </c>
      <c r="H34" s="1">
        <f>F34/G34</f>
        <v>9.8527623509369668</v>
      </c>
    </row>
    <row r="35" spans="1:8" x14ac:dyDescent="0.25">
      <c r="B35" t="s">
        <v>30</v>
      </c>
      <c r="C35">
        <v>30</v>
      </c>
      <c r="D35" s="1">
        <f>VLOOKUP(B35, '[1]Materia prima'!A:C,3,FALSE)</f>
        <v>25.306643952299829</v>
      </c>
      <c r="E35">
        <f t="shared" si="0"/>
        <v>759.19931856899484</v>
      </c>
      <c r="H35" s="1"/>
    </row>
    <row r="36" spans="1:8" x14ac:dyDescent="0.25">
      <c r="B36" t="s">
        <v>13</v>
      </c>
      <c r="C36">
        <v>1</v>
      </c>
      <c r="D36" s="1">
        <f>VLOOKUP(B36, '[1]Materia prima'!A:C,3,FALSE)</f>
        <v>500</v>
      </c>
      <c r="E36">
        <f t="shared" si="0"/>
        <v>500</v>
      </c>
      <c r="H36" s="1"/>
    </row>
    <row r="37" spans="1:8" x14ac:dyDescent="0.25">
      <c r="B37" t="s">
        <v>24</v>
      </c>
      <c r="C37">
        <v>1</v>
      </c>
      <c r="D37" s="1">
        <f>VLOOKUP(B37, '[1]Materia prima'!A:C,3,FALSE)</f>
        <v>65.306643952299822</v>
      </c>
      <c r="E37">
        <f t="shared" si="0"/>
        <v>65.306643952299822</v>
      </c>
      <c r="H37" s="1"/>
    </row>
    <row r="38" spans="1:8" x14ac:dyDescent="0.25">
      <c r="B38" t="s">
        <v>8</v>
      </c>
      <c r="C38">
        <v>30</v>
      </c>
      <c r="D38" s="1">
        <f>VLOOKUP(B38, '[1]Materia prima'!A:C,3,FALSE)</f>
        <v>8.42</v>
      </c>
      <c r="E38">
        <f t="shared" si="0"/>
        <v>252.6</v>
      </c>
      <c r="H38" s="1"/>
    </row>
    <row r="39" spans="1:8" x14ac:dyDescent="0.25">
      <c r="B39" t="s">
        <v>18</v>
      </c>
      <c r="C39">
        <v>5</v>
      </c>
      <c r="D39" s="1">
        <f>VLOOKUP(B39, '[1]Materia prima'!A:C,3,FALSE)</f>
        <v>58.306643952299829</v>
      </c>
      <c r="E39">
        <f t="shared" si="0"/>
        <v>291.53321976149914</v>
      </c>
      <c r="H39" s="1"/>
    </row>
    <row r="40" spans="1:8" x14ac:dyDescent="0.25">
      <c r="B40" t="s">
        <v>11</v>
      </c>
      <c r="C40">
        <v>131</v>
      </c>
      <c r="D40" s="1">
        <f>VLOOKUP(B40, '[1]Materia prima'!A:C,3,FALSE)</f>
        <v>0.1</v>
      </c>
      <c r="E40">
        <f t="shared" si="0"/>
        <v>13.100000000000001</v>
      </c>
      <c r="H40" s="1"/>
    </row>
    <row r="41" spans="1:8" x14ac:dyDescent="0.25">
      <c r="B41" t="s">
        <v>19</v>
      </c>
      <c r="C41">
        <v>1</v>
      </c>
      <c r="D41" s="1">
        <f>VLOOKUP(B41, '[1]Materia prima'!A:C,3,FALSE)</f>
        <v>10</v>
      </c>
      <c r="E41">
        <f t="shared" si="0"/>
        <v>10</v>
      </c>
      <c r="H41" s="1"/>
    </row>
    <row r="42" spans="1:8" x14ac:dyDescent="0.25">
      <c r="B42" t="s">
        <v>14</v>
      </c>
      <c r="C42">
        <v>1</v>
      </c>
      <c r="D42" s="1">
        <f>VLOOKUP(B42, '[1]Materia prima'!A:C,3,FALSE)</f>
        <v>0.2</v>
      </c>
      <c r="E42">
        <f t="shared" si="0"/>
        <v>0.2</v>
      </c>
      <c r="H42" s="1"/>
    </row>
    <row r="43" spans="1:8" x14ac:dyDescent="0.25">
      <c r="A43" t="s">
        <v>31</v>
      </c>
      <c r="B43" t="s">
        <v>32</v>
      </c>
      <c r="C43">
        <v>10</v>
      </c>
      <c r="D43" s="1">
        <f>VLOOKUP(B43, '[1]Materia prima'!A:C,3,FALSE)</f>
        <v>18</v>
      </c>
      <c r="E43">
        <f t="shared" si="0"/>
        <v>180</v>
      </c>
      <c r="F43">
        <f>SUM(E43:E45)</f>
        <v>441.06643952299828</v>
      </c>
      <c r="G43">
        <v>200</v>
      </c>
      <c r="H43" s="1">
        <f>F43/G43</f>
        <v>2.2053321976149913</v>
      </c>
    </row>
    <row r="44" spans="1:8" x14ac:dyDescent="0.25">
      <c r="B44" t="s">
        <v>10</v>
      </c>
      <c r="C44">
        <v>10</v>
      </c>
      <c r="D44" s="1">
        <f>VLOOKUP(B44, '[1]Materia prima'!A:C,3,FALSE)</f>
        <v>24.306643952299829</v>
      </c>
      <c r="E44">
        <f t="shared" si="0"/>
        <v>243.06643952299828</v>
      </c>
      <c r="H44" s="1"/>
    </row>
    <row r="45" spans="1:8" x14ac:dyDescent="0.25">
      <c r="B45" t="s">
        <v>11</v>
      </c>
      <c r="C45">
        <v>180</v>
      </c>
      <c r="D45" s="1">
        <f>VLOOKUP(B45, '[1]Materia prima'!A:C,3,FALSE)</f>
        <v>0.1</v>
      </c>
      <c r="E45">
        <f t="shared" si="0"/>
        <v>18</v>
      </c>
      <c r="H45" s="1"/>
    </row>
    <row r="46" spans="1:8" x14ac:dyDescent="0.25">
      <c r="A46" t="s">
        <v>33</v>
      </c>
      <c r="B46" t="s">
        <v>34</v>
      </c>
      <c r="C46">
        <v>12.5</v>
      </c>
      <c r="D46" s="1">
        <f>VLOOKUP(B46, '[1]Materia prima'!A:C,3,FALSE)</f>
        <v>59.666643952299829</v>
      </c>
      <c r="E46">
        <f t="shared" si="0"/>
        <v>745.83304940374785</v>
      </c>
      <c r="F46">
        <f>SUM(E46:E50)</f>
        <v>1222.7211754684838</v>
      </c>
      <c r="G46">
        <v>200</v>
      </c>
      <c r="H46" s="1">
        <f>F46/G46</f>
        <v>6.1136058773424189</v>
      </c>
    </row>
    <row r="47" spans="1:8" x14ac:dyDescent="0.25">
      <c r="B47" t="s">
        <v>30</v>
      </c>
      <c r="C47">
        <v>17.75</v>
      </c>
      <c r="D47" s="1">
        <f>VLOOKUP(B47, '[1]Materia prima'!A:C,3,FALSE)</f>
        <v>25.306643952299829</v>
      </c>
      <c r="E47">
        <f t="shared" si="0"/>
        <v>449.19293015332198</v>
      </c>
      <c r="H47" s="1"/>
    </row>
    <row r="48" spans="1:8" x14ac:dyDescent="0.25">
      <c r="B48" t="s">
        <v>18</v>
      </c>
      <c r="C48">
        <v>0.18</v>
      </c>
      <c r="D48" s="1">
        <f>VLOOKUP(B48, '[1]Materia prima'!A:C,3,FALSE)</f>
        <v>58.306643952299829</v>
      </c>
      <c r="E48">
        <f t="shared" si="0"/>
        <v>10.495195911413969</v>
      </c>
      <c r="H48" s="1"/>
    </row>
    <row r="49" spans="1:8" x14ac:dyDescent="0.25">
      <c r="B49" t="s">
        <v>14</v>
      </c>
      <c r="C49">
        <v>1</v>
      </c>
      <c r="D49" s="1">
        <f>VLOOKUP(B49, '[1]Materia prima'!A:C,3,FALSE)</f>
        <v>0.2</v>
      </c>
      <c r="E49">
        <f t="shared" si="0"/>
        <v>0.2</v>
      </c>
      <c r="H49" s="1"/>
    </row>
    <row r="50" spans="1:8" x14ac:dyDescent="0.25">
      <c r="B50" t="s">
        <v>11</v>
      </c>
      <c r="C50">
        <v>170</v>
      </c>
      <c r="D50" s="1">
        <f>VLOOKUP(B50, '[1]Materia prima'!A:C,3,FALSE)</f>
        <v>0.1</v>
      </c>
      <c r="E50">
        <f t="shared" si="0"/>
        <v>17</v>
      </c>
      <c r="H50" s="1"/>
    </row>
    <row r="51" spans="1:8" x14ac:dyDescent="0.25">
      <c r="A51" t="s">
        <v>35</v>
      </c>
      <c r="B51" t="s">
        <v>36</v>
      </c>
      <c r="C51">
        <v>50</v>
      </c>
      <c r="D51" s="1">
        <f>VLOOKUP(B51, '[1]Materia prima'!A:C,3,FALSE)</f>
        <v>22.306643952299829</v>
      </c>
      <c r="E51">
        <f t="shared" si="0"/>
        <v>1115.3321976149914</v>
      </c>
      <c r="F51">
        <f>SUM(E51:E54)</f>
        <v>2177.2885860306646</v>
      </c>
      <c r="G51">
        <v>200</v>
      </c>
      <c r="H51" s="1">
        <f>F51/G51</f>
        <v>10.886442930153324</v>
      </c>
    </row>
    <row r="52" spans="1:8" x14ac:dyDescent="0.25">
      <c r="B52" t="s">
        <v>30</v>
      </c>
      <c r="C52">
        <v>40</v>
      </c>
      <c r="D52" s="1">
        <f>VLOOKUP(B52, '[1]Materia prima'!A:C,3,FALSE)</f>
        <v>25.306643952299829</v>
      </c>
      <c r="E52">
        <f t="shared" si="0"/>
        <v>1012.2657580919931</v>
      </c>
      <c r="H52" s="1"/>
    </row>
    <row r="53" spans="1:8" x14ac:dyDescent="0.25">
      <c r="B53" t="s">
        <v>10</v>
      </c>
      <c r="C53">
        <v>1.6</v>
      </c>
      <c r="D53" s="1">
        <f>VLOOKUP(B53, '[1]Materia prima'!A:C,3,FALSE)</f>
        <v>24.306643952299829</v>
      </c>
      <c r="E53">
        <f t="shared" si="0"/>
        <v>38.89063032367973</v>
      </c>
      <c r="H53" s="1"/>
    </row>
    <row r="54" spans="1:8" x14ac:dyDescent="0.25">
      <c r="B54" t="s">
        <v>11</v>
      </c>
      <c r="C54">
        <v>108</v>
      </c>
      <c r="D54" s="1">
        <f>VLOOKUP(B54, '[1]Materia prima'!A:C,3,FALSE)</f>
        <v>0.1</v>
      </c>
      <c r="E54">
        <f t="shared" si="0"/>
        <v>10.8</v>
      </c>
      <c r="H54" s="1"/>
    </row>
    <row r="55" spans="1:8" x14ac:dyDescent="0.25">
      <c r="A55" t="s">
        <v>37</v>
      </c>
      <c r="B55" t="s">
        <v>18</v>
      </c>
      <c r="C55">
        <v>8</v>
      </c>
      <c r="D55" s="1">
        <f>VLOOKUP(B55, '[1]Materia prima'!A:C,3,FALSE)</f>
        <v>58.306643952299829</v>
      </c>
      <c r="E55">
        <f t="shared" si="0"/>
        <v>466.45315161839864</v>
      </c>
      <c r="F55">
        <f>SUM(E55:E60)</f>
        <v>2198.2003202725723</v>
      </c>
      <c r="G55">
        <v>200</v>
      </c>
      <c r="H55" s="1">
        <f>F55/G55</f>
        <v>10.991001601362861</v>
      </c>
    </row>
    <row r="56" spans="1:8" x14ac:dyDescent="0.25">
      <c r="B56" t="s">
        <v>30</v>
      </c>
      <c r="C56">
        <v>30</v>
      </c>
      <c r="D56" s="1">
        <f>VLOOKUP(B56, '[1]Materia prima'!A:C,3,FALSE)</f>
        <v>25.306643952299829</v>
      </c>
      <c r="E56">
        <f t="shared" si="0"/>
        <v>759.19931856899484</v>
      </c>
      <c r="H56" s="1"/>
    </row>
    <row r="57" spans="1:8" x14ac:dyDescent="0.25">
      <c r="B57" t="s">
        <v>38</v>
      </c>
      <c r="C57">
        <v>0.6</v>
      </c>
      <c r="D57" s="1">
        <f>VLOOKUP(B57, '[1]Materia prima'!A:C,3,FALSE)</f>
        <v>85.846643952299843</v>
      </c>
      <c r="E57">
        <f t="shared" si="0"/>
        <v>51.507986371379907</v>
      </c>
      <c r="H57" s="1"/>
    </row>
    <row r="58" spans="1:8" x14ac:dyDescent="0.25">
      <c r="B58" t="s">
        <v>8</v>
      </c>
      <c r="C58">
        <v>30</v>
      </c>
      <c r="D58" s="1">
        <f>VLOOKUP(B58, '[1]Materia prima'!A:C,3,FALSE)</f>
        <v>8.42</v>
      </c>
      <c r="E58">
        <f t="shared" si="0"/>
        <v>252.6</v>
      </c>
      <c r="H58" s="1"/>
    </row>
    <row r="59" spans="1:8" x14ac:dyDescent="0.25">
      <c r="B59" t="s">
        <v>26</v>
      </c>
      <c r="C59">
        <v>6</v>
      </c>
      <c r="D59" s="1">
        <f>VLOOKUP(B59, '[1]Materia prima'!A:C,3,FALSE)</f>
        <v>109.30664395229982</v>
      </c>
      <c r="E59">
        <f t="shared" si="0"/>
        <v>655.83986371379888</v>
      </c>
      <c r="H59" s="1"/>
    </row>
    <row r="60" spans="1:8" x14ac:dyDescent="0.25">
      <c r="B60" t="s">
        <v>11</v>
      </c>
      <c r="C60">
        <v>126</v>
      </c>
      <c r="D60" s="1">
        <f>VLOOKUP(B60, '[1]Materia prima'!A:C,3,FALSE)</f>
        <v>0.1</v>
      </c>
      <c r="E60">
        <f t="shared" si="0"/>
        <v>12.600000000000001</v>
      </c>
      <c r="H60" s="1"/>
    </row>
    <row r="61" spans="1:8" x14ac:dyDescent="0.25">
      <c r="A61" t="s">
        <v>39</v>
      </c>
      <c r="B61" t="s">
        <v>16</v>
      </c>
      <c r="C61">
        <v>35</v>
      </c>
      <c r="D61" s="1">
        <f>VLOOKUP(B61, '[1]Materia prima'!A:C,3,FALSE)</f>
        <v>25.306643952299829</v>
      </c>
      <c r="E61">
        <f t="shared" si="0"/>
        <v>885.73253833049398</v>
      </c>
      <c r="F61">
        <f>SUM(E61:E66)</f>
        <v>1882.8856899488926</v>
      </c>
      <c r="G61">
        <v>200</v>
      </c>
      <c r="H61" s="1">
        <f>F61/G61</f>
        <v>9.414428449744463</v>
      </c>
    </row>
    <row r="62" spans="1:8" x14ac:dyDescent="0.25">
      <c r="B62" t="s">
        <v>18</v>
      </c>
      <c r="C62">
        <v>8</v>
      </c>
      <c r="D62" s="1">
        <f>VLOOKUP(B62, '[1]Materia prima'!A:C,3,FALSE)</f>
        <v>58.306643952299829</v>
      </c>
      <c r="E62">
        <f t="shared" si="0"/>
        <v>466.45315161839864</v>
      </c>
      <c r="H62" s="1"/>
    </row>
    <row r="63" spans="1:8" x14ac:dyDescent="0.25">
      <c r="B63" t="s">
        <v>11</v>
      </c>
      <c r="C63">
        <v>155</v>
      </c>
      <c r="D63" s="1">
        <f>VLOOKUP(B63, '[1]Materia prima'!A:C,3,FALSE)</f>
        <v>0.1</v>
      </c>
      <c r="E63">
        <f t="shared" si="0"/>
        <v>15.5</v>
      </c>
      <c r="H63" s="1"/>
    </row>
    <row r="64" spans="1:8" x14ac:dyDescent="0.25">
      <c r="B64" t="s">
        <v>13</v>
      </c>
      <c r="C64">
        <v>1</v>
      </c>
      <c r="D64" s="1">
        <f>VLOOKUP(B64, '[1]Materia prima'!A:C,3,FALSE)</f>
        <v>500</v>
      </c>
      <c r="E64">
        <f t="shared" si="0"/>
        <v>500</v>
      </c>
      <c r="H64" s="1"/>
    </row>
    <row r="65" spans="1:8" x14ac:dyDescent="0.25">
      <c r="B65" t="s">
        <v>14</v>
      </c>
      <c r="C65">
        <v>1</v>
      </c>
      <c r="D65" s="1">
        <f>VLOOKUP(B65, '[1]Materia prima'!A:C,3,FALSE)</f>
        <v>0.2</v>
      </c>
      <c r="E65">
        <f t="shared" si="0"/>
        <v>0.2</v>
      </c>
      <c r="H65" s="1"/>
    </row>
    <row r="66" spans="1:8" x14ac:dyDescent="0.25">
      <c r="B66" t="s">
        <v>19</v>
      </c>
      <c r="C66">
        <v>1.5</v>
      </c>
      <c r="D66" s="1">
        <f>VLOOKUP(B66, '[1]Materia prima'!A:C,3,FALSE)</f>
        <v>10</v>
      </c>
      <c r="E66">
        <f t="shared" si="0"/>
        <v>15</v>
      </c>
      <c r="H66" s="1"/>
    </row>
    <row r="67" spans="1:8" x14ac:dyDescent="0.25">
      <c r="A67" t="s">
        <v>40</v>
      </c>
      <c r="B67" t="s">
        <v>22</v>
      </c>
      <c r="C67">
        <v>12</v>
      </c>
      <c r="D67" s="1">
        <f>VLOOKUP(B67, '[1]Materia prima'!A:C,3,FALSE)</f>
        <v>53.62664395229983</v>
      </c>
      <c r="E67">
        <f t="shared" ref="E67:E102" si="1">C67*D67</f>
        <v>643.5197274275979</v>
      </c>
      <c r="F67">
        <f>SUM(E67:E73)</f>
        <v>1493.718926746167</v>
      </c>
      <c r="G67">
        <v>200</v>
      </c>
      <c r="H67" s="1">
        <f>F67/G67</f>
        <v>7.4685946337308344</v>
      </c>
    </row>
    <row r="68" spans="1:8" x14ac:dyDescent="0.25">
      <c r="B68" t="s">
        <v>41</v>
      </c>
      <c r="C68">
        <v>8</v>
      </c>
      <c r="D68" s="1">
        <f>VLOOKUP(B68, '[1]Materia prima'!A:C,3,FALSE)</f>
        <v>100</v>
      </c>
      <c r="E68">
        <f t="shared" si="1"/>
        <v>800</v>
      </c>
      <c r="H68" s="1"/>
    </row>
    <row r="69" spans="1:8" x14ac:dyDescent="0.25">
      <c r="B69" t="s">
        <v>8</v>
      </c>
      <c r="C69">
        <v>2</v>
      </c>
      <c r="D69" s="1">
        <f>VLOOKUP(B69, '[1]Materia prima'!A:C,3,FALSE)</f>
        <v>8.42</v>
      </c>
      <c r="E69">
        <f t="shared" si="1"/>
        <v>16.84</v>
      </c>
      <c r="H69" s="1"/>
    </row>
    <row r="70" spans="1:8" x14ac:dyDescent="0.25">
      <c r="B70" t="s">
        <v>42</v>
      </c>
      <c r="C70">
        <v>0</v>
      </c>
      <c r="D70" s="1">
        <f>VLOOKUP(B70, '[1]Materia prima'!A:C,3,FALSE)</f>
        <v>5.3066439522998294</v>
      </c>
      <c r="E70">
        <f t="shared" si="1"/>
        <v>0</v>
      </c>
      <c r="H70" s="1"/>
    </row>
    <row r="71" spans="1:8" x14ac:dyDescent="0.25">
      <c r="B71" t="s">
        <v>43</v>
      </c>
      <c r="C71">
        <v>0.03</v>
      </c>
      <c r="D71" s="1">
        <f>VLOOKUP(B71, '[1]Materia prima'!A:C,3,FALSE)</f>
        <v>505.30664395229985</v>
      </c>
      <c r="E71">
        <f t="shared" si="1"/>
        <v>15.159199318568994</v>
      </c>
      <c r="H71" s="1"/>
    </row>
    <row r="72" spans="1:8" x14ac:dyDescent="0.25">
      <c r="B72" t="s">
        <v>14</v>
      </c>
      <c r="C72">
        <v>1</v>
      </c>
      <c r="D72" s="1">
        <f>VLOOKUP(B72, '[1]Materia prima'!A:C,3,FALSE)</f>
        <v>0.2</v>
      </c>
      <c r="E72">
        <f t="shared" si="1"/>
        <v>0.2</v>
      </c>
      <c r="H72" s="1"/>
    </row>
    <row r="73" spans="1:8" x14ac:dyDescent="0.25">
      <c r="B73" t="s">
        <v>11</v>
      </c>
      <c r="C73">
        <v>180</v>
      </c>
      <c r="D73" s="1">
        <f>VLOOKUP(B73, '[1]Materia prima'!A:C,3,FALSE)</f>
        <v>0.1</v>
      </c>
      <c r="E73">
        <f t="shared" si="1"/>
        <v>18</v>
      </c>
      <c r="H73" s="1"/>
    </row>
    <row r="74" spans="1:8" x14ac:dyDescent="0.25">
      <c r="A74" t="s">
        <v>44</v>
      </c>
      <c r="B74" t="s">
        <v>30</v>
      </c>
      <c r="C74">
        <v>25</v>
      </c>
      <c r="D74" s="1">
        <f>VLOOKUP(B74, '[1]Materia prima'!A:C,3,FALSE)</f>
        <v>25.306643952299829</v>
      </c>
      <c r="E74">
        <f t="shared" si="1"/>
        <v>632.6660988074957</v>
      </c>
      <c r="F74">
        <f>SUM(E74:E80)</f>
        <v>1548.5512640545144</v>
      </c>
      <c r="G74">
        <v>200</v>
      </c>
      <c r="H74" s="1">
        <f>F74/G74</f>
        <v>7.742756320272572</v>
      </c>
    </row>
    <row r="75" spans="1:8" x14ac:dyDescent="0.25">
      <c r="B75" t="s">
        <v>18</v>
      </c>
      <c r="C75">
        <v>6</v>
      </c>
      <c r="D75" s="1">
        <f>VLOOKUP(B75, '[1]Materia prima'!A:C,3,FALSE)</f>
        <v>58.306643952299829</v>
      </c>
      <c r="E75">
        <f t="shared" si="1"/>
        <v>349.83986371379899</v>
      </c>
      <c r="H75" s="1"/>
    </row>
    <row r="76" spans="1:8" x14ac:dyDescent="0.25">
      <c r="B76" t="s">
        <v>8</v>
      </c>
      <c r="C76">
        <v>30</v>
      </c>
      <c r="D76" s="1">
        <f>VLOOKUP(B76, '[1]Materia prima'!A:C,3,FALSE)</f>
        <v>8.42</v>
      </c>
      <c r="E76">
        <f t="shared" si="1"/>
        <v>252.6</v>
      </c>
      <c r="H76" s="1"/>
    </row>
    <row r="77" spans="1:8" x14ac:dyDescent="0.25">
      <c r="B77" t="s">
        <v>38</v>
      </c>
      <c r="C77">
        <v>0.4</v>
      </c>
      <c r="D77" s="1">
        <f>VLOOKUP(B77, '[1]Materia prima'!A:C,3,FALSE)</f>
        <v>85.846643952299843</v>
      </c>
      <c r="E77">
        <f t="shared" si="1"/>
        <v>34.338657580919936</v>
      </c>
      <c r="H77" s="1"/>
    </row>
    <row r="78" spans="1:8" x14ac:dyDescent="0.25">
      <c r="B78" t="s">
        <v>24</v>
      </c>
      <c r="C78">
        <v>1</v>
      </c>
      <c r="D78" s="1">
        <f>VLOOKUP(B78, '[1]Materia prima'!A:C,3,FALSE)</f>
        <v>65.306643952299822</v>
      </c>
      <c r="E78">
        <f t="shared" si="1"/>
        <v>65.306643952299822</v>
      </c>
      <c r="H78" s="1"/>
    </row>
    <row r="79" spans="1:8" x14ac:dyDescent="0.25">
      <c r="B79" t="s">
        <v>13</v>
      </c>
      <c r="C79">
        <v>0.4</v>
      </c>
      <c r="D79" s="1">
        <f>VLOOKUP(B79, '[1]Materia prima'!A:C,3,FALSE)</f>
        <v>500</v>
      </c>
      <c r="E79">
        <f t="shared" si="1"/>
        <v>200</v>
      </c>
      <c r="H79" s="1"/>
    </row>
    <row r="80" spans="1:8" x14ac:dyDescent="0.25">
      <c r="B80" t="s">
        <v>11</v>
      </c>
      <c r="C80">
        <v>138</v>
      </c>
      <c r="D80" s="1">
        <f>VLOOKUP(B80, '[1]Materia prima'!A:C,3,FALSE)</f>
        <v>0.1</v>
      </c>
      <c r="E80">
        <f t="shared" si="1"/>
        <v>13.8</v>
      </c>
      <c r="H80" s="1"/>
    </row>
    <row r="81" spans="1:8" x14ac:dyDescent="0.25">
      <c r="A81" t="s">
        <v>45</v>
      </c>
      <c r="B81" t="s">
        <v>46</v>
      </c>
      <c r="C81">
        <v>6</v>
      </c>
      <c r="D81" s="1">
        <f>VLOOKUP(B81, '[1]Materia prima'!A:C,3,FALSE)</f>
        <v>60.306643952299829</v>
      </c>
      <c r="E81">
        <f t="shared" si="1"/>
        <v>361.83986371379899</v>
      </c>
      <c r="F81">
        <f>SUM(E81:E85)</f>
        <v>2045.9998296422486</v>
      </c>
      <c r="G81">
        <v>200</v>
      </c>
      <c r="H81" s="1">
        <f>F81/G81</f>
        <v>10.229999148211244</v>
      </c>
    </row>
    <row r="82" spans="1:8" x14ac:dyDescent="0.25">
      <c r="B82" t="s">
        <v>47</v>
      </c>
      <c r="C82">
        <v>1.5</v>
      </c>
      <c r="D82" s="1">
        <f>VLOOKUP(B82, '[1]Materia prima'!A:C,3,FALSE)</f>
        <v>110.10664395229983</v>
      </c>
      <c r="E82">
        <f t="shared" si="1"/>
        <v>165.15996592844976</v>
      </c>
      <c r="H82" s="1"/>
    </row>
    <row r="83" spans="1:8" x14ac:dyDescent="0.25">
      <c r="B83" t="s">
        <v>13</v>
      </c>
      <c r="C83">
        <v>3</v>
      </c>
      <c r="D83" s="1">
        <f>VLOOKUP(B83, '[1]Materia prima'!A:C,3,FALSE)</f>
        <v>500</v>
      </c>
      <c r="E83">
        <f t="shared" si="1"/>
        <v>1500</v>
      </c>
      <c r="H83" s="1"/>
    </row>
    <row r="84" spans="1:8" x14ac:dyDescent="0.25">
      <c r="B84" t="s">
        <v>14</v>
      </c>
      <c r="C84">
        <v>1</v>
      </c>
      <c r="D84" s="1">
        <f>VLOOKUP(B84, '[1]Materia prima'!A:C,3,FALSE)</f>
        <v>0.2</v>
      </c>
      <c r="E84">
        <f t="shared" si="1"/>
        <v>0.2</v>
      </c>
      <c r="H84" s="1"/>
    </row>
    <row r="85" spans="1:8" x14ac:dyDescent="0.25">
      <c r="B85" t="s">
        <v>11</v>
      </c>
      <c r="C85">
        <v>188</v>
      </c>
      <c r="D85" s="1">
        <f>VLOOKUP(B85, '[1]Materia prima'!A:C,3,FALSE)</f>
        <v>0.1</v>
      </c>
      <c r="E85">
        <f t="shared" si="1"/>
        <v>18.8</v>
      </c>
      <c r="H85" s="1"/>
    </row>
    <row r="86" spans="1:8" x14ac:dyDescent="0.25">
      <c r="A86" t="s">
        <v>48</v>
      </c>
      <c r="B86" t="s">
        <v>11</v>
      </c>
      <c r="C86">
        <v>152</v>
      </c>
      <c r="D86" s="1">
        <f>VLOOKUP(B86, '[1]Materia prima'!A:C,3,FALSE)</f>
        <v>0.1</v>
      </c>
      <c r="E86">
        <f t="shared" si="1"/>
        <v>15.200000000000001</v>
      </c>
      <c r="F86">
        <f>SUM(E86:E94)</f>
        <v>2059.5017172061325</v>
      </c>
      <c r="G86">
        <v>200</v>
      </c>
      <c r="H86">
        <f>F86/G86</f>
        <v>10.297508586030663</v>
      </c>
    </row>
    <row r="87" spans="1:8" x14ac:dyDescent="0.25">
      <c r="B87" t="s">
        <v>38</v>
      </c>
      <c r="C87">
        <v>0.6</v>
      </c>
      <c r="D87" s="1">
        <f>VLOOKUP(B87, '[1]Materia prima'!A:C,3,FALSE)</f>
        <v>85.846643952299843</v>
      </c>
      <c r="E87">
        <f t="shared" si="1"/>
        <v>51.507986371379907</v>
      </c>
    </row>
    <row r="88" spans="1:8" x14ac:dyDescent="0.25">
      <c r="B88" t="s">
        <v>30</v>
      </c>
      <c r="C88">
        <v>32</v>
      </c>
      <c r="D88" s="1">
        <f>VLOOKUP(B88, '[1]Materia prima'!A:C,3,FALSE)</f>
        <v>25.306643952299829</v>
      </c>
      <c r="E88">
        <f t="shared" si="1"/>
        <v>809.81260647359454</v>
      </c>
    </row>
    <row r="89" spans="1:8" x14ac:dyDescent="0.25">
      <c r="B89" t="s">
        <v>8</v>
      </c>
      <c r="C89">
        <v>8</v>
      </c>
      <c r="D89" s="1">
        <f>VLOOKUP(B89, '[1]Materia prima'!A:C,3,FALSE)</f>
        <v>8.42</v>
      </c>
      <c r="E89">
        <f t="shared" si="1"/>
        <v>67.36</v>
      </c>
    </row>
    <row r="90" spans="1:8" x14ac:dyDescent="0.25">
      <c r="B90" t="s">
        <v>49</v>
      </c>
      <c r="C90">
        <v>6</v>
      </c>
      <c r="D90" s="1">
        <f>VLOOKUP(B90, '[1]Materia prima'!A:C,3,FALSE)</f>
        <v>69.806643952299822</v>
      </c>
      <c r="E90">
        <f t="shared" si="1"/>
        <v>418.83986371379893</v>
      </c>
    </row>
    <row r="91" spans="1:8" x14ac:dyDescent="0.25">
      <c r="B91" t="s">
        <v>18</v>
      </c>
      <c r="C91">
        <v>3.2</v>
      </c>
      <c r="D91" s="1">
        <f>VLOOKUP(B91, '[1]Materia prima'!A:C,3,FALSE)</f>
        <v>58.306643952299829</v>
      </c>
      <c r="E91">
        <f t="shared" si="1"/>
        <v>186.58126064735947</v>
      </c>
    </row>
    <row r="92" spans="1:8" x14ac:dyDescent="0.25">
      <c r="B92" t="s">
        <v>13</v>
      </c>
      <c r="C92">
        <v>1</v>
      </c>
      <c r="D92" s="1">
        <f>VLOOKUP(B92, '[1]Materia prima'!A:C,3,FALSE)</f>
        <v>500</v>
      </c>
      <c r="E92">
        <f t="shared" si="1"/>
        <v>500</v>
      </c>
    </row>
    <row r="93" spans="1:8" x14ac:dyDescent="0.25">
      <c r="B93" t="s">
        <v>19</v>
      </c>
      <c r="C93">
        <v>1</v>
      </c>
      <c r="D93" s="1">
        <f>VLOOKUP(B93, '[1]Materia prima'!A:C,3,FALSE)</f>
        <v>10</v>
      </c>
      <c r="E93">
        <f t="shared" si="1"/>
        <v>10</v>
      </c>
    </row>
    <row r="94" spans="1:8" x14ac:dyDescent="0.25">
      <c r="B94" t="s">
        <v>14</v>
      </c>
      <c r="C94">
        <v>1</v>
      </c>
      <c r="D94" s="1">
        <f>VLOOKUP(B94, '[1]Materia prima'!A:C,3,FALSE)</f>
        <v>0.2</v>
      </c>
      <c r="E94">
        <f t="shared" si="1"/>
        <v>0.2</v>
      </c>
    </row>
    <row r="95" spans="1:8" x14ac:dyDescent="0.25">
      <c r="A95" t="s">
        <v>50</v>
      </c>
      <c r="B95" t="s">
        <v>36</v>
      </c>
      <c r="C95">
        <v>60</v>
      </c>
      <c r="D95" s="1">
        <f>VLOOKUP(B95, '[1]Materia prima'!A:C,3,FALSE)</f>
        <v>22.306643952299829</v>
      </c>
      <c r="E95">
        <f t="shared" si="1"/>
        <v>1338.3986371379897</v>
      </c>
      <c r="F95">
        <f>SUM(E95:E97)</f>
        <v>1369.5679659284497</v>
      </c>
      <c r="G95">
        <v>200</v>
      </c>
      <c r="H95">
        <f>F95/G95</f>
        <v>6.8478398296422487</v>
      </c>
    </row>
    <row r="96" spans="1:8" x14ac:dyDescent="0.25">
      <c r="B96" t="s">
        <v>11</v>
      </c>
      <c r="C96">
        <v>140</v>
      </c>
      <c r="D96" s="1">
        <f>VLOOKUP(B96, '[1]Materia prima'!A:C,3,FALSE)</f>
        <v>0.1</v>
      </c>
      <c r="E96">
        <f t="shared" si="1"/>
        <v>14</v>
      </c>
    </row>
    <row r="97" spans="1:8" x14ac:dyDescent="0.25">
      <c r="B97" t="s">
        <v>38</v>
      </c>
      <c r="C97">
        <v>0.2</v>
      </c>
      <c r="D97" s="1">
        <f>VLOOKUP(B97, '[1]Materia prima'!A:C,3,FALSE)</f>
        <v>85.846643952299843</v>
      </c>
      <c r="E97">
        <f t="shared" si="1"/>
        <v>17.169328790459968</v>
      </c>
    </row>
    <row r="98" spans="1:8" x14ac:dyDescent="0.25">
      <c r="A98" t="s">
        <v>51</v>
      </c>
      <c r="B98" t="s">
        <v>11</v>
      </c>
      <c r="C98">
        <v>168</v>
      </c>
      <c r="D98" s="1">
        <f>VLOOKUP(B98, '[1]Materia prima'!A:C,3,FALSE)</f>
        <v>0.1</v>
      </c>
      <c r="E98">
        <f t="shared" si="1"/>
        <v>16.8</v>
      </c>
      <c r="F98">
        <f>SUM(E98:E102)</f>
        <v>1447.6312913117545</v>
      </c>
      <c r="G98">
        <v>200</v>
      </c>
      <c r="H98">
        <f>F98/G98</f>
        <v>7.2381564565587722</v>
      </c>
    </row>
    <row r="99" spans="1:8" x14ac:dyDescent="0.25">
      <c r="B99" t="s">
        <v>17</v>
      </c>
      <c r="C99">
        <v>10</v>
      </c>
      <c r="D99" s="1">
        <f>VLOOKUP(B99, '[1]Materia prima'!A:C,3,FALSE)</f>
        <v>75.306643952299822</v>
      </c>
      <c r="E99">
        <f t="shared" si="1"/>
        <v>753.06643952299828</v>
      </c>
    </row>
    <row r="100" spans="1:8" x14ac:dyDescent="0.25">
      <c r="B100" t="s">
        <v>22</v>
      </c>
      <c r="C100">
        <v>5.2</v>
      </c>
      <c r="D100" s="1">
        <f>VLOOKUP(B100, '[1]Materia prima'!A:C,3,FALSE)</f>
        <v>53.62664395229983</v>
      </c>
      <c r="E100">
        <f t="shared" si="1"/>
        <v>278.85854855195913</v>
      </c>
    </row>
    <row r="101" spans="1:8" x14ac:dyDescent="0.25">
      <c r="B101" t="s">
        <v>30</v>
      </c>
      <c r="C101">
        <v>10</v>
      </c>
      <c r="D101" s="1">
        <f>VLOOKUP(B101, '[1]Materia prima'!A:C,3,FALSE)</f>
        <v>25.306643952299829</v>
      </c>
      <c r="E101">
        <f t="shared" si="1"/>
        <v>253.06643952299828</v>
      </c>
    </row>
    <row r="102" spans="1:8" x14ac:dyDescent="0.25">
      <c r="B102" t="s">
        <v>10</v>
      </c>
      <c r="C102">
        <v>6</v>
      </c>
      <c r="D102" s="1">
        <f>VLOOKUP(B102, '[1]Materia prima'!A:C,3,FALSE)</f>
        <v>24.306643952299829</v>
      </c>
      <c r="E102">
        <f t="shared" si="1"/>
        <v>145.83986371379899</v>
      </c>
    </row>
    <row r="103" spans="1:8" x14ac:dyDescent="0.25">
      <c r="A10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Antonio Muñoz Fernández</dc:creator>
  <cp:lastModifiedBy>Paul Antonio Muñoz Fernández</cp:lastModifiedBy>
  <dcterms:created xsi:type="dcterms:W3CDTF">2025-04-29T16:01:16Z</dcterms:created>
  <dcterms:modified xsi:type="dcterms:W3CDTF">2025-04-29T16:01:44Z</dcterms:modified>
</cp:coreProperties>
</file>