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10005" activeTab="2"/>
  </bookViews>
  <sheets>
    <sheet name="13一起写" sheetId="1" r:id="rId1"/>
    <sheet name="26一起写" sheetId="2" r:id="rId2"/>
    <sheet name="已代偿名单" sheetId="3" r:id="rId3"/>
    <sheet name="上周" sheetId="4" r:id="rId4"/>
    <sheet name="总表" sheetId="5" r:id="rId5"/>
    <sheet name="系统数据" sheetId="6" r:id="rId6"/>
  </sheets>
  <definedNames>
    <definedName name="_xlnm._FilterDatabase" localSheetId="3" hidden="1">上周!$A$1:$P$14</definedName>
  </definedNames>
  <calcPr calcId="144525"/>
</workbook>
</file>

<file path=xl/comments1.xml><?xml version="1.0" encoding="utf-8"?>
<comments xmlns="http://schemas.openxmlformats.org/spreadsheetml/2006/main">
  <authors>
    <author>sun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>sun:
0413计算过</t>
        </r>
      </text>
    </comment>
    <comment ref="AE11" authorId="0">
      <text>
        <r>
          <rPr>
            <sz val="9"/>
            <color indexed="81"/>
            <rFont val="宋体"/>
            <charset val="134"/>
          </rPr>
          <t xml:space="preserve">sun:
1125计算过</t>
        </r>
      </text>
    </comment>
  </commentList>
</comments>
</file>

<file path=xl/sharedStrings.xml><?xml version="1.0" encoding="utf-8"?>
<sst xmlns="http://schemas.openxmlformats.org/spreadsheetml/2006/main" count="186">
  <si>
    <t>代扣日期</t>
  </si>
  <si>
    <t>机构号</t>
  </si>
  <si>
    <t>客户姓名</t>
  </si>
  <si>
    <t>证件号</t>
  </si>
  <si>
    <t>手机号</t>
  </si>
  <si>
    <t>银行姓名</t>
  </si>
  <si>
    <t>银行卡号</t>
  </si>
  <si>
    <t>当期金额</t>
  </si>
  <si>
    <r>
      <rPr>
        <sz val="10"/>
        <rFont val="Arial"/>
        <charset val="134"/>
      </rPr>
      <t>cp</t>
    </r>
    <r>
      <rPr>
        <sz val="10"/>
        <rFont val="宋体"/>
        <charset val="134"/>
      </rPr>
      <t>失败原因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</si>
  <si>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天内</t>
    </r>
  </si>
  <si>
    <t>工资</t>
  </si>
  <si>
    <r>
      <rPr>
        <sz val="10"/>
        <rFont val="Arial"/>
        <charset val="134"/>
      </rPr>
      <t>4-10</t>
    </r>
    <r>
      <rPr>
        <sz val="10"/>
        <rFont val="宋体"/>
        <charset val="134"/>
      </rPr>
      <t>天</t>
    </r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</si>
  <si>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天后</t>
    </r>
  </si>
  <si>
    <t>还款日</t>
  </si>
  <si>
    <t>还款金额</t>
  </si>
  <si>
    <t>[2002]51testing</t>
  </si>
  <si>
    <t>杨一</t>
  </si>
  <si>
    <t>622322199111203015</t>
  </si>
  <si>
    <t>15150269545</t>
  </si>
  <si>
    <t>中国农业银行</t>
  </si>
  <si>
    <t>6228481218281785276</t>
  </si>
  <si>
    <r>
      <rPr>
        <sz val="10"/>
        <rFont val="Arial"/>
        <charset val="134"/>
      </rPr>
      <t>2051|</t>
    </r>
    <r>
      <rPr>
        <sz val="10"/>
        <rFont val="宋体"/>
        <charset val="134"/>
      </rPr>
      <t>余额不足</t>
    </r>
  </si>
  <si>
    <r>
      <rPr>
        <sz val="10"/>
        <rFont val="Arial"/>
        <charset val="134"/>
      </rPr>
      <t>X</t>
    </r>
    <r>
      <rPr>
        <sz val="10"/>
        <rFont val="Arial"/>
        <charset val="134"/>
      </rPr>
      <t>XX</t>
    </r>
  </si>
  <si>
    <t>李二</t>
  </si>
  <si>
    <t>513122199111102737</t>
  </si>
  <si>
    <t>15202811870</t>
  </si>
  <si>
    <t>邮储银行</t>
  </si>
  <si>
    <t>6217996770000028918</t>
  </si>
  <si>
    <r>
      <rPr>
        <sz val="10"/>
        <rFont val="Arial"/>
        <charset val="134"/>
      </rPr>
      <t>Y</t>
    </r>
    <r>
      <rPr>
        <sz val="10"/>
        <rFont val="Arial"/>
        <charset val="134"/>
      </rPr>
      <t>YY</t>
    </r>
  </si>
  <si>
    <t>[2004]玛雅动漫</t>
  </si>
  <si>
    <t>陈陈</t>
  </si>
  <si>
    <t>362323199301164515</t>
  </si>
  <si>
    <t>13868160155</t>
  </si>
  <si>
    <t>招商银行</t>
  </si>
  <si>
    <t>6214835711875243</t>
  </si>
  <si>
    <t>银盛批量扣款通道关闭,请用单笔扣款</t>
  </si>
  <si>
    <t>[2010]重庆新华</t>
  </si>
  <si>
    <t>曾三</t>
  </si>
  <si>
    <t>510525198804063033</t>
  </si>
  <si>
    <t>13618320188</t>
  </si>
  <si>
    <t>中国工商银行</t>
  </si>
  <si>
    <t>6212263100009353231</t>
  </si>
  <si>
    <r>
      <rPr>
        <sz val="10"/>
        <rFont val="Arial"/>
        <charset val="134"/>
      </rPr>
      <t>Z</t>
    </r>
    <r>
      <rPr>
        <sz val="10"/>
        <rFont val="Arial"/>
        <charset val="134"/>
      </rPr>
      <t>ZZ</t>
    </r>
  </si>
  <si>
    <t>[2017]陕西新华</t>
  </si>
  <si>
    <t>唐四</t>
  </si>
  <si>
    <t>411330198912153113</t>
  </si>
  <si>
    <t>15708020926</t>
  </si>
  <si>
    <t>中国建设银行</t>
  </si>
  <si>
    <t>6217004220034628853</t>
  </si>
  <si>
    <t>[2022]贵州新华</t>
  </si>
  <si>
    <t>刘五</t>
  </si>
  <si>
    <t>520111199701021216</t>
  </si>
  <si>
    <t>18285131849</t>
  </si>
  <si>
    <t>6217007100017708673</t>
  </si>
  <si>
    <t>[2023]重庆汇众</t>
  </si>
  <si>
    <t>袁六</t>
  </si>
  <si>
    <t>500223199312250637</t>
  </si>
  <si>
    <t>15683016979</t>
  </si>
  <si>
    <t>6217003760038735619</t>
  </si>
  <si>
    <t>[2050]辛斋科技</t>
  </si>
  <si>
    <t>朱七</t>
  </si>
  <si>
    <t>140107199512201220</t>
  </si>
  <si>
    <t>17702195952</t>
  </si>
  <si>
    <t>6212811001000232894</t>
  </si>
  <si>
    <t>席八</t>
  </si>
  <si>
    <t>310105199011262833</t>
  </si>
  <si>
    <t>6212261001055674102</t>
  </si>
  <si>
    <t>[2011]成都汇智动力</t>
  </si>
  <si>
    <t>张九</t>
  </si>
  <si>
    <t>510603199511146494</t>
  </si>
  <si>
    <t>6217003810028316886</t>
  </si>
  <si>
    <t>[2029]西安智汇诚</t>
  </si>
  <si>
    <t>秦十</t>
  </si>
  <si>
    <t>610423199110165836</t>
  </si>
  <si>
    <t>6217004220020126987</t>
  </si>
  <si>
    <t>[2042]安徽亿信互联</t>
  </si>
  <si>
    <t>王甲</t>
  </si>
  <si>
    <t>342225199309203615</t>
  </si>
  <si>
    <t>6217001630006547134</t>
  </si>
  <si>
    <t>吴乙</t>
  </si>
  <si>
    <t>441481198806194393</t>
  </si>
  <si>
    <t>6222023602075437194</t>
  </si>
  <si>
    <t>[2065]丁东信息</t>
  </si>
  <si>
    <t>冯丙</t>
  </si>
  <si>
    <t>440301199103308012</t>
  </si>
  <si>
    <t>6217007200041230080</t>
  </si>
  <si>
    <t>机构代码</t>
  </si>
  <si>
    <t>分行</t>
  </si>
  <si>
    <t>贷款人</t>
  </si>
  <si>
    <t>身份证号</t>
  </si>
  <si>
    <t>期数</t>
  </si>
  <si>
    <t>剩余总额</t>
  </si>
  <si>
    <t>本金余额</t>
  </si>
  <si>
    <t>催收方式</t>
  </si>
  <si>
    <t>多期逾期客户状态</t>
  </si>
  <si>
    <t>拖期用户，但上期未还</t>
  </si>
  <si>
    <t>冯冯</t>
  </si>
  <si>
    <t>522121199311113224</t>
  </si>
  <si>
    <t>18886025442</t>
  </si>
  <si>
    <t>建设银行</t>
  </si>
  <si>
    <t>6217007100031801652</t>
  </si>
  <si>
    <t>拖期用户</t>
  </si>
  <si>
    <t>汪汪</t>
  </si>
  <si>
    <t>420222199211085437</t>
  </si>
  <si>
    <t>13545868253</t>
  </si>
  <si>
    <t>6217002870027673654</t>
  </si>
  <si>
    <t>沟通机构代偿</t>
  </si>
  <si>
    <t>就业纠纷客户</t>
  </si>
  <si>
    <t>茶茶</t>
  </si>
  <si>
    <t>440301199010248030</t>
  </si>
  <si>
    <t>13570896591</t>
  </si>
  <si>
    <t>6217007200050643462</t>
  </si>
  <si>
    <t>和51有就业纠纷，以仲裁威胁其与51解决问题</t>
  </si>
  <si>
    <t>[2063]上海毅推</t>
  </si>
  <si>
    <t>徐徐</t>
  </si>
  <si>
    <t>320724199308292711</t>
  </si>
  <si>
    <t>6222081001027949175</t>
  </si>
  <si>
    <t>分期审核日期</t>
  </si>
  <si>
    <t>分期计划</t>
  </si>
  <si>
    <t>一期贷款额</t>
  </si>
  <si>
    <t>二期贷款额</t>
  </si>
  <si>
    <t>贷款总金额</t>
  </si>
  <si>
    <t>手续费用</t>
  </si>
  <si>
    <t>实际放款金额</t>
  </si>
  <si>
    <t>欠款余额</t>
  </si>
  <si>
    <t>2阶段月本金</t>
  </si>
  <si>
    <t>月利息</t>
  </si>
  <si>
    <t>累计回款</t>
  </si>
  <si>
    <t>以前年度已还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</si>
  <si>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</si>
  <si>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</si>
  <si>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</si>
  <si>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</si>
  <si>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</si>
  <si>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</si>
  <si>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</si>
  <si>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</si>
  <si>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</si>
  <si>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</si>
  <si>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</si>
  <si>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</si>
  <si>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提前还款日期</t>
  </si>
  <si>
    <t>提前还本金</t>
  </si>
  <si>
    <t>提前还手续费</t>
  </si>
  <si>
    <t>07西安</t>
  </si>
  <si>
    <t>6+12</t>
  </si>
  <si>
    <t>0713计算</t>
  </si>
  <si>
    <t>05成都</t>
  </si>
  <si>
    <t>03上海</t>
  </si>
  <si>
    <t>玛雅</t>
  </si>
  <si>
    <t>10+12</t>
  </si>
  <si>
    <t>1020计算</t>
  </si>
  <si>
    <t>重庆新华</t>
  </si>
  <si>
    <t>8+12</t>
  </si>
  <si>
    <t>成都汇智动力</t>
  </si>
  <si>
    <t>6+18</t>
  </si>
  <si>
    <t>70627计算</t>
  </si>
  <si>
    <t>陕西新华</t>
  </si>
  <si>
    <t>70905计算</t>
  </si>
  <si>
    <t>贵州新华</t>
  </si>
  <si>
    <t>重庆汇众</t>
  </si>
  <si>
    <t>1230计算</t>
  </si>
  <si>
    <t>西安智汇诚</t>
  </si>
  <si>
    <t>5+11</t>
  </si>
  <si>
    <t>安徽亿信</t>
  </si>
  <si>
    <t>71019计算</t>
  </si>
  <si>
    <t>辛斋科技</t>
  </si>
  <si>
    <t>上海毅推</t>
  </si>
  <si>
    <t>丁冬信息</t>
  </si>
  <si>
    <t>批量代扣日期</t>
  </si>
  <si>
    <t>商户机构</t>
  </si>
  <si>
    <t>银行编码</t>
  </si>
  <si>
    <t>金额</t>
  </si>
  <si>
    <t>渠道</t>
  </si>
  <si>
    <t>CP失败原因</t>
  </si>
  <si>
    <t>还款状态</t>
  </si>
  <si>
    <t>还款时间</t>
  </si>
  <si>
    <t>CP</t>
  </si>
  <si>
    <t>2051|余额不足</t>
  </si>
  <si>
    <t>交易失败</t>
  </si>
  <si>
    <t>银盛</t>
  </si>
  <si>
    <t>18017402525</t>
  </si>
  <si>
    <t>18581883757</t>
  </si>
  <si>
    <t>15191477292</t>
  </si>
  <si>
    <t>13828496301</t>
  </si>
  <si>
    <t>18825212614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</si>
</sst>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#,###.00"/>
  </numFmts>
  <fonts count="5">
    <font>
      <sz val="10"/>
      <name val="Arial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69">
    <xf numFmtId="0" fontId="0" fillId="0" borderId="0" xfId="0" applyAlignment="1"/>
    <xf numFmtId="49" fontId="0" fillId="0" borderId="0" xfId="0" applyNumberFormat="1" applyAlignment="1"/>
    <xf numFmtId="0" fontId="1" fillId="0" borderId="0" xfId="0" applyFont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22" fontId="0" fillId="0" borderId="0" xfId="0" applyNumberForma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4" borderId="0" xfId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43" fontId="1" fillId="0" borderId="0" xfId="1" applyFont="1" applyBorder="1" applyAlignment="1">
      <alignment vertical="center"/>
    </xf>
    <xf numFmtId="43" fontId="1" fillId="0" borderId="0" xfId="1" applyFont="1" applyAlignment="1">
      <alignment vertical="center"/>
    </xf>
    <xf numFmtId="4" fontId="1" fillId="0" borderId="0" xfId="0" applyNumberFormat="1" applyFont="1" applyAlignment="1">
      <alignment vertical="center"/>
    </xf>
    <xf numFmtId="177" fontId="0" fillId="0" borderId="0" xfId="0" applyNumberFormat="1" applyFont="1" applyFill="1" applyBorder="1" applyAlignment="1">
      <alignment vertical="center" wrapText="1"/>
    </xf>
    <xf numFmtId="43" fontId="0" fillId="0" borderId="0" xfId="8" applyFont="1" applyAlignment="1">
      <alignment vertical="center"/>
    </xf>
    <xf numFmtId="177" fontId="0" fillId="0" borderId="0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7" applyBorder="1" applyAlignment="1">
      <alignment horizontal="center"/>
    </xf>
    <xf numFmtId="49" fontId="1" fillId="0" borderId="1" xfId="7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0" xfId="0" applyFill="1" applyAlignment="1">
      <alignment vertical="center"/>
    </xf>
    <xf numFmtId="176" fontId="0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0" fillId="5" borderId="0" xfId="0" applyFont="1" applyFill="1" applyBorder="1" applyAlignment="1">
      <alignment wrapText="1"/>
    </xf>
    <xf numFmtId="0" fontId="0" fillId="5" borderId="0" xfId="0" applyFont="1" applyFill="1" applyBorder="1" applyAlignment="1"/>
    <xf numFmtId="0" fontId="1" fillId="5" borderId="0" xfId="0" applyFont="1" applyFill="1" applyBorder="1" applyAlignment="1"/>
    <xf numFmtId="0" fontId="0" fillId="5" borderId="0" xfId="0" applyFont="1" applyFill="1" applyBorder="1" applyAlignment="1">
      <alignment horizontal="left" vertical="center" wrapText="1"/>
    </xf>
    <xf numFmtId="177" fontId="0" fillId="5" borderId="0" xfId="0" applyNumberFormat="1" applyFont="1" applyFill="1" applyBorder="1" applyAlignment="1">
      <alignment wrapText="1"/>
    </xf>
    <xf numFmtId="14" fontId="1" fillId="0" borderId="0" xfId="0" applyNumberFormat="1" applyFont="1" applyAlignment="1">
      <alignment vertical="center"/>
    </xf>
    <xf numFmtId="43" fontId="0" fillId="5" borderId="0" xfId="1" applyFont="1" applyFill="1" applyAlignment="1">
      <alignment vertical="center"/>
    </xf>
    <xf numFmtId="176" fontId="0" fillId="5" borderId="0" xfId="1" applyNumberFormat="1" applyFon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0" borderId="0" xfId="1" applyNumberFormat="1" applyFont="1" applyAlignment="1">
      <alignment vertical="center"/>
    </xf>
    <xf numFmtId="176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left" vertical="center" wrapText="1"/>
    </xf>
    <xf numFmtId="177" fontId="0" fillId="3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3" fontId="0" fillId="3" borderId="0" xfId="1" applyFont="1" applyFill="1" applyAlignment="1">
      <alignment vertical="center"/>
    </xf>
    <xf numFmtId="176" fontId="0" fillId="3" borderId="0" xfId="1" applyNumberFormat="1" applyFont="1" applyFill="1" applyAlignment="1">
      <alignment vertical="center"/>
    </xf>
    <xf numFmtId="14" fontId="0" fillId="3" borderId="0" xfId="0" applyNumberFormat="1" applyFill="1" applyAlignment="1">
      <alignment vertical="center"/>
    </xf>
    <xf numFmtId="43" fontId="2" fillId="0" borderId="0" xfId="1" applyFont="1" applyAlignment="1" quotePrefix="1">
      <alignment horizontal="center" vertical="center"/>
    </xf>
  </cellXfs>
  <cellStyles count="9">
    <cellStyle name="常规" xfId="0" builtinId="0"/>
    <cellStyle name="千位分隔" xfId="1" builtinId="3"/>
    <cellStyle name="常规 3" xfId="2"/>
    <cellStyle name="货币" xfId="3" builtinId="4"/>
    <cellStyle name="千位分隔[0]" xfId="4" builtinId="6"/>
    <cellStyle name="百分比" xfId="5" builtinId="5"/>
    <cellStyle name="货币[0]" xfId="6" builtinId="7"/>
    <cellStyle name="常规 2" xfId="7"/>
    <cellStyle name="千位分隔 2" xfId="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6"/>
  <sheetViews>
    <sheetView workbookViewId="0">
      <selection activeCell="G11" sqref="G11"/>
    </sheetView>
  </sheetViews>
  <sheetFormatPr defaultColWidth="9" defaultRowHeight="12.75"/>
  <cols>
    <col min="1" max="1" width="9.71428571428571" style="21" customWidth="1"/>
    <col min="2" max="2" width="14.5714285714286" style="21" customWidth="1"/>
    <col min="3" max="3" width="7.28571428571429" style="22" customWidth="1"/>
    <col min="4" max="4" width="19.7142857142857" style="21" customWidth="1"/>
    <col min="5" max="5" width="12.2857142857143" style="23" customWidth="1"/>
    <col min="6" max="6" width="13.4285714285714" style="21" customWidth="1"/>
    <col min="7" max="7" width="20.7142857142857" style="24" customWidth="1"/>
    <col min="8" max="8" width="13.5714285714286" style="21" customWidth="1"/>
    <col min="9" max="9" width="14.8571428571429" style="25" customWidth="1"/>
    <col min="10" max="10" width="8.57142857142857" style="25" customWidth="1"/>
    <col min="11" max="11" width="7.42857142857143" style="46" customWidth="1"/>
    <col min="12" max="12" width="9.71428571428571" style="21" customWidth="1"/>
    <col min="13" max="13" width="9.57142857142857" style="21" customWidth="1"/>
    <col min="14" max="14" width="10.5714285714286" style="47" customWidth="1"/>
    <col min="15" max="15" width="13.5714285714286" style="25" customWidth="1"/>
    <col min="16" max="16384" width="9.14285714285714" style="21"/>
  </cols>
  <sheetData>
    <row r="1" spans="1:15">
      <c r="A1" s="26" t="s">
        <v>0</v>
      </c>
      <c r="B1" s="26" t="s">
        <v>1</v>
      </c>
      <c r="C1" s="27" t="s">
        <v>2</v>
      </c>
      <c r="D1" s="26" t="s">
        <v>3</v>
      </c>
      <c r="E1" s="28" t="s">
        <v>4</v>
      </c>
      <c r="F1" s="26" t="s">
        <v>5</v>
      </c>
      <c r="G1" s="29" t="s">
        <v>6</v>
      </c>
      <c r="H1" s="26" t="s">
        <v>7</v>
      </c>
      <c r="I1" s="25" t="s">
        <v>8</v>
      </c>
      <c r="J1" s="25" t="s">
        <v>9</v>
      </c>
      <c r="K1" s="53" t="s">
        <v>10</v>
      </c>
      <c r="L1" s="21" t="s">
        <v>11</v>
      </c>
      <c r="M1" s="21" t="s">
        <v>12</v>
      </c>
      <c r="N1" s="53" t="s">
        <v>13</v>
      </c>
      <c r="O1" s="53" t="s">
        <v>14</v>
      </c>
    </row>
    <row r="2" s="59" customFormat="1" spans="1:15">
      <c r="A2" s="60">
        <v>20171113</v>
      </c>
      <c r="B2" s="61" t="s">
        <v>15</v>
      </c>
      <c r="C2" s="62" t="s">
        <v>16</v>
      </c>
      <c r="D2" s="61" t="s">
        <v>17</v>
      </c>
      <c r="E2" s="63" t="s">
        <v>18</v>
      </c>
      <c r="F2" s="60" t="s">
        <v>19</v>
      </c>
      <c r="G2" s="61" t="s">
        <v>20</v>
      </c>
      <c r="H2" s="64">
        <v>1815.47</v>
      </c>
      <c r="I2" s="66" t="s">
        <v>21</v>
      </c>
      <c r="J2" s="66" t="s">
        <v>22</v>
      </c>
      <c r="K2" s="67"/>
      <c r="L2" s="66"/>
      <c r="M2" s="66"/>
      <c r="N2" s="68">
        <v>43054</v>
      </c>
      <c r="O2" s="66">
        <v>200</v>
      </c>
    </row>
    <row r="3" spans="1:13">
      <c r="A3" s="30">
        <v>20171113</v>
      </c>
      <c r="B3" s="31" t="s">
        <v>15</v>
      </c>
      <c r="C3" s="3" t="s">
        <v>23</v>
      </c>
      <c r="D3" s="31" t="s">
        <v>24</v>
      </c>
      <c r="E3" s="32" t="s">
        <v>25</v>
      </c>
      <c r="F3" s="30" t="s">
        <v>26</v>
      </c>
      <c r="G3" s="31" t="s">
        <v>27</v>
      </c>
      <c r="H3" s="38">
        <v>19611.73</v>
      </c>
      <c r="I3" s="25" t="s">
        <v>21</v>
      </c>
      <c r="J3" s="25" t="s">
        <v>28</v>
      </c>
      <c r="L3" s="25"/>
      <c r="M3" s="25" t="s">
        <v>22</v>
      </c>
    </row>
    <row r="4" spans="1:13">
      <c r="A4" s="30">
        <v>20171113</v>
      </c>
      <c r="B4" s="31" t="s">
        <v>29</v>
      </c>
      <c r="C4" s="3" t="s">
        <v>30</v>
      </c>
      <c r="D4" s="31" t="s">
        <v>31</v>
      </c>
      <c r="E4" s="32" t="s">
        <v>32</v>
      </c>
      <c r="F4" s="30" t="s">
        <v>33</v>
      </c>
      <c r="G4" s="31" t="s">
        <v>34</v>
      </c>
      <c r="H4" s="38">
        <v>22378.94</v>
      </c>
      <c r="I4" s="25" t="s">
        <v>35</v>
      </c>
      <c r="L4" s="25"/>
      <c r="M4" s="25"/>
    </row>
    <row r="5" spans="1:13">
      <c r="A5" s="30">
        <v>20171113</v>
      </c>
      <c r="B5" s="31" t="s">
        <v>36</v>
      </c>
      <c r="C5" s="3" t="s">
        <v>37</v>
      </c>
      <c r="D5" s="31" t="s">
        <v>38</v>
      </c>
      <c r="E5" s="32" t="s">
        <v>39</v>
      </c>
      <c r="F5" s="30" t="s">
        <v>40</v>
      </c>
      <c r="G5" s="31" t="s">
        <v>41</v>
      </c>
      <c r="H5" s="38">
        <v>14836.98</v>
      </c>
      <c r="I5" s="25" t="s">
        <v>21</v>
      </c>
      <c r="J5" s="25" t="s">
        <v>42</v>
      </c>
      <c r="K5" s="46">
        <v>15</v>
      </c>
      <c r="L5" s="25" t="s">
        <v>22</v>
      </c>
      <c r="M5" s="25"/>
    </row>
    <row r="6" spans="1:13">
      <c r="A6" s="30">
        <v>20171113</v>
      </c>
      <c r="B6" s="31" t="s">
        <v>43</v>
      </c>
      <c r="C6" s="3" t="s">
        <v>44</v>
      </c>
      <c r="D6" s="31" t="s">
        <v>45</v>
      </c>
      <c r="E6" s="32" t="s">
        <v>46</v>
      </c>
      <c r="F6" s="30" t="s">
        <v>47</v>
      </c>
      <c r="G6" s="31" t="s">
        <v>48</v>
      </c>
      <c r="H6" s="38">
        <v>9866.09</v>
      </c>
      <c r="I6" s="25" t="s">
        <v>21</v>
      </c>
      <c r="J6" s="25" t="s">
        <v>22</v>
      </c>
      <c r="L6" s="25"/>
      <c r="M6" s="25"/>
    </row>
    <row r="7" spans="1:13">
      <c r="A7" s="30">
        <v>20171113</v>
      </c>
      <c r="B7" s="31" t="s">
        <v>49</v>
      </c>
      <c r="C7" s="3" t="s">
        <v>50</v>
      </c>
      <c r="D7" s="31" t="s">
        <v>51</v>
      </c>
      <c r="E7" s="32" t="s">
        <v>52</v>
      </c>
      <c r="F7" s="30" t="s">
        <v>47</v>
      </c>
      <c r="G7" s="31" t="s">
        <v>53</v>
      </c>
      <c r="H7" s="38">
        <v>15655.65</v>
      </c>
      <c r="I7" s="25" t="s">
        <v>21</v>
      </c>
      <c r="J7" s="25" t="s">
        <v>28</v>
      </c>
      <c r="L7" s="25"/>
      <c r="M7" s="25"/>
    </row>
    <row r="8" spans="1:13">
      <c r="A8" s="30">
        <v>20171113</v>
      </c>
      <c r="B8" s="31" t="s">
        <v>54</v>
      </c>
      <c r="C8" s="3" t="s">
        <v>55</v>
      </c>
      <c r="D8" s="31" t="s">
        <v>56</v>
      </c>
      <c r="E8" s="32" t="s">
        <v>57</v>
      </c>
      <c r="F8" s="30" t="s">
        <v>47</v>
      </c>
      <c r="G8" s="31" t="s">
        <v>58</v>
      </c>
      <c r="H8" s="38">
        <v>6662.11</v>
      </c>
      <c r="I8" s="25" t="s">
        <v>21</v>
      </c>
      <c r="J8" s="25" t="s">
        <v>42</v>
      </c>
      <c r="L8" s="25"/>
      <c r="M8" s="25"/>
    </row>
    <row r="9" spans="1:13">
      <c r="A9" s="30">
        <v>20171113</v>
      </c>
      <c r="B9" s="31" t="s">
        <v>59</v>
      </c>
      <c r="C9" s="3" t="s">
        <v>60</v>
      </c>
      <c r="D9" s="31" t="s">
        <v>61</v>
      </c>
      <c r="E9" s="32" t="s">
        <v>62</v>
      </c>
      <c r="F9" s="65" t="s">
        <v>40</v>
      </c>
      <c r="G9" s="31" t="s">
        <v>63</v>
      </c>
      <c r="H9" s="38">
        <v>25053.83</v>
      </c>
      <c r="I9" s="25" t="s">
        <v>21</v>
      </c>
      <c r="J9" s="25" t="s">
        <v>22</v>
      </c>
      <c r="L9" s="25" t="s">
        <v>28</v>
      </c>
      <c r="M9" s="25"/>
    </row>
    <row r="10" spans="1:13">
      <c r="A10" s="30"/>
      <c r="B10" s="31"/>
      <c r="C10" s="3"/>
      <c r="D10" s="31"/>
      <c r="E10" s="32"/>
      <c r="F10" s="30"/>
      <c r="G10" s="31"/>
      <c r="H10" s="38"/>
      <c r="L10" s="25"/>
      <c r="M10" s="25"/>
    </row>
    <row r="11" spans="1:13">
      <c r="A11" s="30"/>
      <c r="B11" s="31"/>
      <c r="C11" s="3"/>
      <c r="D11" s="31"/>
      <c r="E11" s="32"/>
      <c r="F11" s="30"/>
      <c r="G11" s="31"/>
      <c r="H11" s="38"/>
      <c r="L11" s="25"/>
      <c r="M11" s="25"/>
    </row>
    <row r="12" spans="1:13">
      <c r="A12" s="30"/>
      <c r="B12" s="31"/>
      <c r="C12" s="3"/>
      <c r="D12" s="31"/>
      <c r="E12" s="32"/>
      <c r="F12" s="30"/>
      <c r="G12" s="31"/>
      <c r="H12" s="38"/>
      <c r="L12" s="25"/>
      <c r="M12" s="25"/>
    </row>
    <row r="13" spans="1:13">
      <c r="A13" s="30"/>
      <c r="B13" s="31"/>
      <c r="C13" s="3"/>
      <c r="D13" s="31"/>
      <c r="E13" s="32"/>
      <c r="F13" s="30"/>
      <c r="G13" s="31"/>
      <c r="H13" s="38"/>
      <c r="L13" s="25"/>
      <c r="M13" s="25"/>
    </row>
    <row r="14" spans="1:13">
      <c r="A14" s="30"/>
      <c r="B14" s="31"/>
      <c r="C14" s="3"/>
      <c r="D14" s="31"/>
      <c r="E14" s="32"/>
      <c r="F14" s="30"/>
      <c r="G14" s="31"/>
      <c r="H14" s="38"/>
      <c r="L14" s="25"/>
      <c r="M14" s="25"/>
    </row>
    <row r="15" spans="1:13">
      <c r="A15" s="30"/>
      <c r="B15" s="31"/>
      <c r="C15" s="3"/>
      <c r="D15" s="31"/>
      <c r="E15" s="32"/>
      <c r="F15" s="30"/>
      <c r="G15" s="31"/>
      <c r="H15" s="38"/>
      <c r="L15" s="25"/>
      <c r="M15" s="25"/>
    </row>
    <row r="16" spans="1:13">
      <c r="A16" s="30"/>
      <c r="B16" s="31"/>
      <c r="C16" s="3"/>
      <c r="D16" s="31"/>
      <c r="E16" s="32"/>
      <c r="F16" s="30"/>
      <c r="G16" s="31"/>
      <c r="H16" s="38"/>
      <c r="L16" s="25"/>
      <c r="M16" s="25"/>
    </row>
    <row r="17" spans="1:13">
      <c r="A17" s="30"/>
      <c r="B17" s="31"/>
      <c r="C17" s="3"/>
      <c r="D17" s="31"/>
      <c r="E17" s="32"/>
      <c r="F17" s="30"/>
      <c r="G17" s="31"/>
      <c r="H17" s="38"/>
      <c r="L17" s="25"/>
      <c r="M17" s="25"/>
    </row>
    <row r="18" spans="1:13">
      <c r="A18" s="30"/>
      <c r="B18" s="31"/>
      <c r="C18" s="3"/>
      <c r="D18" s="31"/>
      <c r="E18" s="32"/>
      <c r="F18" s="30"/>
      <c r="G18" s="31"/>
      <c r="H18" s="38"/>
      <c r="L18" s="25"/>
      <c r="M18" s="25"/>
    </row>
    <row r="19" spans="1:13">
      <c r="A19" s="30"/>
      <c r="B19" s="31"/>
      <c r="C19" s="3"/>
      <c r="D19" s="31"/>
      <c r="E19" s="32"/>
      <c r="F19" s="30"/>
      <c r="G19" s="31"/>
      <c r="H19" s="38"/>
      <c r="L19" s="25"/>
      <c r="M19" s="25"/>
    </row>
    <row r="20" spans="1:13">
      <c r="A20" s="30"/>
      <c r="B20" s="31"/>
      <c r="C20" s="3"/>
      <c r="D20" s="31"/>
      <c r="E20" s="32"/>
      <c r="F20" s="30"/>
      <c r="G20" s="31"/>
      <c r="H20" s="38"/>
      <c r="L20" s="25"/>
      <c r="M20" s="25"/>
    </row>
    <row r="21" spans="1:13">
      <c r="A21" s="30"/>
      <c r="B21" s="31"/>
      <c r="C21" s="3"/>
      <c r="D21" s="31"/>
      <c r="E21" s="32"/>
      <c r="F21" s="30"/>
      <c r="G21" s="31"/>
      <c r="H21" s="38"/>
      <c r="L21" s="25"/>
      <c r="M21" s="25"/>
    </row>
    <row r="22" spans="1:13">
      <c r="A22" s="30"/>
      <c r="B22" s="31"/>
      <c r="C22" s="3"/>
      <c r="D22" s="31"/>
      <c r="E22" s="32"/>
      <c r="F22" s="30"/>
      <c r="G22" s="31"/>
      <c r="H22" s="38"/>
      <c r="L22" s="25"/>
      <c r="M22" s="25"/>
    </row>
    <row r="23" spans="1:13">
      <c r="A23" s="30"/>
      <c r="B23" s="31"/>
      <c r="C23" s="3"/>
      <c r="D23" s="31"/>
      <c r="E23" s="32"/>
      <c r="F23" s="30"/>
      <c r="G23" s="31"/>
      <c r="H23" s="38"/>
      <c r="L23" s="25"/>
      <c r="M23" s="25"/>
    </row>
    <row r="24" spans="1:13">
      <c r="A24" s="30"/>
      <c r="B24" s="31"/>
      <c r="C24" s="3"/>
      <c r="D24" s="31"/>
      <c r="E24" s="32"/>
      <c r="F24" s="30"/>
      <c r="G24" s="31"/>
      <c r="H24" s="38"/>
      <c r="L24" s="25"/>
      <c r="M24" s="25"/>
    </row>
    <row r="25" spans="1:13">
      <c r="A25" s="30"/>
      <c r="B25" s="31"/>
      <c r="C25" s="3"/>
      <c r="D25" s="31"/>
      <c r="E25" s="32"/>
      <c r="F25" s="30"/>
      <c r="G25" s="31"/>
      <c r="H25" s="38"/>
      <c r="L25" s="25"/>
      <c r="M25" s="25"/>
    </row>
    <row r="26" spans="1:13">
      <c r="A26" s="30"/>
      <c r="B26" s="31"/>
      <c r="C26" s="3"/>
      <c r="D26" s="31"/>
      <c r="E26" s="32"/>
      <c r="F26" s="30"/>
      <c r="G26" s="31"/>
      <c r="H26" s="38"/>
      <c r="L26" s="25"/>
      <c r="M26" s="25"/>
    </row>
    <row r="27" spans="1:13">
      <c r="A27" s="30"/>
      <c r="B27" s="31"/>
      <c r="C27" s="3"/>
      <c r="D27" s="31"/>
      <c r="E27" s="32"/>
      <c r="F27" s="30"/>
      <c r="G27" s="31"/>
      <c r="H27" s="38"/>
      <c r="L27" s="25"/>
      <c r="M27" s="25"/>
    </row>
    <row r="28" spans="1:13">
      <c r="A28" s="30"/>
      <c r="B28" s="31"/>
      <c r="C28" s="3"/>
      <c r="D28" s="31"/>
      <c r="E28" s="32"/>
      <c r="F28" s="30"/>
      <c r="G28" s="31"/>
      <c r="H28" s="38"/>
      <c r="L28" s="25"/>
      <c r="M28" s="25"/>
    </row>
    <row r="29" spans="1:13">
      <c r="A29" s="30"/>
      <c r="B29" s="31"/>
      <c r="C29" s="3"/>
      <c r="D29" s="31"/>
      <c r="E29" s="32"/>
      <c r="F29" s="30"/>
      <c r="G29" s="31"/>
      <c r="H29" s="38"/>
      <c r="L29" s="25"/>
      <c r="M29" s="25"/>
    </row>
    <row r="30" spans="1:13">
      <c r="A30" s="30"/>
      <c r="B30" s="31"/>
      <c r="C30" s="3"/>
      <c r="D30" s="31"/>
      <c r="E30" s="32"/>
      <c r="F30" s="30"/>
      <c r="G30" s="31"/>
      <c r="H30" s="38"/>
      <c r="L30" s="25"/>
      <c r="M30" s="25"/>
    </row>
    <row r="31" spans="1:13">
      <c r="A31" s="30"/>
      <c r="B31" s="31"/>
      <c r="C31" s="3"/>
      <c r="D31" s="31"/>
      <c r="E31" s="32"/>
      <c r="F31" s="30"/>
      <c r="G31" s="31"/>
      <c r="H31" s="38"/>
      <c r="L31" s="25"/>
      <c r="M31" s="25"/>
    </row>
    <row r="32" spans="1:13">
      <c r="A32" s="30"/>
      <c r="B32" s="31"/>
      <c r="C32" s="3"/>
      <c r="D32" s="31"/>
      <c r="E32" s="32"/>
      <c r="F32" s="30"/>
      <c r="G32" s="31"/>
      <c r="H32" s="38"/>
      <c r="L32" s="25"/>
      <c r="M32" s="25"/>
    </row>
    <row r="33" spans="1:13">
      <c r="A33" s="30"/>
      <c r="B33" s="31"/>
      <c r="C33" s="3"/>
      <c r="D33" s="31"/>
      <c r="E33" s="32"/>
      <c r="F33" s="30"/>
      <c r="G33" s="31"/>
      <c r="H33" s="38"/>
      <c r="L33" s="25"/>
      <c r="M33" s="25"/>
    </row>
    <row r="34" spans="1:13">
      <c r="A34" s="30"/>
      <c r="B34" s="31"/>
      <c r="C34" s="3"/>
      <c r="D34" s="31"/>
      <c r="E34" s="32"/>
      <c r="F34" s="30"/>
      <c r="G34" s="31"/>
      <c r="H34" s="38"/>
      <c r="L34" s="25"/>
      <c r="M34" s="25"/>
    </row>
    <row r="35" spans="3:15">
      <c r="C35" s="21"/>
      <c r="E35" s="21"/>
      <c r="G35" s="21"/>
      <c r="I35" s="21"/>
      <c r="J35" s="21"/>
      <c r="K35" s="58"/>
      <c r="O35" s="21"/>
    </row>
    <row r="36" spans="3:15">
      <c r="C36" s="21"/>
      <c r="E36" s="21"/>
      <c r="G36" s="21"/>
      <c r="I36" s="21"/>
      <c r="J36" s="21"/>
      <c r="K36" s="58"/>
      <c r="O36" s="21"/>
    </row>
    <row r="37" spans="3:15">
      <c r="C37" s="21"/>
      <c r="E37" s="21"/>
      <c r="G37" s="21"/>
      <c r="I37" s="21"/>
      <c r="J37" s="21"/>
      <c r="K37" s="58"/>
      <c r="O37" s="21"/>
    </row>
    <row r="42" spans="3:15">
      <c r="C42" s="21"/>
      <c r="E42" s="21"/>
      <c r="G42" s="21"/>
      <c r="I42" s="21"/>
      <c r="J42" s="21"/>
      <c r="K42" s="58"/>
      <c r="O42" s="21"/>
    </row>
    <row r="43" spans="3:15">
      <c r="C43" s="21"/>
      <c r="E43" s="21"/>
      <c r="G43" s="21"/>
      <c r="I43" s="21"/>
      <c r="J43" s="21"/>
      <c r="K43" s="58"/>
      <c r="N43" s="21"/>
      <c r="O43" s="21"/>
    </row>
    <row r="44" spans="3:15">
      <c r="C44" s="21"/>
      <c r="E44" s="21"/>
      <c r="G44" s="21"/>
      <c r="I44" s="21"/>
      <c r="J44" s="21"/>
      <c r="K44" s="58"/>
      <c r="N44" s="21"/>
      <c r="O44" s="21"/>
    </row>
    <row r="45" spans="3:15">
      <c r="C45" s="21"/>
      <c r="E45" s="21"/>
      <c r="G45" s="21"/>
      <c r="I45" s="21"/>
      <c r="J45" s="21"/>
      <c r="K45" s="58"/>
      <c r="N45" s="21"/>
      <c r="O45" s="21"/>
    </row>
    <row r="46" spans="3:15">
      <c r="C46" s="21"/>
      <c r="E46" s="21"/>
      <c r="G46" s="21"/>
      <c r="I46" s="21"/>
      <c r="J46" s="21"/>
      <c r="K46" s="58"/>
      <c r="N46" s="21"/>
      <c r="O46" s="21"/>
    </row>
    <row r="47" spans="3:15">
      <c r="C47" s="21"/>
      <c r="E47" s="21"/>
      <c r="G47" s="21"/>
      <c r="I47" s="21"/>
      <c r="J47" s="21"/>
      <c r="K47" s="58"/>
      <c r="N47" s="21"/>
      <c r="O47" s="21"/>
    </row>
    <row r="48" spans="3:15">
      <c r="C48" s="21"/>
      <c r="E48" s="21"/>
      <c r="G48" s="21"/>
      <c r="I48" s="21"/>
      <c r="J48" s="21"/>
      <c r="K48" s="58"/>
      <c r="N48" s="21"/>
      <c r="O48" s="21"/>
    </row>
    <row r="49" spans="3:15">
      <c r="C49" s="21"/>
      <c r="E49" s="21"/>
      <c r="G49" s="21"/>
      <c r="I49" s="21"/>
      <c r="J49" s="21"/>
      <c r="K49" s="58"/>
      <c r="N49" s="21"/>
      <c r="O49" s="21"/>
    </row>
    <row r="50" spans="3:15">
      <c r="C50" s="21"/>
      <c r="E50" s="21"/>
      <c r="G50" s="21"/>
      <c r="I50" s="21"/>
      <c r="J50" s="21"/>
      <c r="K50" s="58"/>
      <c r="N50" s="21"/>
      <c r="O50" s="21"/>
    </row>
    <row r="51" spans="3:15">
      <c r="C51" s="21"/>
      <c r="E51" s="21"/>
      <c r="G51" s="21"/>
      <c r="I51" s="21"/>
      <c r="J51" s="21"/>
      <c r="K51" s="58"/>
      <c r="N51" s="21"/>
      <c r="O51" s="21"/>
    </row>
    <row r="52" spans="3:15">
      <c r="C52" s="21"/>
      <c r="E52" s="21"/>
      <c r="G52" s="21"/>
      <c r="I52" s="21"/>
      <c r="J52" s="21"/>
      <c r="K52" s="58"/>
      <c r="N52" s="21"/>
      <c r="O52" s="21"/>
    </row>
    <row r="53" spans="3:15">
      <c r="C53" s="21"/>
      <c r="E53" s="21"/>
      <c r="G53" s="21"/>
      <c r="I53" s="21"/>
      <c r="J53" s="21"/>
      <c r="K53" s="58"/>
      <c r="N53" s="21"/>
      <c r="O53" s="21"/>
    </row>
    <row r="54" spans="3:15">
      <c r="C54" s="21"/>
      <c r="E54" s="21"/>
      <c r="G54" s="21"/>
      <c r="I54" s="21"/>
      <c r="J54" s="21"/>
      <c r="K54" s="58"/>
      <c r="N54" s="21"/>
      <c r="O54" s="21"/>
    </row>
    <row r="55" spans="3:15">
      <c r="C55" s="21"/>
      <c r="E55" s="21"/>
      <c r="G55" s="21"/>
      <c r="I55" s="21"/>
      <c r="J55" s="21"/>
      <c r="K55" s="58"/>
      <c r="N55" s="21"/>
      <c r="O55" s="21"/>
    </row>
    <row r="56" spans="3:15">
      <c r="C56" s="21"/>
      <c r="E56" s="21"/>
      <c r="G56" s="21"/>
      <c r="I56" s="21"/>
      <c r="J56" s="21"/>
      <c r="K56" s="58"/>
      <c r="N56" s="21"/>
      <c r="O56" s="21"/>
    </row>
    <row r="57" spans="3:15">
      <c r="C57" s="21"/>
      <c r="E57" s="21"/>
      <c r="G57" s="21"/>
      <c r="I57" s="21"/>
      <c r="J57" s="21"/>
      <c r="K57" s="58"/>
      <c r="N57" s="21"/>
      <c r="O57" s="21"/>
    </row>
    <row r="58" spans="3:15">
      <c r="C58" s="21"/>
      <c r="E58" s="21"/>
      <c r="G58" s="21"/>
      <c r="I58" s="21"/>
      <c r="J58" s="21"/>
      <c r="K58" s="58"/>
      <c r="N58" s="21"/>
      <c r="O58" s="21"/>
    </row>
    <row r="59" spans="3:15">
      <c r="C59" s="21"/>
      <c r="E59" s="21"/>
      <c r="G59" s="21"/>
      <c r="I59" s="21"/>
      <c r="J59" s="21"/>
      <c r="K59" s="58"/>
      <c r="N59" s="21"/>
      <c r="O59" s="21"/>
    </row>
    <row r="60" spans="3:15">
      <c r="C60" s="21"/>
      <c r="E60" s="21"/>
      <c r="G60" s="21"/>
      <c r="I60" s="21"/>
      <c r="J60" s="21"/>
      <c r="K60" s="58"/>
      <c r="N60" s="21"/>
      <c r="O60" s="21"/>
    </row>
    <row r="61" spans="3:15">
      <c r="C61" s="21"/>
      <c r="E61" s="21"/>
      <c r="G61" s="21"/>
      <c r="I61" s="21"/>
      <c r="J61" s="21"/>
      <c r="K61" s="58"/>
      <c r="N61" s="21"/>
      <c r="O61" s="21"/>
    </row>
    <row r="62" spans="3:15">
      <c r="C62" s="21"/>
      <c r="E62" s="21"/>
      <c r="G62" s="21"/>
      <c r="I62" s="21"/>
      <c r="J62" s="21"/>
      <c r="K62" s="58"/>
      <c r="N62" s="21"/>
      <c r="O62" s="21"/>
    </row>
    <row r="63" spans="3:15">
      <c r="C63" s="21"/>
      <c r="E63" s="21"/>
      <c r="G63" s="21"/>
      <c r="I63" s="21"/>
      <c r="J63" s="21"/>
      <c r="K63" s="58"/>
      <c r="N63" s="21"/>
      <c r="O63" s="21"/>
    </row>
    <row r="64" spans="3:15">
      <c r="C64" s="21"/>
      <c r="E64" s="21"/>
      <c r="G64" s="21"/>
      <c r="I64" s="21"/>
      <c r="J64" s="21"/>
      <c r="K64" s="58"/>
      <c r="N64" s="21"/>
      <c r="O64" s="21"/>
    </row>
    <row r="65" spans="3:15">
      <c r="C65" s="21"/>
      <c r="E65" s="21"/>
      <c r="G65" s="21"/>
      <c r="I65" s="21"/>
      <c r="J65" s="21"/>
      <c r="K65" s="58"/>
      <c r="N65" s="21"/>
      <c r="O65" s="21"/>
    </row>
    <row r="66" spans="3:15">
      <c r="C66" s="21"/>
      <c r="E66" s="21"/>
      <c r="G66" s="21"/>
      <c r="I66" s="21"/>
      <c r="J66" s="21"/>
      <c r="K66" s="58"/>
      <c r="N66" s="21"/>
      <c r="O66" s="21"/>
    </row>
    <row r="67" spans="3:15">
      <c r="C67" s="21"/>
      <c r="E67" s="21"/>
      <c r="G67" s="21"/>
      <c r="I67" s="21"/>
      <c r="J67" s="21"/>
      <c r="K67" s="58"/>
      <c r="N67" s="21"/>
      <c r="O67" s="21"/>
    </row>
    <row r="74" spans="3:15">
      <c r="C74" s="21"/>
      <c r="E74" s="21"/>
      <c r="G74" s="21"/>
      <c r="I74" s="21"/>
      <c r="J74" s="21"/>
      <c r="K74" s="58"/>
      <c r="N74" s="21"/>
      <c r="O74" s="21"/>
    </row>
    <row r="75" spans="3:15">
      <c r="C75" s="21"/>
      <c r="E75" s="21"/>
      <c r="G75" s="21"/>
      <c r="I75" s="21"/>
      <c r="J75" s="21"/>
      <c r="K75" s="58"/>
      <c r="N75" s="21"/>
      <c r="O75" s="21"/>
    </row>
    <row r="76" spans="3:15">
      <c r="C76" s="21"/>
      <c r="E76" s="21"/>
      <c r="G76" s="21"/>
      <c r="I76" s="21"/>
      <c r="J76" s="21"/>
      <c r="K76" s="58"/>
      <c r="N76" s="21"/>
      <c r="O76" s="21"/>
    </row>
    <row r="82" spans="3:15">
      <c r="C82" s="21"/>
      <c r="E82" s="21"/>
      <c r="G82" s="21"/>
      <c r="I82" s="21"/>
      <c r="J82" s="21"/>
      <c r="K82" s="58"/>
      <c r="N82" s="21"/>
      <c r="O82" s="21"/>
    </row>
    <row r="83" spans="3:15">
      <c r="C83" s="21"/>
      <c r="E83" s="21"/>
      <c r="G83" s="21"/>
      <c r="I83" s="21"/>
      <c r="J83" s="21"/>
      <c r="K83" s="58"/>
      <c r="N83" s="21"/>
      <c r="O83" s="21"/>
    </row>
    <row r="84" spans="3:15">
      <c r="C84" s="21"/>
      <c r="E84" s="21"/>
      <c r="G84" s="21"/>
      <c r="I84" s="21"/>
      <c r="J84" s="21"/>
      <c r="K84" s="58"/>
      <c r="N84" s="21"/>
      <c r="O84" s="21"/>
    </row>
    <row r="92" spans="3:15">
      <c r="C92" s="21"/>
      <c r="E92" s="21"/>
      <c r="G92" s="21"/>
      <c r="I92" s="21"/>
      <c r="J92" s="21"/>
      <c r="K92" s="58"/>
      <c r="N92" s="21"/>
      <c r="O92" s="21"/>
    </row>
    <row r="93" spans="3:15">
      <c r="C93" s="21"/>
      <c r="E93" s="21"/>
      <c r="G93" s="21"/>
      <c r="I93" s="21"/>
      <c r="J93" s="21"/>
      <c r="K93" s="58"/>
      <c r="N93" s="21"/>
      <c r="O93" s="21"/>
    </row>
    <row r="100" spans="3:15">
      <c r="C100" s="21"/>
      <c r="E100" s="21"/>
      <c r="G100" s="21"/>
      <c r="I100" s="21"/>
      <c r="J100" s="21"/>
      <c r="K100" s="58"/>
      <c r="N100" s="21"/>
      <c r="O100" s="21"/>
    </row>
    <row r="101" spans="3:15">
      <c r="C101" s="21"/>
      <c r="E101" s="21"/>
      <c r="G101" s="21"/>
      <c r="I101" s="21"/>
      <c r="J101" s="21"/>
      <c r="K101" s="58"/>
      <c r="N101" s="21"/>
      <c r="O101" s="21"/>
    </row>
    <row r="102" spans="3:15">
      <c r="C102" s="21"/>
      <c r="E102" s="21"/>
      <c r="G102" s="21"/>
      <c r="I102" s="21"/>
      <c r="J102" s="21"/>
      <c r="K102" s="58"/>
      <c r="N102" s="21"/>
      <c r="O102" s="21"/>
    </row>
    <row r="108" spans="3:15">
      <c r="C108" s="21"/>
      <c r="E108" s="21"/>
      <c r="G108" s="21"/>
      <c r="I108" s="21"/>
      <c r="J108" s="21"/>
      <c r="K108" s="58"/>
      <c r="N108" s="21"/>
      <c r="O108" s="21"/>
    </row>
    <row r="109" spans="3:15">
      <c r="C109" s="21"/>
      <c r="E109" s="21"/>
      <c r="G109" s="21"/>
      <c r="I109" s="21"/>
      <c r="J109" s="21"/>
      <c r="K109" s="58"/>
      <c r="N109" s="21"/>
      <c r="O109" s="21"/>
    </row>
    <row r="110" spans="3:15">
      <c r="C110" s="21"/>
      <c r="E110" s="21"/>
      <c r="G110" s="21"/>
      <c r="I110" s="21"/>
      <c r="J110" s="21"/>
      <c r="K110" s="58"/>
      <c r="N110" s="21"/>
      <c r="O110" s="21"/>
    </row>
    <row r="115" spans="3:15">
      <c r="C115" s="21"/>
      <c r="E115" s="21"/>
      <c r="G115" s="21"/>
      <c r="I115" s="21"/>
      <c r="J115" s="21"/>
      <c r="K115" s="58"/>
      <c r="N115" s="21"/>
      <c r="O115" s="21"/>
    </row>
    <row r="116" spans="3:15">
      <c r="C116" s="21"/>
      <c r="E116" s="21"/>
      <c r="G116" s="21"/>
      <c r="I116" s="21"/>
      <c r="J116" s="21"/>
      <c r="K116" s="58"/>
      <c r="N116" s="21"/>
      <c r="O116" s="21"/>
    </row>
    <row r="117" spans="3:15">
      <c r="C117" s="21"/>
      <c r="E117" s="21"/>
      <c r="G117" s="21"/>
      <c r="I117" s="21"/>
      <c r="J117" s="21"/>
      <c r="K117" s="58"/>
      <c r="N117" s="21"/>
      <c r="O117" s="21"/>
    </row>
    <row r="121" spans="3:15">
      <c r="C121" s="21"/>
      <c r="E121" s="21"/>
      <c r="G121" s="21"/>
      <c r="I121" s="21"/>
      <c r="J121" s="21"/>
      <c r="K121" s="58"/>
      <c r="N121" s="21"/>
      <c r="O121" s="21"/>
    </row>
    <row r="122" spans="3:15">
      <c r="C122" s="21"/>
      <c r="E122" s="21"/>
      <c r="G122" s="21"/>
      <c r="I122" s="21"/>
      <c r="J122" s="21"/>
      <c r="K122" s="58"/>
      <c r="N122" s="21"/>
      <c r="O122" s="21"/>
    </row>
    <row r="129" spans="3:15">
      <c r="C129" s="21"/>
      <c r="E129" s="21"/>
      <c r="G129" s="21"/>
      <c r="I129" s="21"/>
      <c r="J129" s="21"/>
      <c r="K129" s="58"/>
      <c r="N129" s="21"/>
      <c r="O129" s="21"/>
    </row>
    <row r="130" spans="3:15">
      <c r="C130" s="21"/>
      <c r="E130" s="21"/>
      <c r="G130" s="21"/>
      <c r="I130" s="21"/>
      <c r="J130" s="21"/>
      <c r="K130" s="58"/>
      <c r="N130" s="21"/>
      <c r="O130" s="21"/>
    </row>
    <row r="131" spans="3:15">
      <c r="C131" s="21"/>
      <c r="E131" s="21"/>
      <c r="G131" s="21"/>
      <c r="I131" s="21"/>
      <c r="J131" s="21"/>
      <c r="K131" s="58"/>
      <c r="N131" s="21"/>
      <c r="O131" s="21"/>
    </row>
    <row r="137" spans="3:15">
      <c r="C137" s="21"/>
      <c r="E137" s="21"/>
      <c r="G137" s="21"/>
      <c r="I137" s="21"/>
      <c r="J137" s="21"/>
      <c r="K137" s="58"/>
      <c r="N137" s="21"/>
      <c r="O137" s="21"/>
    </row>
    <row r="138" spans="3:15">
      <c r="C138" s="21"/>
      <c r="E138" s="21"/>
      <c r="G138" s="21"/>
      <c r="I138" s="21"/>
      <c r="J138" s="21"/>
      <c r="K138" s="58"/>
      <c r="N138" s="21"/>
      <c r="O138" s="21"/>
    </row>
    <row r="139" spans="3:15">
      <c r="C139" s="21"/>
      <c r="E139" s="21"/>
      <c r="G139" s="21"/>
      <c r="I139" s="21"/>
      <c r="J139" s="21"/>
      <c r="K139" s="58"/>
      <c r="N139" s="21"/>
      <c r="O139" s="21"/>
    </row>
    <row r="144" spans="3:15">
      <c r="C144" s="21"/>
      <c r="E144" s="21"/>
      <c r="G144" s="21"/>
      <c r="I144" s="21"/>
      <c r="J144" s="21"/>
      <c r="K144" s="58"/>
      <c r="N144" s="21"/>
      <c r="O144" s="21"/>
    </row>
    <row r="145" spans="3:15">
      <c r="C145" s="21"/>
      <c r="E145" s="21"/>
      <c r="G145" s="21"/>
      <c r="I145" s="21"/>
      <c r="J145" s="21"/>
      <c r="K145" s="58"/>
      <c r="N145" s="21"/>
      <c r="O145" s="21"/>
    </row>
    <row r="146" spans="3:15">
      <c r="C146" s="21"/>
      <c r="E146" s="21"/>
      <c r="G146" s="21"/>
      <c r="I146" s="21"/>
      <c r="J146" s="21"/>
      <c r="K146" s="58"/>
      <c r="N146" s="21"/>
      <c r="O146" s="21"/>
    </row>
  </sheetData>
  <sortState caseSensitive="0" columnSort="0" ref="A1:P340">
    <sortCondition descending="0" ref="N1:N340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5"/>
  <sheetViews>
    <sheetView workbookViewId="0">
      <selection activeCell="D17" sqref="D17"/>
    </sheetView>
  </sheetViews>
  <sheetFormatPr defaultColWidth="9" defaultRowHeight="12.75"/>
  <cols>
    <col min="1" max="1" width="9.71428571428571" style="21" customWidth="1"/>
    <col min="2" max="2" width="14.5714285714286" style="21" customWidth="1"/>
    <col min="3" max="3" width="7.28571428571429" style="22" customWidth="1"/>
    <col min="4" max="4" width="19.7142857142857" style="21" customWidth="1"/>
    <col min="5" max="5" width="12.2857142857143" style="23" customWidth="1"/>
    <col min="6" max="6" width="13.4285714285714" style="21" customWidth="1"/>
    <col min="7" max="7" width="20.7142857142857" style="24" customWidth="1"/>
    <col min="8" max="8" width="13.5714285714286" style="21" customWidth="1"/>
    <col min="9" max="9" width="14.8571428571429" style="25" customWidth="1"/>
    <col min="10" max="10" width="8.57142857142857" style="25" customWidth="1"/>
    <col min="11" max="11" width="7.42857142857143" style="46" customWidth="1"/>
    <col min="12" max="12" width="9.71428571428571" style="21" customWidth="1"/>
    <col min="13" max="13" width="9.57142857142857" style="21" customWidth="1"/>
    <col min="14" max="14" width="10.5714285714286" style="47" customWidth="1"/>
    <col min="15" max="15" width="13.5714285714286" style="25" customWidth="1"/>
    <col min="16" max="16384" width="9.14285714285714" style="21"/>
  </cols>
  <sheetData>
    <row r="1" spans="1:15">
      <c r="A1" s="26" t="s">
        <v>0</v>
      </c>
      <c r="B1" s="26" t="s">
        <v>1</v>
      </c>
      <c r="C1" s="27" t="s">
        <v>2</v>
      </c>
      <c r="D1" s="26" t="s">
        <v>3</v>
      </c>
      <c r="E1" s="28" t="s">
        <v>4</v>
      </c>
      <c r="F1" s="26" t="s">
        <v>5</v>
      </c>
      <c r="G1" s="29" t="s">
        <v>6</v>
      </c>
      <c r="H1" s="26" t="s">
        <v>7</v>
      </c>
      <c r="I1" s="25" t="s">
        <v>8</v>
      </c>
      <c r="J1" s="25" t="s">
        <v>9</v>
      </c>
      <c r="K1" s="53" t="s">
        <v>10</v>
      </c>
      <c r="L1" s="21" t="s">
        <v>11</v>
      </c>
      <c r="M1" s="21" t="s">
        <v>12</v>
      </c>
      <c r="N1" s="53" t="s">
        <v>13</v>
      </c>
      <c r="O1" s="53" t="s">
        <v>14</v>
      </c>
    </row>
    <row r="2" spans="1:13">
      <c r="A2" s="33">
        <v>20171126</v>
      </c>
      <c r="B2" s="34" t="s">
        <v>15</v>
      </c>
      <c r="C2" s="4" t="s">
        <v>64</v>
      </c>
      <c r="D2" s="34" t="s">
        <v>65</v>
      </c>
      <c r="E2" s="32">
        <v>18017402525</v>
      </c>
      <c r="F2" s="34" t="s">
        <v>40</v>
      </c>
      <c r="G2" s="33" t="s">
        <v>66</v>
      </c>
      <c r="H2" s="40">
        <v>24679.57</v>
      </c>
      <c r="I2" s="25" t="s">
        <v>21</v>
      </c>
      <c r="J2" s="25" t="s">
        <v>28</v>
      </c>
      <c r="L2" s="25"/>
      <c r="M2" s="25" t="s">
        <v>28</v>
      </c>
    </row>
    <row r="3" spans="1:13">
      <c r="A3" s="33">
        <v>20171126</v>
      </c>
      <c r="B3" s="34" t="s">
        <v>67</v>
      </c>
      <c r="C3" s="4" t="s">
        <v>68</v>
      </c>
      <c r="D3" s="34" t="s">
        <v>69</v>
      </c>
      <c r="E3" s="32">
        <v>18581883757</v>
      </c>
      <c r="F3" s="34" t="s">
        <v>47</v>
      </c>
      <c r="G3" s="33" t="s">
        <v>70</v>
      </c>
      <c r="H3" s="40">
        <v>6312.85</v>
      </c>
      <c r="I3" s="25" t="s">
        <v>21</v>
      </c>
      <c r="J3" s="25" t="s">
        <v>42</v>
      </c>
      <c r="K3" s="46">
        <v>20</v>
      </c>
      <c r="L3" s="25"/>
      <c r="M3" s="25"/>
    </row>
    <row r="4" spans="1:13">
      <c r="A4" s="33">
        <v>20171126</v>
      </c>
      <c r="B4" s="34" t="s">
        <v>71</v>
      </c>
      <c r="C4" s="4" t="s">
        <v>72</v>
      </c>
      <c r="D4" s="34" t="s">
        <v>73</v>
      </c>
      <c r="E4" s="32">
        <v>15191477292</v>
      </c>
      <c r="F4" s="34" t="s">
        <v>47</v>
      </c>
      <c r="G4" s="33" t="s">
        <v>74</v>
      </c>
      <c r="H4" s="40">
        <v>7679.86</v>
      </c>
      <c r="I4" s="25" t="s">
        <v>21</v>
      </c>
      <c r="J4" s="25" t="s">
        <v>22</v>
      </c>
      <c r="L4" s="25"/>
      <c r="M4" s="25"/>
    </row>
    <row r="5" s="45" customFormat="1" spans="1:15">
      <c r="A5" s="48">
        <v>20171126</v>
      </c>
      <c r="B5" s="49" t="s">
        <v>75</v>
      </c>
      <c r="C5" s="50" t="s">
        <v>76</v>
      </c>
      <c r="D5" s="49" t="s">
        <v>77</v>
      </c>
      <c r="E5" s="51">
        <v>15212509310</v>
      </c>
      <c r="F5" s="49" t="s">
        <v>47</v>
      </c>
      <c r="G5" s="48" t="s">
        <v>78</v>
      </c>
      <c r="H5" s="52">
        <v>1612.66</v>
      </c>
      <c r="I5" s="54" t="s">
        <v>21</v>
      </c>
      <c r="J5" s="54" t="s">
        <v>28</v>
      </c>
      <c r="K5" s="55"/>
      <c r="L5" s="54" t="s">
        <v>42</v>
      </c>
      <c r="M5" s="54"/>
      <c r="N5" s="56">
        <v>43053</v>
      </c>
      <c r="O5" s="54">
        <v>1612.66</v>
      </c>
    </row>
    <row r="6" spans="1:13">
      <c r="A6" s="33">
        <v>20171126</v>
      </c>
      <c r="B6" s="34" t="s">
        <v>59</v>
      </c>
      <c r="C6" s="4" t="s">
        <v>79</v>
      </c>
      <c r="D6" s="34" t="s">
        <v>80</v>
      </c>
      <c r="E6" s="32">
        <v>13828496301</v>
      </c>
      <c r="F6" s="34" t="s">
        <v>40</v>
      </c>
      <c r="G6" s="33" t="s">
        <v>81</v>
      </c>
      <c r="H6" s="40">
        <v>16836</v>
      </c>
      <c r="I6" s="25" t="s">
        <v>21</v>
      </c>
      <c r="J6" s="25" t="s">
        <v>42</v>
      </c>
      <c r="L6" s="25"/>
      <c r="M6" s="25"/>
    </row>
    <row r="7" spans="1:13">
      <c r="A7" s="33">
        <v>20171126</v>
      </c>
      <c r="B7" s="34" t="s">
        <v>82</v>
      </c>
      <c r="C7" s="4" t="s">
        <v>83</v>
      </c>
      <c r="D7" s="34" t="s">
        <v>84</v>
      </c>
      <c r="E7" s="32">
        <v>18825212614</v>
      </c>
      <c r="F7" s="34" t="s">
        <v>47</v>
      </c>
      <c r="G7" s="33" t="s">
        <v>85</v>
      </c>
      <c r="H7" s="40">
        <v>10950.34</v>
      </c>
      <c r="I7" s="25" t="s">
        <v>21</v>
      </c>
      <c r="J7" s="25" t="s">
        <v>22</v>
      </c>
      <c r="L7" s="25"/>
      <c r="M7" s="25" t="s">
        <v>42</v>
      </c>
    </row>
    <row r="8" spans="1:14">
      <c r="A8" s="30"/>
      <c r="B8" s="31"/>
      <c r="C8" s="31"/>
      <c r="D8" s="31"/>
      <c r="E8" s="32"/>
      <c r="F8" s="30"/>
      <c r="G8" s="31"/>
      <c r="I8" s="38"/>
      <c r="L8" s="25"/>
      <c r="M8" s="25"/>
      <c r="N8" s="57"/>
    </row>
    <row r="9" spans="1:14">
      <c r="A9" s="30"/>
      <c r="B9" s="31"/>
      <c r="C9" s="31"/>
      <c r="D9" s="31"/>
      <c r="E9" s="32"/>
      <c r="F9" s="30"/>
      <c r="G9" s="31"/>
      <c r="I9" s="38"/>
      <c r="L9" s="25"/>
      <c r="M9" s="25"/>
      <c r="N9" s="57"/>
    </row>
    <row r="10" spans="1:15">
      <c r="A10" s="30"/>
      <c r="B10" s="31"/>
      <c r="C10" s="31"/>
      <c r="D10" s="31"/>
      <c r="E10" s="32"/>
      <c r="F10" s="30"/>
      <c r="G10" s="31"/>
      <c r="I10" s="38"/>
      <c r="L10" s="25"/>
      <c r="M10" s="25"/>
      <c r="N10" s="57"/>
      <c r="O10" s="21"/>
    </row>
    <row r="11" spans="1:15">
      <c r="A11" s="30"/>
      <c r="B11" s="31"/>
      <c r="C11" s="31"/>
      <c r="D11" s="31"/>
      <c r="E11" s="32"/>
      <c r="F11" s="30"/>
      <c r="G11" s="31"/>
      <c r="I11" s="38"/>
      <c r="L11" s="25"/>
      <c r="M11" s="25"/>
      <c r="N11" s="57"/>
      <c r="O11" s="21"/>
    </row>
    <row r="12" spans="1:15">
      <c r="A12" s="30"/>
      <c r="B12" s="31"/>
      <c r="C12" s="31"/>
      <c r="D12" s="31"/>
      <c r="E12" s="32"/>
      <c r="F12" s="30"/>
      <c r="G12" s="31"/>
      <c r="I12" s="38"/>
      <c r="L12" s="25"/>
      <c r="M12" s="25"/>
      <c r="N12" s="57"/>
      <c r="O12" s="21"/>
    </row>
    <row r="13" spans="1:15">
      <c r="A13" s="30"/>
      <c r="B13" s="31"/>
      <c r="C13" s="31"/>
      <c r="D13" s="31"/>
      <c r="E13" s="32"/>
      <c r="F13" s="30"/>
      <c r="G13" s="31"/>
      <c r="I13" s="38"/>
      <c r="L13" s="25"/>
      <c r="M13" s="25"/>
      <c r="N13" s="57"/>
      <c r="O13" s="21"/>
    </row>
    <row r="14" spans="1:15">
      <c r="A14" s="30"/>
      <c r="B14" s="31"/>
      <c r="C14" s="31"/>
      <c r="D14" s="31"/>
      <c r="E14" s="32"/>
      <c r="F14" s="30"/>
      <c r="G14" s="31"/>
      <c r="I14" s="38"/>
      <c r="L14" s="25"/>
      <c r="M14" s="25"/>
      <c r="N14" s="57"/>
      <c r="O14" s="21"/>
    </row>
    <row r="15" spans="1:15">
      <c r="A15" s="30"/>
      <c r="B15" s="31"/>
      <c r="C15" s="31"/>
      <c r="D15" s="31"/>
      <c r="E15" s="32"/>
      <c r="F15" s="30"/>
      <c r="G15" s="31"/>
      <c r="I15" s="38"/>
      <c r="L15" s="25"/>
      <c r="M15" s="25"/>
      <c r="N15" s="57"/>
      <c r="O15" s="21"/>
    </row>
    <row r="16" spans="14:15">
      <c r="N16" s="57"/>
      <c r="O16" s="21"/>
    </row>
    <row r="17" spans="14:15">
      <c r="N17" s="57"/>
      <c r="O17" s="21"/>
    </row>
    <row r="18" spans="14:15">
      <c r="N18" s="57"/>
      <c r="O18" s="21"/>
    </row>
    <row r="19" spans="14:15">
      <c r="N19" s="57"/>
      <c r="O19" s="21"/>
    </row>
    <row r="20" spans="14:15">
      <c r="N20" s="57"/>
      <c r="O20" s="21"/>
    </row>
    <row r="21" spans="14:15">
      <c r="N21" s="57"/>
      <c r="O21" s="21"/>
    </row>
    <row r="22" spans="14:15">
      <c r="N22" s="57"/>
      <c r="O22" s="21"/>
    </row>
    <row r="23" spans="14:15">
      <c r="N23" s="57"/>
      <c r="O23" s="21"/>
    </row>
    <row r="24" spans="3:15">
      <c r="C24" s="21"/>
      <c r="E24" s="21"/>
      <c r="G24" s="21"/>
      <c r="I24" s="21"/>
      <c r="J24" s="21"/>
      <c r="K24" s="58"/>
      <c r="N24" s="57"/>
      <c r="O24" s="21"/>
    </row>
    <row r="25" spans="3:15">
      <c r="C25" s="21"/>
      <c r="E25" s="21"/>
      <c r="G25" s="21"/>
      <c r="I25" s="21"/>
      <c r="J25" s="21"/>
      <c r="K25" s="58"/>
      <c r="N25" s="57"/>
      <c r="O25" s="21"/>
    </row>
    <row r="26" spans="3:15">
      <c r="C26" s="21"/>
      <c r="E26" s="21"/>
      <c r="G26" s="21"/>
      <c r="I26" s="21"/>
      <c r="J26" s="21"/>
      <c r="K26" s="58"/>
      <c r="N26" s="57"/>
      <c r="O26" s="21"/>
    </row>
    <row r="27" spans="14:15">
      <c r="N27" s="57"/>
      <c r="O27" s="21"/>
    </row>
    <row r="28" spans="14:15">
      <c r="N28" s="57"/>
      <c r="O28" s="21"/>
    </row>
    <row r="34" spans="3:15">
      <c r="C34" s="21"/>
      <c r="E34" s="21"/>
      <c r="G34" s="21"/>
      <c r="I34" s="21"/>
      <c r="J34" s="21"/>
      <c r="K34" s="58"/>
      <c r="O34" s="21"/>
    </row>
    <row r="35" spans="3:15">
      <c r="C35" s="21"/>
      <c r="E35" s="21"/>
      <c r="G35" s="21"/>
      <c r="I35" s="21"/>
      <c r="J35" s="21"/>
      <c r="K35" s="58"/>
      <c r="O35" s="21"/>
    </row>
    <row r="36" spans="3:15">
      <c r="C36" s="21"/>
      <c r="E36" s="21"/>
      <c r="G36" s="21"/>
      <c r="I36" s="21"/>
      <c r="J36" s="21"/>
      <c r="K36" s="58"/>
      <c r="O36" s="21"/>
    </row>
    <row r="41" spans="3:15">
      <c r="C41" s="21"/>
      <c r="E41" s="21"/>
      <c r="G41" s="21"/>
      <c r="I41" s="21"/>
      <c r="J41" s="21"/>
      <c r="K41" s="58"/>
      <c r="O41" s="21"/>
    </row>
    <row r="42" spans="3:15">
      <c r="C42" s="21"/>
      <c r="E42" s="21"/>
      <c r="G42" s="21"/>
      <c r="I42" s="21"/>
      <c r="J42" s="21"/>
      <c r="K42" s="58"/>
      <c r="N42" s="21"/>
      <c r="O42" s="21"/>
    </row>
    <row r="43" spans="3:15">
      <c r="C43" s="21"/>
      <c r="E43" s="21"/>
      <c r="G43" s="21"/>
      <c r="I43" s="21"/>
      <c r="J43" s="21"/>
      <c r="K43" s="58"/>
      <c r="N43" s="21"/>
      <c r="O43" s="21"/>
    </row>
    <row r="44" spans="3:15">
      <c r="C44" s="21"/>
      <c r="E44" s="21"/>
      <c r="G44" s="21"/>
      <c r="I44" s="21"/>
      <c r="J44" s="21"/>
      <c r="K44" s="58"/>
      <c r="N44" s="21"/>
      <c r="O44" s="21"/>
    </row>
    <row r="45" spans="3:15">
      <c r="C45" s="21"/>
      <c r="E45" s="21"/>
      <c r="G45" s="21"/>
      <c r="I45" s="21"/>
      <c r="J45" s="21"/>
      <c r="K45" s="58"/>
      <c r="N45" s="21"/>
      <c r="O45" s="21"/>
    </row>
    <row r="46" spans="3:15">
      <c r="C46" s="21"/>
      <c r="E46" s="21"/>
      <c r="G46" s="21"/>
      <c r="I46" s="21"/>
      <c r="J46" s="21"/>
      <c r="K46" s="58"/>
      <c r="N46" s="21"/>
      <c r="O46" s="21"/>
    </row>
    <row r="47" spans="3:15">
      <c r="C47" s="21"/>
      <c r="E47" s="21"/>
      <c r="G47" s="21"/>
      <c r="I47" s="21"/>
      <c r="J47" s="21"/>
      <c r="K47" s="58"/>
      <c r="N47" s="21"/>
      <c r="O47" s="21"/>
    </row>
    <row r="48" spans="3:15">
      <c r="C48" s="21"/>
      <c r="E48" s="21"/>
      <c r="G48" s="21"/>
      <c r="I48" s="21"/>
      <c r="J48" s="21"/>
      <c r="K48" s="58"/>
      <c r="N48" s="21"/>
      <c r="O48" s="21"/>
    </row>
    <row r="49" spans="3:15">
      <c r="C49" s="21"/>
      <c r="E49" s="21"/>
      <c r="G49" s="21"/>
      <c r="I49" s="21"/>
      <c r="J49" s="21"/>
      <c r="K49" s="58"/>
      <c r="N49" s="21"/>
      <c r="O49" s="21"/>
    </row>
    <row r="50" spans="3:15">
      <c r="C50" s="21"/>
      <c r="E50" s="21"/>
      <c r="G50" s="21"/>
      <c r="I50" s="21"/>
      <c r="J50" s="21"/>
      <c r="K50" s="58"/>
      <c r="N50" s="21"/>
      <c r="O50" s="21"/>
    </row>
    <row r="51" spans="3:15">
      <c r="C51" s="21"/>
      <c r="E51" s="21"/>
      <c r="G51" s="21"/>
      <c r="I51" s="21"/>
      <c r="J51" s="21"/>
      <c r="K51" s="58"/>
      <c r="N51" s="21"/>
      <c r="O51" s="21"/>
    </row>
    <row r="52" spans="3:15">
      <c r="C52" s="21"/>
      <c r="E52" s="21"/>
      <c r="G52" s="21"/>
      <c r="I52" s="21"/>
      <c r="J52" s="21"/>
      <c r="K52" s="58"/>
      <c r="N52" s="21"/>
      <c r="O52" s="21"/>
    </row>
    <row r="53" spans="3:15">
      <c r="C53" s="21"/>
      <c r="E53" s="21"/>
      <c r="G53" s="21"/>
      <c r="I53" s="21"/>
      <c r="J53" s="21"/>
      <c r="K53" s="58"/>
      <c r="N53" s="21"/>
      <c r="O53" s="21"/>
    </row>
    <row r="54" spans="3:15">
      <c r="C54" s="21"/>
      <c r="E54" s="21"/>
      <c r="G54" s="21"/>
      <c r="I54" s="21"/>
      <c r="J54" s="21"/>
      <c r="K54" s="58"/>
      <c r="N54" s="21"/>
      <c r="O54" s="21"/>
    </row>
    <row r="55" spans="3:15">
      <c r="C55" s="21"/>
      <c r="E55" s="21"/>
      <c r="G55" s="21"/>
      <c r="I55" s="21"/>
      <c r="J55" s="21"/>
      <c r="K55" s="58"/>
      <c r="N55" s="21"/>
      <c r="O55" s="21"/>
    </row>
    <row r="56" spans="3:15">
      <c r="C56" s="21"/>
      <c r="E56" s="21"/>
      <c r="G56" s="21"/>
      <c r="I56" s="21"/>
      <c r="J56" s="21"/>
      <c r="K56" s="58"/>
      <c r="N56" s="21"/>
      <c r="O56" s="21"/>
    </row>
    <row r="57" spans="3:15">
      <c r="C57" s="21"/>
      <c r="E57" s="21"/>
      <c r="G57" s="21"/>
      <c r="I57" s="21"/>
      <c r="J57" s="21"/>
      <c r="K57" s="58"/>
      <c r="N57" s="21"/>
      <c r="O57" s="21"/>
    </row>
    <row r="58" spans="3:15">
      <c r="C58" s="21"/>
      <c r="E58" s="21"/>
      <c r="G58" s="21"/>
      <c r="I58" s="21"/>
      <c r="J58" s="21"/>
      <c r="K58" s="58"/>
      <c r="N58" s="21"/>
      <c r="O58" s="21"/>
    </row>
    <row r="59" spans="3:15">
      <c r="C59" s="21"/>
      <c r="E59" s="21"/>
      <c r="G59" s="21"/>
      <c r="I59" s="21"/>
      <c r="J59" s="21"/>
      <c r="K59" s="58"/>
      <c r="N59" s="21"/>
      <c r="O59" s="21"/>
    </row>
    <row r="60" spans="3:15">
      <c r="C60" s="21"/>
      <c r="E60" s="21"/>
      <c r="G60" s="21"/>
      <c r="I60" s="21"/>
      <c r="J60" s="21"/>
      <c r="K60" s="58"/>
      <c r="N60" s="21"/>
      <c r="O60" s="21"/>
    </row>
    <row r="61" spans="3:15">
      <c r="C61" s="21"/>
      <c r="E61" s="21"/>
      <c r="G61" s="21"/>
      <c r="I61" s="21"/>
      <c r="J61" s="21"/>
      <c r="K61" s="58"/>
      <c r="N61" s="21"/>
      <c r="O61" s="21"/>
    </row>
    <row r="62" spans="3:15">
      <c r="C62" s="21"/>
      <c r="E62" s="21"/>
      <c r="G62" s="21"/>
      <c r="I62" s="21"/>
      <c r="J62" s="21"/>
      <c r="K62" s="58"/>
      <c r="N62" s="21"/>
      <c r="O62" s="21"/>
    </row>
    <row r="63" spans="3:15">
      <c r="C63" s="21"/>
      <c r="E63" s="21"/>
      <c r="G63" s="21"/>
      <c r="I63" s="21"/>
      <c r="J63" s="21"/>
      <c r="K63" s="58"/>
      <c r="N63" s="21"/>
      <c r="O63" s="21"/>
    </row>
    <row r="64" spans="3:15">
      <c r="C64" s="21"/>
      <c r="E64" s="21"/>
      <c r="G64" s="21"/>
      <c r="I64" s="21"/>
      <c r="J64" s="21"/>
      <c r="K64" s="58"/>
      <c r="N64" s="21"/>
      <c r="O64" s="21"/>
    </row>
    <row r="65" spans="3:15">
      <c r="C65" s="21"/>
      <c r="E65" s="21"/>
      <c r="G65" s="21"/>
      <c r="I65" s="21"/>
      <c r="J65" s="21"/>
      <c r="K65" s="58"/>
      <c r="N65" s="21"/>
      <c r="O65" s="21"/>
    </row>
    <row r="66" spans="3:15">
      <c r="C66" s="21"/>
      <c r="E66" s="21"/>
      <c r="G66" s="21"/>
      <c r="I66" s="21"/>
      <c r="J66" s="21"/>
      <c r="K66" s="58"/>
      <c r="N66" s="21"/>
      <c r="O66" s="21"/>
    </row>
    <row r="73" spans="3:15">
      <c r="C73" s="21"/>
      <c r="E73" s="21"/>
      <c r="G73" s="21"/>
      <c r="I73" s="21"/>
      <c r="J73" s="21"/>
      <c r="K73" s="58"/>
      <c r="N73" s="21"/>
      <c r="O73" s="21"/>
    </row>
    <row r="74" spans="3:15">
      <c r="C74" s="21"/>
      <c r="E74" s="21"/>
      <c r="G74" s="21"/>
      <c r="I74" s="21"/>
      <c r="J74" s="21"/>
      <c r="K74" s="58"/>
      <c r="N74" s="21"/>
      <c r="O74" s="21"/>
    </row>
    <row r="75" spans="3:15">
      <c r="C75" s="21"/>
      <c r="E75" s="21"/>
      <c r="G75" s="21"/>
      <c r="I75" s="21"/>
      <c r="J75" s="21"/>
      <c r="K75" s="58"/>
      <c r="N75" s="21"/>
      <c r="O75" s="21"/>
    </row>
    <row r="81" spans="3:15">
      <c r="C81" s="21"/>
      <c r="E81" s="21"/>
      <c r="G81" s="21"/>
      <c r="I81" s="21"/>
      <c r="J81" s="21"/>
      <c r="K81" s="58"/>
      <c r="N81" s="21"/>
      <c r="O81" s="21"/>
    </row>
    <row r="82" spans="3:15">
      <c r="C82" s="21"/>
      <c r="E82" s="21"/>
      <c r="G82" s="21"/>
      <c r="I82" s="21"/>
      <c r="J82" s="21"/>
      <c r="K82" s="58"/>
      <c r="N82" s="21"/>
      <c r="O82" s="21"/>
    </row>
    <row r="83" spans="3:15">
      <c r="C83" s="21"/>
      <c r="E83" s="21"/>
      <c r="G83" s="21"/>
      <c r="I83" s="21"/>
      <c r="J83" s="21"/>
      <c r="K83" s="58"/>
      <c r="N83" s="21"/>
      <c r="O83" s="21"/>
    </row>
    <row r="91" spans="3:15">
      <c r="C91" s="21"/>
      <c r="E91" s="21"/>
      <c r="G91" s="21"/>
      <c r="I91" s="21"/>
      <c r="J91" s="21"/>
      <c r="K91" s="58"/>
      <c r="N91" s="21"/>
      <c r="O91" s="21"/>
    </row>
    <row r="92" spans="3:15">
      <c r="C92" s="21"/>
      <c r="E92" s="21"/>
      <c r="G92" s="21"/>
      <c r="I92" s="21"/>
      <c r="J92" s="21"/>
      <c r="K92" s="58"/>
      <c r="N92" s="21"/>
      <c r="O92" s="21"/>
    </row>
    <row r="99" spans="3:15">
      <c r="C99" s="21"/>
      <c r="E99" s="21"/>
      <c r="G99" s="21"/>
      <c r="I99" s="21"/>
      <c r="J99" s="21"/>
      <c r="K99" s="58"/>
      <c r="N99" s="21"/>
      <c r="O99" s="21"/>
    </row>
    <row r="100" spans="3:15">
      <c r="C100" s="21"/>
      <c r="E100" s="21"/>
      <c r="G100" s="21"/>
      <c r="I100" s="21"/>
      <c r="J100" s="21"/>
      <c r="K100" s="58"/>
      <c r="N100" s="21"/>
      <c r="O100" s="21"/>
    </row>
    <row r="101" spans="3:15">
      <c r="C101" s="21"/>
      <c r="E101" s="21"/>
      <c r="G101" s="21"/>
      <c r="I101" s="21"/>
      <c r="J101" s="21"/>
      <c r="K101" s="58"/>
      <c r="N101" s="21"/>
      <c r="O101" s="21"/>
    </row>
    <row r="107" spans="3:15">
      <c r="C107" s="21"/>
      <c r="E107" s="21"/>
      <c r="G107" s="21"/>
      <c r="I107" s="21"/>
      <c r="J107" s="21"/>
      <c r="K107" s="58"/>
      <c r="N107" s="21"/>
      <c r="O107" s="21"/>
    </row>
    <row r="108" spans="3:15">
      <c r="C108" s="21"/>
      <c r="E108" s="21"/>
      <c r="G108" s="21"/>
      <c r="I108" s="21"/>
      <c r="J108" s="21"/>
      <c r="K108" s="58"/>
      <c r="N108" s="21"/>
      <c r="O108" s="21"/>
    </row>
    <row r="109" spans="3:15">
      <c r="C109" s="21"/>
      <c r="E109" s="21"/>
      <c r="G109" s="21"/>
      <c r="I109" s="21"/>
      <c r="J109" s="21"/>
      <c r="K109" s="58"/>
      <c r="N109" s="21"/>
      <c r="O109" s="21"/>
    </row>
    <row r="114" spans="3:15">
      <c r="C114" s="21"/>
      <c r="E114" s="21"/>
      <c r="G114" s="21"/>
      <c r="I114" s="21"/>
      <c r="J114" s="21"/>
      <c r="K114" s="58"/>
      <c r="N114" s="21"/>
      <c r="O114" s="21"/>
    </row>
    <row r="115" spans="3:15">
      <c r="C115" s="21"/>
      <c r="E115" s="21"/>
      <c r="G115" s="21"/>
      <c r="I115" s="21"/>
      <c r="J115" s="21"/>
      <c r="K115" s="58"/>
      <c r="N115" s="21"/>
      <c r="O115" s="21"/>
    </row>
    <row r="116" spans="3:15">
      <c r="C116" s="21"/>
      <c r="E116" s="21"/>
      <c r="G116" s="21"/>
      <c r="I116" s="21"/>
      <c r="J116" s="21"/>
      <c r="K116" s="58"/>
      <c r="N116" s="21"/>
      <c r="O116" s="21"/>
    </row>
    <row r="120" spans="3:15">
      <c r="C120" s="21"/>
      <c r="E120" s="21"/>
      <c r="G120" s="21"/>
      <c r="I120" s="21"/>
      <c r="J120" s="21"/>
      <c r="K120" s="58"/>
      <c r="N120" s="21"/>
      <c r="O120" s="21"/>
    </row>
    <row r="121" spans="3:15">
      <c r="C121" s="21"/>
      <c r="E121" s="21"/>
      <c r="G121" s="21"/>
      <c r="I121" s="21"/>
      <c r="J121" s="21"/>
      <c r="K121" s="58"/>
      <c r="N121" s="21"/>
      <c r="O121" s="21"/>
    </row>
    <row r="128" spans="3:15">
      <c r="C128" s="21"/>
      <c r="E128" s="21"/>
      <c r="G128" s="21"/>
      <c r="I128" s="21"/>
      <c r="J128" s="21"/>
      <c r="K128" s="58"/>
      <c r="N128" s="21"/>
      <c r="O128" s="21"/>
    </row>
    <row r="129" spans="3:15">
      <c r="C129" s="21"/>
      <c r="E129" s="21"/>
      <c r="G129" s="21"/>
      <c r="I129" s="21"/>
      <c r="J129" s="21"/>
      <c r="K129" s="58"/>
      <c r="N129" s="21"/>
      <c r="O129" s="21"/>
    </row>
    <row r="130" spans="3:15">
      <c r="C130" s="21"/>
      <c r="E130" s="21"/>
      <c r="G130" s="21"/>
      <c r="I130" s="21"/>
      <c r="J130" s="21"/>
      <c r="K130" s="58"/>
      <c r="N130" s="21"/>
      <c r="O130" s="21"/>
    </row>
    <row r="136" spans="3:15">
      <c r="C136" s="21"/>
      <c r="E136" s="21"/>
      <c r="G136" s="21"/>
      <c r="I136" s="21"/>
      <c r="J136" s="21"/>
      <c r="K136" s="58"/>
      <c r="N136" s="21"/>
      <c r="O136" s="21"/>
    </row>
    <row r="137" spans="3:15">
      <c r="C137" s="21"/>
      <c r="E137" s="21"/>
      <c r="G137" s="21"/>
      <c r="I137" s="21"/>
      <c r="J137" s="21"/>
      <c r="K137" s="58"/>
      <c r="N137" s="21"/>
      <c r="O137" s="21"/>
    </row>
    <row r="138" spans="3:15">
      <c r="C138" s="21"/>
      <c r="E138" s="21"/>
      <c r="G138" s="21"/>
      <c r="I138" s="21"/>
      <c r="J138" s="21"/>
      <c r="K138" s="58"/>
      <c r="N138" s="21"/>
      <c r="O138" s="21"/>
    </row>
    <row r="143" spans="3:15">
      <c r="C143" s="21"/>
      <c r="E143" s="21"/>
      <c r="G143" s="21"/>
      <c r="I143" s="21"/>
      <c r="J143" s="21"/>
      <c r="K143" s="58"/>
      <c r="N143" s="21"/>
      <c r="O143" s="21"/>
    </row>
    <row r="144" spans="3:15">
      <c r="C144" s="21"/>
      <c r="E144" s="21"/>
      <c r="G144" s="21"/>
      <c r="I144" s="21"/>
      <c r="J144" s="21"/>
      <c r="K144" s="58"/>
      <c r="N144" s="21"/>
      <c r="O144" s="21"/>
    </row>
    <row r="145" spans="3:15">
      <c r="C145" s="21"/>
      <c r="E145" s="21"/>
      <c r="G145" s="21"/>
      <c r="I145" s="21"/>
      <c r="J145" s="21"/>
      <c r="K145" s="58"/>
      <c r="N145" s="21"/>
      <c r="O145" s="2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workbookViewId="0">
      <selection activeCell="A10" sqref="A10"/>
    </sheetView>
  </sheetViews>
  <sheetFormatPr defaultColWidth="9" defaultRowHeight="12.75" outlineLevelRow="3" outlineLevelCol="5"/>
  <cols>
    <col min="4" max="4" width="20.8571428571429" style="1" customWidth="1"/>
    <col min="5" max="5" width="14.5714285714286" customWidth="1"/>
    <col min="6" max="6" width="9.14285714285714" customWidth="1"/>
  </cols>
  <sheetData>
    <row r="1" s="41" customFormat="1" spans="1:6">
      <c r="A1" s="42" t="s">
        <v>86</v>
      </c>
      <c r="B1" s="42" t="s">
        <v>87</v>
      </c>
      <c r="C1" s="42" t="s">
        <v>88</v>
      </c>
      <c r="D1" s="43" t="s">
        <v>89</v>
      </c>
      <c r="E1" s="42" t="s">
        <v>4</v>
      </c>
      <c r="F1" s="44" t="s">
        <v>13</v>
      </c>
    </row>
    <row r="3" spans="4:4">
      <c r="D3"/>
    </row>
    <row r="4" spans="4:4">
      <c r="D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2"/>
  <sheetViews>
    <sheetView workbookViewId="0">
      <selection activeCell="I14" sqref="I14"/>
    </sheetView>
  </sheetViews>
  <sheetFormatPr defaultColWidth="9" defaultRowHeight="12.75"/>
  <cols>
    <col min="1" max="1" width="9.71428571428571" style="21" customWidth="1"/>
    <col min="2" max="2" width="14.5714285714286" style="21" customWidth="1"/>
    <col min="3" max="3" width="7.28571428571429" style="22" customWidth="1"/>
    <col min="4" max="4" width="12.2857142857143" style="21" customWidth="1"/>
    <col min="5" max="5" width="12.2857142857143" style="23" customWidth="1"/>
    <col min="6" max="6" width="13.1428571428571" style="21" customWidth="1"/>
    <col min="7" max="7" width="20.7142857142857" style="24" customWidth="1"/>
    <col min="8" max="8" width="6.42857142857143" style="21" customWidth="1"/>
    <col min="9" max="9" width="11.2857142857143" style="25" customWidth="1"/>
    <col min="10" max="11" width="11.1428571428571" style="25" customWidth="1"/>
    <col min="12" max="12" width="13.8571428571429" style="21" customWidth="1"/>
    <col min="13" max="13" width="27.5714285714286" style="21" customWidth="1"/>
    <col min="14" max="14" width="3" style="21" customWidth="1"/>
    <col min="15" max="16384" width="9.14285714285714" style="21"/>
  </cols>
  <sheetData>
    <row r="1" spans="1:13">
      <c r="A1" s="26" t="s">
        <v>0</v>
      </c>
      <c r="B1" s="26" t="s">
        <v>1</v>
      </c>
      <c r="C1" s="27" t="s">
        <v>2</v>
      </c>
      <c r="D1" s="26" t="s">
        <v>3</v>
      </c>
      <c r="E1" s="28" t="s">
        <v>4</v>
      </c>
      <c r="F1" s="26" t="s">
        <v>5</v>
      </c>
      <c r="G1" s="29" t="s">
        <v>6</v>
      </c>
      <c r="H1" s="21" t="s">
        <v>90</v>
      </c>
      <c r="I1" s="35" t="s">
        <v>7</v>
      </c>
      <c r="J1" s="25" t="s">
        <v>91</v>
      </c>
      <c r="K1" s="36" t="s">
        <v>92</v>
      </c>
      <c r="L1" s="37" t="s">
        <v>93</v>
      </c>
      <c r="M1" s="21" t="s">
        <v>94</v>
      </c>
    </row>
    <row r="2" spans="1:14">
      <c r="A2" s="30">
        <v>20171113</v>
      </c>
      <c r="B2" s="31" t="s">
        <v>15</v>
      </c>
      <c r="C2" s="3" t="s">
        <v>16</v>
      </c>
      <c r="D2" s="31" t="s">
        <v>17</v>
      </c>
      <c r="E2" s="32" t="s">
        <v>18</v>
      </c>
      <c r="F2" s="30" t="s">
        <v>19</v>
      </c>
      <c r="G2" s="31" t="s">
        <v>20</v>
      </c>
      <c r="H2" s="21">
        <v>1</v>
      </c>
      <c r="I2" s="38">
        <v>1815.47</v>
      </c>
      <c r="J2" s="25">
        <v>1058.84</v>
      </c>
      <c r="K2" s="25">
        <v>0</v>
      </c>
      <c r="L2" s="25"/>
      <c r="M2" s="25"/>
      <c r="N2" s="25"/>
    </row>
    <row r="3" spans="1:14">
      <c r="A3" s="30">
        <v>20171113</v>
      </c>
      <c r="B3" s="31" t="s">
        <v>15</v>
      </c>
      <c r="C3" s="3" t="s">
        <v>23</v>
      </c>
      <c r="D3" s="31" t="s">
        <v>24</v>
      </c>
      <c r="E3" s="32" t="s">
        <v>25</v>
      </c>
      <c r="F3" s="30" t="s">
        <v>26</v>
      </c>
      <c r="G3" s="31" t="s">
        <v>27</v>
      </c>
      <c r="H3" s="21">
        <v>10</v>
      </c>
      <c r="I3" s="38">
        <v>19611.73</v>
      </c>
      <c r="J3" s="25">
        <v>15205.65</v>
      </c>
      <c r="K3" s="25">
        <v>12448.82</v>
      </c>
      <c r="L3" s="25"/>
      <c r="M3" s="25"/>
      <c r="N3" s="25"/>
    </row>
    <row r="4" spans="1:14">
      <c r="A4" s="30">
        <v>20171113</v>
      </c>
      <c r="B4" s="31" t="s">
        <v>36</v>
      </c>
      <c r="C4" s="3" t="s">
        <v>37</v>
      </c>
      <c r="D4" s="31" t="s">
        <v>38</v>
      </c>
      <c r="E4" s="32" t="s">
        <v>39</v>
      </c>
      <c r="F4" s="30" t="s">
        <v>40</v>
      </c>
      <c r="G4" s="31" t="s">
        <v>41</v>
      </c>
      <c r="H4" s="21">
        <v>1</v>
      </c>
      <c r="I4" s="38">
        <v>14836.98</v>
      </c>
      <c r="J4" s="39">
        <v>12339.46</v>
      </c>
      <c r="K4" s="39">
        <v>9132</v>
      </c>
      <c r="L4" s="39"/>
      <c r="M4" s="39"/>
      <c r="N4" s="39"/>
    </row>
    <row r="5" spans="1:14">
      <c r="A5" s="30">
        <v>20171113</v>
      </c>
      <c r="B5" s="31" t="s">
        <v>43</v>
      </c>
      <c r="C5" s="3" t="s">
        <v>44</v>
      </c>
      <c r="D5" s="31" t="s">
        <v>45</v>
      </c>
      <c r="E5" s="32" t="s">
        <v>46</v>
      </c>
      <c r="F5" s="30" t="s">
        <v>47</v>
      </c>
      <c r="G5" s="31" t="s">
        <v>48</v>
      </c>
      <c r="H5" s="21">
        <v>6</v>
      </c>
      <c r="I5" s="38">
        <v>9866.09</v>
      </c>
      <c r="J5" s="25">
        <v>8602.14</v>
      </c>
      <c r="K5" s="25">
        <v>5876.92</v>
      </c>
      <c r="L5" s="25"/>
      <c r="M5" s="25"/>
      <c r="N5" s="25"/>
    </row>
    <row r="6" spans="1:14">
      <c r="A6" s="30">
        <v>20171113</v>
      </c>
      <c r="B6" s="31" t="s">
        <v>49</v>
      </c>
      <c r="C6" s="3" t="s">
        <v>50</v>
      </c>
      <c r="D6" s="31" t="s">
        <v>51</v>
      </c>
      <c r="E6" s="32" t="s">
        <v>52</v>
      </c>
      <c r="F6" s="30" t="s">
        <v>47</v>
      </c>
      <c r="G6" s="31" t="s">
        <v>53</v>
      </c>
      <c r="H6" s="21">
        <v>7</v>
      </c>
      <c r="I6" s="38">
        <v>15655.65</v>
      </c>
      <c r="J6" s="25">
        <v>14999.93</v>
      </c>
      <c r="K6" s="25">
        <v>11336.86</v>
      </c>
      <c r="L6" s="25"/>
      <c r="M6" s="25" t="s">
        <v>95</v>
      </c>
      <c r="N6" s="25"/>
    </row>
    <row r="7" spans="1:14">
      <c r="A7" s="30">
        <v>20171113</v>
      </c>
      <c r="B7" s="31" t="s">
        <v>49</v>
      </c>
      <c r="C7" s="3" t="s">
        <v>96</v>
      </c>
      <c r="D7" s="31" t="s">
        <v>97</v>
      </c>
      <c r="E7" s="32" t="s">
        <v>98</v>
      </c>
      <c r="F7" s="30" t="s">
        <v>99</v>
      </c>
      <c r="G7" s="31" t="s">
        <v>100</v>
      </c>
      <c r="H7" s="21">
        <v>1</v>
      </c>
      <c r="I7" s="38">
        <v>1092.45</v>
      </c>
      <c r="J7" s="25">
        <v>9832</v>
      </c>
      <c r="K7" s="25">
        <v>5019.95</v>
      </c>
      <c r="L7" s="25"/>
      <c r="M7" s="25"/>
      <c r="N7" s="25"/>
    </row>
    <row r="8" spans="1:14">
      <c r="A8" s="30">
        <v>20171113</v>
      </c>
      <c r="B8" s="31" t="s">
        <v>54</v>
      </c>
      <c r="C8" s="3" t="s">
        <v>55</v>
      </c>
      <c r="D8" s="31" t="s">
        <v>56</v>
      </c>
      <c r="E8" s="32" t="s">
        <v>57</v>
      </c>
      <c r="F8" s="30" t="s">
        <v>47</v>
      </c>
      <c r="G8" s="31" t="s">
        <v>58</v>
      </c>
      <c r="H8" s="21">
        <v>9</v>
      </c>
      <c r="I8" s="38">
        <v>6662.11</v>
      </c>
      <c r="J8" s="25">
        <v>5632.51</v>
      </c>
      <c r="K8" s="25">
        <v>3111.84</v>
      </c>
      <c r="L8" s="25" t="s">
        <v>101</v>
      </c>
      <c r="M8" s="25" t="s">
        <v>101</v>
      </c>
      <c r="N8" s="25"/>
    </row>
    <row r="9" spans="1:14">
      <c r="A9" s="30">
        <v>20171113</v>
      </c>
      <c r="B9" s="31" t="s">
        <v>59</v>
      </c>
      <c r="C9" s="3" t="s">
        <v>102</v>
      </c>
      <c r="D9" s="31" t="s">
        <v>103</v>
      </c>
      <c r="E9" s="32" t="s">
        <v>104</v>
      </c>
      <c r="F9" s="30" t="s">
        <v>47</v>
      </c>
      <c r="G9" s="31" t="s">
        <v>105</v>
      </c>
      <c r="H9" s="21">
        <v>4</v>
      </c>
      <c r="I9" s="38">
        <v>5914.49</v>
      </c>
      <c r="J9" s="25">
        <v>5157.62</v>
      </c>
      <c r="K9" s="25">
        <v>916.340000000004</v>
      </c>
      <c r="L9" s="25" t="s">
        <v>106</v>
      </c>
      <c r="M9" s="25" t="s">
        <v>107</v>
      </c>
      <c r="N9" s="25"/>
    </row>
    <row r="10" spans="1:14">
      <c r="A10" s="30">
        <v>20171113</v>
      </c>
      <c r="B10" s="31" t="s">
        <v>82</v>
      </c>
      <c r="C10" s="3" t="s">
        <v>108</v>
      </c>
      <c r="D10" s="31" t="s">
        <v>109</v>
      </c>
      <c r="E10" s="32" t="s">
        <v>110</v>
      </c>
      <c r="F10" s="30" t="s">
        <v>99</v>
      </c>
      <c r="G10" s="31" t="s">
        <v>111</v>
      </c>
      <c r="H10" s="21">
        <v>7</v>
      </c>
      <c r="I10" s="38">
        <v>8948.27</v>
      </c>
      <c r="J10" s="25">
        <v>19460.09</v>
      </c>
      <c r="K10" s="25">
        <v>15714</v>
      </c>
      <c r="L10" s="25"/>
      <c r="M10" s="25"/>
      <c r="N10" s="25"/>
    </row>
    <row r="11" spans="1:14">
      <c r="A11" s="33">
        <v>20171026</v>
      </c>
      <c r="B11" s="34" t="s">
        <v>15</v>
      </c>
      <c r="C11" s="4" t="s">
        <v>64</v>
      </c>
      <c r="D11" s="34" t="s">
        <v>65</v>
      </c>
      <c r="E11" s="33">
        <v>18017402525</v>
      </c>
      <c r="F11" s="34" t="s">
        <v>40</v>
      </c>
      <c r="G11" s="33" t="s">
        <v>66</v>
      </c>
      <c r="H11" s="21">
        <v>12</v>
      </c>
      <c r="I11" s="40">
        <v>24019.08</v>
      </c>
      <c r="J11" s="25">
        <v>20097.47</v>
      </c>
      <c r="K11" s="25">
        <v>17384.63</v>
      </c>
      <c r="L11" s="25"/>
      <c r="M11" s="25" t="s">
        <v>112</v>
      </c>
      <c r="N11" s="25"/>
    </row>
    <row r="12" spans="1:14">
      <c r="A12" s="33">
        <v>20171026</v>
      </c>
      <c r="B12" s="34" t="s">
        <v>67</v>
      </c>
      <c r="C12" s="4" t="s">
        <v>68</v>
      </c>
      <c r="D12" s="34" t="s">
        <v>69</v>
      </c>
      <c r="E12" s="33">
        <v>18581883757</v>
      </c>
      <c r="F12" s="34" t="s">
        <v>47</v>
      </c>
      <c r="G12" s="33" t="s">
        <v>70</v>
      </c>
      <c r="H12" s="21">
        <v>5</v>
      </c>
      <c r="I12" s="40">
        <v>5192.92</v>
      </c>
      <c r="J12" s="25">
        <v>17701.06</v>
      </c>
      <c r="K12" s="25">
        <v>14220</v>
      </c>
      <c r="L12" s="25"/>
      <c r="M12" s="25"/>
      <c r="N12" s="25"/>
    </row>
    <row r="13" spans="1:14">
      <c r="A13" s="33">
        <v>20171026</v>
      </c>
      <c r="B13" s="34" t="s">
        <v>71</v>
      </c>
      <c r="C13" s="4" t="s">
        <v>72</v>
      </c>
      <c r="D13" s="34" t="s">
        <v>73</v>
      </c>
      <c r="E13" s="33">
        <v>15191477292</v>
      </c>
      <c r="F13" s="34" t="s">
        <v>47</v>
      </c>
      <c r="G13" s="33" t="s">
        <v>74</v>
      </c>
      <c r="H13" s="21">
        <v>5</v>
      </c>
      <c r="I13" s="40">
        <v>6315.47</v>
      </c>
      <c r="J13" s="25">
        <v>9539.34</v>
      </c>
      <c r="K13" s="25">
        <v>7222.74</v>
      </c>
      <c r="L13" s="25"/>
      <c r="M13" s="25"/>
      <c r="N13" s="25"/>
    </row>
    <row r="14" spans="1:14">
      <c r="A14" s="33">
        <v>20171026</v>
      </c>
      <c r="B14" s="34" t="s">
        <v>59</v>
      </c>
      <c r="C14" s="4" t="s">
        <v>79</v>
      </c>
      <c r="D14" s="34" t="s">
        <v>80</v>
      </c>
      <c r="E14" s="33">
        <v>13828496301</v>
      </c>
      <c r="F14" s="34" t="s">
        <v>40</v>
      </c>
      <c r="G14" s="33" t="s">
        <v>81</v>
      </c>
      <c r="H14" s="21">
        <v>8</v>
      </c>
      <c r="I14" s="40">
        <v>16415.25</v>
      </c>
      <c r="J14" s="25">
        <v>14686.56</v>
      </c>
      <c r="K14" s="25">
        <v>10896.48</v>
      </c>
      <c r="L14" s="25"/>
      <c r="M14" s="25"/>
      <c r="N14" s="25"/>
    </row>
    <row r="15" spans="1:14">
      <c r="A15" s="33">
        <v>20171026</v>
      </c>
      <c r="B15" s="34" t="s">
        <v>113</v>
      </c>
      <c r="C15" s="4" t="s">
        <v>114</v>
      </c>
      <c r="D15" s="34" t="s">
        <v>115</v>
      </c>
      <c r="E15" s="33">
        <v>18260622293</v>
      </c>
      <c r="F15" s="34" t="s">
        <v>40</v>
      </c>
      <c r="G15" s="33" t="s">
        <v>116</v>
      </c>
      <c r="H15" s="21">
        <v>8</v>
      </c>
      <c r="I15" s="40">
        <v>10039.17</v>
      </c>
      <c r="J15" s="39">
        <v>20176.13</v>
      </c>
      <c r="K15" s="39">
        <v>15120</v>
      </c>
      <c r="L15" s="39"/>
      <c r="M15" s="39"/>
      <c r="N15" s="39"/>
    </row>
    <row r="16" spans="1:14">
      <c r="A16" s="30"/>
      <c r="B16" s="31"/>
      <c r="C16" s="31"/>
      <c r="D16" s="31"/>
      <c r="E16" s="32"/>
      <c r="F16" s="30"/>
      <c r="G16" s="31"/>
      <c r="I16" s="38"/>
      <c r="L16" s="25"/>
      <c r="M16" s="25"/>
      <c r="N16" s="25"/>
    </row>
    <row r="17" spans="1:14">
      <c r="A17" s="30"/>
      <c r="B17" s="31"/>
      <c r="C17" s="31"/>
      <c r="D17" s="31"/>
      <c r="E17" s="32"/>
      <c r="F17" s="30"/>
      <c r="G17" s="31"/>
      <c r="I17" s="38"/>
      <c r="L17" s="25"/>
      <c r="M17" s="25"/>
      <c r="N17" s="25"/>
    </row>
    <row r="18" spans="1:14">
      <c r="A18" s="30"/>
      <c r="B18" s="31"/>
      <c r="C18" s="31"/>
      <c r="D18" s="31"/>
      <c r="E18" s="32"/>
      <c r="F18" s="30"/>
      <c r="G18" s="31"/>
      <c r="I18" s="38"/>
      <c r="L18" s="25"/>
      <c r="M18" s="25"/>
      <c r="N18" s="25"/>
    </row>
    <row r="19" spans="1:14">
      <c r="A19" s="30"/>
      <c r="B19" s="31"/>
      <c r="C19" s="31"/>
      <c r="D19" s="31"/>
      <c r="E19" s="32"/>
      <c r="F19" s="30"/>
      <c r="G19" s="31"/>
      <c r="I19" s="38"/>
      <c r="L19" s="25"/>
      <c r="M19" s="25"/>
      <c r="N19" s="25"/>
    </row>
    <row r="20" spans="1:13">
      <c r="A20" s="30"/>
      <c r="B20" s="31"/>
      <c r="C20" s="31"/>
      <c r="D20" s="31"/>
      <c r="E20" s="32"/>
      <c r="F20" s="30"/>
      <c r="G20" s="31"/>
      <c r="I20" s="38"/>
      <c r="L20" s="25"/>
      <c r="M20" s="25"/>
    </row>
    <row r="21" spans="1:13">
      <c r="A21" s="30"/>
      <c r="B21" s="31"/>
      <c r="C21" s="31"/>
      <c r="D21" s="31"/>
      <c r="E21" s="32"/>
      <c r="F21" s="30"/>
      <c r="G21" s="31"/>
      <c r="I21" s="38"/>
      <c r="L21" s="25"/>
      <c r="M21" s="25"/>
    </row>
    <row r="22" spans="1:13">
      <c r="A22" s="30"/>
      <c r="B22" s="31"/>
      <c r="C22" s="31"/>
      <c r="D22" s="31"/>
      <c r="E22" s="32"/>
      <c r="F22" s="30"/>
      <c r="G22" s="31"/>
      <c r="I22" s="38"/>
      <c r="L22" s="25"/>
      <c r="M22" s="25"/>
    </row>
    <row r="31" spans="3:11">
      <c r="C31" s="21"/>
      <c r="E31" s="21"/>
      <c r="G31" s="21"/>
      <c r="I31" s="21"/>
      <c r="J31" s="21"/>
      <c r="K31" s="21"/>
    </row>
    <row r="32" spans="3:11">
      <c r="C32" s="21"/>
      <c r="E32" s="21"/>
      <c r="G32" s="21"/>
      <c r="I32" s="21"/>
      <c r="J32" s="21"/>
      <c r="K32" s="21"/>
    </row>
    <row r="33" spans="3:11">
      <c r="C33" s="21"/>
      <c r="E33" s="21"/>
      <c r="G33" s="21"/>
      <c r="I33" s="21"/>
      <c r="J33" s="21"/>
      <c r="K33" s="21"/>
    </row>
    <row r="41" spans="3:11">
      <c r="C41" s="21"/>
      <c r="E41" s="21"/>
      <c r="G41" s="21"/>
      <c r="I41" s="21"/>
      <c r="J41" s="21"/>
      <c r="K41" s="21"/>
    </row>
    <row r="42" spans="3:11">
      <c r="C42" s="21"/>
      <c r="E42" s="21"/>
      <c r="G42" s="21"/>
      <c r="I42" s="21"/>
      <c r="J42" s="21"/>
      <c r="K42" s="21"/>
    </row>
    <row r="43" spans="3:11">
      <c r="C43" s="21"/>
      <c r="E43" s="21"/>
      <c r="G43" s="21"/>
      <c r="I43" s="21"/>
      <c r="J43" s="21"/>
      <c r="K43" s="21"/>
    </row>
    <row r="48" spans="3:11">
      <c r="C48" s="21"/>
      <c r="E48" s="21"/>
      <c r="G48" s="21"/>
      <c r="I48" s="21"/>
      <c r="J48" s="21"/>
      <c r="K48" s="21"/>
    </row>
    <row r="49" spans="3:11">
      <c r="C49" s="21"/>
      <c r="E49" s="21"/>
      <c r="G49" s="21"/>
      <c r="I49" s="21"/>
      <c r="J49" s="21"/>
      <c r="K49" s="21"/>
    </row>
    <row r="50" spans="3:11">
      <c r="C50" s="21"/>
      <c r="E50" s="21"/>
      <c r="G50" s="21"/>
      <c r="I50" s="21"/>
      <c r="J50" s="21"/>
      <c r="K50" s="21"/>
    </row>
    <row r="51" spans="3:11">
      <c r="C51" s="21"/>
      <c r="E51" s="21"/>
      <c r="G51" s="21"/>
      <c r="I51" s="21"/>
      <c r="J51" s="21"/>
      <c r="K51" s="21"/>
    </row>
    <row r="52" spans="3:11">
      <c r="C52" s="21"/>
      <c r="E52" s="21"/>
      <c r="G52" s="21"/>
      <c r="I52" s="21"/>
      <c r="J52" s="21"/>
      <c r="K52" s="21"/>
    </row>
    <row r="53" spans="3:11">
      <c r="C53" s="21"/>
      <c r="E53" s="21"/>
      <c r="G53" s="21"/>
      <c r="I53" s="21"/>
      <c r="J53" s="21"/>
      <c r="K53" s="21"/>
    </row>
    <row r="54" spans="3:11">
      <c r="C54" s="21"/>
      <c r="E54" s="21"/>
      <c r="G54" s="21"/>
      <c r="I54" s="21"/>
      <c r="J54" s="21"/>
      <c r="K54" s="21"/>
    </row>
    <row r="55" spans="3:11">
      <c r="C55" s="21"/>
      <c r="E55" s="21"/>
      <c r="G55" s="21"/>
      <c r="I55" s="21"/>
      <c r="J55" s="21"/>
      <c r="K55" s="21"/>
    </row>
    <row r="56" spans="3:11">
      <c r="C56" s="21"/>
      <c r="E56" s="21"/>
      <c r="G56" s="21"/>
      <c r="I56" s="21"/>
      <c r="J56" s="21"/>
      <c r="K56" s="21"/>
    </row>
    <row r="57" spans="3:11">
      <c r="C57" s="21"/>
      <c r="E57" s="21"/>
      <c r="G57" s="21"/>
      <c r="I57" s="21"/>
      <c r="J57" s="21"/>
      <c r="K57" s="21"/>
    </row>
    <row r="58" spans="3:11">
      <c r="C58" s="21"/>
      <c r="E58" s="21"/>
      <c r="G58" s="21"/>
      <c r="I58" s="21"/>
      <c r="J58" s="21"/>
      <c r="K58" s="21"/>
    </row>
    <row r="59" spans="3:11">
      <c r="C59" s="21"/>
      <c r="E59" s="21"/>
      <c r="G59" s="21"/>
      <c r="I59" s="21"/>
      <c r="J59" s="21"/>
      <c r="K59" s="21"/>
    </row>
    <row r="60" spans="3:11">
      <c r="C60" s="21"/>
      <c r="E60" s="21"/>
      <c r="G60" s="21"/>
      <c r="I60" s="21"/>
      <c r="J60" s="21"/>
      <c r="K60" s="21"/>
    </row>
    <row r="61" spans="3:11">
      <c r="C61" s="21"/>
      <c r="E61" s="21"/>
      <c r="G61" s="21"/>
      <c r="I61" s="21"/>
      <c r="J61" s="21"/>
      <c r="K61" s="21"/>
    </row>
    <row r="62" spans="3:11">
      <c r="C62" s="21"/>
      <c r="E62" s="21"/>
      <c r="G62" s="21"/>
      <c r="I62" s="21"/>
      <c r="J62" s="21"/>
      <c r="K62" s="21"/>
    </row>
    <row r="63" spans="3:11">
      <c r="C63" s="21"/>
      <c r="E63" s="21"/>
      <c r="G63" s="21"/>
      <c r="I63" s="21"/>
      <c r="J63" s="21"/>
      <c r="K63" s="21"/>
    </row>
    <row r="64" spans="3:11">
      <c r="C64" s="21"/>
      <c r="E64" s="21"/>
      <c r="G64" s="21"/>
      <c r="I64" s="21"/>
      <c r="J64" s="21"/>
      <c r="K64" s="21"/>
    </row>
    <row r="65" spans="3:11">
      <c r="C65" s="21"/>
      <c r="E65" s="21"/>
      <c r="G65" s="21"/>
      <c r="I65" s="21"/>
      <c r="J65" s="21"/>
      <c r="K65" s="21"/>
    </row>
    <row r="66" spans="3:11">
      <c r="C66" s="21"/>
      <c r="E66" s="21"/>
      <c r="G66" s="21"/>
      <c r="I66" s="21"/>
      <c r="J66" s="21"/>
      <c r="K66" s="21"/>
    </row>
    <row r="67" spans="3:11">
      <c r="C67" s="21"/>
      <c r="E67" s="21"/>
      <c r="G67" s="21"/>
      <c r="I67" s="21"/>
      <c r="J67" s="21"/>
      <c r="K67" s="21"/>
    </row>
    <row r="68" spans="3:11">
      <c r="C68" s="21"/>
      <c r="E68" s="21"/>
      <c r="G68" s="21"/>
      <c r="I68" s="21"/>
      <c r="J68" s="21"/>
      <c r="K68" s="21"/>
    </row>
    <row r="69" spans="3:11">
      <c r="C69" s="21"/>
      <c r="E69" s="21"/>
      <c r="G69" s="21"/>
      <c r="I69" s="21"/>
      <c r="J69" s="21"/>
      <c r="K69" s="21"/>
    </row>
    <row r="70" spans="3:11">
      <c r="C70" s="21"/>
      <c r="E70" s="21"/>
      <c r="G70" s="21"/>
      <c r="I70" s="21"/>
      <c r="J70" s="21"/>
      <c r="K70" s="21"/>
    </row>
    <row r="71" spans="3:11">
      <c r="C71" s="21"/>
      <c r="E71" s="21"/>
      <c r="G71" s="21"/>
      <c r="I71" s="21"/>
      <c r="J71" s="21"/>
      <c r="K71" s="21"/>
    </row>
    <row r="72" spans="3:11">
      <c r="C72" s="21"/>
      <c r="E72" s="21"/>
      <c r="G72" s="21"/>
      <c r="I72" s="21"/>
      <c r="J72" s="21"/>
      <c r="K72" s="21"/>
    </row>
    <row r="73" spans="3:11">
      <c r="C73" s="21"/>
      <c r="E73" s="21"/>
      <c r="G73" s="21"/>
      <c r="I73" s="21"/>
      <c r="J73" s="21"/>
      <c r="K73" s="21"/>
    </row>
    <row r="80" spans="3:11">
      <c r="C80" s="21"/>
      <c r="E80" s="21"/>
      <c r="G80" s="21"/>
      <c r="I80" s="21"/>
      <c r="J80" s="21"/>
      <c r="K80" s="21"/>
    </row>
    <row r="81" spans="3:11">
      <c r="C81" s="21"/>
      <c r="E81" s="21"/>
      <c r="G81" s="21"/>
      <c r="I81" s="21"/>
      <c r="J81" s="21"/>
      <c r="K81" s="21"/>
    </row>
    <row r="82" spans="3:11">
      <c r="C82" s="21"/>
      <c r="E82" s="21"/>
      <c r="G82" s="21"/>
      <c r="I82" s="21"/>
      <c r="J82" s="21"/>
      <c r="K82" s="21"/>
    </row>
    <row r="88" spans="3:11">
      <c r="C88" s="21"/>
      <c r="E88" s="21"/>
      <c r="G88" s="21"/>
      <c r="I88" s="21"/>
      <c r="J88" s="21"/>
      <c r="K88" s="21"/>
    </row>
    <row r="89" spans="3:11">
      <c r="C89" s="21"/>
      <c r="E89" s="21"/>
      <c r="G89" s="21"/>
      <c r="I89" s="21"/>
      <c r="J89" s="21"/>
      <c r="K89" s="21"/>
    </row>
    <row r="90" spans="3:11">
      <c r="C90" s="21"/>
      <c r="E90" s="21"/>
      <c r="G90" s="21"/>
      <c r="I90" s="21"/>
      <c r="J90" s="21"/>
      <c r="K90" s="21"/>
    </row>
    <row r="98" spans="3:11">
      <c r="C98" s="21"/>
      <c r="E98" s="21"/>
      <c r="G98" s="21"/>
      <c r="I98" s="21"/>
      <c r="J98" s="21"/>
      <c r="K98" s="21"/>
    </row>
    <row r="99" spans="3:11">
      <c r="C99" s="21"/>
      <c r="E99" s="21"/>
      <c r="G99" s="21"/>
      <c r="I99" s="21"/>
      <c r="J99" s="21"/>
      <c r="K99" s="21"/>
    </row>
    <row r="106" spans="3:11">
      <c r="C106" s="21"/>
      <c r="E106" s="21"/>
      <c r="G106" s="21"/>
      <c r="I106" s="21"/>
      <c r="J106" s="21"/>
      <c r="K106" s="21"/>
    </row>
    <row r="107" spans="3:11">
      <c r="C107" s="21"/>
      <c r="E107" s="21"/>
      <c r="G107" s="21"/>
      <c r="I107" s="21"/>
      <c r="J107" s="21"/>
      <c r="K107" s="21"/>
    </row>
    <row r="108" spans="3:11">
      <c r="C108" s="21"/>
      <c r="E108" s="21"/>
      <c r="G108" s="21"/>
      <c r="I108" s="21"/>
      <c r="J108" s="21"/>
      <c r="K108" s="21"/>
    </row>
    <row r="114" spans="3:11">
      <c r="C114" s="21"/>
      <c r="E114" s="21"/>
      <c r="G114" s="21"/>
      <c r="I114" s="21"/>
      <c r="J114" s="21"/>
      <c r="K114" s="21"/>
    </row>
    <row r="115" spans="3:11">
      <c r="C115" s="21"/>
      <c r="E115" s="21"/>
      <c r="G115" s="21"/>
      <c r="I115" s="21"/>
      <c r="J115" s="21"/>
      <c r="K115" s="21"/>
    </row>
    <row r="116" spans="3:11">
      <c r="C116" s="21"/>
      <c r="E116" s="21"/>
      <c r="G116" s="21"/>
      <c r="I116" s="21"/>
      <c r="J116" s="21"/>
      <c r="K116" s="21"/>
    </row>
    <row r="121" spans="3:11">
      <c r="C121" s="21"/>
      <c r="E121" s="21"/>
      <c r="G121" s="21"/>
      <c r="I121" s="21"/>
      <c r="J121" s="21"/>
      <c r="K121" s="21"/>
    </row>
    <row r="122" spans="3:11">
      <c r="C122" s="21"/>
      <c r="E122" s="21"/>
      <c r="G122" s="21"/>
      <c r="I122" s="21"/>
      <c r="J122" s="21"/>
      <c r="K122" s="21"/>
    </row>
    <row r="123" spans="3:11">
      <c r="C123" s="21"/>
      <c r="E123" s="21"/>
      <c r="G123" s="21"/>
      <c r="I123" s="21"/>
      <c r="J123" s="21"/>
      <c r="K123" s="21"/>
    </row>
    <row r="127" spans="3:11">
      <c r="C127" s="21"/>
      <c r="E127" s="21"/>
      <c r="G127" s="21"/>
      <c r="I127" s="21"/>
      <c r="J127" s="21"/>
      <c r="K127" s="21"/>
    </row>
    <row r="128" spans="3:11">
      <c r="C128" s="21"/>
      <c r="E128" s="21"/>
      <c r="G128" s="21"/>
      <c r="I128" s="21"/>
      <c r="J128" s="21"/>
      <c r="K128" s="21"/>
    </row>
    <row r="135" spans="3:11">
      <c r="C135" s="21"/>
      <c r="E135" s="21"/>
      <c r="G135" s="21"/>
      <c r="I135" s="21"/>
      <c r="J135" s="21"/>
      <c r="K135" s="21"/>
    </row>
    <row r="136" spans="3:11">
      <c r="C136" s="21"/>
      <c r="E136" s="21"/>
      <c r="G136" s="21"/>
      <c r="I136" s="21"/>
      <c r="J136" s="21"/>
      <c r="K136" s="21"/>
    </row>
    <row r="137" spans="3:11">
      <c r="C137" s="21"/>
      <c r="E137" s="21"/>
      <c r="G137" s="21"/>
      <c r="I137" s="21"/>
      <c r="J137" s="21"/>
      <c r="K137" s="21"/>
    </row>
    <row r="143" spans="3:11">
      <c r="C143" s="21"/>
      <c r="E143" s="21"/>
      <c r="G143" s="21"/>
      <c r="I143" s="21"/>
      <c r="J143" s="21"/>
      <c r="K143" s="21"/>
    </row>
    <row r="144" spans="3:11">
      <c r="C144" s="21"/>
      <c r="E144" s="21"/>
      <c r="G144" s="21"/>
      <c r="I144" s="21"/>
      <c r="J144" s="21"/>
      <c r="K144" s="21"/>
    </row>
    <row r="145" spans="3:11">
      <c r="C145" s="21"/>
      <c r="E145" s="21"/>
      <c r="G145" s="21"/>
      <c r="I145" s="21"/>
      <c r="J145" s="21"/>
      <c r="K145" s="21"/>
    </row>
    <row r="150" spans="3:11">
      <c r="C150" s="21"/>
      <c r="E150" s="21"/>
      <c r="G150" s="21"/>
      <c r="I150" s="21"/>
      <c r="J150" s="21"/>
      <c r="K150" s="21"/>
    </row>
    <row r="151" spans="3:11">
      <c r="C151" s="21"/>
      <c r="E151" s="21"/>
      <c r="G151" s="21"/>
      <c r="I151" s="21"/>
      <c r="J151" s="21"/>
      <c r="K151" s="21"/>
    </row>
    <row r="152" spans="3:11">
      <c r="C152" s="21"/>
      <c r="E152" s="21"/>
      <c r="G152" s="21"/>
      <c r="I152" s="21"/>
      <c r="J152" s="21"/>
      <c r="K152" s="21"/>
    </row>
  </sheetData>
  <sortState caseSensitive="0" columnSort="0" ref="O1:O184">
    <sortCondition descending="0" ref="O1:O184"/>
  </sortState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9"/>
  <sheetViews>
    <sheetView workbookViewId="0">
      <selection activeCell="G13" sqref="G13"/>
    </sheetView>
  </sheetViews>
  <sheetFormatPr defaultColWidth="9" defaultRowHeight="12.75"/>
  <cols>
    <col min="2" max="2" width="13.1428571428571" customWidth="1"/>
    <col min="4" max="4" width="20.8571428571429" customWidth="1"/>
    <col min="5" max="5" width="13.1428571428571" customWidth="1"/>
    <col min="7" max="9" width="13.2857142857143" customWidth="1"/>
    <col min="10" max="10" width="11.8571428571429" customWidth="1"/>
    <col min="11" max="11" width="15.4285714285714" customWidth="1"/>
    <col min="12" max="13" width="13" customWidth="1"/>
    <col min="14" max="14" width="14.4285714285714" customWidth="1"/>
    <col min="16" max="16" width="13" customWidth="1"/>
    <col min="17" max="17" width="15.4285714285714" customWidth="1"/>
    <col min="18" max="27" width="11.8571428571429" customWidth="1"/>
    <col min="30" max="30" width="5.42857142857143" customWidth="1"/>
    <col min="31" max="31" width="13.1428571428571" customWidth="1"/>
    <col min="32" max="32" width="13.2857142857143" customWidth="1"/>
    <col min="33" max="33" width="15.4285714285714" customWidth="1"/>
  </cols>
  <sheetData>
    <row r="1" s="6" customFormat="1" ht="21" customHeight="1" spans="1:33">
      <c r="A1" s="6" t="s">
        <v>86</v>
      </c>
      <c r="B1" s="7" t="s">
        <v>87</v>
      </c>
      <c r="C1" s="6" t="s">
        <v>88</v>
      </c>
      <c r="D1" s="6" t="s">
        <v>89</v>
      </c>
      <c r="E1" s="6" t="s">
        <v>117</v>
      </c>
      <c r="F1" s="6" t="s">
        <v>118</v>
      </c>
      <c r="G1" s="8" t="s">
        <v>119</v>
      </c>
      <c r="H1" s="8" t="s">
        <v>120</v>
      </c>
      <c r="I1" s="8" t="s">
        <v>121</v>
      </c>
      <c r="J1" s="8" t="s">
        <v>122</v>
      </c>
      <c r="K1" s="8" t="s">
        <v>123</v>
      </c>
      <c r="L1" s="17" t="s">
        <v>124</v>
      </c>
      <c r="M1" s="17" t="s">
        <v>92</v>
      </c>
      <c r="N1" s="8" t="s">
        <v>125</v>
      </c>
      <c r="O1" s="8" t="s">
        <v>126</v>
      </c>
      <c r="P1" s="8" t="s">
        <v>127</v>
      </c>
      <c r="Q1" s="8" t="s">
        <v>128</v>
      </c>
      <c r="R1" s="69" t="s">
        <v>129</v>
      </c>
      <c r="S1" s="69" t="s">
        <v>130</v>
      </c>
      <c r="T1" s="69" t="s">
        <v>131</v>
      </c>
      <c r="U1" s="69" t="s">
        <v>132</v>
      </c>
      <c r="V1" s="69" t="s">
        <v>133</v>
      </c>
      <c r="W1" s="69" t="s">
        <v>134</v>
      </c>
      <c r="X1" s="69" t="s">
        <v>135</v>
      </c>
      <c r="Y1" s="69" t="s">
        <v>136</v>
      </c>
      <c r="Z1" s="69" t="s">
        <v>137</v>
      </c>
      <c r="AA1" s="69" t="s">
        <v>138</v>
      </c>
      <c r="AB1" s="69" t="s">
        <v>139</v>
      </c>
      <c r="AC1" s="69" t="s">
        <v>140</v>
      </c>
      <c r="AD1" s="6" t="s">
        <v>90</v>
      </c>
      <c r="AE1" s="15" t="s">
        <v>141</v>
      </c>
      <c r="AF1" s="8" t="s">
        <v>142</v>
      </c>
      <c r="AG1" s="8" t="s">
        <v>143</v>
      </c>
    </row>
    <row r="2" s="6" customFormat="1" ht="21" customHeight="1" spans="1:33">
      <c r="A2" s="6">
        <v>2002</v>
      </c>
      <c r="B2" s="9" t="s">
        <v>144</v>
      </c>
      <c r="C2" s="10" t="s">
        <v>16</v>
      </c>
      <c r="D2" s="11" t="s">
        <v>17</v>
      </c>
      <c r="E2" s="12">
        <v>42181</v>
      </c>
      <c r="F2" s="10" t="s">
        <v>145</v>
      </c>
      <c r="G2" s="13">
        <v>1098</v>
      </c>
      <c r="H2" s="13">
        <v>17202</v>
      </c>
      <c r="I2" s="8">
        <f t="shared" ref="I2:I7" si="0">G2+H2</f>
        <v>18300</v>
      </c>
      <c r="J2" s="13">
        <v>2683.51</v>
      </c>
      <c r="K2" s="13">
        <f t="shared" ref="K2:K7" si="1">I2</f>
        <v>18300</v>
      </c>
      <c r="L2" s="17">
        <f t="shared" ref="L2:L4" si="2">I2+J2-P2</f>
        <v>1058.84</v>
      </c>
      <c r="M2" s="17">
        <f t="shared" ref="M2:M19" si="3">MAX(G2+H2-P2,0)</f>
        <v>0</v>
      </c>
      <c r="N2" s="8">
        <f t="shared" ref="N2:N19" si="4">ROUND(H2/12,2)</f>
        <v>1433.5</v>
      </c>
      <c r="O2" s="8">
        <f t="shared" ref="O2:O19" si="5">ROUND(J2/12,2)</f>
        <v>223.63</v>
      </c>
      <c r="P2" s="8">
        <f t="shared" ref="P2:P19" si="6">SUM(Q2:AC2)</f>
        <v>19924.67</v>
      </c>
      <c r="Q2" s="18">
        <v>17924.67</v>
      </c>
      <c r="R2" s="19"/>
      <c r="S2" s="8">
        <v>0</v>
      </c>
      <c r="T2" s="8">
        <v>1000</v>
      </c>
      <c r="U2" s="8">
        <v>0</v>
      </c>
      <c r="V2" s="8">
        <v>0</v>
      </c>
      <c r="W2" s="8">
        <v>0</v>
      </c>
      <c r="X2" s="8">
        <v>500</v>
      </c>
      <c r="Y2" s="8">
        <v>0</v>
      </c>
      <c r="Z2" s="8">
        <v>0</v>
      </c>
      <c r="AA2" s="8">
        <v>500</v>
      </c>
      <c r="AB2" s="8"/>
      <c r="AC2" s="8"/>
      <c r="AD2" s="20">
        <v>18</v>
      </c>
      <c r="AE2" s="12" t="s">
        <v>146</v>
      </c>
      <c r="AF2" s="8">
        <v>11599.86</v>
      </c>
      <c r="AG2" s="8"/>
    </row>
    <row r="3" s="6" customFormat="1" ht="21" customHeight="1" spans="1:33">
      <c r="A3" s="6">
        <v>2002</v>
      </c>
      <c r="B3" s="9" t="s">
        <v>147</v>
      </c>
      <c r="C3" s="6" t="s">
        <v>23</v>
      </c>
      <c r="D3" s="14" t="s">
        <v>24</v>
      </c>
      <c r="E3" s="15">
        <v>42184</v>
      </c>
      <c r="F3" s="6" t="s">
        <v>145</v>
      </c>
      <c r="G3" s="8">
        <v>1128</v>
      </c>
      <c r="H3" s="8">
        <v>17672</v>
      </c>
      <c r="I3" s="8">
        <f>G3+H3</f>
        <v>18800</v>
      </c>
      <c r="J3" s="13">
        <v>2756.83</v>
      </c>
      <c r="K3" s="8">
        <f>I3</f>
        <v>18800</v>
      </c>
      <c r="L3" s="17">
        <f>I3+J3-P3</f>
        <v>15205.65</v>
      </c>
      <c r="M3" s="17">
        <f>MAX(G3+H3-P3,0)</f>
        <v>12448.82</v>
      </c>
      <c r="N3" s="8">
        <f>ROUND(H3/12,2)</f>
        <v>1472.67</v>
      </c>
      <c r="O3" s="8">
        <f>ROUND(J3/12,2)</f>
        <v>229.74</v>
      </c>
      <c r="P3" s="8">
        <f>SUM(Q3:AC3)</f>
        <v>6351.18</v>
      </c>
      <c r="Q3" s="8">
        <v>5351.18</v>
      </c>
      <c r="R3" s="8">
        <v>200</v>
      </c>
      <c r="S3" s="8">
        <v>200</v>
      </c>
      <c r="T3" s="8">
        <v>200</v>
      </c>
      <c r="U3" s="8">
        <v>200</v>
      </c>
      <c r="V3" s="8">
        <v>0</v>
      </c>
      <c r="W3" s="8">
        <v>200</v>
      </c>
      <c r="X3" s="8">
        <v>0</v>
      </c>
      <c r="Y3" s="8">
        <v>0</v>
      </c>
      <c r="Z3" s="8">
        <v>0</v>
      </c>
      <c r="AA3" s="8">
        <v>0</v>
      </c>
      <c r="AB3" s="8"/>
      <c r="AC3" s="8"/>
      <c r="AD3" s="20">
        <v>18</v>
      </c>
      <c r="AE3" s="12"/>
      <c r="AF3" s="8"/>
      <c r="AG3" s="8"/>
    </row>
    <row r="4" s="6" customFormat="1" ht="21" customHeight="1" spans="1:32">
      <c r="A4" s="6">
        <v>2002</v>
      </c>
      <c r="B4" s="7" t="s">
        <v>148</v>
      </c>
      <c r="C4" s="10" t="s">
        <v>64</v>
      </c>
      <c r="D4" s="11" t="s">
        <v>65</v>
      </c>
      <c r="E4" s="12">
        <v>42465</v>
      </c>
      <c r="F4" s="10" t="s">
        <v>145</v>
      </c>
      <c r="G4" s="13">
        <v>1110</v>
      </c>
      <c r="H4" s="13">
        <v>17390</v>
      </c>
      <c r="I4" s="13">
        <f>G4+H4</f>
        <v>18500</v>
      </c>
      <c r="J4" s="13">
        <v>2712.84</v>
      </c>
      <c r="K4" s="13">
        <f>I4</f>
        <v>18500</v>
      </c>
      <c r="L4" s="17">
        <f>I4+J4-P4</f>
        <v>20097.47</v>
      </c>
      <c r="M4" s="17">
        <f>MAX(G4+H4-P4,0)</f>
        <v>17384.63</v>
      </c>
      <c r="N4" s="8">
        <f>ROUND(H4/12,2)</f>
        <v>1449.17</v>
      </c>
      <c r="O4" s="8">
        <f>ROUND(J4/12,2)</f>
        <v>226.07</v>
      </c>
      <c r="P4" s="8">
        <f>SUM(Q4:AC4)</f>
        <v>1115.37</v>
      </c>
      <c r="Q4" s="8">
        <v>1115.37</v>
      </c>
      <c r="R4" s="19"/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/>
      <c r="AC4" s="8"/>
      <c r="AD4" s="20">
        <v>18</v>
      </c>
      <c r="AE4" s="15"/>
      <c r="AF4" s="8"/>
    </row>
    <row r="5" s="6" customFormat="1" ht="21" customHeight="1" spans="1:33">
      <c r="A5" s="6">
        <v>2004</v>
      </c>
      <c r="B5" s="7" t="s">
        <v>149</v>
      </c>
      <c r="C5" s="6" t="s">
        <v>30</v>
      </c>
      <c r="D5" s="14" t="s">
        <v>31</v>
      </c>
      <c r="E5" s="15">
        <v>42212</v>
      </c>
      <c r="F5" s="16" t="s">
        <v>150</v>
      </c>
      <c r="G5" s="8">
        <v>5340</v>
      </c>
      <c r="H5" s="8">
        <v>12460</v>
      </c>
      <c r="I5" s="8">
        <f>G5+H5</f>
        <v>17800</v>
      </c>
      <c r="J5" s="8">
        <v>4784.64</v>
      </c>
      <c r="K5" s="8">
        <f>I5</f>
        <v>17800</v>
      </c>
      <c r="L5" s="17">
        <f>I5+J5-P5+6775.39</f>
        <v>26056.92</v>
      </c>
      <c r="M5" s="17">
        <f>MAX(G5+H5-P5,0)</f>
        <v>14496.89</v>
      </c>
      <c r="N5" s="8">
        <f>ROUND(H5/12,2)</f>
        <v>1038.33</v>
      </c>
      <c r="O5" s="8">
        <f>ROUND(J5/12,2)</f>
        <v>398.72</v>
      </c>
      <c r="P5" s="8">
        <f>SUM(Q5:AC5)</f>
        <v>3303.11</v>
      </c>
      <c r="Q5" s="18">
        <v>3303.11</v>
      </c>
      <c r="R5" s="19"/>
      <c r="S5" s="19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/>
      <c r="AC5" s="8"/>
      <c r="AD5" s="20">
        <v>22</v>
      </c>
      <c r="AE5" s="15" t="s">
        <v>151</v>
      </c>
      <c r="AF5" s="8">
        <v>26056.92</v>
      </c>
      <c r="AG5" s="8"/>
    </row>
    <row r="6" s="6" customFormat="1" ht="21" customHeight="1" spans="1:33">
      <c r="A6" s="6">
        <v>2010</v>
      </c>
      <c r="B6" s="7" t="s">
        <v>152</v>
      </c>
      <c r="C6" s="6" t="s">
        <v>37</v>
      </c>
      <c r="D6" s="14" t="s">
        <v>38</v>
      </c>
      <c r="E6" s="15">
        <v>42234</v>
      </c>
      <c r="F6" s="6" t="s">
        <v>153</v>
      </c>
      <c r="G6" s="8">
        <v>2368</v>
      </c>
      <c r="H6" s="8">
        <v>12432</v>
      </c>
      <c r="I6" s="8">
        <f>G6+H6</f>
        <v>14800</v>
      </c>
      <c r="J6" s="8">
        <v>3207.46</v>
      </c>
      <c r="K6" s="8">
        <f>I6</f>
        <v>14800</v>
      </c>
      <c r="L6" s="17">
        <f t="shared" ref="L6:L10" si="7">I6+J6-P6</f>
        <v>12339.46</v>
      </c>
      <c r="M6" s="17">
        <f>MAX(G6+H6-P6,0)</f>
        <v>9132</v>
      </c>
      <c r="N6" s="8">
        <f>ROUND(H6/12,2)</f>
        <v>1036</v>
      </c>
      <c r="O6" s="8">
        <f>ROUND(J6/12,2)</f>
        <v>267.29</v>
      </c>
      <c r="P6" s="8">
        <f>SUM(Q6:AC6)</f>
        <v>5668</v>
      </c>
      <c r="Q6" s="8">
        <v>4468</v>
      </c>
      <c r="R6" s="19"/>
      <c r="S6" s="8">
        <v>200</v>
      </c>
      <c r="T6" s="8">
        <v>0</v>
      </c>
      <c r="U6" s="8">
        <v>200</v>
      </c>
      <c r="V6" s="8">
        <v>200</v>
      </c>
      <c r="W6" s="8">
        <v>0</v>
      </c>
      <c r="X6" s="8">
        <v>0</v>
      </c>
      <c r="Y6" s="8">
        <v>200</v>
      </c>
      <c r="Z6" s="8">
        <v>200</v>
      </c>
      <c r="AA6" s="8">
        <v>200</v>
      </c>
      <c r="AB6" s="8"/>
      <c r="AC6" s="8"/>
      <c r="AD6" s="20">
        <v>20</v>
      </c>
      <c r="AE6" s="15"/>
      <c r="AF6" s="8"/>
      <c r="AG6" s="8"/>
    </row>
    <row r="7" s="6" customFormat="1" ht="21" customHeight="1" spans="1:33">
      <c r="A7" s="6">
        <v>2011</v>
      </c>
      <c r="B7" s="7" t="s">
        <v>154</v>
      </c>
      <c r="C7" s="10" t="s">
        <v>68</v>
      </c>
      <c r="D7" s="11" t="s">
        <v>69</v>
      </c>
      <c r="E7" s="12">
        <v>42702</v>
      </c>
      <c r="F7" s="6" t="s">
        <v>155</v>
      </c>
      <c r="G7" s="13">
        <v>0</v>
      </c>
      <c r="H7" s="13">
        <v>14220</v>
      </c>
      <c r="I7" s="13">
        <f>G7+H7</f>
        <v>14220</v>
      </c>
      <c r="J7" s="13">
        <v>3481.06</v>
      </c>
      <c r="K7" s="13">
        <f>I7</f>
        <v>14220</v>
      </c>
      <c r="L7" s="17">
        <f>I7+J7-P7</f>
        <v>17701.06</v>
      </c>
      <c r="M7" s="17">
        <f>MAX(G7+H7-P7,0)</f>
        <v>14220</v>
      </c>
      <c r="N7" s="8">
        <f t="shared" ref="N7" si="8">ROUND(H7/18,2)</f>
        <v>790</v>
      </c>
      <c r="O7" s="8">
        <f t="shared" ref="O7" si="9">ROUND(J7/18,2)</f>
        <v>193.39</v>
      </c>
      <c r="P7" s="8">
        <f>SUM(Q7:AC7)</f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/>
      <c r="AC7" s="8"/>
      <c r="AD7" s="20">
        <v>24</v>
      </c>
      <c r="AE7" s="15" t="s">
        <v>156</v>
      </c>
      <c r="AF7" s="8">
        <v>17701.06</v>
      </c>
      <c r="AG7" s="8"/>
    </row>
    <row r="8" s="6" customFormat="1" ht="21" customHeight="1" spans="1:33">
      <c r="A8" s="6">
        <v>2017</v>
      </c>
      <c r="B8" s="7" t="s">
        <v>157</v>
      </c>
      <c r="C8" s="6" t="s">
        <v>44</v>
      </c>
      <c r="D8" s="14" t="s">
        <v>45</v>
      </c>
      <c r="E8" s="15">
        <v>42467</v>
      </c>
      <c r="F8" s="6" t="s">
        <v>145</v>
      </c>
      <c r="G8" s="8">
        <v>1572</v>
      </c>
      <c r="H8" s="8">
        <v>11528</v>
      </c>
      <c r="I8" s="8">
        <f t="shared" ref="I8:I9" si="10">G8+H8</f>
        <v>13100</v>
      </c>
      <c r="J8" s="8">
        <v>2725.22</v>
      </c>
      <c r="K8" s="8">
        <f t="shared" ref="K8:K13" si="11">I8</f>
        <v>13100</v>
      </c>
      <c r="L8" s="17">
        <f>I8+J8-P8</f>
        <v>8602.14</v>
      </c>
      <c r="M8" s="17">
        <f>MAX(G8+H8-P8,0)</f>
        <v>5876.92</v>
      </c>
      <c r="N8" s="8">
        <f t="shared" ref="N8:N11" si="12">ROUND(H8/12,2)</f>
        <v>960.67</v>
      </c>
      <c r="O8" s="8">
        <f t="shared" ref="O8:O11" si="13">ROUND(J8/12,2)</f>
        <v>227.1</v>
      </c>
      <c r="P8" s="8">
        <f>SUM(Q8:AC8)</f>
        <v>7223.08</v>
      </c>
      <c r="Q8" s="8">
        <v>3947.54</v>
      </c>
      <c r="R8" s="8">
        <v>1187.77</v>
      </c>
      <c r="S8" s="8">
        <v>1187.77</v>
      </c>
      <c r="T8" s="8">
        <v>0</v>
      </c>
      <c r="U8" s="8">
        <v>0</v>
      </c>
      <c r="V8" s="8">
        <v>0</v>
      </c>
      <c r="W8" s="8">
        <v>900</v>
      </c>
      <c r="X8" s="8">
        <v>0</v>
      </c>
      <c r="Y8" s="8">
        <v>0</v>
      </c>
      <c r="Z8" s="8">
        <v>0</v>
      </c>
      <c r="AA8" s="8">
        <v>0</v>
      </c>
      <c r="AB8" s="8"/>
      <c r="AC8" s="8"/>
      <c r="AD8" s="20">
        <v>18</v>
      </c>
      <c r="AE8" s="15" t="s">
        <v>158</v>
      </c>
      <c r="AF8" s="8">
        <v>9609.09</v>
      </c>
      <c r="AG8" s="8"/>
    </row>
    <row r="9" s="6" customFormat="1" ht="21" customHeight="1" spans="1:33">
      <c r="A9" s="6">
        <v>2022</v>
      </c>
      <c r="B9" s="7" t="s">
        <v>159</v>
      </c>
      <c r="C9" s="6" t="s">
        <v>50</v>
      </c>
      <c r="D9" s="14" t="s">
        <v>51</v>
      </c>
      <c r="E9" s="15">
        <v>42478</v>
      </c>
      <c r="F9" s="6" t="s">
        <v>153</v>
      </c>
      <c r="G9" s="8">
        <v>2528</v>
      </c>
      <c r="H9" s="8">
        <v>13272</v>
      </c>
      <c r="I9" s="8">
        <f>G9+H9</f>
        <v>15800</v>
      </c>
      <c r="J9" s="8">
        <v>3663.07</v>
      </c>
      <c r="K9" s="8">
        <f>I9</f>
        <v>15800</v>
      </c>
      <c r="L9" s="17">
        <f>I9+J9-P9</f>
        <v>14999.93</v>
      </c>
      <c r="M9" s="17">
        <f>MAX(G9+H9-P9,0)</f>
        <v>11336.86</v>
      </c>
      <c r="N9" s="8">
        <f>ROUND(H9/12,2)</f>
        <v>1106</v>
      </c>
      <c r="O9" s="8">
        <f>ROUND(J9/12,2)</f>
        <v>305.26</v>
      </c>
      <c r="P9" s="8">
        <f>SUM(Q9:AC9)</f>
        <v>4463.14</v>
      </c>
      <c r="Q9" s="8">
        <v>2263.14</v>
      </c>
      <c r="R9" s="19"/>
      <c r="S9" s="8">
        <v>0</v>
      </c>
      <c r="T9" s="8">
        <v>0</v>
      </c>
      <c r="U9" s="8">
        <v>2200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/>
      <c r="AC9" s="8"/>
      <c r="AD9" s="20">
        <v>20</v>
      </c>
      <c r="AE9" s="15"/>
      <c r="AF9" s="8"/>
      <c r="AG9" s="8"/>
    </row>
    <row r="10" s="6" customFormat="1" ht="21" customHeight="1" spans="1:33">
      <c r="A10" s="6">
        <v>2022</v>
      </c>
      <c r="B10" s="7" t="s">
        <v>159</v>
      </c>
      <c r="C10" s="6" t="s">
        <v>96</v>
      </c>
      <c r="D10" s="14" t="s">
        <v>97</v>
      </c>
      <c r="E10" s="15">
        <v>42556</v>
      </c>
      <c r="F10" s="6" t="s">
        <v>155</v>
      </c>
      <c r="G10" s="8">
        <v>948</v>
      </c>
      <c r="H10" s="8">
        <v>14852</v>
      </c>
      <c r="I10" s="8">
        <f t="shared" ref="I10" si="14">G10+H10</f>
        <v>15800</v>
      </c>
      <c r="J10" s="8">
        <v>4812.05</v>
      </c>
      <c r="K10" s="8">
        <f>I10</f>
        <v>15800</v>
      </c>
      <c r="L10" s="17">
        <f>I10+J10-P10</f>
        <v>9832</v>
      </c>
      <c r="M10" s="17">
        <f>MAX(G10+H10-P10,0)</f>
        <v>5019.95</v>
      </c>
      <c r="N10" s="8">
        <f t="shared" ref="N10" si="15">ROUND(H10/18,2)</f>
        <v>825.11</v>
      </c>
      <c r="O10" s="8">
        <f t="shared" ref="O10" si="16">ROUND(J10/18,2)</f>
        <v>267.34</v>
      </c>
      <c r="P10" s="8">
        <f>SUM(Q10:AC10)</f>
        <v>10780.05</v>
      </c>
      <c r="Q10" s="8">
        <v>790</v>
      </c>
      <c r="R10" s="8">
        <v>158</v>
      </c>
      <c r="S10" s="8">
        <v>1092.45</v>
      </c>
      <c r="T10" s="8">
        <v>1092.45</v>
      </c>
      <c r="U10" s="8">
        <v>1092.45</v>
      </c>
      <c r="V10" s="8">
        <v>1092.45</v>
      </c>
      <c r="W10" s="8">
        <v>1092.45</v>
      </c>
      <c r="X10" s="8">
        <v>1092.45</v>
      </c>
      <c r="Y10" s="8">
        <v>1092.45</v>
      </c>
      <c r="Z10" s="8">
        <v>1092.45</v>
      </c>
      <c r="AA10" s="8">
        <v>1092.45</v>
      </c>
      <c r="AB10" s="8"/>
      <c r="AC10" s="8"/>
      <c r="AD10" s="20">
        <v>24</v>
      </c>
      <c r="AE10" s="15"/>
      <c r="AF10" s="8"/>
      <c r="AG10" s="8"/>
    </row>
    <row r="11" s="6" customFormat="1" ht="21" customHeight="1" spans="1:33">
      <c r="A11" s="6">
        <v>2023</v>
      </c>
      <c r="B11" s="7" t="s">
        <v>160</v>
      </c>
      <c r="C11" s="6" t="s">
        <v>55</v>
      </c>
      <c r="D11" s="14" t="s">
        <v>56</v>
      </c>
      <c r="E11" s="15">
        <v>42352</v>
      </c>
      <c r="F11" s="6" t="s">
        <v>153</v>
      </c>
      <c r="G11" s="8">
        <v>2400</v>
      </c>
      <c r="H11" s="8">
        <v>7600</v>
      </c>
      <c r="I11" s="8">
        <f t="shared" ref="I11:I17" si="17">G11+H11</f>
        <v>10000</v>
      </c>
      <c r="J11" s="8">
        <v>2398.56</v>
      </c>
      <c r="K11" s="8">
        <f>I11</f>
        <v>10000</v>
      </c>
      <c r="L11" s="17">
        <f>I11+J11-P11+11.17+27.84+32.86+50.24</f>
        <v>5632.51</v>
      </c>
      <c r="M11" s="17">
        <f>MAX(G11+H11-P11,0)</f>
        <v>3111.84</v>
      </c>
      <c r="N11" s="8">
        <f>ROUND(H11/12,2)</f>
        <v>633.33</v>
      </c>
      <c r="O11" s="8">
        <f>ROUND(J11/12,2)</f>
        <v>199.88</v>
      </c>
      <c r="P11" s="8">
        <f>SUM(Q11:AC11)</f>
        <v>6888.16</v>
      </c>
      <c r="Q11" s="8">
        <v>5804.59</v>
      </c>
      <c r="R11" s="19"/>
      <c r="S11" s="8">
        <v>1083.57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/>
      <c r="AC11" s="8"/>
      <c r="AD11" s="6">
        <v>20</v>
      </c>
      <c r="AE11" s="15" t="s">
        <v>161</v>
      </c>
      <c r="AF11" s="8">
        <v>6716.08</v>
      </c>
      <c r="AG11" s="8"/>
    </row>
    <row r="12" s="6" customFormat="1" ht="21" customHeight="1" spans="1:32">
      <c r="A12" s="6">
        <v>2029</v>
      </c>
      <c r="B12" s="7" t="s">
        <v>162</v>
      </c>
      <c r="C12" s="6" t="s">
        <v>72</v>
      </c>
      <c r="D12" s="14" t="s">
        <v>73</v>
      </c>
      <c r="E12" s="15">
        <v>42639</v>
      </c>
      <c r="F12" s="6" t="s">
        <v>163</v>
      </c>
      <c r="G12" s="8">
        <v>1200</v>
      </c>
      <c r="H12" s="8">
        <v>10800</v>
      </c>
      <c r="I12" s="8">
        <f>G12+H12</f>
        <v>12000</v>
      </c>
      <c r="J12" s="8">
        <v>2316.6</v>
      </c>
      <c r="K12" s="8">
        <f>I12</f>
        <v>12000</v>
      </c>
      <c r="L12" s="17">
        <f>I12+J12-P12</f>
        <v>9539.34</v>
      </c>
      <c r="M12" s="17">
        <f>MAX(G12+H12-P12,0)</f>
        <v>7222.74</v>
      </c>
      <c r="N12" s="8">
        <f t="shared" ref="N12" si="18">ROUND(H12/11,2)</f>
        <v>981.82</v>
      </c>
      <c r="O12" s="8">
        <f t="shared" ref="O12" si="19">ROUND(J12/11,2)</f>
        <v>210.6</v>
      </c>
      <c r="P12" s="8">
        <f t="shared" ref="P12:P15" si="20">SUM(Q12:AC12)</f>
        <v>4777.26</v>
      </c>
      <c r="Q12" s="8">
        <v>720</v>
      </c>
      <c r="R12" s="19"/>
      <c r="S12" s="8">
        <v>480</v>
      </c>
      <c r="T12" s="8">
        <v>1192.42</v>
      </c>
      <c r="U12" s="8">
        <v>1192.42</v>
      </c>
      <c r="V12" s="8">
        <v>1192.42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/>
      <c r="AC12" s="8"/>
      <c r="AD12" s="20">
        <v>16</v>
      </c>
      <c r="AE12" s="15"/>
      <c r="AF12" s="8"/>
    </row>
    <row r="13" s="6" customFormat="1" ht="21" customHeight="1" spans="1:32">
      <c r="A13" s="6">
        <v>2042</v>
      </c>
      <c r="B13" s="7" t="s">
        <v>164</v>
      </c>
      <c r="C13" s="10" t="s">
        <v>76</v>
      </c>
      <c r="D13" s="11" t="s">
        <v>77</v>
      </c>
      <c r="E13" s="15">
        <v>42544</v>
      </c>
      <c r="F13" s="6" t="s">
        <v>145</v>
      </c>
      <c r="G13" s="13">
        <v>2016</v>
      </c>
      <c r="H13" s="13">
        <v>14784</v>
      </c>
      <c r="I13" s="13">
        <f>G13+H13</f>
        <v>16800</v>
      </c>
      <c r="J13" s="13">
        <v>3636.86</v>
      </c>
      <c r="K13" s="13">
        <f>I13</f>
        <v>16800</v>
      </c>
      <c r="L13" s="17">
        <f>I13+J13-P13</f>
        <v>4317.07</v>
      </c>
      <c r="M13" s="17">
        <f>MAX(G13+H13-P13,0)</f>
        <v>680.210000000001</v>
      </c>
      <c r="N13" s="8">
        <f t="shared" ref="N13:N16" si="21">ROUND(H13/12,2)</f>
        <v>1232</v>
      </c>
      <c r="O13" s="8">
        <f t="shared" ref="O13:O16" si="22">ROUND(J13/12,2)</f>
        <v>303.07</v>
      </c>
      <c r="P13" s="8">
        <f>SUM(Q13:AC13)</f>
        <v>16119.79</v>
      </c>
      <c r="Q13" s="8">
        <v>2016</v>
      </c>
      <c r="R13" s="19"/>
      <c r="S13" s="8">
        <v>3070.14</v>
      </c>
      <c r="T13" s="8">
        <v>0</v>
      </c>
      <c r="U13" s="8">
        <v>3134.21</v>
      </c>
      <c r="V13" s="8">
        <v>1540.13</v>
      </c>
      <c r="W13" s="8">
        <v>0</v>
      </c>
      <c r="X13" s="8">
        <v>1535.07</v>
      </c>
      <c r="Y13" s="8">
        <v>1590.51</v>
      </c>
      <c r="Z13" s="8">
        <v>1592.17</v>
      </c>
      <c r="AA13" s="8">
        <v>1641.56</v>
      </c>
      <c r="AB13" s="8"/>
      <c r="AC13" s="8"/>
      <c r="AD13" s="20">
        <v>18</v>
      </c>
      <c r="AE13" s="15" t="s">
        <v>165</v>
      </c>
      <c r="AF13" s="8">
        <v>4722.82</v>
      </c>
    </row>
    <row r="14" s="6" customFormat="1" ht="21" customHeight="1" spans="1:33">
      <c r="A14" s="6">
        <v>2050</v>
      </c>
      <c r="B14" s="7" t="s">
        <v>166</v>
      </c>
      <c r="C14" s="6" t="s">
        <v>60</v>
      </c>
      <c r="D14" s="14" t="s">
        <v>61</v>
      </c>
      <c r="E14" s="15">
        <v>42451</v>
      </c>
      <c r="F14" s="13" t="s">
        <v>145</v>
      </c>
      <c r="G14" s="8">
        <v>1068</v>
      </c>
      <c r="H14" s="8">
        <v>16732</v>
      </c>
      <c r="I14" s="13">
        <f>G14+H14</f>
        <v>17800</v>
      </c>
      <c r="J14" s="8">
        <v>4015.68</v>
      </c>
      <c r="K14" s="13">
        <f t="shared" ref="K14:K17" si="23">I14</f>
        <v>17800</v>
      </c>
      <c r="L14" s="17">
        <f t="shared" ref="L14:L19" si="24">I14+J14-P14</f>
        <v>20747.68</v>
      </c>
      <c r="M14" s="17">
        <f>MAX(G14+H14-P14,0)</f>
        <v>16732</v>
      </c>
      <c r="N14" s="8">
        <f>ROUND(H14/12,2)</f>
        <v>1394.33</v>
      </c>
      <c r="O14" s="8">
        <f>ROUND(J14/12,2)</f>
        <v>334.64</v>
      </c>
      <c r="P14" s="8">
        <f>SUM(Q14:AC14)</f>
        <v>1068</v>
      </c>
      <c r="Q14" s="8">
        <v>1068</v>
      </c>
      <c r="R14" s="19"/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/>
      <c r="AC14" s="8"/>
      <c r="AD14" s="6">
        <v>18</v>
      </c>
      <c r="AE14" s="15"/>
      <c r="AF14" s="8"/>
      <c r="AG14" s="8"/>
    </row>
    <row r="15" s="6" customFormat="1" ht="21" customHeight="1" spans="1:33">
      <c r="A15" s="6">
        <v>2050</v>
      </c>
      <c r="B15" s="7" t="s">
        <v>166</v>
      </c>
      <c r="C15" s="6" t="s">
        <v>102</v>
      </c>
      <c r="D15" s="14" t="s">
        <v>103</v>
      </c>
      <c r="E15" s="12">
        <v>42457</v>
      </c>
      <c r="F15" s="13" t="s">
        <v>145</v>
      </c>
      <c r="G15" s="13">
        <v>1128</v>
      </c>
      <c r="H15" s="13">
        <v>17672</v>
      </c>
      <c r="I15" s="13">
        <f>G15+H15</f>
        <v>18800</v>
      </c>
      <c r="J15" s="13">
        <v>4241.28</v>
      </c>
      <c r="K15" s="13">
        <f>I15</f>
        <v>18800</v>
      </c>
      <c r="L15" s="17">
        <f>I15+J15-P15</f>
        <v>5157.62</v>
      </c>
      <c r="M15" s="17">
        <f>MAX(G15+H15-P15,0)</f>
        <v>916.340000000004</v>
      </c>
      <c r="N15" s="8">
        <f>ROUND(H15/12,2)</f>
        <v>1472.67</v>
      </c>
      <c r="O15" s="8">
        <f>ROUND(J15/12,2)</f>
        <v>353.44</v>
      </c>
      <c r="P15" s="8">
        <f>SUM(Q15:AC15)</f>
        <v>17883.66</v>
      </c>
      <c r="Q15" s="8">
        <v>4780.22</v>
      </c>
      <c r="R15" s="8">
        <v>1826.11</v>
      </c>
      <c r="S15" s="8">
        <v>1826.11</v>
      </c>
      <c r="T15" s="8">
        <v>0</v>
      </c>
      <c r="U15" s="8">
        <v>3759.72</v>
      </c>
      <c r="V15" s="8">
        <v>1924.41</v>
      </c>
      <c r="W15" s="8">
        <v>2000</v>
      </c>
      <c r="X15" s="8">
        <v>1767.09</v>
      </c>
      <c r="Y15" s="8">
        <v>0</v>
      </c>
      <c r="Z15" s="8">
        <v>0</v>
      </c>
      <c r="AA15" s="8">
        <v>0</v>
      </c>
      <c r="AB15" s="8"/>
      <c r="AC15" s="8"/>
      <c r="AD15" s="6">
        <v>18</v>
      </c>
      <c r="AE15" s="15"/>
      <c r="AF15" s="8"/>
      <c r="AG15" s="8"/>
    </row>
    <row r="16" s="6" customFormat="1" ht="21" customHeight="1" spans="1:33">
      <c r="A16" s="6">
        <v>2050</v>
      </c>
      <c r="B16" s="7" t="s">
        <v>166</v>
      </c>
      <c r="C16" s="10" t="s">
        <v>79</v>
      </c>
      <c r="D16" s="11" t="s">
        <v>80</v>
      </c>
      <c r="E16" s="12">
        <v>42483</v>
      </c>
      <c r="F16" s="13" t="s">
        <v>145</v>
      </c>
      <c r="G16" s="13">
        <v>1008</v>
      </c>
      <c r="H16" s="13">
        <v>15792</v>
      </c>
      <c r="I16" s="13">
        <f>G16+H16</f>
        <v>16800</v>
      </c>
      <c r="J16" s="13">
        <v>3790.08</v>
      </c>
      <c r="K16" s="13">
        <f>I16</f>
        <v>16800</v>
      </c>
      <c r="L16" s="17">
        <f>I16+J16-P16</f>
        <v>14686.56</v>
      </c>
      <c r="M16" s="17">
        <f>MAX(G16+H16-P16,0)</f>
        <v>10896.48</v>
      </c>
      <c r="N16" s="8">
        <f>ROUND(H16/12,2)</f>
        <v>1316</v>
      </c>
      <c r="O16" s="8">
        <f>ROUND(J16/12,2)</f>
        <v>315.84</v>
      </c>
      <c r="P16" s="8">
        <f t="shared" ref="P16:P17" si="25">SUM(Q16:AC16)</f>
        <v>5903.52</v>
      </c>
      <c r="Q16" s="8">
        <v>4271.68</v>
      </c>
      <c r="R16" s="8">
        <v>1631.84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/>
      <c r="AC16" s="8"/>
      <c r="AD16" s="6">
        <v>18</v>
      </c>
      <c r="AE16" s="15"/>
      <c r="AF16" s="8"/>
      <c r="AG16" s="8"/>
    </row>
    <row r="17" s="6" customFormat="1" ht="21" customHeight="1" spans="1:33">
      <c r="A17" s="6">
        <v>2063</v>
      </c>
      <c r="B17" s="7" t="s">
        <v>167</v>
      </c>
      <c r="C17" s="6" t="s">
        <v>114</v>
      </c>
      <c r="D17" s="14" t="s">
        <v>115</v>
      </c>
      <c r="E17" s="12">
        <v>42611</v>
      </c>
      <c r="F17" s="13" t="s">
        <v>155</v>
      </c>
      <c r="G17" s="8">
        <v>2016</v>
      </c>
      <c r="H17" s="8">
        <v>14784</v>
      </c>
      <c r="I17" s="13">
        <f>G17+H17</f>
        <v>16800</v>
      </c>
      <c r="J17" s="8">
        <v>5056.13</v>
      </c>
      <c r="K17" s="13">
        <f>I17</f>
        <v>16800</v>
      </c>
      <c r="L17" s="17">
        <f>I17+J17-P17</f>
        <v>20176.13</v>
      </c>
      <c r="M17" s="17">
        <f>MAX(G17+H17-P17,0)</f>
        <v>15120</v>
      </c>
      <c r="N17" s="8">
        <f t="shared" ref="N17" si="26">ROUND(H17/18,2)</f>
        <v>821.33</v>
      </c>
      <c r="O17" s="8">
        <f t="shared" ref="O17" si="27">ROUND(J17/18,2)</f>
        <v>280.9</v>
      </c>
      <c r="P17" s="8">
        <f>SUM(Q17:AC17)</f>
        <v>1680</v>
      </c>
      <c r="Q17" s="8">
        <v>1344</v>
      </c>
      <c r="R17" s="19"/>
      <c r="S17" s="8">
        <v>336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/>
      <c r="AC17" s="8"/>
      <c r="AD17" s="6">
        <v>24</v>
      </c>
      <c r="AE17" s="15"/>
      <c r="AF17" s="8"/>
      <c r="AG17" s="8"/>
    </row>
    <row r="18" s="6" customFormat="1" ht="21" customHeight="1" spans="1:33">
      <c r="A18" s="6">
        <v>2065</v>
      </c>
      <c r="B18" s="7" t="s">
        <v>168</v>
      </c>
      <c r="C18" s="6" t="s">
        <v>83</v>
      </c>
      <c r="D18" s="14" t="s">
        <v>84</v>
      </c>
      <c r="E18" s="15">
        <v>42704</v>
      </c>
      <c r="F18" s="6" t="s">
        <v>145</v>
      </c>
      <c r="G18" s="8">
        <v>972</v>
      </c>
      <c r="H18" s="8">
        <v>15228</v>
      </c>
      <c r="I18" s="13">
        <f t="shared" ref="I18" si="28">G18+H18</f>
        <v>16200</v>
      </c>
      <c r="J18" s="8">
        <v>3746.09</v>
      </c>
      <c r="K18" s="13">
        <f t="shared" ref="K18" si="29">I18</f>
        <v>16200</v>
      </c>
      <c r="L18" s="17">
        <f t="shared" ref="L18:L19" si="30">I18+J18-P18</f>
        <v>19622.09</v>
      </c>
      <c r="M18" s="17">
        <f t="shared" ref="M18:M19" si="31">MAX(G18+H18-P18,0)</f>
        <v>15876</v>
      </c>
      <c r="N18" s="8">
        <f t="shared" ref="N18:N19" si="32">ROUND(H18/12,2)</f>
        <v>1269</v>
      </c>
      <c r="O18" s="8">
        <f t="shared" ref="O18:O19" si="33">ROUND(J18/12,2)</f>
        <v>312.17</v>
      </c>
      <c r="P18" s="8">
        <f t="shared" ref="P18:P19" si="34">SUM(Q18:AC18)</f>
        <v>324</v>
      </c>
      <c r="Q18" s="8">
        <v>162</v>
      </c>
      <c r="R18" s="8">
        <v>162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/>
      <c r="AC18" s="8"/>
      <c r="AD18" s="6">
        <v>18</v>
      </c>
      <c r="AE18" s="15"/>
      <c r="AF18" s="8"/>
      <c r="AG18" s="8"/>
    </row>
    <row r="19" s="6" customFormat="1" ht="21" customHeight="1" spans="1:33">
      <c r="A19" s="6">
        <v>2065</v>
      </c>
      <c r="B19" s="7" t="s">
        <v>168</v>
      </c>
      <c r="C19" s="6" t="s">
        <v>108</v>
      </c>
      <c r="D19" s="14" t="s">
        <v>109</v>
      </c>
      <c r="E19" s="15">
        <v>42713</v>
      </c>
      <c r="F19" s="6" t="s">
        <v>145</v>
      </c>
      <c r="G19" s="8">
        <v>972</v>
      </c>
      <c r="H19" s="8">
        <v>15228</v>
      </c>
      <c r="I19" s="13">
        <f t="shared" ref="I19" si="35">G19+H19</f>
        <v>16200</v>
      </c>
      <c r="J19" s="8">
        <v>3746.09</v>
      </c>
      <c r="K19" s="13">
        <f t="shared" ref="K19" si="36">I19</f>
        <v>16200</v>
      </c>
      <c r="L19" s="17">
        <f>I19+J19-P19</f>
        <v>19460.09</v>
      </c>
      <c r="M19" s="17">
        <f>MAX(G19+H19-P19,0)</f>
        <v>15714</v>
      </c>
      <c r="N19" s="8">
        <f>ROUND(H19/12,2)</f>
        <v>1269</v>
      </c>
      <c r="O19" s="8">
        <f>ROUND(J19/12,2)</f>
        <v>312.17</v>
      </c>
      <c r="P19" s="8">
        <f>SUM(Q19:AC19)</f>
        <v>486</v>
      </c>
      <c r="Q19" s="8">
        <v>0</v>
      </c>
      <c r="R19" s="8">
        <v>162</v>
      </c>
      <c r="S19" s="8">
        <v>162</v>
      </c>
      <c r="T19" s="8">
        <v>162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/>
      <c r="AC19" s="8"/>
      <c r="AD19" s="6">
        <v>18</v>
      </c>
      <c r="AE19" s="15"/>
      <c r="AF19" s="8"/>
      <c r="AG19" s="8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4"/>
  <sheetViews>
    <sheetView workbookViewId="0">
      <selection activeCell="I26" sqref="I26"/>
    </sheetView>
  </sheetViews>
  <sheetFormatPr defaultColWidth="9" defaultRowHeight="12.75"/>
  <cols>
    <col min="1" max="1" width="13.1428571428571" customWidth="1"/>
    <col min="2" max="2" width="15" customWidth="1"/>
    <col min="4" max="4" width="20.8571428571429" style="1" customWidth="1"/>
    <col min="5" max="5" width="13" style="1" customWidth="1"/>
    <col min="7" max="7" width="13.1428571428571" customWidth="1"/>
    <col min="8" max="8" width="22" style="1" customWidth="1"/>
    <col min="9" max="9" width="8.71428571428571" customWidth="1"/>
    <col min="10" max="10" width="5.42857142857143" customWidth="1"/>
    <col min="11" max="11" width="14.5714285714286" customWidth="1"/>
    <col min="13" max="13" width="16.1428571428571" customWidth="1"/>
  </cols>
  <sheetData>
    <row r="1" spans="1:13">
      <c r="A1" t="s">
        <v>169</v>
      </c>
      <c r="B1" t="s">
        <v>170</v>
      </c>
      <c r="C1" t="s">
        <v>2</v>
      </c>
      <c r="D1" s="1" t="s">
        <v>3</v>
      </c>
      <c r="E1" s="1" t="s">
        <v>4</v>
      </c>
      <c r="F1" t="s">
        <v>171</v>
      </c>
      <c r="G1" t="s">
        <v>5</v>
      </c>
      <c r="H1" s="1" t="s">
        <v>6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</row>
    <row r="2" spans="1:13">
      <c r="A2">
        <v>20171113</v>
      </c>
      <c r="B2" t="s">
        <v>15</v>
      </c>
      <c r="C2" s="2" t="s">
        <v>16</v>
      </c>
      <c r="D2" s="1" t="s">
        <v>17</v>
      </c>
      <c r="E2" s="1" t="s">
        <v>18</v>
      </c>
      <c r="F2">
        <v>103</v>
      </c>
      <c r="G2" t="s">
        <v>19</v>
      </c>
      <c r="H2" s="1" t="s">
        <v>20</v>
      </c>
      <c r="I2">
        <v>1815.47</v>
      </c>
      <c r="J2" t="s">
        <v>177</v>
      </c>
      <c r="K2" t="s">
        <v>178</v>
      </c>
      <c r="L2" t="s">
        <v>179</v>
      </c>
      <c r="M2" s="5">
        <v>43054</v>
      </c>
    </row>
    <row r="3" spans="1:12">
      <c r="A3">
        <v>20171113</v>
      </c>
      <c r="B3" t="s">
        <v>15</v>
      </c>
      <c r="C3" s="3" t="s">
        <v>23</v>
      </c>
      <c r="D3" s="1" t="s">
        <v>24</v>
      </c>
      <c r="E3" s="1" t="s">
        <v>25</v>
      </c>
      <c r="F3">
        <v>100</v>
      </c>
      <c r="G3" t="s">
        <v>26</v>
      </c>
      <c r="H3" s="1" t="s">
        <v>27</v>
      </c>
      <c r="I3">
        <v>9611.73</v>
      </c>
      <c r="J3" t="s">
        <v>177</v>
      </c>
      <c r="K3" t="s">
        <v>178</v>
      </c>
      <c r="L3" t="s">
        <v>179</v>
      </c>
    </row>
    <row r="4" spans="1:12">
      <c r="A4">
        <v>20171113</v>
      </c>
      <c r="B4" t="s">
        <v>15</v>
      </c>
      <c r="C4" s="3" t="s">
        <v>23</v>
      </c>
      <c r="D4" s="1" t="s">
        <v>24</v>
      </c>
      <c r="E4" s="1" t="s">
        <v>25</v>
      </c>
      <c r="F4">
        <v>100</v>
      </c>
      <c r="G4" t="s">
        <v>26</v>
      </c>
      <c r="H4" s="1" t="s">
        <v>27</v>
      </c>
      <c r="I4">
        <v>10000</v>
      </c>
      <c r="J4" t="s">
        <v>177</v>
      </c>
      <c r="K4" t="s">
        <v>178</v>
      </c>
      <c r="L4" t="s">
        <v>179</v>
      </c>
    </row>
    <row r="5" spans="1:12">
      <c r="A5">
        <v>20171113</v>
      </c>
      <c r="B5" t="s">
        <v>29</v>
      </c>
      <c r="C5" s="3" t="s">
        <v>30</v>
      </c>
      <c r="D5" s="1" t="s">
        <v>31</v>
      </c>
      <c r="E5" s="1" t="s">
        <v>32</v>
      </c>
      <c r="F5">
        <v>308</v>
      </c>
      <c r="G5" t="s">
        <v>33</v>
      </c>
      <c r="H5" s="1" t="s">
        <v>34</v>
      </c>
      <c r="I5">
        <v>2378.94</v>
      </c>
      <c r="J5" t="s">
        <v>180</v>
      </c>
      <c r="K5" t="s">
        <v>35</v>
      </c>
      <c r="L5" t="s">
        <v>179</v>
      </c>
    </row>
    <row r="6" spans="1:12">
      <c r="A6">
        <v>20171113</v>
      </c>
      <c r="B6" t="s">
        <v>29</v>
      </c>
      <c r="C6" s="3" t="s">
        <v>30</v>
      </c>
      <c r="D6" s="1" t="s">
        <v>31</v>
      </c>
      <c r="E6" s="1" t="s">
        <v>32</v>
      </c>
      <c r="F6">
        <v>308</v>
      </c>
      <c r="G6" t="s">
        <v>33</v>
      </c>
      <c r="H6" s="1" t="s">
        <v>34</v>
      </c>
      <c r="I6">
        <v>10000</v>
      </c>
      <c r="J6" t="s">
        <v>180</v>
      </c>
      <c r="K6" t="s">
        <v>35</v>
      </c>
      <c r="L6" t="s">
        <v>179</v>
      </c>
    </row>
    <row r="7" spans="1:12">
      <c r="A7">
        <v>20171113</v>
      </c>
      <c r="B7" t="s">
        <v>29</v>
      </c>
      <c r="C7" s="3" t="s">
        <v>30</v>
      </c>
      <c r="D7" s="1" t="s">
        <v>31</v>
      </c>
      <c r="E7" s="1" t="s">
        <v>32</v>
      </c>
      <c r="F7">
        <v>308</v>
      </c>
      <c r="G7" t="s">
        <v>33</v>
      </c>
      <c r="H7" s="1" t="s">
        <v>34</v>
      </c>
      <c r="I7">
        <v>10000</v>
      </c>
      <c r="J7" t="s">
        <v>180</v>
      </c>
      <c r="K7" t="s">
        <v>35</v>
      </c>
      <c r="L7" t="s">
        <v>179</v>
      </c>
    </row>
    <row r="8" spans="1:12">
      <c r="A8">
        <v>20171113</v>
      </c>
      <c r="B8" t="s">
        <v>36</v>
      </c>
      <c r="C8" s="3" t="s">
        <v>37</v>
      </c>
      <c r="D8" s="1" t="s">
        <v>38</v>
      </c>
      <c r="E8" s="1" t="s">
        <v>39</v>
      </c>
      <c r="F8">
        <v>102</v>
      </c>
      <c r="G8" t="s">
        <v>40</v>
      </c>
      <c r="H8" s="1" t="s">
        <v>41</v>
      </c>
      <c r="I8">
        <v>4836.98</v>
      </c>
      <c r="J8" t="s">
        <v>177</v>
      </c>
      <c r="K8" t="s">
        <v>178</v>
      </c>
      <c r="L8" t="s">
        <v>179</v>
      </c>
    </row>
    <row r="9" spans="1:12">
      <c r="A9">
        <v>20171113</v>
      </c>
      <c r="B9" t="s">
        <v>36</v>
      </c>
      <c r="C9" s="3" t="s">
        <v>37</v>
      </c>
      <c r="D9" s="1" t="s">
        <v>38</v>
      </c>
      <c r="E9" s="1" t="s">
        <v>39</v>
      </c>
      <c r="F9">
        <v>102</v>
      </c>
      <c r="G9" t="s">
        <v>40</v>
      </c>
      <c r="H9" s="1" t="s">
        <v>41</v>
      </c>
      <c r="I9">
        <v>10000</v>
      </c>
      <c r="J9" t="s">
        <v>177</v>
      </c>
      <c r="K9" t="s">
        <v>178</v>
      </c>
      <c r="L9" t="s">
        <v>179</v>
      </c>
    </row>
    <row r="10" spans="1:12">
      <c r="A10">
        <v>20171113</v>
      </c>
      <c r="B10" t="s">
        <v>43</v>
      </c>
      <c r="C10" s="3" t="s">
        <v>44</v>
      </c>
      <c r="D10" s="1" t="s">
        <v>45</v>
      </c>
      <c r="E10" s="1" t="s">
        <v>46</v>
      </c>
      <c r="F10">
        <v>105</v>
      </c>
      <c r="G10" t="s">
        <v>47</v>
      </c>
      <c r="H10" s="1" t="s">
        <v>48</v>
      </c>
      <c r="I10">
        <v>9866.09</v>
      </c>
      <c r="J10" t="s">
        <v>177</v>
      </c>
      <c r="K10" t="s">
        <v>178</v>
      </c>
      <c r="L10" t="s">
        <v>179</v>
      </c>
    </row>
    <row r="11" spans="1:12">
      <c r="A11">
        <v>20171113</v>
      </c>
      <c r="B11" t="s">
        <v>49</v>
      </c>
      <c r="C11" s="3" t="s">
        <v>50</v>
      </c>
      <c r="D11" s="1" t="s">
        <v>51</v>
      </c>
      <c r="E11" s="1" t="s">
        <v>52</v>
      </c>
      <c r="F11">
        <v>105</v>
      </c>
      <c r="G11" t="s">
        <v>47</v>
      </c>
      <c r="H11" s="1" t="s">
        <v>53</v>
      </c>
      <c r="I11">
        <v>5655.65</v>
      </c>
      <c r="J11" t="s">
        <v>177</v>
      </c>
      <c r="K11" t="s">
        <v>178</v>
      </c>
      <c r="L11" t="s">
        <v>179</v>
      </c>
    </row>
    <row r="12" spans="1:12">
      <c r="A12">
        <v>20171113</v>
      </c>
      <c r="B12" t="s">
        <v>49</v>
      </c>
      <c r="C12" s="3" t="s">
        <v>50</v>
      </c>
      <c r="D12" s="1" t="s">
        <v>51</v>
      </c>
      <c r="E12" s="1" t="s">
        <v>52</v>
      </c>
      <c r="F12">
        <v>105</v>
      </c>
      <c r="G12" t="s">
        <v>47</v>
      </c>
      <c r="H12" s="1" t="s">
        <v>53</v>
      </c>
      <c r="I12">
        <v>10000</v>
      </c>
      <c r="J12" t="s">
        <v>177</v>
      </c>
      <c r="K12" t="s">
        <v>178</v>
      </c>
      <c r="L12" t="s">
        <v>179</v>
      </c>
    </row>
    <row r="13" spans="1:12">
      <c r="A13">
        <v>20171113</v>
      </c>
      <c r="B13" t="s">
        <v>59</v>
      </c>
      <c r="C13" s="3" t="s">
        <v>60</v>
      </c>
      <c r="D13" s="1" t="s">
        <v>61</v>
      </c>
      <c r="E13" s="1" t="s">
        <v>62</v>
      </c>
      <c r="F13">
        <v>102</v>
      </c>
      <c r="G13" t="s">
        <v>40</v>
      </c>
      <c r="H13" s="1" t="s">
        <v>63</v>
      </c>
      <c r="I13">
        <v>5053.83</v>
      </c>
      <c r="J13" t="s">
        <v>177</v>
      </c>
      <c r="K13" t="s">
        <v>178</v>
      </c>
      <c r="L13" t="s">
        <v>179</v>
      </c>
    </row>
    <row r="14" spans="1:12">
      <c r="A14">
        <v>20171113</v>
      </c>
      <c r="B14" t="s">
        <v>59</v>
      </c>
      <c r="C14" s="3" t="s">
        <v>60</v>
      </c>
      <c r="D14" s="1" t="s">
        <v>61</v>
      </c>
      <c r="E14" s="1" t="s">
        <v>62</v>
      </c>
      <c r="F14">
        <v>102</v>
      </c>
      <c r="G14" t="s">
        <v>40</v>
      </c>
      <c r="H14" s="1" t="s">
        <v>63</v>
      </c>
      <c r="I14">
        <v>10000</v>
      </c>
      <c r="J14" t="s">
        <v>177</v>
      </c>
      <c r="K14" t="s">
        <v>178</v>
      </c>
      <c r="L14" t="s">
        <v>179</v>
      </c>
    </row>
    <row r="15" spans="1:12">
      <c r="A15">
        <v>20171113</v>
      </c>
      <c r="B15" t="s">
        <v>59</v>
      </c>
      <c r="C15" s="3" t="s">
        <v>60</v>
      </c>
      <c r="D15" s="1" t="s">
        <v>61</v>
      </c>
      <c r="E15" s="1" t="s">
        <v>62</v>
      </c>
      <c r="F15">
        <v>102</v>
      </c>
      <c r="G15" t="s">
        <v>40</v>
      </c>
      <c r="H15" s="1" t="s">
        <v>63</v>
      </c>
      <c r="I15">
        <v>10000</v>
      </c>
      <c r="J15" t="s">
        <v>177</v>
      </c>
      <c r="K15" t="s">
        <v>178</v>
      </c>
      <c r="L15" t="s">
        <v>179</v>
      </c>
    </row>
    <row r="16" spans="1:12">
      <c r="A16">
        <v>20171126</v>
      </c>
      <c r="B16" t="s">
        <v>15</v>
      </c>
      <c r="C16" s="4" t="s">
        <v>64</v>
      </c>
      <c r="D16" s="1" t="s">
        <v>65</v>
      </c>
      <c r="E16" s="1" t="s">
        <v>181</v>
      </c>
      <c r="F16">
        <v>102</v>
      </c>
      <c r="G16" t="s">
        <v>40</v>
      </c>
      <c r="H16" s="1" t="s">
        <v>66</v>
      </c>
      <c r="I16">
        <v>4679.57</v>
      </c>
      <c r="J16" t="s">
        <v>177</v>
      </c>
      <c r="K16" t="s">
        <v>178</v>
      </c>
      <c r="L16" t="s">
        <v>179</v>
      </c>
    </row>
    <row r="17" spans="1:12">
      <c r="A17">
        <v>20171126</v>
      </c>
      <c r="B17" t="s">
        <v>15</v>
      </c>
      <c r="C17" s="4" t="s">
        <v>64</v>
      </c>
      <c r="D17" s="1" t="s">
        <v>65</v>
      </c>
      <c r="E17" s="1" t="s">
        <v>181</v>
      </c>
      <c r="F17">
        <v>102</v>
      </c>
      <c r="G17" t="s">
        <v>40</v>
      </c>
      <c r="H17" s="1" t="s">
        <v>66</v>
      </c>
      <c r="I17">
        <v>10000</v>
      </c>
      <c r="J17" t="s">
        <v>177</v>
      </c>
      <c r="K17" t="s">
        <v>178</v>
      </c>
      <c r="L17" t="s">
        <v>179</v>
      </c>
    </row>
    <row r="18" spans="1:12">
      <c r="A18">
        <v>20171126</v>
      </c>
      <c r="B18" t="s">
        <v>15</v>
      </c>
      <c r="C18" s="4" t="s">
        <v>64</v>
      </c>
      <c r="D18" s="1" t="s">
        <v>65</v>
      </c>
      <c r="E18" s="1" t="s">
        <v>181</v>
      </c>
      <c r="F18">
        <v>102</v>
      </c>
      <c r="G18" t="s">
        <v>40</v>
      </c>
      <c r="H18" s="1" t="s">
        <v>66</v>
      </c>
      <c r="I18">
        <v>10000</v>
      </c>
      <c r="J18" t="s">
        <v>177</v>
      </c>
      <c r="K18" t="s">
        <v>178</v>
      </c>
      <c r="L18" t="s">
        <v>179</v>
      </c>
    </row>
    <row r="19" spans="1:13">
      <c r="A19">
        <v>20171126</v>
      </c>
      <c r="B19" t="s">
        <v>67</v>
      </c>
      <c r="C19" s="4" t="s">
        <v>68</v>
      </c>
      <c r="D19" s="1" t="s">
        <v>69</v>
      </c>
      <c r="E19" s="1" t="s">
        <v>182</v>
      </c>
      <c r="F19">
        <v>105</v>
      </c>
      <c r="G19" t="s">
        <v>47</v>
      </c>
      <c r="H19" s="1" t="s">
        <v>70</v>
      </c>
      <c r="I19">
        <v>6312.85</v>
      </c>
      <c r="J19" t="s">
        <v>177</v>
      </c>
      <c r="K19" t="s">
        <v>178</v>
      </c>
      <c r="L19" t="s">
        <v>179</v>
      </c>
      <c r="M19" s="5">
        <v>43055.6082175926</v>
      </c>
    </row>
    <row r="20" spans="1:12">
      <c r="A20">
        <v>20171126</v>
      </c>
      <c r="B20" t="s">
        <v>71</v>
      </c>
      <c r="C20" s="4" t="s">
        <v>72</v>
      </c>
      <c r="D20" s="1" t="s">
        <v>73</v>
      </c>
      <c r="E20" s="1" t="s">
        <v>183</v>
      </c>
      <c r="F20">
        <v>105</v>
      </c>
      <c r="G20" t="s">
        <v>47</v>
      </c>
      <c r="H20" s="1" t="s">
        <v>74</v>
      </c>
      <c r="I20">
        <v>7679.86</v>
      </c>
      <c r="J20" t="s">
        <v>177</v>
      </c>
      <c r="K20" t="s">
        <v>178</v>
      </c>
      <c r="L20" t="s">
        <v>179</v>
      </c>
    </row>
    <row r="21" spans="1:12">
      <c r="A21">
        <v>20171126</v>
      </c>
      <c r="B21" t="s">
        <v>59</v>
      </c>
      <c r="C21" s="4" t="s">
        <v>79</v>
      </c>
      <c r="D21" s="1" t="s">
        <v>80</v>
      </c>
      <c r="E21" s="1" t="s">
        <v>184</v>
      </c>
      <c r="F21">
        <v>102</v>
      </c>
      <c r="G21" t="s">
        <v>40</v>
      </c>
      <c r="H21" s="1" t="s">
        <v>81</v>
      </c>
      <c r="I21">
        <v>6836</v>
      </c>
      <c r="J21" t="s">
        <v>177</v>
      </c>
      <c r="K21" t="s">
        <v>178</v>
      </c>
      <c r="L21" t="s">
        <v>179</v>
      </c>
    </row>
    <row r="22" spans="1:12">
      <c r="A22">
        <v>20171126</v>
      </c>
      <c r="B22" t="s">
        <v>59</v>
      </c>
      <c r="C22" s="4" t="s">
        <v>79</v>
      </c>
      <c r="D22" s="1" t="s">
        <v>80</v>
      </c>
      <c r="E22" s="1" t="s">
        <v>184</v>
      </c>
      <c r="F22">
        <v>102</v>
      </c>
      <c r="G22" t="s">
        <v>40</v>
      </c>
      <c r="H22" s="1" t="s">
        <v>81</v>
      </c>
      <c r="I22">
        <v>10000</v>
      </c>
      <c r="J22" t="s">
        <v>177</v>
      </c>
      <c r="K22" t="s">
        <v>178</v>
      </c>
      <c r="L22" t="s">
        <v>179</v>
      </c>
    </row>
    <row r="23" spans="1:12">
      <c r="A23">
        <v>20171126</v>
      </c>
      <c r="B23" t="s">
        <v>82</v>
      </c>
      <c r="C23" s="4" t="s">
        <v>83</v>
      </c>
      <c r="D23" s="1" t="s">
        <v>84</v>
      </c>
      <c r="E23" s="1" t="s">
        <v>185</v>
      </c>
      <c r="F23">
        <v>105</v>
      </c>
      <c r="G23" t="s">
        <v>47</v>
      </c>
      <c r="H23" s="1" t="s">
        <v>85</v>
      </c>
      <c r="I23">
        <v>950.34</v>
      </c>
      <c r="J23" t="s">
        <v>177</v>
      </c>
      <c r="K23" t="s">
        <v>178</v>
      </c>
      <c r="L23" t="s">
        <v>179</v>
      </c>
    </row>
    <row r="24" spans="1:12">
      <c r="A24">
        <v>20171126</v>
      </c>
      <c r="B24" t="s">
        <v>82</v>
      </c>
      <c r="C24" s="4" t="s">
        <v>83</v>
      </c>
      <c r="D24" s="1" t="s">
        <v>84</v>
      </c>
      <c r="E24" s="1" t="s">
        <v>185</v>
      </c>
      <c r="F24">
        <v>105</v>
      </c>
      <c r="G24" t="s">
        <v>47</v>
      </c>
      <c r="H24" s="1" t="s">
        <v>85</v>
      </c>
      <c r="I24">
        <v>10000</v>
      </c>
      <c r="J24" t="s">
        <v>177</v>
      </c>
      <c r="K24" t="s">
        <v>178</v>
      </c>
      <c r="L24" t="s">
        <v>179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13一起写</vt:lpstr>
      <vt:lpstr>26一起写</vt:lpstr>
      <vt:lpstr>已代偿名单</vt:lpstr>
      <vt:lpstr>上周</vt:lpstr>
      <vt:lpstr>总表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gu</cp:lastModifiedBy>
  <dcterms:created xsi:type="dcterms:W3CDTF">2017-06-08T02:28:00Z</dcterms:created>
  <dcterms:modified xsi:type="dcterms:W3CDTF">2017-12-19T03:02:32Z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